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780" yWindow="3375" windowWidth="15480" windowHeight="11640" tabRatio="480" activeTab="1"/>
  </bookViews>
  <sheets>
    <sheet name="Les Résultats" sheetId="1" r:id="rId1"/>
    <sheet name="Le Classement" sheetId="2" r:id="rId2"/>
    <sheet name="data" sheetId="3" r:id="rId3"/>
  </sheets>
  <definedNames>
    <definedName name="brec">data!$O$2:$O$381</definedName>
    <definedName name="bvis">data!$P$2:$P$381</definedName>
    <definedName name="data">data!$R$3:$AA$22</definedName>
    <definedName name="drec">data!$L$2:$L$381</definedName>
    <definedName name="dvis">data!$M$2:$M$381</definedName>
    <definedName name="grec">data!$H$2:$H$381</definedName>
    <definedName name="gvis">data!$I$2:$I$381</definedName>
    <definedName name="mjoues">data!$N$2:$N$381</definedName>
    <definedName name="nrec">data!$J$2:$J$381</definedName>
    <definedName name="nvis">data!$K$2:$K$381</definedName>
    <definedName name="prec">data!$F$2:$F$381</definedName>
    <definedName name="pvis">data!$G$2:$G$381</definedName>
    <definedName name="rec">data!$A$2:$A$381</definedName>
    <definedName name="team">data!$R$3:$R$22</definedName>
    <definedName name="vis">data!$D$2:$D$381</definedName>
  </definedNames>
  <calcPr calcId="145621"/>
</workbook>
</file>

<file path=xl/calcChain.xml><?xml version="1.0" encoding="utf-8"?>
<calcChain xmlns="http://schemas.openxmlformats.org/spreadsheetml/2006/main">
  <c r="A282" i="3" l="1"/>
  <c r="D273" i="3"/>
  <c r="D213" i="3"/>
  <c r="A213" i="3"/>
  <c r="K88" i="1" l="1"/>
  <c r="K89" i="1"/>
  <c r="K90" i="1"/>
  <c r="K91" i="1"/>
  <c r="K92" i="1"/>
  <c r="K93" i="1"/>
  <c r="K94" i="1"/>
  <c r="K95" i="1"/>
  <c r="K96" i="1"/>
  <c r="K97" i="1"/>
  <c r="Q88" i="1"/>
  <c r="Q89" i="1"/>
  <c r="Q90" i="1"/>
  <c r="Q91" i="1"/>
  <c r="Q92" i="1"/>
  <c r="Q93" i="1"/>
  <c r="Q94" i="1"/>
  <c r="Q95" i="1"/>
  <c r="Q96" i="1"/>
  <c r="Q97" i="1"/>
  <c r="Q76" i="1"/>
  <c r="Q77" i="1"/>
  <c r="Q78" i="1"/>
  <c r="Q79" i="1"/>
  <c r="Q80" i="1"/>
  <c r="Q81" i="1"/>
  <c r="Q82" i="1"/>
  <c r="Q83" i="1"/>
  <c r="Q84" i="1"/>
  <c r="Q85" i="1"/>
  <c r="K76" i="1"/>
  <c r="K77" i="1"/>
  <c r="K78" i="1"/>
  <c r="K79" i="1"/>
  <c r="K80" i="1"/>
  <c r="K81" i="1"/>
  <c r="K82" i="1"/>
  <c r="K83" i="1"/>
  <c r="K84" i="1"/>
  <c r="K85" i="1"/>
  <c r="Q64" i="1"/>
  <c r="Q65" i="1"/>
  <c r="Q66" i="1"/>
  <c r="Q67" i="1"/>
  <c r="Q68" i="1"/>
  <c r="Q69" i="1"/>
  <c r="Q70" i="1"/>
  <c r="Q71" i="1"/>
  <c r="Q72" i="1"/>
  <c r="Q73" i="1"/>
  <c r="K65" i="1" l="1"/>
  <c r="K66" i="1"/>
  <c r="K67" i="1"/>
  <c r="K68" i="1"/>
  <c r="K69" i="1"/>
  <c r="K70" i="1"/>
  <c r="K71" i="1"/>
  <c r="K72" i="1"/>
  <c r="K73" i="1"/>
  <c r="K64" i="1"/>
  <c r="Q53" i="1" l="1"/>
  <c r="Q54" i="1"/>
  <c r="Q55" i="1"/>
  <c r="Q56" i="1"/>
  <c r="Q57" i="1"/>
  <c r="Q58" i="1"/>
  <c r="Q59" i="1"/>
  <c r="Q60" i="1"/>
  <c r="Q61" i="1"/>
  <c r="Q52" i="1"/>
  <c r="K53" i="1"/>
  <c r="K54" i="1"/>
  <c r="K55" i="1"/>
  <c r="K56" i="1"/>
  <c r="K57" i="1"/>
  <c r="K58" i="1"/>
  <c r="K59" i="1"/>
  <c r="K60" i="1"/>
  <c r="K61" i="1"/>
  <c r="K52" i="1"/>
  <c r="Q41" i="1" l="1"/>
  <c r="Q42" i="1"/>
  <c r="Q43" i="1"/>
  <c r="Q44" i="1"/>
  <c r="Q45" i="1"/>
  <c r="Q46" i="1"/>
  <c r="Q47" i="1"/>
  <c r="Q48" i="1"/>
  <c r="Q49" i="1"/>
  <c r="Q40" i="1"/>
  <c r="K41" i="1"/>
  <c r="K42" i="1"/>
  <c r="K43" i="1"/>
  <c r="K44" i="1"/>
  <c r="K45" i="1"/>
  <c r="K46" i="1"/>
  <c r="K47" i="1"/>
  <c r="K48" i="1"/>
  <c r="K49" i="1"/>
  <c r="K40" i="1"/>
  <c r="Q29" i="1" l="1"/>
  <c r="Q30" i="1"/>
  <c r="Q31" i="1"/>
  <c r="Q32" i="1"/>
  <c r="Q33" i="1"/>
  <c r="Q34" i="1"/>
  <c r="Q35" i="1"/>
  <c r="Q36" i="1"/>
  <c r="Q37" i="1"/>
  <c r="Q28" i="1"/>
  <c r="K29" i="1"/>
  <c r="K30" i="1"/>
  <c r="K31" i="1"/>
  <c r="K32" i="1"/>
  <c r="K33" i="1"/>
  <c r="K34" i="1"/>
  <c r="K35" i="1"/>
  <c r="K36" i="1"/>
  <c r="K37" i="1"/>
  <c r="K28" i="1"/>
  <c r="E92" i="3" s="1"/>
  <c r="A14" i="3"/>
  <c r="B14" i="3"/>
  <c r="C14" i="3"/>
  <c r="D14" i="3"/>
  <c r="E14" i="3"/>
  <c r="F14" i="3" s="1"/>
  <c r="G14" i="3"/>
  <c r="H14" i="3"/>
  <c r="I14" i="3"/>
  <c r="J14" i="3"/>
  <c r="K14" i="3"/>
  <c r="L14" i="3"/>
  <c r="M14" i="3"/>
  <c r="N14" i="3"/>
  <c r="O14" i="3"/>
  <c r="P14" i="3"/>
  <c r="Q17" i="1"/>
  <c r="Q18" i="1"/>
  <c r="Q19" i="1"/>
  <c r="Q20" i="1"/>
  <c r="Q21" i="1"/>
  <c r="Q22" i="1"/>
  <c r="Q23" i="1"/>
  <c r="Q24" i="1"/>
  <c r="Q25" i="1"/>
  <c r="Q16" i="1"/>
  <c r="K17" i="1"/>
  <c r="K18" i="1"/>
  <c r="K19" i="1"/>
  <c r="K20" i="1"/>
  <c r="K21" i="1"/>
  <c r="K22" i="1"/>
  <c r="K23" i="1"/>
  <c r="E59" i="3" s="1"/>
  <c r="K24" i="1"/>
  <c r="K25" i="1"/>
  <c r="K16" i="1"/>
  <c r="E52" i="3" s="1"/>
  <c r="K5" i="1"/>
  <c r="K6" i="1"/>
  <c r="K7" i="1"/>
  <c r="K8" i="1"/>
  <c r="K9" i="1"/>
  <c r="K10" i="1"/>
  <c r="K11" i="1"/>
  <c r="K12" i="1"/>
  <c r="K13" i="1"/>
  <c r="K4" i="1"/>
  <c r="Q5" i="1"/>
  <c r="Q6" i="1"/>
  <c r="Q7" i="1"/>
  <c r="Q8" i="1"/>
  <c r="Q9" i="1"/>
  <c r="Q10" i="1"/>
  <c r="Q11" i="1"/>
  <c r="Q12" i="1"/>
  <c r="Q13" i="1"/>
  <c r="Q4" i="1"/>
  <c r="U26" i="1"/>
  <c r="T26" i="1"/>
  <c r="O26" i="1"/>
  <c r="N26" i="1"/>
  <c r="I26" i="1"/>
  <c r="H26" i="1"/>
  <c r="C26" i="1"/>
  <c r="B26" i="1"/>
  <c r="U14" i="1"/>
  <c r="T14" i="1"/>
  <c r="O14" i="1"/>
  <c r="N14" i="1"/>
  <c r="P14" i="1"/>
  <c r="I14" i="1"/>
  <c r="H14" i="1"/>
  <c r="J14" i="1"/>
  <c r="E4" i="1"/>
  <c r="W4" i="1"/>
  <c r="E5" i="1"/>
  <c r="W5" i="1"/>
  <c r="E6" i="1"/>
  <c r="W6" i="1"/>
  <c r="E7" i="1"/>
  <c r="W7" i="1"/>
  <c r="E8" i="1"/>
  <c r="W8" i="1"/>
  <c r="E9" i="1"/>
  <c r="W9" i="1"/>
  <c r="E10" i="1"/>
  <c r="W10" i="1"/>
  <c r="E11" i="1"/>
  <c r="W11" i="1"/>
  <c r="E12" i="1"/>
  <c r="W12" i="1"/>
  <c r="E40" i="3"/>
  <c r="E13" i="1"/>
  <c r="W13" i="1"/>
  <c r="B14" i="1"/>
  <c r="C14" i="1"/>
  <c r="D14" i="1"/>
  <c r="E16" i="1"/>
  <c r="W16" i="1"/>
  <c r="E17" i="1"/>
  <c r="W17" i="1"/>
  <c r="E18" i="1"/>
  <c r="W18" i="1"/>
  <c r="E19" i="1"/>
  <c r="W19" i="1"/>
  <c r="E20" i="1"/>
  <c r="W20" i="1"/>
  <c r="E21" i="1"/>
  <c r="W21" i="1"/>
  <c r="E22" i="1"/>
  <c r="W22" i="1"/>
  <c r="E23" i="1"/>
  <c r="W23" i="1"/>
  <c r="E24" i="1"/>
  <c r="W24" i="1"/>
  <c r="E25" i="1"/>
  <c r="W25" i="1"/>
  <c r="W27" i="1"/>
  <c r="E28" i="1"/>
  <c r="W28" i="1"/>
  <c r="E29" i="1"/>
  <c r="W29" i="1"/>
  <c r="E30" i="1"/>
  <c r="W30" i="1"/>
  <c r="E31" i="1"/>
  <c r="W31" i="1"/>
  <c r="E32" i="1"/>
  <c r="W32" i="1"/>
  <c r="E33" i="1"/>
  <c r="W33" i="1"/>
  <c r="E34" i="1"/>
  <c r="W34" i="1"/>
  <c r="E35" i="1"/>
  <c r="W35" i="1"/>
  <c r="E36" i="1"/>
  <c r="W36" i="1"/>
  <c r="E37" i="1"/>
  <c r="W37" i="1"/>
  <c r="E39" i="1"/>
  <c r="W39" i="1"/>
  <c r="E40" i="1"/>
  <c r="W40" i="1"/>
  <c r="E41" i="1"/>
  <c r="W41" i="1"/>
  <c r="E42" i="1"/>
  <c r="W42" i="1"/>
  <c r="E43" i="1"/>
  <c r="W43" i="1"/>
  <c r="E44" i="1"/>
  <c r="W44" i="1"/>
  <c r="E45" i="1"/>
  <c r="W45" i="1"/>
  <c r="E46" i="1"/>
  <c r="W46" i="1"/>
  <c r="E47" i="1"/>
  <c r="W47" i="1"/>
  <c r="E48" i="1"/>
  <c r="W48" i="1"/>
  <c r="E49" i="1"/>
  <c r="W49" i="1"/>
  <c r="E51" i="1"/>
  <c r="W51" i="1"/>
  <c r="E52" i="1"/>
  <c r="W52" i="1"/>
  <c r="E53" i="1"/>
  <c r="W53" i="1"/>
  <c r="E54" i="1"/>
  <c r="W54" i="1"/>
  <c r="E55" i="1"/>
  <c r="W55" i="1"/>
  <c r="E56" i="1"/>
  <c r="W56" i="1"/>
  <c r="E57" i="1"/>
  <c r="W57" i="1"/>
  <c r="E58" i="1"/>
  <c r="W58" i="1"/>
  <c r="E59" i="1"/>
  <c r="W59" i="1"/>
  <c r="E60" i="1"/>
  <c r="W60" i="1"/>
  <c r="E61" i="1"/>
  <c r="W61" i="1"/>
  <c r="E63" i="1"/>
  <c r="W63" i="1"/>
  <c r="E64" i="1"/>
  <c r="W64" i="1"/>
  <c r="E232" i="3" s="1"/>
  <c r="E65" i="1"/>
  <c r="W65" i="1"/>
  <c r="E66" i="1"/>
  <c r="W66" i="1"/>
  <c r="E67" i="1"/>
  <c r="W67" i="1"/>
  <c r="E68" i="1"/>
  <c r="W68" i="1"/>
  <c r="E69" i="1"/>
  <c r="W69" i="1"/>
  <c r="E70" i="1"/>
  <c r="W70" i="1"/>
  <c r="E238" i="3" s="1"/>
  <c r="E71" i="1"/>
  <c r="W71" i="1"/>
  <c r="E72" i="1"/>
  <c r="W72" i="1"/>
  <c r="E240" i="3" s="1"/>
  <c r="E73" i="1"/>
  <c r="W73" i="1"/>
  <c r="E75" i="1"/>
  <c r="W75" i="1"/>
  <c r="E76" i="1"/>
  <c r="W76" i="1"/>
  <c r="E77" i="1"/>
  <c r="W77" i="1"/>
  <c r="E78" i="1"/>
  <c r="W78" i="1"/>
  <c r="E79" i="1"/>
  <c r="W79" i="1"/>
  <c r="E80" i="1"/>
  <c r="W80" i="1"/>
  <c r="E81" i="1"/>
  <c r="W81" i="1"/>
  <c r="E82" i="1"/>
  <c r="W82" i="1"/>
  <c r="E83" i="1"/>
  <c r="W83" i="1"/>
  <c r="E84" i="1"/>
  <c r="W84" i="1"/>
  <c r="E85" i="1"/>
  <c r="W85" i="1"/>
  <c r="W87" i="1"/>
  <c r="E88" i="1"/>
  <c r="W88" i="1"/>
  <c r="E89" i="1"/>
  <c r="W89" i="1"/>
  <c r="E90" i="1"/>
  <c r="W90" i="1"/>
  <c r="E91" i="1"/>
  <c r="W91" i="1"/>
  <c r="E92" i="1"/>
  <c r="W92" i="1"/>
  <c r="E93" i="1"/>
  <c r="W93" i="1"/>
  <c r="E94" i="1"/>
  <c r="W94" i="1"/>
  <c r="E95" i="1"/>
  <c r="W95" i="1"/>
  <c r="E96" i="1"/>
  <c r="W96" i="1"/>
  <c r="E97" i="1"/>
  <c r="E291" i="3" s="1"/>
  <c r="W97" i="1"/>
  <c r="B98" i="1"/>
  <c r="C98" i="1"/>
  <c r="E99" i="1"/>
  <c r="W99" i="1"/>
  <c r="E100" i="1"/>
  <c r="W100" i="1"/>
  <c r="E101" i="1"/>
  <c r="W101" i="1"/>
  <c r="E102" i="1"/>
  <c r="W102" i="1"/>
  <c r="E103" i="1"/>
  <c r="W103" i="1"/>
  <c r="E104" i="1"/>
  <c r="W104" i="1"/>
  <c r="E105" i="1"/>
  <c r="E327" i="3"/>
  <c r="W105" i="1"/>
  <c r="E106" i="1"/>
  <c r="W106" i="1"/>
  <c r="E107" i="1"/>
  <c r="W107" i="1"/>
  <c r="E108" i="1"/>
  <c r="W108" i="1"/>
  <c r="E109" i="1"/>
  <c r="W109" i="1"/>
  <c r="B110" i="1"/>
  <c r="C110" i="1"/>
  <c r="D110" i="1"/>
  <c r="H110" i="1"/>
  <c r="I110" i="1"/>
  <c r="N110" i="1"/>
  <c r="O110" i="1"/>
  <c r="P110" i="1"/>
  <c r="T110" i="1"/>
  <c r="U110" i="1"/>
  <c r="V110" i="1"/>
  <c r="K111" i="1"/>
  <c r="E362" i="3"/>
  <c r="P362" i="3" s="1"/>
  <c r="K112" i="1"/>
  <c r="K113" i="1"/>
  <c r="K114" i="1"/>
  <c r="K115" i="1"/>
  <c r="K116" i="1"/>
  <c r="K117" i="1"/>
  <c r="K118" i="1"/>
  <c r="K119" i="1"/>
  <c r="K120" i="1"/>
  <c r="E380" i="3"/>
  <c r="K121" i="1"/>
  <c r="B122" i="1"/>
  <c r="C122" i="1"/>
  <c r="H122" i="1"/>
  <c r="I122" i="1"/>
  <c r="J122" i="1"/>
  <c r="C327" i="3"/>
  <c r="E32" i="3"/>
  <c r="E13" i="3"/>
  <c r="E36" i="3"/>
  <c r="N36" i="3" s="1"/>
  <c r="E20" i="3"/>
  <c r="E78" i="3"/>
  <c r="E79" i="3"/>
  <c r="N79" i="3" s="1"/>
  <c r="E112" i="3"/>
  <c r="E132" i="3"/>
  <c r="E152" i="3"/>
  <c r="E172" i="3"/>
  <c r="E192" i="3"/>
  <c r="E212" i="3"/>
  <c r="E253" i="3"/>
  <c r="E277" i="3"/>
  <c r="E296" i="3"/>
  <c r="E318" i="3"/>
  <c r="E355" i="3"/>
  <c r="E363" i="3"/>
  <c r="N363" i="3" s="1"/>
  <c r="A381" i="3"/>
  <c r="A380" i="3"/>
  <c r="A379" i="3"/>
  <c r="A378" i="3"/>
  <c r="A377" i="3"/>
  <c r="A376" i="3"/>
  <c r="A375" i="3"/>
  <c r="A374" i="3"/>
  <c r="A373" i="3"/>
  <c r="A372" i="3"/>
  <c r="A371" i="3"/>
  <c r="A370" i="3"/>
  <c r="A369" i="3"/>
  <c r="A368" i="3"/>
  <c r="A367" i="3"/>
  <c r="A366" i="3"/>
  <c r="A365" i="3"/>
  <c r="A364" i="3"/>
  <c r="A363" i="3"/>
  <c r="A362" i="3"/>
  <c r="A361" i="3"/>
  <c r="A360" i="3"/>
  <c r="A359" i="3"/>
  <c r="A358" i="3"/>
  <c r="A357" i="3"/>
  <c r="A356" i="3"/>
  <c r="A355" i="3"/>
  <c r="A354" i="3"/>
  <c r="A353" i="3"/>
  <c r="A352" i="3"/>
  <c r="A351" i="3"/>
  <c r="A350" i="3"/>
  <c r="A349" i="3"/>
  <c r="A348" i="3"/>
  <c r="A347" i="3"/>
  <c r="A346" i="3"/>
  <c r="A345" i="3"/>
  <c r="A344" i="3"/>
  <c r="A343" i="3"/>
  <c r="A342" i="3"/>
  <c r="A341" i="3"/>
  <c r="A340" i="3"/>
  <c r="A339" i="3"/>
  <c r="A338" i="3"/>
  <c r="A337" i="3"/>
  <c r="A336" i="3"/>
  <c r="A335" i="3"/>
  <c r="A334" i="3"/>
  <c r="A333" i="3"/>
  <c r="A332" i="3"/>
  <c r="A331" i="3"/>
  <c r="A330" i="3"/>
  <c r="A329" i="3"/>
  <c r="A328" i="3"/>
  <c r="A327" i="3"/>
  <c r="A326" i="3"/>
  <c r="A325" i="3"/>
  <c r="A324" i="3"/>
  <c r="A323" i="3"/>
  <c r="A322" i="3"/>
  <c r="A321" i="3"/>
  <c r="A320" i="3"/>
  <c r="A319" i="3"/>
  <c r="A318" i="3"/>
  <c r="A317" i="3"/>
  <c r="A316" i="3"/>
  <c r="A315" i="3"/>
  <c r="A314" i="3"/>
  <c r="A313" i="3"/>
  <c r="A312" i="3"/>
  <c r="A311" i="3"/>
  <c r="A310" i="3"/>
  <c r="A309" i="3"/>
  <c r="A308" i="3"/>
  <c r="A307" i="3"/>
  <c r="A306" i="3"/>
  <c r="A305" i="3"/>
  <c r="A304" i="3"/>
  <c r="A303" i="3"/>
  <c r="A302" i="3"/>
  <c r="A301" i="3"/>
  <c r="A300" i="3"/>
  <c r="A299" i="3"/>
  <c r="A298" i="3"/>
  <c r="A297" i="3"/>
  <c r="A296" i="3"/>
  <c r="A295" i="3"/>
  <c r="A294" i="3"/>
  <c r="A293" i="3"/>
  <c r="A292" i="3"/>
  <c r="A291" i="3"/>
  <c r="A290" i="3"/>
  <c r="A289" i="3"/>
  <c r="A288" i="3"/>
  <c r="A287" i="3"/>
  <c r="A286" i="3"/>
  <c r="A285" i="3"/>
  <c r="A284" i="3"/>
  <c r="A283" i="3"/>
  <c r="A281" i="3"/>
  <c r="A280" i="3"/>
  <c r="A279" i="3"/>
  <c r="A278" i="3"/>
  <c r="A277" i="3"/>
  <c r="A276" i="3"/>
  <c r="A275" i="3"/>
  <c r="A274" i="3"/>
  <c r="A273" i="3"/>
  <c r="A272" i="3"/>
  <c r="A271" i="3"/>
  <c r="A270" i="3"/>
  <c r="A269" i="3"/>
  <c r="A268" i="3"/>
  <c r="A267" i="3"/>
  <c r="A266" i="3"/>
  <c r="A265" i="3"/>
  <c r="A264" i="3"/>
  <c r="A263" i="3"/>
  <c r="A262" i="3"/>
  <c r="A261" i="3"/>
  <c r="A260" i="3"/>
  <c r="A259" i="3"/>
  <c r="A258" i="3"/>
  <c r="A257" i="3"/>
  <c r="A256" i="3"/>
  <c r="A255" i="3"/>
  <c r="A254" i="3"/>
  <c r="A253" i="3"/>
  <c r="A252" i="3"/>
  <c r="A251" i="3"/>
  <c r="A250" i="3"/>
  <c r="A249" i="3"/>
  <c r="A248" i="3"/>
  <c r="A247" i="3"/>
  <c r="A246" i="3"/>
  <c r="A245" i="3"/>
  <c r="A244" i="3"/>
  <c r="A243" i="3"/>
  <c r="A242" i="3"/>
  <c r="A241" i="3"/>
  <c r="A240" i="3"/>
  <c r="A239" i="3"/>
  <c r="A238" i="3"/>
  <c r="A237" i="3"/>
  <c r="A236" i="3"/>
  <c r="A235" i="3"/>
  <c r="A234" i="3"/>
  <c r="A233" i="3"/>
  <c r="A232" i="3"/>
  <c r="A231" i="3"/>
  <c r="A230" i="3"/>
  <c r="A229" i="3"/>
  <c r="A228" i="3"/>
  <c r="A227" i="3"/>
  <c r="A226" i="3"/>
  <c r="A225" i="3"/>
  <c r="A224" i="3"/>
  <c r="A223" i="3"/>
  <c r="A222" i="3"/>
  <c r="A221" i="3"/>
  <c r="A220" i="3"/>
  <c r="A219" i="3"/>
  <c r="A218" i="3"/>
  <c r="A217" i="3"/>
  <c r="A216" i="3"/>
  <c r="A215" i="3"/>
  <c r="A214" i="3"/>
  <c r="A212" i="3"/>
  <c r="A211" i="3"/>
  <c r="A210" i="3"/>
  <c r="A209" i="3"/>
  <c r="A208" i="3"/>
  <c r="A207" i="3"/>
  <c r="A206" i="3"/>
  <c r="A205" i="3"/>
  <c r="A204" i="3"/>
  <c r="A203" i="3"/>
  <c r="A202" i="3"/>
  <c r="A201" i="3"/>
  <c r="A200" i="3"/>
  <c r="A199" i="3"/>
  <c r="A198" i="3"/>
  <c r="A197" i="3"/>
  <c r="A196" i="3"/>
  <c r="A195" i="3"/>
  <c r="A194" i="3"/>
  <c r="A193" i="3"/>
  <c r="A192" i="3"/>
  <c r="A191" i="3"/>
  <c r="A190" i="3"/>
  <c r="A189" i="3"/>
  <c r="A188" i="3"/>
  <c r="A187" i="3"/>
  <c r="A186" i="3"/>
  <c r="A185" i="3"/>
  <c r="A184" i="3"/>
  <c r="A183" i="3"/>
  <c r="A182" i="3"/>
  <c r="A181" i="3"/>
  <c r="A180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A158" i="3"/>
  <c r="A157" i="3"/>
  <c r="A156" i="3"/>
  <c r="A155" i="3"/>
  <c r="A154" i="3"/>
  <c r="A153" i="3"/>
  <c r="A152" i="3"/>
  <c r="A151" i="3"/>
  <c r="A150" i="3"/>
  <c r="A149" i="3"/>
  <c r="A148" i="3"/>
  <c r="A147" i="3"/>
  <c r="A146" i="3"/>
  <c r="A145" i="3"/>
  <c r="A144" i="3"/>
  <c r="A143" i="3"/>
  <c r="A142" i="3"/>
  <c r="A141" i="3"/>
  <c r="A140" i="3"/>
  <c r="A139" i="3"/>
  <c r="A138" i="3"/>
  <c r="A137" i="3"/>
  <c r="A136" i="3"/>
  <c r="A135" i="3"/>
  <c r="A134" i="3"/>
  <c r="A133" i="3"/>
  <c r="A132" i="3"/>
  <c r="A131" i="3"/>
  <c r="A130" i="3"/>
  <c r="A129" i="3"/>
  <c r="A128" i="3"/>
  <c r="A127" i="3"/>
  <c r="A126" i="3"/>
  <c r="A125" i="3"/>
  <c r="A124" i="3"/>
  <c r="A123" i="3"/>
  <c r="A122" i="3"/>
  <c r="A121" i="3"/>
  <c r="A120" i="3"/>
  <c r="A119" i="3"/>
  <c r="A118" i="3"/>
  <c r="A117" i="3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3" i="3"/>
  <c r="A12" i="3"/>
  <c r="A11" i="3"/>
  <c r="A10" i="3"/>
  <c r="A9" i="3"/>
  <c r="A8" i="3"/>
  <c r="A7" i="3"/>
  <c r="A6" i="3"/>
  <c r="A5" i="3"/>
  <c r="A4" i="3"/>
  <c r="A3" i="3"/>
  <c r="A2" i="3"/>
  <c r="E2" i="3"/>
  <c r="B2" i="3"/>
  <c r="C2" i="3"/>
  <c r="E22" i="3"/>
  <c r="B22" i="3"/>
  <c r="C22" i="3"/>
  <c r="E42" i="3"/>
  <c r="B42" i="3"/>
  <c r="C42" i="3"/>
  <c r="E62" i="3"/>
  <c r="B62" i="3"/>
  <c r="C62" i="3"/>
  <c r="E82" i="3"/>
  <c r="B82" i="3"/>
  <c r="C82" i="3"/>
  <c r="B92" i="3"/>
  <c r="C92" i="3"/>
  <c r="B112" i="3"/>
  <c r="C112" i="3"/>
  <c r="F112" i="3" s="1"/>
  <c r="B132" i="3"/>
  <c r="C132" i="3"/>
  <c r="B152" i="3"/>
  <c r="C152" i="3"/>
  <c r="F152" i="3" s="1"/>
  <c r="B172" i="3"/>
  <c r="C172" i="3"/>
  <c r="B192" i="3"/>
  <c r="C192" i="3"/>
  <c r="B212" i="3"/>
  <c r="C212" i="3"/>
  <c r="B232" i="3"/>
  <c r="C232" i="3"/>
  <c r="E262" i="3"/>
  <c r="B262" i="3"/>
  <c r="C262" i="3"/>
  <c r="E282" i="3"/>
  <c r="B282" i="3"/>
  <c r="C282" i="3"/>
  <c r="E302" i="3"/>
  <c r="F302" i="3" s="1"/>
  <c r="B302" i="3"/>
  <c r="C302" i="3"/>
  <c r="E322" i="3"/>
  <c r="F322" i="3" s="1"/>
  <c r="E342" i="3"/>
  <c r="F342" i="3" s="1"/>
  <c r="D381" i="3"/>
  <c r="D380" i="3"/>
  <c r="D379" i="3"/>
  <c r="D378" i="3"/>
  <c r="D377" i="3"/>
  <c r="D376" i="3"/>
  <c r="D375" i="3"/>
  <c r="D374" i="3"/>
  <c r="D373" i="3"/>
  <c r="D372" i="3"/>
  <c r="D371" i="3"/>
  <c r="D370" i="3"/>
  <c r="D369" i="3"/>
  <c r="D368" i="3"/>
  <c r="D367" i="3"/>
  <c r="D366" i="3"/>
  <c r="D365" i="3"/>
  <c r="D364" i="3"/>
  <c r="D363" i="3"/>
  <c r="D362" i="3"/>
  <c r="D361" i="3"/>
  <c r="D360" i="3"/>
  <c r="D359" i="3"/>
  <c r="D358" i="3"/>
  <c r="D357" i="3"/>
  <c r="D356" i="3"/>
  <c r="D355" i="3"/>
  <c r="D354" i="3"/>
  <c r="D353" i="3"/>
  <c r="D352" i="3"/>
  <c r="D351" i="3"/>
  <c r="D350" i="3"/>
  <c r="D349" i="3"/>
  <c r="D348" i="3"/>
  <c r="D347" i="3"/>
  <c r="D346" i="3"/>
  <c r="D345" i="3"/>
  <c r="D344" i="3"/>
  <c r="D343" i="3"/>
  <c r="D342" i="3"/>
  <c r="D341" i="3"/>
  <c r="D340" i="3"/>
  <c r="D339" i="3"/>
  <c r="D338" i="3"/>
  <c r="D337" i="3"/>
  <c r="D336" i="3"/>
  <c r="D335" i="3"/>
  <c r="D334" i="3"/>
  <c r="D333" i="3"/>
  <c r="D332" i="3"/>
  <c r="D331" i="3"/>
  <c r="D330" i="3"/>
  <c r="D329" i="3"/>
  <c r="D328" i="3"/>
  <c r="D327" i="3"/>
  <c r="D326" i="3"/>
  <c r="D325" i="3"/>
  <c r="D324" i="3"/>
  <c r="D323" i="3"/>
  <c r="D322" i="3"/>
  <c r="D321" i="3"/>
  <c r="D320" i="3"/>
  <c r="D319" i="3"/>
  <c r="D318" i="3"/>
  <c r="D317" i="3"/>
  <c r="D316" i="3"/>
  <c r="D315" i="3"/>
  <c r="D314" i="3"/>
  <c r="D313" i="3"/>
  <c r="D312" i="3"/>
  <c r="D311" i="3"/>
  <c r="D310" i="3"/>
  <c r="D309" i="3"/>
  <c r="D308" i="3"/>
  <c r="D307" i="3"/>
  <c r="D306" i="3"/>
  <c r="D305" i="3"/>
  <c r="D304" i="3"/>
  <c r="D303" i="3"/>
  <c r="D302" i="3"/>
  <c r="D301" i="3"/>
  <c r="D300" i="3"/>
  <c r="D299" i="3"/>
  <c r="D298" i="3"/>
  <c r="D297" i="3"/>
  <c r="D296" i="3"/>
  <c r="D295" i="3"/>
  <c r="D294" i="3"/>
  <c r="D293" i="3"/>
  <c r="D292" i="3"/>
  <c r="D291" i="3"/>
  <c r="D290" i="3"/>
  <c r="D289" i="3"/>
  <c r="D288" i="3"/>
  <c r="D287" i="3"/>
  <c r="D286" i="3"/>
  <c r="D285" i="3"/>
  <c r="D284" i="3"/>
  <c r="D283" i="3"/>
  <c r="D281" i="3"/>
  <c r="D280" i="3"/>
  <c r="D279" i="3"/>
  <c r="D278" i="3"/>
  <c r="D277" i="3"/>
  <c r="D276" i="3"/>
  <c r="D275" i="3"/>
  <c r="D274" i="3"/>
  <c r="D272" i="3"/>
  <c r="D271" i="3"/>
  <c r="D270" i="3"/>
  <c r="D269" i="3"/>
  <c r="D268" i="3"/>
  <c r="D267" i="3"/>
  <c r="D266" i="3"/>
  <c r="D265" i="3"/>
  <c r="D264" i="3"/>
  <c r="D263" i="3"/>
  <c r="D262" i="3"/>
  <c r="D261" i="3"/>
  <c r="D260" i="3"/>
  <c r="D259" i="3"/>
  <c r="D258" i="3"/>
  <c r="D257" i="3"/>
  <c r="D256" i="3"/>
  <c r="D255" i="3"/>
  <c r="D254" i="3"/>
  <c r="D253" i="3"/>
  <c r="D252" i="3"/>
  <c r="D251" i="3"/>
  <c r="D250" i="3"/>
  <c r="D249" i="3"/>
  <c r="D248" i="3"/>
  <c r="D247" i="3"/>
  <c r="D246" i="3"/>
  <c r="D245" i="3"/>
  <c r="D244" i="3"/>
  <c r="D243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8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15" i="3"/>
  <c r="D214" i="3"/>
  <c r="D212" i="3"/>
  <c r="D211" i="3"/>
  <c r="D210" i="3"/>
  <c r="D209" i="3"/>
  <c r="D208" i="3"/>
  <c r="D207" i="3"/>
  <c r="D206" i="3"/>
  <c r="D205" i="3"/>
  <c r="D20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D181" i="3"/>
  <c r="D180" i="3"/>
  <c r="D179" i="3"/>
  <c r="D178" i="3"/>
  <c r="D177" i="3"/>
  <c r="D176" i="3"/>
  <c r="D175" i="3"/>
  <c r="D174" i="3"/>
  <c r="D173" i="3"/>
  <c r="D172" i="3"/>
  <c r="D171" i="3"/>
  <c r="D170" i="3"/>
  <c r="D169" i="3"/>
  <c r="D168" i="3"/>
  <c r="D167" i="3"/>
  <c r="D166" i="3"/>
  <c r="D165" i="3"/>
  <c r="D164" i="3"/>
  <c r="D163" i="3"/>
  <c r="D162" i="3"/>
  <c r="D161" i="3"/>
  <c r="D160" i="3"/>
  <c r="D159" i="3"/>
  <c r="D158" i="3"/>
  <c r="D157" i="3"/>
  <c r="D156" i="3"/>
  <c r="D155" i="3"/>
  <c r="D154" i="3"/>
  <c r="D153" i="3"/>
  <c r="D152" i="3"/>
  <c r="D151" i="3"/>
  <c r="D150" i="3"/>
  <c r="D149" i="3"/>
  <c r="D148" i="3"/>
  <c r="D147" i="3"/>
  <c r="D146" i="3"/>
  <c r="D145" i="3"/>
  <c r="D144" i="3"/>
  <c r="D143" i="3"/>
  <c r="D142" i="3"/>
  <c r="D141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3" i="3"/>
  <c r="D12" i="3"/>
  <c r="D11" i="3"/>
  <c r="D10" i="3"/>
  <c r="D9" i="3"/>
  <c r="D8" i="3"/>
  <c r="D7" i="3"/>
  <c r="D6" i="3"/>
  <c r="D5" i="3"/>
  <c r="D4" i="3"/>
  <c r="D3" i="3"/>
  <c r="D2" i="3"/>
  <c r="C13" i="3"/>
  <c r="B13" i="3"/>
  <c r="O13" i="3" s="1"/>
  <c r="C32" i="3"/>
  <c r="B32" i="3"/>
  <c r="C59" i="3"/>
  <c r="B59" i="3"/>
  <c r="C78" i="3"/>
  <c r="B78" i="3"/>
  <c r="E111" i="3"/>
  <c r="C111" i="3"/>
  <c r="B111" i="3"/>
  <c r="E122" i="3"/>
  <c r="C122" i="3"/>
  <c r="B122" i="3"/>
  <c r="E149" i="3"/>
  <c r="C149" i="3"/>
  <c r="B149" i="3"/>
  <c r="E164" i="3"/>
  <c r="C164" i="3"/>
  <c r="B164" i="3"/>
  <c r="E186" i="3"/>
  <c r="C186" i="3"/>
  <c r="B186" i="3"/>
  <c r="E207" i="3"/>
  <c r="C207" i="3"/>
  <c r="B207" i="3"/>
  <c r="E223" i="3"/>
  <c r="C223" i="3"/>
  <c r="B223" i="3"/>
  <c r="E242" i="3"/>
  <c r="C242" i="3"/>
  <c r="B242" i="3"/>
  <c r="C253" i="3"/>
  <c r="B253" i="3"/>
  <c r="C277" i="3"/>
  <c r="B277" i="3"/>
  <c r="C296" i="3"/>
  <c r="B296" i="3"/>
  <c r="G296" i="3"/>
  <c r="E341" i="3"/>
  <c r="G341" i="3"/>
  <c r="G355" i="3"/>
  <c r="N2" i="3"/>
  <c r="N22" i="3"/>
  <c r="N42" i="3"/>
  <c r="N62" i="3"/>
  <c r="N82" i="3"/>
  <c r="N132" i="3"/>
  <c r="N212" i="3"/>
  <c r="N262" i="3"/>
  <c r="N282" i="3"/>
  <c r="N322" i="3"/>
  <c r="N342" i="3"/>
  <c r="N13" i="3"/>
  <c r="N253" i="3"/>
  <c r="H172" i="3"/>
  <c r="H262" i="3"/>
  <c r="H322" i="3"/>
  <c r="H342" i="3"/>
  <c r="I13" i="3"/>
  <c r="I253" i="3"/>
  <c r="J22" i="3"/>
  <c r="J172" i="3"/>
  <c r="J322" i="3"/>
  <c r="J342" i="3"/>
  <c r="K13" i="3"/>
  <c r="K253" i="3"/>
  <c r="L172" i="3"/>
  <c r="L262" i="3"/>
  <c r="L322" i="3"/>
  <c r="L342" i="3"/>
  <c r="M13" i="3"/>
  <c r="M149" i="3"/>
  <c r="M341" i="3"/>
  <c r="O22" i="3"/>
  <c r="O172" i="3"/>
  <c r="O322" i="3"/>
  <c r="O342" i="3"/>
  <c r="P13" i="3"/>
  <c r="P111" i="3"/>
  <c r="P149" i="3"/>
  <c r="P253" i="3"/>
  <c r="P341" i="3"/>
  <c r="P2" i="3"/>
  <c r="P22" i="3"/>
  <c r="P42" i="3"/>
  <c r="P62" i="3"/>
  <c r="P82" i="3"/>
  <c r="P132" i="3"/>
  <c r="P212" i="3"/>
  <c r="P262" i="3"/>
  <c r="P282" i="3"/>
  <c r="P322" i="3"/>
  <c r="P342" i="3"/>
  <c r="O32" i="3"/>
  <c r="O78" i="3"/>
  <c r="O122" i="3"/>
  <c r="O164" i="3"/>
  <c r="O207" i="3"/>
  <c r="O223" i="3"/>
  <c r="O242" i="3"/>
  <c r="O277" i="3"/>
  <c r="O318" i="3"/>
  <c r="O341" i="3"/>
  <c r="O355" i="3"/>
  <c r="E3" i="3"/>
  <c r="N3" i="3"/>
  <c r="B3" i="3"/>
  <c r="C3" i="3"/>
  <c r="E23" i="3"/>
  <c r="B23" i="3"/>
  <c r="C23" i="3"/>
  <c r="E43" i="3"/>
  <c r="B43" i="3"/>
  <c r="C43" i="3"/>
  <c r="E63" i="3"/>
  <c r="B63" i="3"/>
  <c r="C63" i="3"/>
  <c r="E93" i="3"/>
  <c r="N93" i="3" s="1"/>
  <c r="B93" i="3"/>
  <c r="C93" i="3"/>
  <c r="E113" i="3"/>
  <c r="B113" i="3"/>
  <c r="C113" i="3"/>
  <c r="E133" i="3"/>
  <c r="B133" i="3"/>
  <c r="C133" i="3"/>
  <c r="E153" i="3"/>
  <c r="B153" i="3"/>
  <c r="C153" i="3"/>
  <c r="E173" i="3"/>
  <c r="N173" i="3" s="1"/>
  <c r="B173" i="3"/>
  <c r="C173" i="3"/>
  <c r="E193" i="3"/>
  <c r="B193" i="3"/>
  <c r="O193" i="3" s="1"/>
  <c r="C193" i="3"/>
  <c r="E213" i="3"/>
  <c r="B213" i="3"/>
  <c r="C213" i="3"/>
  <c r="E233" i="3"/>
  <c r="B233" i="3"/>
  <c r="C233" i="3"/>
  <c r="F242" i="3"/>
  <c r="E263" i="3"/>
  <c r="B263" i="3"/>
  <c r="C263" i="3"/>
  <c r="E283" i="3"/>
  <c r="B283" i="3"/>
  <c r="C283" i="3"/>
  <c r="E303" i="3"/>
  <c r="F303" i="3" s="1"/>
  <c r="B303" i="3"/>
  <c r="C303" i="3"/>
  <c r="E323" i="3"/>
  <c r="F323" i="3" s="1"/>
  <c r="E343" i="3"/>
  <c r="F343" i="3" s="1"/>
  <c r="F363" i="3"/>
  <c r="C20" i="3"/>
  <c r="P20" i="3" s="1"/>
  <c r="B20" i="3"/>
  <c r="O20" i="3" s="1"/>
  <c r="C36" i="3"/>
  <c r="B36" i="3"/>
  <c r="K36" i="3" s="1"/>
  <c r="C52" i="3"/>
  <c r="B52" i="3"/>
  <c r="C79" i="3"/>
  <c r="B79" i="3"/>
  <c r="G79" i="3" s="1"/>
  <c r="E107" i="3"/>
  <c r="C107" i="3"/>
  <c r="B107" i="3"/>
  <c r="E123" i="3"/>
  <c r="C123" i="3"/>
  <c r="B123" i="3"/>
  <c r="E148" i="3"/>
  <c r="N148" i="3" s="1"/>
  <c r="C148" i="3"/>
  <c r="B148" i="3"/>
  <c r="E165" i="3"/>
  <c r="C165" i="3"/>
  <c r="B165" i="3"/>
  <c r="E191" i="3"/>
  <c r="C191" i="3"/>
  <c r="B191" i="3"/>
  <c r="E203" i="3"/>
  <c r="C203" i="3"/>
  <c r="B203" i="3"/>
  <c r="E228" i="3"/>
  <c r="N228" i="3" s="1"/>
  <c r="C228" i="3"/>
  <c r="B228" i="3"/>
  <c r="E252" i="3"/>
  <c r="E276" i="3"/>
  <c r="C276" i="3"/>
  <c r="B276" i="3"/>
  <c r="E301" i="3"/>
  <c r="P301" i="3" s="1"/>
  <c r="E319" i="3"/>
  <c r="N319" i="3" s="1"/>
  <c r="C319" i="3"/>
  <c r="B319" i="3"/>
  <c r="E334" i="3"/>
  <c r="P334" i="3" s="1"/>
  <c r="E358" i="3"/>
  <c r="E373" i="3"/>
  <c r="P373" i="3" s="1"/>
  <c r="N20" i="3"/>
  <c r="H242" i="3"/>
  <c r="H363" i="3"/>
  <c r="J93" i="3"/>
  <c r="J242" i="3"/>
  <c r="J363" i="3"/>
  <c r="L93" i="3"/>
  <c r="L242" i="3"/>
  <c r="L363" i="3"/>
  <c r="M36" i="3"/>
  <c r="O153" i="3"/>
  <c r="O233" i="3"/>
  <c r="O323" i="3"/>
  <c r="O363" i="3"/>
  <c r="P79" i="3"/>
  <c r="P63" i="3"/>
  <c r="P153" i="3"/>
  <c r="P193" i="3"/>
  <c r="P233" i="3"/>
  <c r="P323" i="3"/>
  <c r="P363" i="3"/>
  <c r="O36" i="3"/>
  <c r="O79" i="3"/>
  <c r="O203" i="3"/>
  <c r="E12" i="3"/>
  <c r="B12" i="3"/>
  <c r="C12" i="3"/>
  <c r="E72" i="3"/>
  <c r="B72" i="3"/>
  <c r="C72" i="3"/>
  <c r="E94" i="3"/>
  <c r="B94" i="3"/>
  <c r="C94" i="3"/>
  <c r="E114" i="3"/>
  <c r="N114" i="3" s="1"/>
  <c r="B114" i="3"/>
  <c r="C114" i="3"/>
  <c r="E134" i="3"/>
  <c r="B134" i="3"/>
  <c r="C134" i="3"/>
  <c r="E154" i="3"/>
  <c r="B154" i="3"/>
  <c r="C154" i="3"/>
  <c r="E174" i="3"/>
  <c r="N174" i="3" s="1"/>
  <c r="B174" i="3"/>
  <c r="C174" i="3"/>
  <c r="E202" i="3"/>
  <c r="B202" i="3"/>
  <c r="C202" i="3"/>
  <c r="E222" i="3"/>
  <c r="B222" i="3"/>
  <c r="C222" i="3"/>
  <c r="E243" i="3"/>
  <c r="B243" i="3"/>
  <c r="C243" i="3"/>
  <c r="E264" i="3"/>
  <c r="B264" i="3"/>
  <c r="C264" i="3"/>
  <c r="E284" i="3"/>
  <c r="N284" i="3" s="1"/>
  <c r="B284" i="3"/>
  <c r="C284" i="3"/>
  <c r="E304" i="3"/>
  <c r="N304" i="3" s="1"/>
  <c r="B304" i="3"/>
  <c r="C304" i="3"/>
  <c r="E324" i="3"/>
  <c r="F324" i="3" s="1"/>
  <c r="E344" i="3"/>
  <c r="F344" i="3" s="1"/>
  <c r="E352" i="3"/>
  <c r="F352" i="3" s="1"/>
  <c r="E372" i="3"/>
  <c r="F372" i="3" s="1"/>
  <c r="E9" i="3"/>
  <c r="N9" i="3" s="1"/>
  <c r="C9" i="3"/>
  <c r="B9" i="3"/>
  <c r="E30" i="3"/>
  <c r="C30" i="3"/>
  <c r="B30" i="3"/>
  <c r="E51" i="3"/>
  <c r="C51" i="3"/>
  <c r="B51" i="3"/>
  <c r="O51" i="3" s="1"/>
  <c r="E69" i="3"/>
  <c r="N69" i="3" s="1"/>
  <c r="C69" i="3"/>
  <c r="B69" i="3"/>
  <c r="E83" i="3"/>
  <c r="C83" i="3"/>
  <c r="B83" i="3"/>
  <c r="E105" i="3"/>
  <c r="N105" i="3" s="1"/>
  <c r="C105" i="3"/>
  <c r="B105" i="3"/>
  <c r="E124" i="3"/>
  <c r="N124" i="3" s="1"/>
  <c r="C124" i="3"/>
  <c r="B124" i="3"/>
  <c r="E151" i="3"/>
  <c r="N151" i="3" s="1"/>
  <c r="C151" i="3"/>
  <c r="B151" i="3"/>
  <c r="E166" i="3"/>
  <c r="K166" i="3" s="1"/>
  <c r="C166" i="3"/>
  <c r="B166" i="3"/>
  <c r="E188" i="3"/>
  <c r="C188" i="3"/>
  <c r="B188" i="3"/>
  <c r="G192" i="3"/>
  <c r="G213" i="3"/>
  <c r="E235" i="3"/>
  <c r="C235" i="3"/>
  <c r="B235" i="3"/>
  <c r="E256" i="3"/>
  <c r="C256" i="3"/>
  <c r="B256" i="3"/>
  <c r="E278" i="3"/>
  <c r="C278" i="3"/>
  <c r="B278" i="3"/>
  <c r="E298" i="3"/>
  <c r="O298" i="3" s="1"/>
  <c r="C298" i="3"/>
  <c r="B298" i="3"/>
  <c r="E313" i="3"/>
  <c r="N313" i="3" s="1"/>
  <c r="C313" i="3"/>
  <c r="B313" i="3"/>
  <c r="E340" i="3"/>
  <c r="M340" i="3" s="1"/>
  <c r="E364" i="3"/>
  <c r="I364" i="3" s="1"/>
  <c r="N12" i="3"/>
  <c r="N72" i="3"/>
  <c r="N94" i="3"/>
  <c r="N134" i="3"/>
  <c r="N243" i="3"/>
  <c r="N344" i="3"/>
  <c r="N51" i="3"/>
  <c r="N256" i="3"/>
  <c r="H72" i="3"/>
  <c r="H243" i="3"/>
  <c r="H324" i="3"/>
  <c r="H352" i="3"/>
  <c r="I192" i="3"/>
  <c r="I313" i="3"/>
  <c r="J32" i="3"/>
  <c r="J324" i="3"/>
  <c r="J352" i="3"/>
  <c r="K192" i="3"/>
  <c r="L32" i="3"/>
  <c r="L72" i="3"/>
  <c r="L243" i="3"/>
  <c r="L344" i="3"/>
  <c r="M166" i="3"/>
  <c r="M192" i="3"/>
  <c r="M235" i="3"/>
  <c r="O114" i="3"/>
  <c r="O284" i="3"/>
  <c r="O344" i="3"/>
  <c r="P313" i="3"/>
  <c r="P12" i="3"/>
  <c r="P72" i="3"/>
  <c r="P94" i="3"/>
  <c r="P114" i="3"/>
  <c r="P134" i="3"/>
  <c r="P154" i="3"/>
  <c r="P174" i="3"/>
  <c r="P284" i="3"/>
  <c r="P372" i="3"/>
  <c r="O105" i="3"/>
  <c r="O151" i="3"/>
  <c r="O166" i="3"/>
  <c r="O188" i="3"/>
  <c r="O364" i="3"/>
  <c r="E4" i="3"/>
  <c r="B4" i="3"/>
  <c r="C4" i="3"/>
  <c r="E24" i="3"/>
  <c r="N24" i="3" s="1"/>
  <c r="B24" i="3"/>
  <c r="C24" i="3"/>
  <c r="E53" i="3"/>
  <c r="N53" i="3" s="1"/>
  <c r="B53" i="3"/>
  <c r="C53" i="3"/>
  <c r="E73" i="3"/>
  <c r="N73" i="3" s="1"/>
  <c r="B73" i="3"/>
  <c r="C73" i="3"/>
  <c r="E95" i="3"/>
  <c r="B95" i="3"/>
  <c r="C95" i="3"/>
  <c r="E115" i="3"/>
  <c r="B115" i="3"/>
  <c r="C115" i="3"/>
  <c r="E135" i="3"/>
  <c r="B135" i="3"/>
  <c r="C135" i="3"/>
  <c r="E155" i="3"/>
  <c r="B155" i="3"/>
  <c r="J155" i="3" s="1"/>
  <c r="C155" i="3"/>
  <c r="E175" i="3"/>
  <c r="B175" i="3"/>
  <c r="C175" i="3"/>
  <c r="E194" i="3"/>
  <c r="B194" i="3"/>
  <c r="C194" i="3"/>
  <c r="F203" i="3"/>
  <c r="F223" i="3"/>
  <c r="E244" i="3"/>
  <c r="B244" i="3"/>
  <c r="C244" i="3"/>
  <c r="E265" i="3"/>
  <c r="N265" i="3"/>
  <c r="B265" i="3"/>
  <c r="F265" i="3"/>
  <c r="C265" i="3"/>
  <c r="G265" i="3"/>
  <c r="E285" i="3"/>
  <c r="B285" i="3"/>
  <c r="C285" i="3"/>
  <c r="E305" i="3"/>
  <c r="N305" i="3" s="1"/>
  <c r="B305" i="3"/>
  <c r="C305" i="3"/>
  <c r="E325" i="3"/>
  <c r="F325" i="3" s="1"/>
  <c r="E345" i="3"/>
  <c r="N345" i="3" s="1"/>
  <c r="G12" i="3"/>
  <c r="E39" i="3"/>
  <c r="C39" i="3"/>
  <c r="B39" i="3"/>
  <c r="O39" i="3" s="1"/>
  <c r="G62" i="3"/>
  <c r="E91" i="3"/>
  <c r="K91" i="3" s="1"/>
  <c r="C91" i="3"/>
  <c r="B91" i="3"/>
  <c r="E102" i="3"/>
  <c r="C102" i="3"/>
  <c r="B102" i="3"/>
  <c r="E126" i="3"/>
  <c r="C126" i="3"/>
  <c r="B126" i="3"/>
  <c r="E145" i="3"/>
  <c r="C145" i="3"/>
  <c r="B145" i="3"/>
  <c r="E170" i="3"/>
  <c r="C170" i="3"/>
  <c r="B170" i="3"/>
  <c r="E189" i="3"/>
  <c r="C189" i="3"/>
  <c r="B189" i="3"/>
  <c r="E220" i="3"/>
  <c r="N220" i="3" s="1"/>
  <c r="C220" i="3"/>
  <c r="B220" i="3"/>
  <c r="E239" i="3"/>
  <c r="C239" i="3"/>
  <c r="B239" i="3"/>
  <c r="E258" i="3"/>
  <c r="C258" i="3"/>
  <c r="B258" i="3"/>
  <c r="E273" i="3"/>
  <c r="C273" i="3"/>
  <c r="B273" i="3"/>
  <c r="E295" i="3"/>
  <c r="N295" i="3" s="1"/>
  <c r="C295" i="3"/>
  <c r="B295" i="3"/>
  <c r="E321" i="3"/>
  <c r="G321" i="3" s="1"/>
  <c r="C321" i="3"/>
  <c r="B321" i="3"/>
  <c r="E338" i="3"/>
  <c r="I338" i="3" s="1"/>
  <c r="E353" i="3"/>
  <c r="P353" i="3"/>
  <c r="E376" i="3"/>
  <c r="N4" i="3"/>
  <c r="N95" i="3"/>
  <c r="N155" i="3"/>
  <c r="N194" i="3"/>
  <c r="N126" i="3"/>
  <c r="N376" i="3"/>
  <c r="H203" i="3"/>
  <c r="H223" i="3"/>
  <c r="I12" i="3"/>
  <c r="I43" i="3"/>
  <c r="I170" i="3"/>
  <c r="J203" i="3"/>
  <c r="J223" i="3"/>
  <c r="J364" i="3"/>
  <c r="K43" i="3"/>
  <c r="L203" i="3"/>
  <c r="L223" i="3"/>
  <c r="L305" i="3"/>
  <c r="L325" i="3"/>
  <c r="L345" i="3"/>
  <c r="L364" i="3"/>
  <c r="M12" i="3"/>
  <c r="M43" i="3"/>
  <c r="M91" i="3"/>
  <c r="M258" i="3"/>
  <c r="M353" i="3"/>
  <c r="M376" i="3"/>
  <c r="O345" i="3"/>
  <c r="P220" i="3"/>
  <c r="P258" i="3"/>
  <c r="P376" i="3"/>
  <c r="P24" i="3"/>
  <c r="P53" i="3"/>
  <c r="P73" i="3"/>
  <c r="P95" i="3"/>
  <c r="P265" i="3"/>
  <c r="P325" i="3"/>
  <c r="O91" i="3"/>
  <c r="O170" i="3"/>
  <c r="O239" i="3"/>
  <c r="O258" i="3"/>
  <c r="O321" i="3"/>
  <c r="O353" i="3"/>
  <c r="O376" i="3"/>
  <c r="E5" i="3"/>
  <c r="B5" i="3"/>
  <c r="C5" i="3"/>
  <c r="E25" i="3"/>
  <c r="B25" i="3"/>
  <c r="C25" i="3"/>
  <c r="E44" i="3"/>
  <c r="B44" i="3"/>
  <c r="C44" i="3"/>
  <c r="E64" i="3"/>
  <c r="B64" i="3"/>
  <c r="C64" i="3"/>
  <c r="F102" i="3"/>
  <c r="E142" i="3"/>
  <c r="B142" i="3"/>
  <c r="C142" i="3"/>
  <c r="E162" i="3"/>
  <c r="N162" i="3" s="1"/>
  <c r="B162" i="3"/>
  <c r="C162" i="3"/>
  <c r="E182" i="3"/>
  <c r="B182" i="3"/>
  <c r="C182" i="3"/>
  <c r="E195" i="3"/>
  <c r="B195" i="3"/>
  <c r="C195" i="3"/>
  <c r="E214" i="3"/>
  <c r="B214" i="3"/>
  <c r="C214" i="3"/>
  <c r="E234" i="3"/>
  <c r="B234" i="3"/>
  <c r="C234" i="3"/>
  <c r="E272" i="3"/>
  <c r="B272" i="3"/>
  <c r="C272" i="3"/>
  <c r="E292" i="3"/>
  <c r="N292" i="3" s="1"/>
  <c r="B292" i="3"/>
  <c r="C292" i="3"/>
  <c r="E312" i="3"/>
  <c r="B312" i="3"/>
  <c r="C312" i="3"/>
  <c r="E332" i="3"/>
  <c r="N332" i="3" s="1"/>
  <c r="E365" i="3"/>
  <c r="J365" i="3" s="1"/>
  <c r="E19" i="3"/>
  <c r="N19" i="3" s="1"/>
  <c r="C19" i="3"/>
  <c r="B19" i="3"/>
  <c r="E34" i="3"/>
  <c r="C34" i="3"/>
  <c r="B34" i="3"/>
  <c r="E61" i="3"/>
  <c r="N61" i="3" s="1"/>
  <c r="C61" i="3"/>
  <c r="B61" i="3"/>
  <c r="E80" i="3"/>
  <c r="C80" i="3"/>
  <c r="B80" i="3"/>
  <c r="E118" i="3"/>
  <c r="N118" i="3" s="1"/>
  <c r="C118" i="3"/>
  <c r="B118" i="3"/>
  <c r="E140" i="3"/>
  <c r="C140" i="3"/>
  <c r="B140" i="3"/>
  <c r="E157" i="3"/>
  <c r="C157" i="3"/>
  <c r="B157" i="3"/>
  <c r="E176" i="3"/>
  <c r="C176" i="3"/>
  <c r="M176" i="3" s="1"/>
  <c r="B176" i="3"/>
  <c r="E206" i="3"/>
  <c r="N206" i="3" s="1"/>
  <c r="C206" i="3"/>
  <c r="B206" i="3"/>
  <c r="E224" i="3"/>
  <c r="C224" i="3"/>
  <c r="B224" i="3"/>
  <c r="G243" i="3"/>
  <c r="G282" i="3"/>
  <c r="E310" i="3"/>
  <c r="H310" i="3" s="1"/>
  <c r="C310" i="3"/>
  <c r="B310" i="3"/>
  <c r="E331" i="3"/>
  <c r="E347" i="3"/>
  <c r="N347" i="3" s="1"/>
  <c r="E357" i="3"/>
  <c r="E375" i="3"/>
  <c r="M375" i="3" s="1"/>
  <c r="N64" i="3"/>
  <c r="N234" i="3"/>
  <c r="I93" i="3"/>
  <c r="I331" i="3"/>
  <c r="I357" i="3"/>
  <c r="J122" i="3"/>
  <c r="J214" i="3"/>
  <c r="K93" i="3"/>
  <c r="K331" i="3"/>
  <c r="K357" i="3"/>
  <c r="L25" i="3"/>
  <c r="L214" i="3"/>
  <c r="M93" i="3"/>
  <c r="M331" i="3"/>
  <c r="M357" i="3"/>
  <c r="P19" i="3"/>
  <c r="P331" i="3"/>
  <c r="P357" i="3"/>
  <c r="P25" i="3"/>
  <c r="P44" i="3"/>
  <c r="P64" i="3"/>
  <c r="P272" i="3"/>
  <c r="P292" i="3"/>
  <c r="P312" i="3"/>
  <c r="P332" i="3"/>
  <c r="P365" i="3"/>
  <c r="O19" i="3"/>
  <c r="O80" i="3"/>
  <c r="O331" i="3"/>
  <c r="O357" i="3"/>
  <c r="F13" i="3"/>
  <c r="E33" i="3"/>
  <c r="B33" i="3"/>
  <c r="C33" i="3"/>
  <c r="E54" i="3"/>
  <c r="O54" i="3" s="1"/>
  <c r="B54" i="3"/>
  <c r="C54" i="3"/>
  <c r="E74" i="3"/>
  <c r="B74" i="3"/>
  <c r="C74" i="3"/>
  <c r="E96" i="3"/>
  <c r="N96" i="3" s="1"/>
  <c r="B96" i="3"/>
  <c r="C96" i="3"/>
  <c r="E116" i="3"/>
  <c r="B116" i="3"/>
  <c r="C116" i="3"/>
  <c r="E136" i="3"/>
  <c r="N136" i="3" s="1"/>
  <c r="B136" i="3"/>
  <c r="C136" i="3"/>
  <c r="E143" i="3"/>
  <c r="B143" i="3"/>
  <c r="C143" i="3"/>
  <c r="E163" i="3"/>
  <c r="N163" i="3" s="1"/>
  <c r="B163" i="3"/>
  <c r="C163" i="3"/>
  <c r="E183" i="3"/>
  <c r="B183" i="3"/>
  <c r="C183" i="3"/>
  <c r="E204" i="3"/>
  <c r="N204" i="3" s="1"/>
  <c r="B204" i="3"/>
  <c r="C204" i="3"/>
  <c r="E245" i="3"/>
  <c r="B245" i="3"/>
  <c r="C245" i="3"/>
  <c r="E266" i="3"/>
  <c r="B266" i="3"/>
  <c r="C266" i="3"/>
  <c r="E286" i="3"/>
  <c r="B286" i="3"/>
  <c r="C286" i="3"/>
  <c r="E333" i="3"/>
  <c r="N333" i="3" s="1"/>
  <c r="F353" i="3"/>
  <c r="F373" i="3"/>
  <c r="G3" i="3"/>
  <c r="E48" i="3"/>
  <c r="C48" i="3"/>
  <c r="B48" i="3"/>
  <c r="G64" i="3"/>
  <c r="E87" i="3"/>
  <c r="C87" i="3"/>
  <c r="B87" i="3"/>
  <c r="E109" i="3"/>
  <c r="C109" i="3"/>
  <c r="B109" i="3"/>
  <c r="E129" i="3"/>
  <c r="N129" i="3" s="1"/>
  <c r="C129" i="3"/>
  <c r="B129" i="3"/>
  <c r="E181" i="3"/>
  <c r="C181" i="3"/>
  <c r="B181" i="3"/>
  <c r="E200" i="3"/>
  <c r="C200" i="3"/>
  <c r="B200" i="3"/>
  <c r="E215" i="3"/>
  <c r="C215" i="3"/>
  <c r="B215" i="3"/>
  <c r="E237" i="3"/>
  <c r="C237" i="3"/>
  <c r="B237" i="3"/>
  <c r="E260" i="3"/>
  <c r="C260" i="3"/>
  <c r="B260" i="3"/>
  <c r="E274" i="3"/>
  <c r="N274" i="3" s="1"/>
  <c r="C274" i="3"/>
  <c r="B274" i="3"/>
  <c r="E297" i="3"/>
  <c r="C297" i="3"/>
  <c r="B297" i="3"/>
  <c r="E306" i="3"/>
  <c r="P306" i="3" s="1"/>
  <c r="C306" i="3"/>
  <c r="B306" i="3"/>
  <c r="E328" i="3"/>
  <c r="E350" i="3"/>
  <c r="N350" i="3" s="1"/>
  <c r="G362" i="3"/>
  <c r="N54" i="3"/>
  <c r="H13" i="3"/>
  <c r="H224" i="3"/>
  <c r="H353" i="3"/>
  <c r="H373" i="3"/>
  <c r="I362" i="3"/>
  <c r="J13" i="3"/>
  <c r="J224" i="3"/>
  <c r="J313" i="3"/>
  <c r="J353" i="3"/>
  <c r="J373" i="3"/>
  <c r="K362" i="3"/>
  <c r="L13" i="3"/>
  <c r="L224" i="3"/>
  <c r="L353" i="3"/>
  <c r="L373" i="3"/>
  <c r="M3" i="3"/>
  <c r="M362" i="3"/>
  <c r="P96" i="3"/>
  <c r="E6" i="3"/>
  <c r="O6" i="3" s="1"/>
  <c r="B6" i="3"/>
  <c r="C6" i="3"/>
  <c r="E26" i="3"/>
  <c r="B26" i="3"/>
  <c r="K26" i="3" s="1"/>
  <c r="C26" i="3"/>
  <c r="E45" i="3"/>
  <c r="B45" i="3"/>
  <c r="C45" i="3"/>
  <c r="E65" i="3"/>
  <c r="N65" i="3" s="1"/>
  <c r="B65" i="3"/>
  <c r="I65" i="3" s="1"/>
  <c r="C65" i="3"/>
  <c r="P65" i="3"/>
  <c r="E84" i="3"/>
  <c r="B84" i="3"/>
  <c r="C84" i="3"/>
  <c r="E103" i="3"/>
  <c r="B103" i="3"/>
  <c r="C103" i="3"/>
  <c r="E144" i="3"/>
  <c r="B144" i="3"/>
  <c r="C144" i="3"/>
  <c r="E156" i="3"/>
  <c r="N156" i="3" s="1"/>
  <c r="B156" i="3"/>
  <c r="C156" i="3"/>
  <c r="F176" i="3"/>
  <c r="E196" i="3"/>
  <c r="B196" i="3"/>
  <c r="C196" i="3"/>
  <c r="F253" i="3"/>
  <c r="F273" i="3"/>
  <c r="E293" i="3"/>
  <c r="L293" i="3" s="1"/>
  <c r="B293" i="3"/>
  <c r="C293" i="3"/>
  <c r="E326" i="3"/>
  <c r="E346" i="3"/>
  <c r="N346" i="3" s="1"/>
  <c r="E366" i="3"/>
  <c r="E16" i="3"/>
  <c r="C16" i="3"/>
  <c r="L16" i="3" s="1"/>
  <c r="B16" i="3"/>
  <c r="E38" i="3"/>
  <c r="C38" i="3"/>
  <c r="F38" i="3"/>
  <c r="B38" i="3"/>
  <c r="G72" i="3"/>
  <c r="G115" i="3"/>
  <c r="E138" i="3"/>
  <c r="N138" i="3" s="1"/>
  <c r="C138" i="3"/>
  <c r="B138" i="3"/>
  <c r="E167" i="3"/>
  <c r="C167" i="3"/>
  <c r="B167" i="3"/>
  <c r="O167" i="3" s="1"/>
  <c r="E187" i="3"/>
  <c r="N187" i="3" s="1"/>
  <c r="C187" i="3"/>
  <c r="B187" i="3"/>
  <c r="E210" i="3"/>
  <c r="C210" i="3"/>
  <c r="M210" i="3" s="1"/>
  <c r="B210" i="3"/>
  <c r="E226" i="3"/>
  <c r="C226" i="3"/>
  <c r="B226" i="3"/>
  <c r="E249" i="3"/>
  <c r="C249" i="3"/>
  <c r="B249" i="3"/>
  <c r="E270" i="3"/>
  <c r="C270" i="3"/>
  <c r="B270" i="3"/>
  <c r="E311" i="3"/>
  <c r="I311" i="3" s="1"/>
  <c r="C311" i="3"/>
  <c r="B311" i="3"/>
  <c r="E315" i="3"/>
  <c r="O315" i="3" s="1"/>
  <c r="G332" i="3"/>
  <c r="E361" i="3"/>
  <c r="O361" i="3" s="1"/>
  <c r="E374" i="3"/>
  <c r="G374" i="3" s="1"/>
  <c r="N293" i="3"/>
  <c r="H176" i="3"/>
  <c r="H215" i="3"/>
  <c r="I54" i="3"/>
  <c r="I332" i="3"/>
  <c r="J176" i="3"/>
  <c r="J215" i="3"/>
  <c r="J253" i="3"/>
  <c r="K54" i="3"/>
  <c r="K332" i="3"/>
  <c r="L26" i="3"/>
  <c r="L176" i="3"/>
  <c r="L215" i="3"/>
  <c r="L253" i="3"/>
  <c r="M54" i="3"/>
  <c r="M332" i="3"/>
  <c r="P156" i="3"/>
  <c r="O16" i="3"/>
  <c r="O374" i="3"/>
  <c r="E55" i="3"/>
  <c r="B55" i="3"/>
  <c r="C55" i="3"/>
  <c r="P55" i="3" s="1"/>
  <c r="E66" i="3"/>
  <c r="B66" i="3"/>
  <c r="C66" i="3"/>
  <c r="E85" i="3"/>
  <c r="B85" i="3"/>
  <c r="C85" i="3"/>
  <c r="E104" i="3"/>
  <c r="B104" i="3"/>
  <c r="C104" i="3"/>
  <c r="E184" i="3"/>
  <c r="B184" i="3"/>
  <c r="C184" i="3"/>
  <c r="E205" i="3"/>
  <c r="N205" i="3" s="1"/>
  <c r="B205" i="3"/>
  <c r="C205" i="3"/>
  <c r="E236" i="3"/>
  <c r="B236" i="3"/>
  <c r="H236" i="3" s="1"/>
  <c r="C236" i="3"/>
  <c r="E254" i="3"/>
  <c r="B254" i="3"/>
  <c r="C254" i="3"/>
  <c r="E294" i="3"/>
  <c r="P294" i="3" s="1"/>
  <c r="B294" i="3"/>
  <c r="C294" i="3"/>
  <c r="E314" i="3"/>
  <c r="B314" i="3"/>
  <c r="C314" i="3"/>
  <c r="F334" i="3"/>
  <c r="E354" i="3"/>
  <c r="P354" i="3" s="1"/>
  <c r="E27" i="3"/>
  <c r="C27" i="3"/>
  <c r="B27" i="3"/>
  <c r="E46" i="3"/>
  <c r="N46" i="3" s="1"/>
  <c r="C46" i="3"/>
  <c r="B46" i="3"/>
  <c r="E81" i="3"/>
  <c r="C81" i="3"/>
  <c r="B81" i="3"/>
  <c r="E101" i="3"/>
  <c r="N101" i="3" s="1"/>
  <c r="C101" i="3"/>
  <c r="B101" i="3"/>
  <c r="E141" i="3"/>
  <c r="C141" i="3"/>
  <c r="B141" i="3"/>
  <c r="E159" i="3"/>
  <c r="C159" i="3"/>
  <c r="B159" i="3"/>
  <c r="E219" i="3"/>
  <c r="C219" i="3"/>
  <c r="B219" i="3"/>
  <c r="E227" i="3"/>
  <c r="C227" i="3"/>
  <c r="B227" i="3"/>
  <c r="E247" i="3"/>
  <c r="C247" i="3"/>
  <c r="B247" i="3"/>
  <c r="E267" i="3"/>
  <c r="C267" i="3"/>
  <c r="B267" i="3"/>
  <c r="G322" i="3"/>
  <c r="E351" i="3"/>
  <c r="P351" i="3" s="1"/>
  <c r="E368" i="3"/>
  <c r="N368" i="3" s="1"/>
  <c r="N85" i="3"/>
  <c r="H334" i="3"/>
  <c r="I173" i="3"/>
  <c r="I284" i="3"/>
  <c r="I322" i="3"/>
  <c r="J164" i="3"/>
  <c r="J334" i="3"/>
  <c r="K322" i="3"/>
  <c r="L145" i="3"/>
  <c r="L334" i="3"/>
  <c r="M284" i="3"/>
  <c r="M322" i="3"/>
  <c r="E15" i="3"/>
  <c r="B15" i="3"/>
  <c r="C15" i="3"/>
  <c r="E35" i="3"/>
  <c r="B35" i="3"/>
  <c r="L35" i="3" s="1"/>
  <c r="C35" i="3"/>
  <c r="E67" i="3"/>
  <c r="B67" i="3"/>
  <c r="C67" i="3"/>
  <c r="E86" i="3"/>
  <c r="B86" i="3"/>
  <c r="C86" i="3"/>
  <c r="E125" i="3"/>
  <c r="B125" i="3"/>
  <c r="C125" i="3"/>
  <c r="E146" i="3"/>
  <c r="B146" i="3"/>
  <c r="C146" i="3"/>
  <c r="F165" i="3"/>
  <c r="E185" i="3"/>
  <c r="B185" i="3"/>
  <c r="C185" i="3"/>
  <c r="E216" i="3"/>
  <c r="B216" i="3"/>
  <c r="C216" i="3"/>
  <c r="E255" i="3"/>
  <c r="B255" i="3"/>
  <c r="C255" i="3"/>
  <c r="E275" i="3"/>
  <c r="B275" i="3"/>
  <c r="C275" i="3"/>
  <c r="F315" i="3"/>
  <c r="E335" i="3"/>
  <c r="F355" i="3"/>
  <c r="F375" i="3"/>
  <c r="G22" i="3"/>
  <c r="E58" i="3"/>
  <c r="C58" i="3"/>
  <c r="B58" i="3"/>
  <c r="E98" i="3"/>
  <c r="C98" i="3"/>
  <c r="I98" i="3" s="1"/>
  <c r="B98" i="3"/>
  <c r="E120" i="3"/>
  <c r="N120" i="3" s="1"/>
  <c r="C120" i="3"/>
  <c r="B120" i="3"/>
  <c r="G135" i="3"/>
  <c r="E177" i="3"/>
  <c r="C177" i="3"/>
  <c r="B177" i="3"/>
  <c r="E199" i="3"/>
  <c r="N199" i="3" s="1"/>
  <c r="C199" i="3"/>
  <c r="B199" i="3"/>
  <c r="E231" i="3"/>
  <c r="C231" i="3"/>
  <c r="B231" i="3"/>
  <c r="E251" i="3"/>
  <c r="C251" i="3"/>
  <c r="B251" i="3"/>
  <c r="E287" i="3"/>
  <c r="C287" i="3"/>
  <c r="B287" i="3"/>
  <c r="E309" i="3"/>
  <c r="N309" i="3" s="1"/>
  <c r="C309" i="3"/>
  <c r="B309" i="3"/>
  <c r="G323" i="3"/>
  <c r="E349" i="3"/>
  <c r="E371" i="3"/>
  <c r="H105" i="3"/>
  <c r="H315" i="3"/>
  <c r="H355" i="3"/>
  <c r="H375" i="3"/>
  <c r="I323" i="3"/>
  <c r="I349" i="3"/>
  <c r="J355" i="3"/>
  <c r="J375" i="3"/>
  <c r="K323" i="3"/>
  <c r="L105" i="3"/>
  <c r="L165" i="3"/>
  <c r="L315" i="3"/>
  <c r="L355" i="3"/>
  <c r="L375" i="3"/>
  <c r="M323" i="3"/>
  <c r="M349" i="3"/>
  <c r="P35" i="3"/>
  <c r="P146" i="3"/>
  <c r="F36" i="3"/>
  <c r="E56" i="3"/>
  <c r="B56" i="3"/>
  <c r="C56" i="3"/>
  <c r="E75" i="3"/>
  <c r="B75" i="3"/>
  <c r="C75" i="3"/>
  <c r="E97" i="3"/>
  <c r="B97" i="3"/>
  <c r="K97" i="3" s="1"/>
  <c r="C97" i="3"/>
  <c r="E117" i="3"/>
  <c r="B117" i="3"/>
  <c r="C117" i="3"/>
  <c r="E137" i="3"/>
  <c r="B137" i="3"/>
  <c r="J137" i="3" s="1"/>
  <c r="C137" i="3"/>
  <c r="E225" i="3"/>
  <c r="B225" i="3"/>
  <c r="C225" i="3"/>
  <c r="E246" i="3"/>
  <c r="B246" i="3"/>
  <c r="L246" i="3" s="1"/>
  <c r="C246" i="3"/>
  <c r="F306" i="3"/>
  <c r="E316" i="3"/>
  <c r="F316" i="3" s="1"/>
  <c r="E336" i="3"/>
  <c r="E356" i="3"/>
  <c r="F356" i="3" s="1"/>
  <c r="F376" i="3"/>
  <c r="E29" i="3"/>
  <c r="N29" i="3" s="1"/>
  <c r="C29" i="3"/>
  <c r="K29" i="3" s="1"/>
  <c r="B29" i="3"/>
  <c r="E71" i="3"/>
  <c r="C71" i="3"/>
  <c r="B71" i="3"/>
  <c r="E89" i="3"/>
  <c r="C89" i="3"/>
  <c r="L89" i="3" s="1"/>
  <c r="B89" i="3"/>
  <c r="G143" i="3"/>
  <c r="E158" i="3"/>
  <c r="N158" i="3" s="1"/>
  <c r="C158" i="3"/>
  <c r="G158" i="3" s="1"/>
  <c r="B158" i="3"/>
  <c r="E180" i="3"/>
  <c r="C180" i="3"/>
  <c r="B180" i="3"/>
  <c r="G193" i="3"/>
  <c r="E218" i="3"/>
  <c r="C218" i="3"/>
  <c r="B218" i="3"/>
  <c r="C238" i="3"/>
  <c r="B238" i="3"/>
  <c r="E259" i="3"/>
  <c r="C259" i="3"/>
  <c r="B259" i="3"/>
  <c r="E280" i="3"/>
  <c r="C280" i="3"/>
  <c r="B280" i="3"/>
  <c r="E299" i="3"/>
  <c r="K299" i="3" s="1"/>
  <c r="G324" i="3"/>
  <c r="G342" i="3"/>
  <c r="G366" i="3"/>
  <c r="H36" i="3"/>
  <c r="H376" i="3"/>
  <c r="I4" i="3"/>
  <c r="I89" i="3"/>
  <c r="I193" i="3"/>
  <c r="I324" i="3"/>
  <c r="I342" i="3"/>
  <c r="I366" i="3"/>
  <c r="J166" i="3"/>
  <c r="J186" i="3"/>
  <c r="J206" i="3"/>
  <c r="J376" i="3"/>
  <c r="K44" i="3"/>
  <c r="K125" i="3"/>
  <c r="K193" i="3"/>
  <c r="K324" i="3"/>
  <c r="K342" i="3"/>
  <c r="K366" i="3"/>
  <c r="L186" i="3"/>
  <c r="L306" i="3"/>
  <c r="L376" i="3"/>
  <c r="M104" i="3"/>
  <c r="M193" i="3"/>
  <c r="M324" i="3"/>
  <c r="M342" i="3"/>
  <c r="O75" i="3"/>
  <c r="E7" i="3"/>
  <c r="B7" i="3"/>
  <c r="L7" i="3" s="1"/>
  <c r="C7" i="3"/>
  <c r="I7" i="3"/>
  <c r="E47" i="3"/>
  <c r="B47" i="3"/>
  <c r="C47" i="3"/>
  <c r="E68" i="3"/>
  <c r="N68" i="3" s="1"/>
  <c r="B68" i="3"/>
  <c r="C68" i="3"/>
  <c r="E106" i="3"/>
  <c r="B106" i="3"/>
  <c r="C106" i="3"/>
  <c r="E147" i="3"/>
  <c r="N147" i="3" s="1"/>
  <c r="B147" i="3"/>
  <c r="C147" i="3"/>
  <c r="F177" i="3"/>
  <c r="E197" i="3"/>
  <c r="N197" i="3" s="1"/>
  <c r="B197" i="3"/>
  <c r="C197" i="3"/>
  <c r="E217" i="3"/>
  <c r="B217" i="3"/>
  <c r="C217" i="3"/>
  <c r="F276" i="3"/>
  <c r="F296" i="3"/>
  <c r="E317" i="3"/>
  <c r="N317" i="3" s="1"/>
  <c r="B317" i="3"/>
  <c r="C317" i="3"/>
  <c r="F347" i="3"/>
  <c r="E367" i="3"/>
  <c r="L367" i="3" s="1"/>
  <c r="E17" i="3"/>
  <c r="C17" i="3"/>
  <c r="B17" i="3"/>
  <c r="C40" i="3"/>
  <c r="B40" i="3"/>
  <c r="E57" i="3"/>
  <c r="C57" i="3"/>
  <c r="B57" i="3"/>
  <c r="G113" i="3"/>
  <c r="G132" i="3"/>
  <c r="E161" i="3"/>
  <c r="C161" i="3"/>
  <c r="B161" i="3"/>
  <c r="G182" i="3"/>
  <c r="E208" i="3"/>
  <c r="N208" i="3" s="1"/>
  <c r="C208" i="3"/>
  <c r="B208" i="3"/>
  <c r="E229" i="3"/>
  <c r="O229" i="3" s="1"/>
  <c r="C229" i="3"/>
  <c r="B229" i="3"/>
  <c r="E269" i="3"/>
  <c r="C269" i="3"/>
  <c r="B269" i="3"/>
  <c r="G285" i="3"/>
  <c r="E307" i="3"/>
  <c r="N307" i="3" s="1"/>
  <c r="C307" i="3"/>
  <c r="B307" i="3"/>
  <c r="G354" i="3"/>
  <c r="E381" i="3"/>
  <c r="G381" i="3" s="1"/>
  <c r="H27" i="3"/>
  <c r="H276" i="3"/>
  <c r="H296" i="3"/>
  <c r="H347" i="3"/>
  <c r="I113" i="3"/>
  <c r="I132" i="3"/>
  <c r="I285" i="3"/>
  <c r="I354" i="3"/>
  <c r="J27" i="3"/>
  <c r="J276" i="3"/>
  <c r="J296" i="3"/>
  <c r="J347" i="3"/>
  <c r="K113" i="3"/>
  <c r="K132" i="3"/>
  <c r="K285" i="3"/>
  <c r="K354" i="3"/>
  <c r="L177" i="3"/>
  <c r="L276" i="3"/>
  <c r="L296" i="3"/>
  <c r="L347" i="3"/>
  <c r="M113" i="3"/>
  <c r="M132" i="3"/>
  <c r="M182" i="3"/>
  <c r="M354" i="3"/>
  <c r="P217" i="3"/>
  <c r="E8" i="3"/>
  <c r="B8" i="3"/>
  <c r="C8" i="3"/>
  <c r="E28" i="3"/>
  <c r="B28" i="3"/>
  <c r="M28" i="3" s="1"/>
  <c r="C28" i="3"/>
  <c r="E88" i="3"/>
  <c r="B88" i="3"/>
  <c r="C88" i="3"/>
  <c r="F107" i="3"/>
  <c r="E178" i="3"/>
  <c r="B178" i="3"/>
  <c r="C178" i="3"/>
  <c r="P178" i="3" s="1"/>
  <c r="E198" i="3"/>
  <c r="B198" i="3"/>
  <c r="C198" i="3"/>
  <c r="F239" i="3"/>
  <c r="E257" i="3"/>
  <c r="B257" i="3"/>
  <c r="M257" i="3" s="1"/>
  <c r="C257" i="3"/>
  <c r="F277" i="3"/>
  <c r="E288" i="3"/>
  <c r="B288" i="3"/>
  <c r="C288" i="3"/>
  <c r="F368" i="3"/>
  <c r="E37" i="3"/>
  <c r="N37" i="3" s="1"/>
  <c r="C37" i="3"/>
  <c r="B37" i="3"/>
  <c r="G56" i="3"/>
  <c r="G73" i="3"/>
  <c r="E99" i="3"/>
  <c r="C99" i="3"/>
  <c r="B99" i="3"/>
  <c r="G112" i="3"/>
  <c r="E131" i="3"/>
  <c r="C131" i="3"/>
  <c r="B131" i="3"/>
  <c r="E171" i="3"/>
  <c r="C171" i="3"/>
  <c r="I171" i="3" s="1"/>
  <c r="B171" i="3"/>
  <c r="G185" i="3"/>
  <c r="E250" i="3"/>
  <c r="C250" i="3"/>
  <c r="B250" i="3"/>
  <c r="G263" i="3"/>
  <c r="G293" i="3"/>
  <c r="G312" i="3"/>
  <c r="E337" i="3"/>
  <c r="G337" i="3" s="1"/>
  <c r="E360" i="3"/>
  <c r="E379" i="3"/>
  <c r="N360" i="3"/>
  <c r="H107" i="3"/>
  <c r="H239" i="3"/>
  <c r="H277" i="3"/>
  <c r="H368" i="3"/>
  <c r="I73" i="3"/>
  <c r="I112" i="3"/>
  <c r="I222" i="3"/>
  <c r="I263" i="3"/>
  <c r="I293" i="3"/>
  <c r="I312" i="3"/>
  <c r="J48" i="3"/>
  <c r="J107" i="3"/>
  <c r="J218" i="3"/>
  <c r="J239" i="3"/>
  <c r="J277" i="3"/>
  <c r="J368" i="3"/>
  <c r="K56" i="3"/>
  <c r="K73" i="3"/>
  <c r="K112" i="3"/>
  <c r="K222" i="3"/>
  <c r="K263" i="3"/>
  <c r="K293" i="3"/>
  <c r="K312" i="3"/>
  <c r="L48" i="3"/>
  <c r="L107" i="3"/>
  <c r="L138" i="3"/>
  <c r="L239" i="3"/>
  <c r="L277" i="3"/>
  <c r="L368" i="3"/>
  <c r="M73" i="3"/>
  <c r="M112" i="3"/>
  <c r="M185" i="3"/>
  <c r="M222" i="3"/>
  <c r="M263" i="3"/>
  <c r="M293" i="3"/>
  <c r="M312" i="3"/>
  <c r="M337" i="3"/>
  <c r="O288" i="3"/>
  <c r="P337" i="3"/>
  <c r="O337" i="3"/>
  <c r="E49" i="3"/>
  <c r="B49" i="3"/>
  <c r="C49" i="3"/>
  <c r="E70" i="3"/>
  <c r="N70" i="3" s="1"/>
  <c r="B70" i="3"/>
  <c r="C70" i="3"/>
  <c r="E108" i="3"/>
  <c r="B108" i="3"/>
  <c r="C108" i="3"/>
  <c r="E127" i="3"/>
  <c r="B127" i="3"/>
  <c r="C127" i="3"/>
  <c r="F148" i="3"/>
  <c r="E168" i="3"/>
  <c r="N168" i="3" s="1"/>
  <c r="B168" i="3"/>
  <c r="C168" i="3"/>
  <c r="F199" i="3"/>
  <c r="F219" i="3"/>
  <c r="B240" i="3"/>
  <c r="C240" i="3"/>
  <c r="F258" i="3"/>
  <c r="F318" i="3"/>
  <c r="F357" i="3"/>
  <c r="E377" i="3"/>
  <c r="F377" i="3" s="1"/>
  <c r="E11" i="3"/>
  <c r="C11" i="3"/>
  <c r="F11" i="3" s="1"/>
  <c r="B11" i="3"/>
  <c r="G25" i="3"/>
  <c r="G55" i="3"/>
  <c r="E77" i="3"/>
  <c r="N77" i="3" s="1"/>
  <c r="C77" i="3"/>
  <c r="B77" i="3"/>
  <c r="G152" i="3"/>
  <c r="E211" i="3"/>
  <c r="C211" i="3"/>
  <c r="B211" i="3"/>
  <c r="E230" i="3"/>
  <c r="C230" i="3"/>
  <c r="B230" i="3"/>
  <c r="E268" i="3"/>
  <c r="C268" i="3"/>
  <c r="B268" i="3"/>
  <c r="C291" i="3"/>
  <c r="B291" i="3"/>
  <c r="G303" i="3"/>
  <c r="E329" i="3"/>
  <c r="G329" i="3" s="1"/>
  <c r="G346" i="3"/>
  <c r="H17" i="3"/>
  <c r="H148" i="3"/>
  <c r="H219" i="3"/>
  <c r="H258" i="3"/>
  <c r="H318" i="3"/>
  <c r="H357" i="3"/>
  <c r="I25" i="3"/>
  <c r="I55" i="3"/>
  <c r="I95" i="3"/>
  <c r="I152" i="3"/>
  <c r="I303" i="3"/>
  <c r="I346" i="3"/>
  <c r="J17" i="3"/>
  <c r="J148" i="3"/>
  <c r="J187" i="3"/>
  <c r="J219" i="3"/>
  <c r="J258" i="3"/>
  <c r="J318" i="3"/>
  <c r="J357" i="3"/>
  <c r="K25" i="3"/>
  <c r="K55" i="3"/>
  <c r="K95" i="3"/>
  <c r="K152" i="3"/>
  <c r="K303" i="3"/>
  <c r="K346" i="3"/>
  <c r="L17" i="3"/>
  <c r="L148" i="3"/>
  <c r="L219" i="3"/>
  <c r="L258" i="3"/>
  <c r="L318" i="3"/>
  <c r="L357" i="3"/>
  <c r="M25" i="3"/>
  <c r="M55" i="3"/>
  <c r="M95" i="3"/>
  <c r="M152" i="3"/>
  <c r="M303" i="3"/>
  <c r="M346" i="3"/>
  <c r="E18" i="3"/>
  <c r="B18" i="3"/>
  <c r="C18" i="3"/>
  <c r="E76" i="3"/>
  <c r="B76" i="3"/>
  <c r="C76" i="3"/>
  <c r="F98" i="3"/>
  <c r="E139" i="3"/>
  <c r="B139" i="3"/>
  <c r="C139" i="3"/>
  <c r="F207" i="3"/>
  <c r="F247" i="3"/>
  <c r="E289" i="3"/>
  <c r="B289" i="3"/>
  <c r="C289" i="3"/>
  <c r="E308" i="3"/>
  <c r="N308" i="3" s="1"/>
  <c r="B308" i="3"/>
  <c r="C308" i="3"/>
  <c r="F328" i="3"/>
  <c r="F338" i="3"/>
  <c r="E348" i="3"/>
  <c r="F358" i="3"/>
  <c r="E378" i="3"/>
  <c r="E10" i="3"/>
  <c r="N10" i="3" s="1"/>
  <c r="C10" i="3"/>
  <c r="B10" i="3"/>
  <c r="G23" i="3"/>
  <c r="G42" i="3"/>
  <c r="G85" i="3"/>
  <c r="E128" i="3"/>
  <c r="C128" i="3"/>
  <c r="B128" i="3"/>
  <c r="E150" i="3"/>
  <c r="C150" i="3"/>
  <c r="F150" i="3" s="1"/>
  <c r="B150" i="3"/>
  <c r="G198" i="3"/>
  <c r="E241" i="3"/>
  <c r="N241" i="3" s="1"/>
  <c r="C241" i="3"/>
  <c r="B241" i="3"/>
  <c r="G272" i="3"/>
  <c r="E300" i="3"/>
  <c r="C300" i="3"/>
  <c r="B300" i="3"/>
  <c r="G316" i="3"/>
  <c r="G344" i="3"/>
  <c r="E369" i="3"/>
  <c r="G369" i="3" s="1"/>
  <c r="H118" i="3"/>
  <c r="H207" i="3"/>
  <c r="H247" i="3"/>
  <c r="H338" i="3"/>
  <c r="H358" i="3"/>
  <c r="I23" i="3"/>
  <c r="I42" i="3"/>
  <c r="I85" i="3"/>
  <c r="I217" i="3"/>
  <c r="I272" i="3"/>
  <c r="I316" i="3"/>
  <c r="I344" i="3"/>
  <c r="J98" i="3"/>
  <c r="J188" i="3"/>
  <c r="J207" i="3"/>
  <c r="J247" i="3"/>
  <c r="J338" i="3"/>
  <c r="J358" i="3"/>
  <c r="K23" i="3"/>
  <c r="K42" i="3"/>
  <c r="K85" i="3"/>
  <c r="K198" i="3"/>
  <c r="K272" i="3"/>
  <c r="K316" i="3"/>
  <c r="K344" i="3"/>
  <c r="L118" i="3"/>
  <c r="L207" i="3"/>
  <c r="L247" i="3"/>
  <c r="L338" i="3"/>
  <c r="L358" i="3"/>
  <c r="M23" i="3"/>
  <c r="M42" i="3"/>
  <c r="M85" i="3"/>
  <c r="M175" i="3"/>
  <c r="M255" i="3"/>
  <c r="M272" i="3"/>
  <c r="M316" i="3"/>
  <c r="M344" i="3"/>
  <c r="P348" i="3"/>
  <c r="F19" i="3"/>
  <c r="F58" i="3"/>
  <c r="F149" i="3"/>
  <c r="E169" i="3"/>
  <c r="N169" i="3" s="1"/>
  <c r="B169" i="3"/>
  <c r="C169" i="3"/>
  <c r="E248" i="3"/>
  <c r="B248" i="3"/>
  <c r="C248" i="3"/>
  <c r="E279" i="3"/>
  <c r="B279" i="3"/>
  <c r="C279" i="3"/>
  <c r="F319" i="3"/>
  <c r="E339" i="3"/>
  <c r="E359" i="3"/>
  <c r="J359" i="3" s="1"/>
  <c r="G8" i="3"/>
  <c r="E31" i="3"/>
  <c r="C31" i="3"/>
  <c r="B31" i="3"/>
  <c r="G66" i="3"/>
  <c r="E90" i="3"/>
  <c r="O90" i="3"/>
  <c r="C90" i="3"/>
  <c r="I90" i="3"/>
  <c r="B90" i="3"/>
  <c r="E121" i="3"/>
  <c r="C121" i="3"/>
  <c r="B121" i="3"/>
  <c r="G134" i="3"/>
  <c r="G153" i="3"/>
  <c r="E179" i="3"/>
  <c r="N179" i="3" s="1"/>
  <c r="C179" i="3"/>
  <c r="B179" i="3"/>
  <c r="E330" i="3"/>
  <c r="G345" i="3"/>
  <c r="G365" i="3"/>
  <c r="H19" i="3"/>
  <c r="H58" i="3"/>
  <c r="H149" i="3"/>
  <c r="H189" i="3"/>
  <c r="H227" i="3"/>
  <c r="H298" i="3"/>
  <c r="H319" i="3"/>
  <c r="H359" i="3"/>
  <c r="I66" i="3"/>
  <c r="I97" i="3"/>
  <c r="I134" i="3"/>
  <c r="I153" i="3"/>
  <c r="I302" i="3"/>
  <c r="I345" i="3"/>
  <c r="I365" i="3"/>
  <c r="J19" i="3"/>
  <c r="J58" i="3"/>
  <c r="J149" i="3"/>
  <c r="J189" i="3"/>
  <c r="J227" i="3"/>
  <c r="J298" i="3"/>
  <c r="J319" i="3"/>
  <c r="K66" i="3"/>
  <c r="K153" i="3"/>
  <c r="K266" i="3"/>
  <c r="K302" i="3"/>
  <c r="K345" i="3"/>
  <c r="K365" i="3"/>
  <c r="L19" i="3"/>
  <c r="L58" i="3"/>
  <c r="L109" i="3"/>
  <c r="L189" i="3"/>
  <c r="L227" i="3"/>
  <c r="L298" i="3"/>
  <c r="L319" i="3"/>
  <c r="L379" i="3"/>
  <c r="M66" i="3"/>
  <c r="M134" i="3"/>
  <c r="M153" i="3"/>
  <c r="M266" i="3"/>
  <c r="M302" i="3"/>
  <c r="M345" i="3"/>
  <c r="M365" i="3"/>
  <c r="O359" i="3"/>
  <c r="F9" i="3"/>
  <c r="E50" i="3"/>
  <c r="B50" i="3"/>
  <c r="C50" i="3"/>
  <c r="F78" i="3"/>
  <c r="E119" i="3"/>
  <c r="P119" i="3" s="1"/>
  <c r="B119" i="3"/>
  <c r="C119" i="3"/>
  <c r="F140" i="3"/>
  <c r="F159" i="3"/>
  <c r="F220" i="3"/>
  <c r="F228" i="3"/>
  <c r="E290" i="3"/>
  <c r="B290" i="3"/>
  <c r="C290" i="3"/>
  <c r="F309" i="3"/>
  <c r="F349" i="3"/>
  <c r="G53" i="3"/>
  <c r="G63" i="3"/>
  <c r="E130" i="3"/>
  <c r="C130" i="3"/>
  <c r="B130" i="3"/>
  <c r="E190" i="3"/>
  <c r="C190" i="3"/>
  <c r="B190" i="3"/>
  <c r="E209" i="3"/>
  <c r="N209" i="3" s="1"/>
  <c r="C209" i="3"/>
  <c r="B209" i="3"/>
  <c r="E281" i="3"/>
  <c r="C281" i="3"/>
  <c r="M281" i="3" s="1"/>
  <c r="B281" i="3"/>
  <c r="G292" i="3"/>
  <c r="G356" i="3"/>
  <c r="G372" i="3"/>
  <c r="H9" i="3"/>
  <c r="H78" i="3"/>
  <c r="H140" i="3"/>
  <c r="H159" i="3"/>
  <c r="H220" i="3"/>
  <c r="H228" i="3"/>
  <c r="H309" i="3"/>
  <c r="H349" i="3"/>
  <c r="I33" i="3"/>
  <c r="I63" i="3"/>
  <c r="I106" i="3"/>
  <c r="I292" i="3"/>
  <c r="I314" i="3"/>
  <c r="I356" i="3"/>
  <c r="I372" i="3"/>
  <c r="J9" i="3"/>
  <c r="J78" i="3"/>
  <c r="J99" i="3"/>
  <c r="J140" i="3"/>
  <c r="J159" i="3"/>
  <c r="J220" i="3"/>
  <c r="J228" i="3"/>
  <c r="J309" i="3"/>
  <c r="J349" i="3"/>
  <c r="K33" i="3"/>
  <c r="K63" i="3"/>
  <c r="K292" i="3"/>
  <c r="K314" i="3"/>
  <c r="K356" i="3"/>
  <c r="K372" i="3"/>
  <c r="L9" i="3"/>
  <c r="L78" i="3"/>
  <c r="L99" i="3"/>
  <c r="L140" i="3"/>
  <c r="L159" i="3"/>
  <c r="L220" i="3"/>
  <c r="L228" i="3"/>
  <c r="L309" i="3"/>
  <c r="L349" i="3"/>
  <c r="M33" i="3"/>
  <c r="M63" i="3"/>
  <c r="M106" i="3"/>
  <c r="M292" i="3"/>
  <c r="M314" i="3"/>
  <c r="M356" i="3"/>
  <c r="M372" i="3"/>
  <c r="F79" i="3"/>
  <c r="E100" i="3"/>
  <c r="N100" i="3" s="1"/>
  <c r="B100" i="3"/>
  <c r="C100" i="3"/>
  <c r="F141" i="3"/>
  <c r="E160" i="3"/>
  <c r="B160" i="3"/>
  <c r="C160" i="3"/>
  <c r="F310" i="3"/>
  <c r="E370" i="3"/>
  <c r="E21" i="3"/>
  <c r="C21" i="3"/>
  <c r="B21" i="3"/>
  <c r="F21" i="3" s="1"/>
  <c r="G127" i="3"/>
  <c r="G142" i="3"/>
  <c r="G169" i="3"/>
  <c r="G212" i="3"/>
  <c r="G233" i="3"/>
  <c r="E261" i="3"/>
  <c r="C261" i="3"/>
  <c r="B261" i="3"/>
  <c r="G294" i="3"/>
  <c r="E320" i="3"/>
  <c r="C320" i="3"/>
  <c r="B320" i="3"/>
  <c r="G352" i="3"/>
  <c r="H10" i="3"/>
  <c r="H39" i="3"/>
  <c r="H79" i="3"/>
  <c r="H330" i="3"/>
  <c r="I142" i="3"/>
  <c r="I169" i="3"/>
  <c r="I212" i="3"/>
  <c r="I233" i="3"/>
  <c r="I294" i="3"/>
  <c r="I352" i="3"/>
  <c r="J39" i="3"/>
  <c r="J79" i="3"/>
  <c r="J250" i="3"/>
  <c r="J330" i="3"/>
  <c r="K169" i="3"/>
  <c r="K212" i="3"/>
  <c r="K233" i="3"/>
  <c r="K294" i="3"/>
  <c r="K352" i="3"/>
  <c r="L39" i="3"/>
  <c r="L79" i="3"/>
  <c r="L120" i="3"/>
  <c r="L330" i="3"/>
  <c r="M127" i="3"/>
  <c r="M142" i="3"/>
  <c r="M169" i="3"/>
  <c r="M212" i="3"/>
  <c r="M233" i="3"/>
  <c r="M294" i="3"/>
  <c r="M336" i="3"/>
  <c r="M352" i="3"/>
  <c r="M378" i="3"/>
  <c r="F20" i="3"/>
  <c r="E60" i="3"/>
  <c r="B60" i="3"/>
  <c r="C60" i="3"/>
  <c r="F80" i="3"/>
  <c r="F101" i="3"/>
  <c r="F121" i="3"/>
  <c r="F230" i="3"/>
  <c r="F251" i="3"/>
  <c r="E271" i="3"/>
  <c r="B271" i="3"/>
  <c r="C271" i="3"/>
  <c r="F299" i="3"/>
  <c r="F340" i="3"/>
  <c r="F380" i="3"/>
  <c r="G2" i="3"/>
  <c r="G28" i="3"/>
  <c r="E110" i="3"/>
  <c r="C110" i="3"/>
  <c r="B110" i="3"/>
  <c r="G174" i="3"/>
  <c r="E221" i="3"/>
  <c r="C221" i="3"/>
  <c r="B221" i="3"/>
  <c r="G234" i="3"/>
  <c r="G308" i="3"/>
  <c r="G325" i="3"/>
  <c r="G348" i="3"/>
  <c r="G363" i="3"/>
  <c r="H20" i="3"/>
  <c r="H80" i="3"/>
  <c r="H101" i="3"/>
  <c r="H170" i="3"/>
  <c r="H251" i="3"/>
  <c r="H299" i="3"/>
  <c r="H340" i="3"/>
  <c r="H380" i="3"/>
  <c r="I2" i="3"/>
  <c r="I28" i="3"/>
  <c r="I137" i="3"/>
  <c r="I234" i="3"/>
  <c r="I325" i="3"/>
  <c r="I363" i="3"/>
  <c r="J20" i="3"/>
  <c r="J80" i="3"/>
  <c r="J101" i="3"/>
  <c r="J170" i="3"/>
  <c r="J251" i="3"/>
  <c r="J299" i="3"/>
  <c r="J340" i="3"/>
  <c r="J380" i="3"/>
  <c r="K2" i="3"/>
  <c r="K28" i="3"/>
  <c r="K234" i="3"/>
  <c r="K325" i="3"/>
  <c r="K363" i="3"/>
  <c r="L20" i="3"/>
  <c r="L80" i="3"/>
  <c r="L101" i="3"/>
  <c r="L170" i="3"/>
  <c r="L251" i="3"/>
  <c r="L299" i="3"/>
  <c r="L340" i="3"/>
  <c r="L360" i="3"/>
  <c r="L380" i="3"/>
  <c r="M2" i="3"/>
  <c r="M70" i="3"/>
  <c r="M234" i="3"/>
  <c r="M279" i="3"/>
  <c r="M325" i="3"/>
  <c r="M363" i="3"/>
  <c r="E41" i="3"/>
  <c r="O41" i="3"/>
  <c r="B41" i="3"/>
  <c r="C41" i="3"/>
  <c r="F61" i="3"/>
  <c r="F81" i="3"/>
  <c r="F151" i="3"/>
  <c r="F191" i="3"/>
  <c r="F231" i="3"/>
  <c r="F321" i="3"/>
  <c r="F341" i="3"/>
  <c r="F361" i="3"/>
  <c r="G7" i="3"/>
  <c r="G49" i="3"/>
  <c r="G96" i="3"/>
  <c r="G139" i="3"/>
  <c r="G172" i="3"/>
  <c r="E201" i="3"/>
  <c r="N201" i="3" s="1"/>
  <c r="C201" i="3"/>
  <c r="B201" i="3"/>
  <c r="G214" i="3"/>
  <c r="G236" i="3"/>
  <c r="G304" i="3"/>
  <c r="G343" i="3"/>
  <c r="H61" i="3"/>
  <c r="H81" i="3"/>
  <c r="H151" i="3"/>
  <c r="H191" i="3"/>
  <c r="H231" i="3"/>
  <c r="H260" i="3"/>
  <c r="H321" i="3"/>
  <c r="H341" i="3"/>
  <c r="H361" i="3"/>
  <c r="I67" i="3"/>
  <c r="I96" i="3"/>
  <c r="I117" i="3"/>
  <c r="I172" i="3"/>
  <c r="I214" i="3"/>
  <c r="I343" i="3"/>
  <c r="J61" i="3"/>
  <c r="J81" i="3"/>
  <c r="J90" i="3"/>
  <c r="J191" i="3"/>
  <c r="J231" i="3"/>
  <c r="J280" i="3"/>
  <c r="J321" i="3"/>
  <c r="J341" i="3"/>
  <c r="J361" i="3"/>
  <c r="J381" i="3"/>
  <c r="K96" i="3"/>
  <c r="K155" i="3"/>
  <c r="K172" i="3"/>
  <c r="K214" i="3"/>
  <c r="K236" i="3"/>
  <c r="K304" i="3"/>
  <c r="K343" i="3"/>
  <c r="K370" i="3"/>
  <c r="L61" i="3"/>
  <c r="L81" i="3"/>
  <c r="L151" i="3"/>
  <c r="L191" i="3"/>
  <c r="L231" i="3"/>
  <c r="L321" i="3"/>
  <c r="L341" i="3"/>
  <c r="L361" i="3"/>
  <c r="M96" i="3"/>
  <c r="M172" i="3"/>
  <c r="M214" i="3"/>
  <c r="M248" i="3"/>
  <c r="M343" i="3"/>
  <c r="F51" i="3"/>
  <c r="F91" i="3"/>
  <c r="F111" i="3"/>
  <c r="F301" i="3"/>
  <c r="F331" i="3"/>
  <c r="F351" i="3"/>
  <c r="G119" i="3"/>
  <c r="G133" i="3"/>
  <c r="G184" i="3"/>
  <c r="G262" i="3"/>
  <c r="G317" i="3"/>
  <c r="G333" i="3"/>
  <c r="G359" i="3"/>
  <c r="H51" i="3"/>
  <c r="H91" i="3"/>
  <c r="H111" i="3"/>
  <c r="H131" i="3"/>
  <c r="H261" i="3"/>
  <c r="H301" i="3"/>
  <c r="H311" i="3"/>
  <c r="H331" i="3"/>
  <c r="H351" i="3"/>
  <c r="I76" i="3"/>
  <c r="I133" i="3"/>
  <c r="I262" i="3"/>
  <c r="I317" i="3"/>
  <c r="I333" i="3"/>
  <c r="I359" i="3"/>
  <c r="J11" i="3"/>
  <c r="J51" i="3"/>
  <c r="J71" i="3"/>
  <c r="J91" i="3"/>
  <c r="J111" i="3"/>
  <c r="J301" i="3"/>
  <c r="J331" i="3"/>
  <c r="J351" i="3"/>
  <c r="K76" i="3"/>
  <c r="K184" i="3"/>
  <c r="K262" i="3"/>
  <c r="K317" i="3"/>
  <c r="K333" i="3"/>
  <c r="K359" i="3"/>
  <c r="L11" i="3"/>
  <c r="L51" i="3"/>
  <c r="L71" i="3"/>
  <c r="L91" i="3"/>
  <c r="L111" i="3"/>
  <c r="L261" i="3"/>
  <c r="L301" i="3"/>
  <c r="L331" i="3"/>
  <c r="L351" i="3"/>
  <c r="M119" i="3"/>
  <c r="M262" i="3"/>
  <c r="M317" i="3"/>
  <c r="M333" i="3"/>
  <c r="M359" i="3"/>
  <c r="B252" i="3"/>
  <c r="C252" i="3"/>
  <c r="B299" i="3"/>
  <c r="C299" i="3"/>
  <c r="B301" i="3"/>
  <c r="C301" i="3"/>
  <c r="B315" i="3"/>
  <c r="C315" i="3"/>
  <c r="B316" i="3"/>
  <c r="C316" i="3"/>
  <c r="B318" i="3"/>
  <c r="C318" i="3"/>
  <c r="B322" i="3"/>
  <c r="C322" i="3"/>
  <c r="B323" i="3"/>
  <c r="C323" i="3"/>
  <c r="B324" i="3"/>
  <c r="C324" i="3"/>
  <c r="B325" i="3"/>
  <c r="C325" i="3"/>
  <c r="B326" i="3"/>
  <c r="C326" i="3"/>
  <c r="B327" i="3"/>
  <c r="B328" i="3"/>
  <c r="C328" i="3"/>
  <c r="B329" i="3"/>
  <c r="C329" i="3"/>
  <c r="B330" i="3"/>
  <c r="C330" i="3"/>
  <c r="B331" i="3"/>
  <c r="C331" i="3"/>
  <c r="B332" i="3"/>
  <c r="C332" i="3"/>
  <c r="B333" i="3"/>
  <c r="C333" i="3"/>
  <c r="B334" i="3"/>
  <c r="C334" i="3"/>
  <c r="B335" i="3"/>
  <c r="C335" i="3"/>
  <c r="B336" i="3"/>
  <c r="C336" i="3"/>
  <c r="B337" i="3"/>
  <c r="C337" i="3"/>
  <c r="B338" i="3"/>
  <c r="C338" i="3"/>
  <c r="B339" i="3"/>
  <c r="C339" i="3"/>
  <c r="B340" i="3"/>
  <c r="C340" i="3"/>
  <c r="B341" i="3"/>
  <c r="C341" i="3"/>
  <c r="B342" i="3"/>
  <c r="C342" i="3"/>
  <c r="B343" i="3"/>
  <c r="C343" i="3"/>
  <c r="B344" i="3"/>
  <c r="C344" i="3"/>
  <c r="B345" i="3"/>
  <c r="C345" i="3"/>
  <c r="B346" i="3"/>
  <c r="C346" i="3"/>
  <c r="B347" i="3"/>
  <c r="C347" i="3"/>
  <c r="B348" i="3"/>
  <c r="C348" i="3"/>
  <c r="B349" i="3"/>
  <c r="C349" i="3"/>
  <c r="B350" i="3"/>
  <c r="C350" i="3"/>
  <c r="B351" i="3"/>
  <c r="C351" i="3"/>
  <c r="B352" i="3"/>
  <c r="C352" i="3"/>
  <c r="B353" i="3"/>
  <c r="C353" i="3"/>
  <c r="B354" i="3"/>
  <c r="C354" i="3"/>
  <c r="B355" i="3"/>
  <c r="C355" i="3"/>
  <c r="B356" i="3"/>
  <c r="C356" i="3"/>
  <c r="B357" i="3"/>
  <c r="C357" i="3"/>
  <c r="B358" i="3"/>
  <c r="C358" i="3"/>
  <c r="B359" i="3"/>
  <c r="C359" i="3"/>
  <c r="B360" i="3"/>
  <c r="C360" i="3"/>
  <c r="B361" i="3"/>
  <c r="C361" i="3"/>
  <c r="B362" i="3"/>
  <c r="C362" i="3"/>
  <c r="B363" i="3"/>
  <c r="C363" i="3"/>
  <c r="B364" i="3"/>
  <c r="C364" i="3"/>
  <c r="B365" i="3"/>
  <c r="C365" i="3"/>
  <c r="B366" i="3"/>
  <c r="C366" i="3"/>
  <c r="B367" i="3"/>
  <c r="C367" i="3"/>
  <c r="B368" i="3"/>
  <c r="C368" i="3"/>
  <c r="B369" i="3"/>
  <c r="C369" i="3"/>
  <c r="B370" i="3"/>
  <c r="C370" i="3"/>
  <c r="B371" i="3"/>
  <c r="C371" i="3"/>
  <c r="B372" i="3"/>
  <c r="C372" i="3"/>
  <c r="B373" i="3"/>
  <c r="C373" i="3"/>
  <c r="B374" i="3"/>
  <c r="C374" i="3"/>
  <c r="B375" i="3"/>
  <c r="C375" i="3"/>
  <c r="B376" i="3"/>
  <c r="C376" i="3"/>
  <c r="B377" i="3"/>
  <c r="C377" i="3"/>
  <c r="B378" i="3"/>
  <c r="C378" i="3"/>
  <c r="B379" i="3"/>
  <c r="C379" i="3"/>
  <c r="B380" i="3"/>
  <c r="C380" i="3"/>
  <c r="B381" i="3"/>
  <c r="C381" i="3"/>
  <c r="G299" i="3"/>
  <c r="I299" i="3"/>
  <c r="G218" i="3"/>
  <c r="G89" i="3"/>
  <c r="N89" i="3"/>
  <c r="I29" i="3"/>
  <c r="N246" i="3"/>
  <c r="G287" i="3"/>
  <c r="N287" i="3"/>
  <c r="P287" i="3"/>
  <c r="O287" i="3"/>
  <c r="F287" i="3"/>
  <c r="G199" i="3"/>
  <c r="I199" i="3"/>
  <c r="K199" i="3"/>
  <c r="M199" i="3"/>
  <c r="G98" i="3"/>
  <c r="N98" i="3"/>
  <c r="P98" i="3"/>
  <c r="O98" i="3"/>
  <c r="J216" i="3"/>
  <c r="J86" i="3"/>
  <c r="L15" i="3"/>
  <c r="G267" i="3"/>
  <c r="I267" i="3"/>
  <c r="K267" i="3"/>
  <c r="M267" i="3"/>
  <c r="H267" i="3"/>
  <c r="J267" i="3"/>
  <c r="G227" i="3"/>
  <c r="I227" i="3"/>
  <c r="K227" i="3"/>
  <c r="M227" i="3"/>
  <c r="G141" i="3"/>
  <c r="N141" i="3"/>
  <c r="P141" i="3"/>
  <c r="O141" i="3"/>
  <c r="F314" i="3"/>
  <c r="N314" i="3"/>
  <c r="O314" i="3"/>
  <c r="P314" i="3"/>
  <c r="J254" i="3"/>
  <c r="O254" i="3"/>
  <c r="H205" i="3"/>
  <c r="J205" i="3"/>
  <c r="L205" i="3"/>
  <c r="O205" i="3"/>
  <c r="F104" i="3"/>
  <c r="N104" i="3"/>
  <c r="O104" i="3"/>
  <c r="P104" i="3"/>
  <c r="I104" i="3"/>
  <c r="K104" i="3"/>
  <c r="F66" i="3"/>
  <c r="N66" i="3"/>
  <c r="O66" i="3"/>
  <c r="P66" i="3"/>
  <c r="G315" i="3"/>
  <c r="I315" i="3"/>
  <c r="K315" i="3"/>
  <c r="M315" i="3"/>
  <c r="I210" i="3"/>
  <c r="M167" i="3"/>
  <c r="O144" i="3"/>
  <c r="O84" i="3"/>
  <c r="O45" i="3"/>
  <c r="G350" i="3"/>
  <c r="I350" i="3"/>
  <c r="K350" i="3"/>
  <c r="M350" i="3"/>
  <c r="G306" i="3"/>
  <c r="I306" i="3"/>
  <c r="K306" i="3"/>
  <c r="M306" i="3"/>
  <c r="H306" i="3"/>
  <c r="J306" i="3"/>
  <c r="G237" i="3"/>
  <c r="I200" i="3"/>
  <c r="M109" i="3"/>
  <c r="L286" i="3"/>
  <c r="L245" i="3"/>
  <c r="N183" i="3"/>
  <c r="F143" i="3"/>
  <c r="I143" i="3"/>
  <c r="N116" i="3"/>
  <c r="O116" i="3"/>
  <c r="P116" i="3"/>
  <c r="I116" i="3"/>
  <c r="M116" i="3"/>
  <c r="F74" i="3"/>
  <c r="N74" i="3"/>
  <c r="O74" i="3"/>
  <c r="P74" i="3"/>
  <c r="G74" i="3"/>
  <c r="I74" i="3"/>
  <c r="K74" i="3"/>
  <c r="M74" i="3"/>
  <c r="F33" i="3"/>
  <c r="N33" i="3"/>
  <c r="O33" i="3"/>
  <c r="P33" i="3"/>
  <c r="G206" i="3"/>
  <c r="I206" i="3"/>
  <c r="K206" i="3"/>
  <c r="M206" i="3"/>
  <c r="F206" i="3"/>
  <c r="K157" i="3"/>
  <c r="G118" i="3"/>
  <c r="I118" i="3"/>
  <c r="K118" i="3"/>
  <c r="M118" i="3"/>
  <c r="F234" i="3"/>
  <c r="H234" i="3"/>
  <c r="J234" i="3"/>
  <c r="L234" i="3"/>
  <c r="J195" i="3"/>
  <c r="K195" i="3"/>
  <c r="F162" i="3"/>
  <c r="I64" i="3"/>
  <c r="K64" i="3"/>
  <c r="M64" i="3"/>
  <c r="H44" i="3"/>
  <c r="J44" i="3"/>
  <c r="L44" i="3"/>
  <c r="O44" i="3"/>
  <c r="G44" i="3"/>
  <c r="H5" i="3"/>
  <c r="J5" i="3"/>
  <c r="L5" i="3"/>
  <c r="O5" i="3"/>
  <c r="G5" i="3"/>
  <c r="I39" i="3"/>
  <c r="K39" i="3"/>
  <c r="M39" i="3"/>
  <c r="P39" i="3"/>
  <c r="I305" i="3"/>
  <c r="M305" i="3"/>
  <c r="H285" i="3"/>
  <c r="L285" i="3"/>
  <c r="J244" i="3"/>
  <c r="O244" i="3"/>
  <c r="J175" i="3"/>
  <c r="O175" i="3"/>
  <c r="H135" i="3"/>
  <c r="J135" i="3"/>
  <c r="L135" i="3"/>
  <c r="O135" i="3"/>
  <c r="I115" i="3"/>
  <c r="H95" i="3"/>
  <c r="J95" i="3"/>
  <c r="L95" i="3"/>
  <c r="O95" i="3"/>
  <c r="H53" i="3"/>
  <c r="J53" i="3"/>
  <c r="L53" i="3"/>
  <c r="O53" i="3"/>
  <c r="G24" i="3"/>
  <c r="I24" i="3"/>
  <c r="K24" i="3"/>
  <c r="M24" i="3"/>
  <c r="H4" i="3"/>
  <c r="J4" i="3"/>
  <c r="L4" i="3"/>
  <c r="O4" i="3"/>
  <c r="I298" i="3"/>
  <c r="K298" i="3"/>
  <c r="M298" i="3"/>
  <c r="P298" i="3"/>
  <c r="I256" i="3"/>
  <c r="M256" i="3"/>
  <c r="H235" i="3"/>
  <c r="J235" i="3"/>
  <c r="L235" i="3"/>
  <c r="I188" i="3"/>
  <c r="K188" i="3"/>
  <c r="M188" i="3"/>
  <c r="P188" i="3"/>
  <c r="I151" i="3"/>
  <c r="K151" i="3"/>
  <c r="M151" i="3"/>
  <c r="P151" i="3"/>
  <c r="L124" i="3"/>
  <c r="I105" i="3"/>
  <c r="K105" i="3"/>
  <c r="M105" i="3"/>
  <c r="P105" i="3"/>
  <c r="F83" i="3"/>
  <c r="H83" i="3"/>
  <c r="J83" i="3"/>
  <c r="L83" i="3"/>
  <c r="I69" i="3"/>
  <c r="K69" i="3"/>
  <c r="M69" i="3"/>
  <c r="P69" i="3"/>
  <c r="I30" i="3"/>
  <c r="K30" i="3"/>
  <c r="M30" i="3"/>
  <c r="P30" i="3"/>
  <c r="H304" i="3"/>
  <c r="J304" i="3"/>
  <c r="L304" i="3"/>
  <c r="O304" i="3"/>
  <c r="H264" i="3"/>
  <c r="J264" i="3"/>
  <c r="L264" i="3"/>
  <c r="O264" i="3"/>
  <c r="G264" i="3"/>
  <c r="I264" i="3"/>
  <c r="K264" i="3"/>
  <c r="M264" i="3"/>
  <c r="I243" i="3"/>
  <c r="K243" i="3"/>
  <c r="M243" i="3"/>
  <c r="H222" i="3"/>
  <c r="J222" i="3"/>
  <c r="L222" i="3"/>
  <c r="O222" i="3"/>
  <c r="J174" i="3"/>
  <c r="O174" i="3"/>
  <c r="G154" i="3"/>
  <c r="I154" i="3"/>
  <c r="K154" i="3"/>
  <c r="M154" i="3"/>
  <c r="H134" i="3"/>
  <c r="J134" i="3"/>
  <c r="L134" i="3"/>
  <c r="O134" i="3"/>
  <c r="H94" i="3"/>
  <c r="J94" i="3"/>
  <c r="L94" i="3"/>
  <c r="O94" i="3"/>
  <c r="I72" i="3"/>
  <c r="K72" i="3"/>
  <c r="M72" i="3"/>
  <c r="H12" i="3"/>
  <c r="J12" i="3"/>
  <c r="L12" i="3"/>
  <c r="O12" i="3"/>
  <c r="M377" i="3"/>
  <c r="M288" i="3"/>
  <c r="M244" i="3"/>
  <c r="M202" i="3"/>
  <c r="M162" i="3"/>
  <c r="M60" i="3"/>
  <c r="L281" i="3"/>
  <c r="L241" i="3"/>
  <c r="L31" i="3"/>
  <c r="K288" i="3"/>
  <c r="K202" i="3"/>
  <c r="K162" i="3"/>
  <c r="J281" i="3"/>
  <c r="J241" i="3"/>
  <c r="J31" i="3"/>
  <c r="I288" i="3"/>
  <c r="I244" i="3"/>
  <c r="I202" i="3"/>
  <c r="I162" i="3"/>
  <c r="I60" i="3"/>
  <c r="H281" i="3"/>
  <c r="H241" i="3"/>
  <c r="H201" i="3"/>
  <c r="H31" i="3"/>
  <c r="G377" i="3"/>
  <c r="G244" i="3"/>
  <c r="G202" i="3"/>
  <c r="G162" i="3"/>
  <c r="G100" i="3"/>
  <c r="F281" i="3"/>
  <c r="F241" i="3"/>
  <c r="F201" i="3"/>
  <c r="F31" i="3"/>
  <c r="P201" i="3"/>
  <c r="M370" i="3"/>
  <c r="M304" i="3"/>
  <c r="M236" i="3"/>
  <c r="M155" i="3"/>
  <c r="M26" i="3"/>
  <c r="L381" i="3"/>
  <c r="L300" i="3"/>
  <c r="L211" i="3"/>
  <c r="L130" i="3"/>
  <c r="L90" i="3"/>
  <c r="L21" i="3"/>
  <c r="K290" i="3"/>
  <c r="K248" i="3"/>
  <c r="K49" i="3"/>
  <c r="J151" i="3"/>
  <c r="I304" i="3"/>
  <c r="I236" i="3"/>
  <c r="I155" i="3"/>
  <c r="I26" i="3"/>
  <c r="H381" i="3"/>
  <c r="H300" i="3"/>
  <c r="H211" i="3"/>
  <c r="H171" i="3"/>
  <c r="H90" i="3"/>
  <c r="H21" i="3"/>
  <c r="G290" i="3"/>
  <c r="G248" i="3"/>
  <c r="G155" i="3"/>
  <c r="G26" i="3"/>
  <c r="F381" i="3"/>
  <c r="F300" i="3"/>
  <c r="F211" i="3"/>
  <c r="F171" i="3"/>
  <c r="F90" i="3"/>
  <c r="O221" i="3"/>
  <c r="P221" i="3"/>
  <c r="M86" i="3"/>
  <c r="L320" i="3"/>
  <c r="L230" i="3"/>
  <c r="L190" i="3"/>
  <c r="L150" i="3"/>
  <c r="K221" i="3"/>
  <c r="K174" i="3"/>
  <c r="K86" i="3"/>
  <c r="J320" i="3"/>
  <c r="J230" i="3"/>
  <c r="J190" i="3"/>
  <c r="J150" i="3"/>
  <c r="I254" i="3"/>
  <c r="I86" i="3"/>
  <c r="H320" i="3"/>
  <c r="H230" i="3"/>
  <c r="H190" i="3"/>
  <c r="H150" i="3"/>
  <c r="N271" i="3"/>
  <c r="G254" i="3"/>
  <c r="G197" i="3"/>
  <c r="G160" i="3"/>
  <c r="G45" i="3"/>
  <c r="F320" i="3"/>
  <c r="F210" i="3"/>
  <c r="P21" i="3"/>
  <c r="M261" i="3"/>
  <c r="M103" i="3"/>
  <c r="M68" i="3"/>
  <c r="M21" i="3"/>
  <c r="L350" i="3"/>
  <c r="L270" i="3"/>
  <c r="L229" i="3"/>
  <c r="L141" i="3"/>
  <c r="L30" i="3"/>
  <c r="K261" i="3"/>
  <c r="K68" i="3"/>
  <c r="J350" i="3"/>
  <c r="J229" i="3"/>
  <c r="J141" i="3"/>
  <c r="J30" i="3"/>
  <c r="I103" i="3"/>
  <c r="I68" i="3"/>
  <c r="I21" i="3"/>
  <c r="H350" i="3"/>
  <c r="H270" i="3"/>
  <c r="H229" i="3"/>
  <c r="H180" i="3"/>
  <c r="H141" i="3"/>
  <c r="H30" i="3"/>
  <c r="N21" i="3"/>
  <c r="G183" i="3"/>
  <c r="G68" i="3"/>
  <c r="F350" i="3"/>
  <c r="F270" i="3"/>
  <c r="F229" i="3"/>
  <c r="F180" i="3"/>
  <c r="F30" i="3"/>
  <c r="O281" i="3"/>
  <c r="O190" i="3"/>
  <c r="P50" i="3"/>
  <c r="O119" i="3"/>
  <c r="M209" i="3"/>
  <c r="M84" i="3"/>
  <c r="M53" i="3"/>
  <c r="M18" i="3"/>
  <c r="L269" i="3"/>
  <c r="L119" i="3"/>
  <c r="K257" i="3"/>
  <c r="K84" i="3"/>
  <c r="K53" i="3"/>
  <c r="K18" i="3"/>
  <c r="J269" i="3"/>
  <c r="J200" i="3"/>
  <c r="J29" i="3"/>
  <c r="I209" i="3"/>
  <c r="I53" i="3"/>
  <c r="H269" i="3"/>
  <c r="H29" i="3"/>
  <c r="N281" i="3"/>
  <c r="N190" i="3"/>
  <c r="N290" i="3"/>
  <c r="N50" i="3"/>
  <c r="G314" i="3"/>
  <c r="G257" i="3"/>
  <c r="G106" i="3"/>
  <c r="G33" i="3"/>
  <c r="F329" i="3"/>
  <c r="F269" i="3"/>
  <c r="F99" i="3"/>
  <c r="O330" i="3"/>
  <c r="O121" i="3"/>
  <c r="P248" i="3"/>
  <c r="P330" i="3"/>
  <c r="O248" i="3"/>
  <c r="M330" i="3"/>
  <c r="M90" i="3"/>
  <c r="M47" i="3"/>
  <c r="M8" i="3"/>
  <c r="L279" i="3"/>
  <c r="L248" i="3"/>
  <c r="L208" i="3"/>
  <c r="L169" i="3"/>
  <c r="K330" i="3"/>
  <c r="K90" i="3"/>
  <c r="K47" i="3"/>
  <c r="K8" i="3"/>
  <c r="J279" i="3"/>
  <c r="J248" i="3"/>
  <c r="J208" i="3"/>
  <c r="J169" i="3"/>
  <c r="J128" i="3"/>
  <c r="J77" i="3"/>
  <c r="I330" i="3"/>
  <c r="I289" i="3"/>
  <c r="I47" i="3"/>
  <c r="I8" i="3"/>
  <c r="H208" i="3"/>
  <c r="H128" i="3"/>
  <c r="H77" i="3"/>
  <c r="N330" i="3"/>
  <c r="N121" i="3"/>
  <c r="G266" i="3"/>
  <c r="G47" i="3"/>
  <c r="F298" i="3"/>
  <c r="F227" i="3"/>
  <c r="F128" i="3"/>
  <c r="F77" i="3"/>
  <c r="O241" i="3"/>
  <c r="O128" i="3"/>
  <c r="P308" i="3"/>
  <c r="P139" i="3"/>
  <c r="P18" i="3"/>
  <c r="P300" i="3"/>
  <c r="P150" i="3"/>
  <c r="O289" i="3"/>
  <c r="M369" i="3"/>
  <c r="M241" i="3"/>
  <c r="M198" i="3"/>
  <c r="M128" i="3"/>
  <c r="L308" i="3"/>
  <c r="L268" i="3"/>
  <c r="L226" i="3"/>
  <c r="L188" i="3"/>
  <c r="L139" i="3"/>
  <c r="L98" i="3"/>
  <c r="L57" i="3"/>
  <c r="K300" i="3"/>
  <c r="K217" i="3"/>
  <c r="K175" i="3"/>
  <c r="K150" i="3"/>
  <c r="K108" i="3"/>
  <c r="J348" i="3"/>
  <c r="J118" i="3"/>
  <c r="J76" i="3"/>
  <c r="I369" i="3"/>
  <c r="I241" i="3"/>
  <c r="I198" i="3"/>
  <c r="H268" i="3"/>
  <c r="H226" i="3"/>
  <c r="H188" i="3"/>
  <c r="H139" i="3"/>
  <c r="H98" i="3"/>
  <c r="H57" i="3"/>
  <c r="N300" i="3"/>
  <c r="N150" i="3"/>
  <c r="N348" i="3"/>
  <c r="N76" i="3"/>
  <c r="G217" i="3"/>
  <c r="G175" i="3"/>
  <c r="G108" i="3"/>
  <c r="F268" i="3"/>
  <c r="F188" i="3"/>
  <c r="F118" i="3"/>
  <c r="F57" i="3"/>
  <c r="O329" i="3"/>
  <c r="O211" i="3"/>
  <c r="P329" i="3"/>
  <c r="P211" i="3"/>
  <c r="M367" i="3"/>
  <c r="M329" i="3"/>
  <c r="M246" i="3"/>
  <c r="M211" i="3"/>
  <c r="M114" i="3"/>
  <c r="M35" i="3"/>
  <c r="L278" i="3"/>
  <c r="L199" i="3"/>
  <c r="L168" i="3"/>
  <c r="L127" i="3"/>
  <c r="L49" i="3"/>
  <c r="K367" i="3"/>
  <c r="K329" i="3"/>
  <c r="K211" i="3"/>
  <c r="K114" i="3"/>
  <c r="K35" i="3"/>
  <c r="J278" i="3"/>
  <c r="J199" i="3"/>
  <c r="J168" i="3"/>
  <c r="J89" i="3"/>
  <c r="J49" i="3"/>
  <c r="I367" i="3"/>
  <c r="I329" i="3"/>
  <c r="I114" i="3"/>
  <c r="H278" i="3"/>
  <c r="H199" i="3"/>
  <c r="H89" i="3"/>
  <c r="N329" i="3"/>
  <c r="N211" i="3"/>
  <c r="N127" i="3"/>
  <c r="G367" i="3"/>
  <c r="G178" i="3"/>
  <c r="G95" i="3"/>
  <c r="F278" i="3"/>
  <c r="P288" i="3"/>
  <c r="P88" i="3"/>
  <c r="P8" i="3"/>
  <c r="O28" i="3"/>
  <c r="M99" i="3"/>
  <c r="L307" i="3"/>
  <c r="L198" i="3"/>
  <c r="L157" i="3"/>
  <c r="L69" i="3"/>
  <c r="L28" i="3"/>
  <c r="K250" i="3"/>
  <c r="K99" i="3"/>
  <c r="J307" i="3"/>
  <c r="J198" i="3"/>
  <c r="J69" i="3"/>
  <c r="J28" i="3"/>
  <c r="H307" i="3"/>
  <c r="H69" i="3"/>
  <c r="H28" i="3"/>
  <c r="N88" i="3"/>
  <c r="N8" i="3"/>
  <c r="G222" i="3"/>
  <c r="F138" i="3"/>
  <c r="F69" i="3"/>
  <c r="O381" i="3"/>
  <c r="O269" i="3"/>
  <c r="O57" i="3"/>
  <c r="O17" i="3"/>
  <c r="P106" i="3"/>
  <c r="P381" i="3"/>
  <c r="P269" i="3"/>
  <c r="P57" i="3"/>
  <c r="P17" i="3"/>
  <c r="O106" i="3"/>
  <c r="M381" i="3"/>
  <c r="M307" i="3"/>
  <c r="M269" i="3"/>
  <c r="M229" i="3"/>
  <c r="M94" i="3"/>
  <c r="M57" i="3"/>
  <c r="M17" i="3"/>
  <c r="L256" i="3"/>
  <c r="L217" i="3"/>
  <c r="L147" i="3"/>
  <c r="L106" i="3"/>
  <c r="L68" i="3"/>
  <c r="K381" i="3"/>
  <c r="K307" i="3"/>
  <c r="K269" i="3"/>
  <c r="K229" i="3"/>
  <c r="K94" i="3"/>
  <c r="K57" i="3"/>
  <c r="K17" i="3"/>
  <c r="J256" i="3"/>
  <c r="J217" i="3"/>
  <c r="J147" i="3"/>
  <c r="J106" i="3"/>
  <c r="J68" i="3"/>
  <c r="I381" i="3"/>
  <c r="I269" i="3"/>
  <c r="I94" i="3"/>
  <c r="I57" i="3"/>
  <c r="I17" i="3"/>
  <c r="H256" i="3"/>
  <c r="H106" i="3"/>
  <c r="N381" i="3"/>
  <c r="N269" i="3"/>
  <c r="N57" i="3"/>
  <c r="N17" i="3"/>
  <c r="N106" i="3"/>
  <c r="G245" i="3"/>
  <c r="G94" i="3"/>
  <c r="F167" i="3"/>
  <c r="O299" i="3"/>
  <c r="O259" i="3"/>
  <c r="O218" i="3"/>
  <c r="P299" i="3"/>
  <c r="P259" i="3"/>
  <c r="M158" i="3"/>
  <c r="M44" i="3"/>
  <c r="M4" i="3"/>
  <c r="L287" i="3"/>
  <c r="L206" i="3"/>
  <c r="L166" i="3"/>
  <c r="K89" i="3"/>
  <c r="K4" i="3"/>
  <c r="I44" i="3"/>
  <c r="H287" i="3"/>
  <c r="H206" i="3"/>
  <c r="H166" i="3"/>
  <c r="N299" i="3"/>
  <c r="G280" i="3"/>
  <c r="G104" i="3"/>
  <c r="I71" i="3"/>
  <c r="F267" i="3"/>
  <c r="H225" i="3"/>
  <c r="H137" i="3"/>
  <c r="H97" i="3"/>
  <c r="H56" i="3"/>
  <c r="O199" i="3"/>
  <c r="P199" i="3"/>
  <c r="M287" i="3"/>
  <c r="M205" i="3"/>
  <c r="M135" i="3"/>
  <c r="K98" i="3"/>
  <c r="K5" i="3"/>
  <c r="J315" i="3"/>
  <c r="J237" i="3"/>
  <c r="J105" i="3"/>
  <c r="I287" i="3"/>
  <c r="I205" i="3"/>
  <c r="I135" i="3"/>
  <c r="N86" i="3"/>
  <c r="G309" i="3"/>
  <c r="I309" i="3"/>
  <c r="K309" i="3"/>
  <c r="M309" i="3"/>
  <c r="I231" i="3"/>
  <c r="K231" i="3"/>
  <c r="M231" i="3"/>
  <c r="P231" i="3"/>
  <c r="G205" i="3"/>
  <c r="G177" i="3"/>
  <c r="N177" i="3"/>
  <c r="P177" i="3"/>
  <c r="O177" i="3"/>
  <c r="G120" i="3"/>
  <c r="K120" i="3"/>
  <c r="J255" i="3"/>
  <c r="O255" i="3"/>
  <c r="F185" i="3"/>
  <c r="N185" i="3"/>
  <c r="O185" i="3"/>
  <c r="P185" i="3"/>
  <c r="H125" i="3"/>
  <c r="L125" i="3"/>
  <c r="G125" i="3"/>
  <c r="F105" i="3"/>
  <c r="F67" i="3"/>
  <c r="O67" i="3"/>
  <c r="O227" i="3"/>
  <c r="P227" i="3"/>
  <c r="O236" i="3"/>
  <c r="L314" i="3"/>
  <c r="L236" i="3"/>
  <c r="L104" i="3"/>
  <c r="K284" i="3"/>
  <c r="K141" i="3"/>
  <c r="J66" i="3"/>
  <c r="H314" i="3"/>
  <c r="H104" i="3"/>
  <c r="N227" i="3"/>
  <c r="G284" i="3"/>
  <c r="G247" i="3"/>
  <c r="N247" i="3"/>
  <c r="P247" i="3"/>
  <c r="O247" i="3"/>
  <c r="G219" i="3"/>
  <c r="N219" i="3"/>
  <c r="P219" i="3"/>
  <c r="O219" i="3"/>
  <c r="G159" i="3"/>
  <c r="K159" i="3"/>
  <c r="I81" i="3"/>
  <c r="K81" i="3"/>
  <c r="M81" i="3"/>
  <c r="P81" i="3"/>
  <c r="F46" i="3"/>
  <c r="H46" i="3"/>
  <c r="J46" i="3"/>
  <c r="L46" i="3"/>
  <c r="I27" i="3"/>
  <c r="K27" i="3"/>
  <c r="M27" i="3"/>
  <c r="P27" i="3"/>
  <c r="G6" i="3"/>
  <c r="F294" i="3"/>
  <c r="H294" i="3"/>
  <c r="J294" i="3"/>
  <c r="L294" i="3"/>
  <c r="F124" i="3"/>
  <c r="F85" i="3"/>
  <c r="H85" i="3"/>
  <c r="J85" i="3"/>
  <c r="L85" i="3"/>
  <c r="F55" i="3"/>
  <c r="H55" i="3"/>
  <c r="J55" i="3"/>
  <c r="L55" i="3"/>
  <c r="P270" i="3"/>
  <c r="O103" i="3"/>
  <c r="M226" i="3"/>
  <c r="L65" i="3"/>
  <c r="N315" i="3"/>
  <c r="G311" i="3"/>
  <c r="P311" i="3"/>
  <c r="K38" i="3"/>
  <c r="P38" i="3"/>
  <c r="H16" i="3"/>
  <c r="F235" i="3"/>
  <c r="H156" i="3"/>
  <c r="L156" i="3"/>
  <c r="I156" i="3"/>
  <c r="M156" i="3"/>
  <c r="O306" i="3"/>
  <c r="O237" i="3"/>
  <c r="P350" i="3"/>
  <c r="P200" i="3"/>
  <c r="O266" i="3"/>
  <c r="L313" i="3"/>
  <c r="L74" i="3"/>
  <c r="J33" i="3"/>
  <c r="H313" i="3"/>
  <c r="H143" i="3"/>
  <c r="H74" i="3"/>
  <c r="N306" i="3"/>
  <c r="N237" i="3"/>
  <c r="G328" i="3"/>
  <c r="P328" i="3"/>
  <c r="G297" i="3"/>
  <c r="P297" i="3"/>
  <c r="G260" i="3"/>
  <c r="P260" i="3"/>
  <c r="G215" i="3"/>
  <c r="P215" i="3"/>
  <c r="F215" i="3"/>
  <c r="N181" i="3"/>
  <c r="O181" i="3"/>
  <c r="N48" i="3"/>
  <c r="O48" i="3"/>
  <c r="F333" i="3"/>
  <c r="H333" i="3"/>
  <c r="J333" i="3"/>
  <c r="L333" i="3"/>
  <c r="H204" i="3"/>
  <c r="L204" i="3"/>
  <c r="F136" i="3"/>
  <c r="J136" i="3"/>
  <c r="F96" i="3"/>
  <c r="H96" i="3"/>
  <c r="J96" i="3"/>
  <c r="L96" i="3"/>
  <c r="F54" i="3"/>
  <c r="H54" i="3"/>
  <c r="J54" i="3"/>
  <c r="L54" i="3"/>
  <c r="G54" i="3"/>
  <c r="O206" i="3"/>
  <c r="O118" i="3"/>
  <c r="P234" i="3"/>
  <c r="P206" i="3"/>
  <c r="P118" i="3"/>
  <c r="O234" i="3"/>
  <c r="O25" i="3"/>
  <c r="M265" i="3"/>
  <c r="L64" i="3"/>
  <c r="I265" i="3"/>
  <c r="H64" i="3"/>
  <c r="N157" i="3"/>
  <c r="G224" i="3"/>
  <c r="N224" i="3"/>
  <c r="P224" i="3"/>
  <c r="O224" i="3"/>
  <c r="G176" i="3"/>
  <c r="N176" i="3"/>
  <c r="P176" i="3"/>
  <c r="O176" i="3"/>
  <c r="G140" i="3"/>
  <c r="N140" i="3"/>
  <c r="P140" i="3"/>
  <c r="O140" i="3"/>
  <c r="I80" i="3"/>
  <c r="K80" i="3"/>
  <c r="M80" i="3"/>
  <c r="P80" i="3"/>
  <c r="I34" i="3"/>
  <c r="K34" i="3"/>
  <c r="M34" i="3"/>
  <c r="P34" i="3"/>
  <c r="F34" i="3"/>
  <c r="H312" i="3"/>
  <c r="J312" i="3"/>
  <c r="L312" i="3"/>
  <c r="O312" i="3"/>
  <c r="H272" i="3"/>
  <c r="J272" i="3"/>
  <c r="L272" i="3"/>
  <c r="O272" i="3"/>
  <c r="F214" i="3"/>
  <c r="N214" i="3"/>
  <c r="O214" i="3"/>
  <c r="P214" i="3"/>
  <c r="F182" i="3"/>
  <c r="O182" i="3"/>
  <c r="F142" i="3"/>
  <c r="N142" i="3"/>
  <c r="O142" i="3"/>
  <c r="P142" i="3"/>
  <c r="O194" i="3"/>
  <c r="O115" i="3"/>
  <c r="O24" i="3"/>
  <c r="L265" i="3"/>
  <c r="L155" i="3"/>
  <c r="L73" i="3"/>
  <c r="K12" i="3"/>
  <c r="J115" i="3"/>
  <c r="J24" i="3"/>
  <c r="H265" i="3"/>
  <c r="I321" i="3"/>
  <c r="K321" i="3"/>
  <c r="M321" i="3"/>
  <c r="P321" i="3"/>
  <c r="F295" i="3"/>
  <c r="H295" i="3"/>
  <c r="J295" i="3"/>
  <c r="L295" i="3"/>
  <c r="I273" i="3"/>
  <c r="K273" i="3"/>
  <c r="M273" i="3"/>
  <c r="P273" i="3"/>
  <c r="H273" i="3"/>
  <c r="J273" i="3"/>
  <c r="L273" i="3"/>
  <c r="I239" i="3"/>
  <c r="K239" i="3"/>
  <c r="M239" i="3"/>
  <c r="P239" i="3"/>
  <c r="K189" i="3"/>
  <c r="P189" i="3"/>
  <c r="I145" i="3"/>
  <c r="K145" i="3"/>
  <c r="M145" i="3"/>
  <c r="P145" i="3"/>
  <c r="F145" i="3"/>
  <c r="I102" i="3"/>
  <c r="K102" i="3"/>
  <c r="M102" i="3"/>
  <c r="P102" i="3"/>
  <c r="P278" i="3"/>
  <c r="P166" i="3"/>
  <c r="P83" i="3"/>
  <c r="O243" i="3"/>
  <c r="O154" i="3"/>
  <c r="O72" i="3"/>
  <c r="M278" i="3"/>
  <c r="M124" i="3"/>
  <c r="M51" i="3"/>
  <c r="L284" i="3"/>
  <c r="L202" i="3"/>
  <c r="L114" i="3"/>
  <c r="K278" i="3"/>
  <c r="K124" i="3"/>
  <c r="K51" i="3"/>
  <c r="J284" i="3"/>
  <c r="J202" i="3"/>
  <c r="J114" i="3"/>
  <c r="I124" i="3"/>
  <c r="G358" i="3"/>
  <c r="N358" i="3"/>
  <c r="I358" i="3"/>
  <c r="K358" i="3"/>
  <c r="M358" i="3"/>
  <c r="P358" i="3"/>
  <c r="O358" i="3"/>
  <c r="G319" i="3"/>
  <c r="P319" i="3"/>
  <c r="O319" i="3"/>
  <c r="G276" i="3"/>
  <c r="N276" i="3"/>
  <c r="I276" i="3"/>
  <c r="K276" i="3"/>
  <c r="M276" i="3"/>
  <c r="P276" i="3"/>
  <c r="O276" i="3"/>
  <c r="G228" i="3"/>
  <c r="P228" i="3"/>
  <c r="O228" i="3"/>
  <c r="G191" i="3"/>
  <c r="N191" i="3"/>
  <c r="I191" i="3"/>
  <c r="K191" i="3"/>
  <c r="M191" i="3"/>
  <c r="P191" i="3"/>
  <c r="O191" i="3"/>
  <c r="G148" i="3"/>
  <c r="P148" i="3"/>
  <c r="O148" i="3"/>
  <c r="G107" i="3"/>
  <c r="N107" i="3"/>
  <c r="I107" i="3"/>
  <c r="K107" i="3"/>
  <c r="M107" i="3"/>
  <c r="P107" i="3"/>
  <c r="O107" i="3"/>
  <c r="H303" i="3"/>
  <c r="J303" i="3"/>
  <c r="L303" i="3"/>
  <c r="O303" i="3"/>
  <c r="H283" i="3"/>
  <c r="J283" i="3"/>
  <c r="L283" i="3"/>
  <c r="G283" i="3"/>
  <c r="I283" i="3"/>
  <c r="K283" i="3"/>
  <c r="M283" i="3"/>
  <c r="H263" i="3"/>
  <c r="J263" i="3"/>
  <c r="L263" i="3"/>
  <c r="O263" i="3"/>
  <c r="N213" i="3"/>
  <c r="J213" i="3"/>
  <c r="O213" i="3"/>
  <c r="I213" i="3"/>
  <c r="M213" i="3"/>
  <c r="O173" i="3"/>
  <c r="F133" i="3"/>
  <c r="N133" i="3"/>
  <c r="H133" i="3"/>
  <c r="J133" i="3"/>
  <c r="L133" i="3"/>
  <c r="O133" i="3"/>
  <c r="P133" i="3"/>
  <c r="F93" i="3"/>
  <c r="O93" i="3"/>
  <c r="P93" i="3"/>
  <c r="G93" i="3"/>
  <c r="F43" i="3"/>
  <c r="N43" i="3"/>
  <c r="H43" i="3"/>
  <c r="J43" i="3"/>
  <c r="L43" i="3"/>
  <c r="O43" i="3"/>
  <c r="P43" i="3"/>
  <c r="G43" i="3"/>
  <c r="F3" i="3"/>
  <c r="O3" i="3"/>
  <c r="P3" i="3"/>
  <c r="H302" i="3"/>
  <c r="L302" i="3"/>
  <c r="H282" i="3"/>
  <c r="J282" i="3"/>
  <c r="L282" i="3"/>
  <c r="O282" i="3"/>
  <c r="I282" i="3"/>
  <c r="K282" i="3"/>
  <c r="M282" i="3"/>
  <c r="J262" i="3"/>
  <c r="O262" i="3"/>
  <c r="H82" i="3"/>
  <c r="J82" i="3"/>
  <c r="L82" i="3"/>
  <c r="O82" i="3"/>
  <c r="G82" i="3"/>
  <c r="I82" i="3"/>
  <c r="K82" i="3"/>
  <c r="M82" i="3"/>
  <c r="H62" i="3"/>
  <c r="J62" i="3"/>
  <c r="L62" i="3"/>
  <c r="O62" i="3"/>
  <c r="I62" i="3"/>
  <c r="K62" i="3"/>
  <c r="M62" i="3"/>
  <c r="H42" i="3"/>
  <c r="J42" i="3"/>
  <c r="L42" i="3"/>
  <c r="O42" i="3"/>
  <c r="H22" i="3"/>
  <c r="L22" i="3"/>
  <c r="I22" i="3"/>
  <c r="K22" i="3"/>
  <c r="M22" i="3"/>
  <c r="H2" i="3"/>
  <c r="J2" i="3"/>
  <c r="L2" i="3"/>
  <c r="O2" i="3"/>
  <c r="G380" i="3"/>
  <c r="N380" i="3"/>
  <c r="I380" i="3"/>
  <c r="K380" i="3"/>
  <c r="M380" i="3"/>
  <c r="P380" i="3"/>
  <c r="O380" i="3"/>
  <c r="G373" i="3"/>
  <c r="N373" i="3"/>
  <c r="I373" i="3"/>
  <c r="K373" i="3"/>
  <c r="G334" i="3"/>
  <c r="N334" i="3"/>
  <c r="I334" i="3"/>
  <c r="K334" i="3"/>
  <c r="M334" i="3"/>
  <c r="G301" i="3"/>
  <c r="N301" i="3"/>
  <c r="I301" i="3"/>
  <c r="K301" i="3"/>
  <c r="M301" i="3"/>
  <c r="N252" i="3"/>
  <c r="K252" i="3"/>
  <c r="G203" i="3"/>
  <c r="N203" i="3"/>
  <c r="I203" i="3"/>
  <c r="K203" i="3"/>
  <c r="M203" i="3"/>
  <c r="K165" i="3"/>
  <c r="G123" i="3"/>
  <c r="N123" i="3"/>
  <c r="I123" i="3"/>
  <c r="K123" i="3"/>
  <c r="M123" i="3"/>
  <c r="F233" i="3"/>
  <c r="N233" i="3"/>
  <c r="H233" i="3"/>
  <c r="J233" i="3"/>
  <c r="L233" i="3"/>
  <c r="F193" i="3"/>
  <c r="N193" i="3"/>
  <c r="H193" i="3"/>
  <c r="J193" i="3"/>
  <c r="L193" i="3"/>
  <c r="F153" i="3"/>
  <c r="N153" i="3"/>
  <c r="H153" i="3"/>
  <c r="J153" i="3"/>
  <c r="L153" i="3"/>
  <c r="F113" i="3"/>
  <c r="N113" i="3"/>
  <c r="H113" i="3"/>
  <c r="J113" i="3"/>
  <c r="L113" i="3"/>
  <c r="F63" i="3"/>
  <c r="N63" i="3"/>
  <c r="H63" i="3"/>
  <c r="J63" i="3"/>
  <c r="L63" i="3"/>
  <c r="F23" i="3"/>
  <c r="N23" i="3"/>
  <c r="H23" i="3"/>
  <c r="J23" i="3"/>
  <c r="L23" i="3"/>
  <c r="N362" i="3"/>
  <c r="H362" i="3"/>
  <c r="J362" i="3"/>
  <c r="L362" i="3"/>
  <c r="O362" i="3"/>
  <c r="F362" i="3"/>
  <c r="N355" i="3"/>
  <c r="I355" i="3"/>
  <c r="K355" i="3"/>
  <c r="M355" i="3"/>
  <c r="P355" i="3"/>
  <c r="N318" i="3"/>
  <c r="I318" i="3"/>
  <c r="K318" i="3"/>
  <c r="M318" i="3"/>
  <c r="P318" i="3"/>
  <c r="G318" i="3"/>
  <c r="N296" i="3"/>
  <c r="I296" i="3"/>
  <c r="K296" i="3"/>
  <c r="M296" i="3"/>
  <c r="P296" i="3"/>
  <c r="O296" i="3"/>
  <c r="N277" i="3"/>
  <c r="I277" i="3"/>
  <c r="K277" i="3"/>
  <c r="M277" i="3"/>
  <c r="P277" i="3"/>
  <c r="G277" i="3"/>
  <c r="F212" i="3"/>
  <c r="H212" i="3"/>
  <c r="J212" i="3"/>
  <c r="L212" i="3"/>
  <c r="O212" i="3"/>
  <c r="N192" i="3"/>
  <c r="H192" i="3"/>
  <c r="J192" i="3"/>
  <c r="L192" i="3"/>
  <c r="O192" i="3"/>
  <c r="P192" i="3"/>
  <c r="F172" i="3"/>
  <c r="N172" i="3"/>
  <c r="P172" i="3"/>
  <c r="N152" i="3"/>
  <c r="H152" i="3"/>
  <c r="J152" i="3"/>
  <c r="L152" i="3"/>
  <c r="O152" i="3"/>
  <c r="P152" i="3"/>
  <c r="F132" i="3"/>
  <c r="H132" i="3"/>
  <c r="J132" i="3"/>
  <c r="L132" i="3"/>
  <c r="O132" i="3"/>
  <c r="N112" i="3"/>
  <c r="H112" i="3"/>
  <c r="J112" i="3"/>
  <c r="L112" i="3"/>
  <c r="O112" i="3"/>
  <c r="P112" i="3"/>
  <c r="N78" i="3"/>
  <c r="I78" i="3"/>
  <c r="K78" i="3"/>
  <c r="M78" i="3"/>
  <c r="P78" i="3"/>
  <c r="G78" i="3"/>
  <c r="I20" i="3"/>
  <c r="K20" i="3"/>
  <c r="M20" i="3"/>
  <c r="N32" i="3"/>
  <c r="I32" i="3"/>
  <c r="K32" i="3"/>
  <c r="M32" i="3"/>
  <c r="P32" i="3"/>
  <c r="G32" i="3"/>
  <c r="I242" i="3"/>
  <c r="K242" i="3"/>
  <c r="M242" i="3"/>
  <c r="P242" i="3"/>
  <c r="I207" i="3"/>
  <c r="K207" i="3"/>
  <c r="M207" i="3"/>
  <c r="P207" i="3"/>
  <c r="K164" i="3"/>
  <c r="P164" i="3"/>
  <c r="I122" i="3"/>
  <c r="K122" i="3"/>
  <c r="M122" i="3"/>
  <c r="P122" i="3"/>
  <c r="O327" i="3"/>
  <c r="P327" i="3"/>
  <c r="G327" i="3"/>
  <c r="N327" i="3"/>
  <c r="J327" i="3"/>
  <c r="I181" i="3"/>
  <c r="I337" i="3"/>
  <c r="I247" i="3"/>
  <c r="L60" i="3"/>
  <c r="F179" i="3"/>
  <c r="P279" i="3"/>
  <c r="M300" i="3"/>
  <c r="M268" i="3"/>
  <c r="K268" i="3"/>
  <c r="J108" i="3"/>
  <c r="I268" i="3"/>
  <c r="H108" i="3"/>
  <c r="N268" i="3"/>
  <c r="M379" i="3"/>
  <c r="I307" i="3"/>
  <c r="P208" i="3"/>
  <c r="O317" i="3"/>
  <c r="H68" i="3"/>
  <c r="K280" i="3"/>
  <c r="N336" i="3"/>
  <c r="P29" i="3"/>
  <c r="L137" i="3"/>
  <c r="L56" i="3"/>
  <c r="P120" i="3"/>
  <c r="N58" i="3"/>
  <c r="N267" i="3"/>
  <c r="N55" i="3"/>
  <c r="M374" i="3"/>
  <c r="G313" i="3"/>
  <c r="I278" i="3"/>
  <c r="H365" i="3"/>
  <c r="K376" i="3"/>
  <c r="V117" i="1"/>
  <c r="I370" i="3"/>
  <c r="J379" i="3"/>
  <c r="H379" i="3"/>
  <c r="F379" i="3"/>
  <c r="I379" i="3"/>
  <c r="P371" i="3"/>
  <c r="P374" i="3"/>
  <c r="K374" i="3"/>
  <c r="J110" i="1"/>
  <c r="L329" i="3"/>
  <c r="J329" i="3"/>
  <c r="H329" i="3"/>
  <c r="M326" i="3"/>
  <c r="K328" i="3"/>
  <c r="O325" i="3"/>
  <c r="J325" i="3"/>
  <c r="H325" i="3"/>
  <c r="P9" i="3"/>
  <c r="H3" i="3"/>
  <c r="K50" i="3"/>
  <c r="H169" i="3"/>
  <c r="H168" i="3"/>
  <c r="L47" i="3"/>
  <c r="H47" i="3"/>
  <c r="M125" i="3"/>
  <c r="N125" i="3"/>
  <c r="P205" i="3"/>
  <c r="P84" i="3"/>
  <c r="P243" i="3"/>
  <c r="P283" i="3"/>
  <c r="N283" i="3"/>
  <c r="K41" i="3"/>
  <c r="J261" i="3"/>
  <c r="H221" i="3"/>
  <c r="G41" i="3"/>
  <c r="F261" i="3"/>
  <c r="P41" i="3"/>
  <c r="L41" i="3"/>
  <c r="P31" i="3"/>
  <c r="H279" i="3"/>
  <c r="J268" i="3"/>
  <c r="O108" i="3"/>
  <c r="G147" i="3"/>
  <c r="P147" i="3"/>
  <c r="N229" i="3"/>
  <c r="O197" i="3"/>
  <c r="H147" i="3"/>
  <c r="O71" i="3"/>
  <c r="P316" i="3"/>
  <c r="O316" i="3"/>
  <c r="L75" i="3"/>
  <c r="H316" i="3"/>
  <c r="H75" i="3"/>
  <c r="N259" i="3"/>
  <c r="N146" i="3"/>
  <c r="H146" i="3"/>
  <c r="O101" i="3"/>
  <c r="I219" i="3"/>
  <c r="P159" i="3"/>
  <c r="O294" i="3"/>
  <c r="O55" i="3"/>
  <c r="J293" i="3"/>
  <c r="H293" i="3"/>
  <c r="H144" i="3"/>
  <c r="N16" i="3"/>
  <c r="J26" i="3"/>
  <c r="J143" i="3"/>
  <c r="H33" i="3"/>
  <c r="I61" i="3"/>
  <c r="J25" i="3"/>
  <c r="H73" i="3"/>
  <c r="N223" i="3"/>
  <c r="M41" i="3"/>
  <c r="I41" i="3"/>
  <c r="L110" i="3"/>
  <c r="H110" i="3"/>
  <c r="G370" i="3"/>
  <c r="F110" i="3"/>
  <c r="O60" i="3"/>
  <c r="M160" i="3"/>
  <c r="F190" i="3"/>
  <c r="F60" i="3"/>
  <c r="O370" i="3"/>
  <c r="J209" i="3"/>
  <c r="G320" i="3"/>
  <c r="F160" i="3"/>
  <c r="L50" i="3"/>
  <c r="K190" i="3"/>
  <c r="J179" i="3"/>
  <c r="G18" i="3"/>
  <c r="P359" i="3"/>
  <c r="O279" i="3"/>
  <c r="G121" i="3"/>
  <c r="G90" i="3"/>
  <c r="G31" i="3"/>
  <c r="O31" i="3"/>
  <c r="F279" i="3"/>
  <c r="F169" i="3"/>
  <c r="P76" i="3"/>
  <c r="M108" i="3"/>
  <c r="I108" i="3"/>
  <c r="H76" i="3"/>
  <c r="G241" i="3"/>
  <c r="G128" i="3"/>
  <c r="G10" i="3"/>
  <c r="F139" i="3"/>
  <c r="O168" i="3"/>
  <c r="O49" i="3"/>
  <c r="M230" i="3"/>
  <c r="L337" i="3"/>
  <c r="K230" i="3"/>
  <c r="J337" i="3"/>
  <c r="H337" i="3"/>
  <c r="N108" i="3"/>
  <c r="G211" i="3"/>
  <c r="G77" i="3"/>
  <c r="F337" i="3"/>
  <c r="F70" i="3"/>
  <c r="H70" i="3"/>
  <c r="O360" i="3"/>
  <c r="P198" i="3"/>
  <c r="P360" i="3"/>
  <c r="M147" i="3"/>
  <c r="L88" i="3"/>
  <c r="K379" i="3"/>
  <c r="K337" i="3"/>
  <c r="J178" i="3"/>
  <c r="I360" i="3"/>
  <c r="H88" i="3"/>
  <c r="N379" i="3"/>
  <c r="N337" i="3"/>
  <c r="N257" i="3"/>
  <c r="G99" i="3"/>
  <c r="F307" i="3"/>
  <c r="F178" i="3"/>
  <c r="F28" i="3"/>
  <c r="P7" i="3"/>
  <c r="O217" i="3"/>
  <c r="O68" i="3"/>
  <c r="L317" i="3"/>
  <c r="L197" i="3"/>
  <c r="J47" i="3"/>
  <c r="I208" i="3"/>
  <c r="I161" i="3"/>
  <c r="N161" i="3"/>
  <c r="G307" i="3"/>
  <c r="G269" i="3"/>
  <c r="G208" i="3"/>
  <c r="F317" i="3"/>
  <c r="F197" i="3"/>
  <c r="F147" i="3"/>
  <c r="F68" i="3"/>
  <c r="O180" i="3"/>
  <c r="P246" i="3"/>
  <c r="O137" i="3"/>
  <c r="O56" i="3"/>
  <c r="M299" i="3"/>
  <c r="M259" i="3"/>
  <c r="H356" i="3"/>
  <c r="F137" i="3"/>
  <c r="F56" i="3"/>
  <c r="O58" i="3"/>
  <c r="P58" i="3"/>
  <c r="O275" i="3"/>
  <c r="M371" i="3"/>
  <c r="M177" i="3"/>
  <c r="M58" i="3"/>
  <c r="L185" i="3"/>
  <c r="L67" i="3"/>
  <c r="K177" i="3"/>
  <c r="K58" i="3"/>
  <c r="J275" i="3"/>
  <c r="G251" i="3"/>
  <c r="O267" i="3"/>
  <c r="G368" i="3"/>
  <c r="I368" i="3"/>
  <c r="K368" i="3"/>
  <c r="P368" i="3"/>
  <c r="G101" i="3"/>
  <c r="I101" i="3"/>
  <c r="K101" i="3"/>
  <c r="P101" i="3"/>
  <c r="G46" i="3"/>
  <c r="M46" i="3"/>
  <c r="F271" i="3"/>
  <c r="G300" i="3"/>
  <c r="G150" i="3"/>
  <c r="F18" i="3"/>
  <c r="G230" i="3"/>
  <c r="G11" i="3"/>
  <c r="F288" i="3"/>
  <c r="F8" i="3"/>
  <c r="G57" i="3"/>
  <c r="G17" i="3"/>
  <c r="F7" i="3"/>
  <c r="G180" i="3"/>
  <c r="F75" i="3"/>
  <c r="G231" i="3"/>
  <c r="N231" i="3"/>
  <c r="G58" i="3"/>
  <c r="F255" i="3"/>
  <c r="G351" i="3"/>
  <c r="N351" i="3"/>
  <c r="M351" i="3"/>
  <c r="O351" i="3"/>
  <c r="K219" i="3"/>
  <c r="M219" i="3"/>
  <c r="M141" i="3"/>
  <c r="G81" i="3"/>
  <c r="N81" i="3"/>
  <c r="O81" i="3"/>
  <c r="G27" i="3"/>
  <c r="N27" i="3"/>
  <c r="O27" i="3"/>
  <c r="F354" i="3"/>
  <c r="J354" i="3"/>
  <c r="L354" i="3"/>
  <c r="O354" i="3"/>
  <c r="J314" i="3"/>
  <c r="N236" i="3"/>
  <c r="P236" i="3"/>
  <c r="N184" i="3"/>
  <c r="O184" i="3"/>
  <c r="J104" i="3"/>
  <c r="L66" i="3"/>
  <c r="F15" i="3"/>
  <c r="F205" i="3"/>
  <c r="P103" i="3"/>
  <c r="J346" i="3"/>
  <c r="H346" i="3"/>
  <c r="H26" i="3"/>
  <c r="N84" i="3"/>
  <c r="G138" i="3"/>
  <c r="F26" i="3"/>
  <c r="P333" i="3"/>
  <c r="P136" i="3"/>
  <c r="O333" i="3"/>
  <c r="O96" i="3"/>
  <c r="M215" i="3"/>
  <c r="L33" i="3"/>
  <c r="K48" i="3"/>
  <c r="G109" i="3"/>
  <c r="L266" i="3"/>
  <c r="F64" i="3"/>
  <c r="F25" i="3"/>
  <c r="I353" i="3"/>
  <c r="I295" i="3"/>
  <c r="I220" i="3"/>
  <c r="N353" i="3"/>
  <c r="N321" i="3"/>
  <c r="N273" i="3"/>
  <c r="N239" i="3"/>
  <c r="N189" i="3"/>
  <c r="N145" i="3"/>
  <c r="N102" i="3"/>
  <c r="F305" i="3"/>
  <c r="F175" i="3"/>
  <c r="F73" i="3"/>
  <c r="F24" i="3"/>
  <c r="N340" i="3"/>
  <c r="G278" i="3"/>
  <c r="G151" i="3"/>
  <c r="G105" i="3"/>
  <c r="G69" i="3"/>
  <c r="G9" i="3"/>
  <c r="F284" i="3"/>
  <c r="F174" i="3"/>
  <c r="F94" i="3"/>
  <c r="F12" i="3"/>
  <c r="F245" i="3"/>
  <c r="K224" i="3"/>
  <c r="I176" i="3"/>
  <c r="K140" i="3"/>
  <c r="F44" i="3"/>
  <c r="G39" i="3"/>
  <c r="F285" i="3"/>
  <c r="F53" i="3"/>
  <c r="F4" i="3"/>
  <c r="G298" i="3"/>
  <c r="G124" i="3"/>
  <c r="G83" i="3"/>
  <c r="F304" i="3"/>
  <c r="F154" i="3"/>
  <c r="F72" i="3"/>
  <c r="H327" i="3"/>
  <c r="L327" i="3"/>
  <c r="F327" i="3"/>
  <c r="K327" i="3"/>
  <c r="F134" i="3"/>
  <c r="M228" i="3"/>
  <c r="M79" i="3"/>
  <c r="L323" i="3"/>
  <c r="K228" i="3"/>
  <c r="K79" i="3"/>
  <c r="J323" i="3"/>
  <c r="J173" i="3"/>
  <c r="I228" i="3"/>
  <c r="I79" i="3"/>
  <c r="H323" i="3"/>
  <c r="N343" i="3"/>
  <c r="N303" i="3"/>
  <c r="N263" i="3"/>
  <c r="K341" i="3"/>
  <c r="I341" i="3"/>
  <c r="I223" i="3"/>
  <c r="I149" i="3"/>
  <c r="N341" i="3"/>
  <c r="N242" i="3"/>
  <c r="N207" i="3"/>
  <c r="N164" i="3"/>
  <c r="N122" i="3"/>
  <c r="D122" i="1"/>
  <c r="J60" i="3"/>
  <c r="N60" i="3"/>
  <c r="O261" i="3"/>
  <c r="P261" i="3"/>
  <c r="J160" i="3"/>
  <c r="O130" i="3"/>
  <c r="M31" i="3"/>
  <c r="K31" i="3"/>
  <c r="I31" i="3"/>
  <c r="N31" i="3"/>
  <c r="I179" i="3"/>
  <c r="M179" i="3"/>
  <c r="H179" i="3"/>
  <c r="F359" i="3"/>
  <c r="N359" i="3"/>
  <c r="F370" i="3"/>
  <c r="N370" i="3"/>
  <c r="H370" i="3"/>
  <c r="J370" i="3"/>
  <c r="G281" i="3"/>
  <c r="P281" i="3"/>
  <c r="H290" i="3"/>
  <c r="O290" i="3"/>
  <c r="G330" i="3"/>
  <c r="F330" i="3"/>
  <c r="N90" i="3"/>
  <c r="P90" i="3"/>
  <c r="F339" i="3"/>
  <c r="H339" i="3"/>
  <c r="J339" i="3"/>
  <c r="L339" i="3"/>
  <c r="O339" i="3"/>
  <c r="P339" i="3"/>
  <c r="G339" i="3"/>
  <c r="I339" i="3"/>
  <c r="M339" i="3"/>
  <c r="O169" i="3"/>
  <c r="P169" i="3"/>
  <c r="L369" i="3"/>
  <c r="O150" i="3"/>
  <c r="P369" i="3"/>
  <c r="P128" i="3"/>
  <c r="O18" i="3"/>
  <c r="K241" i="3"/>
  <c r="J378" i="3"/>
  <c r="I300" i="3"/>
  <c r="I150" i="3"/>
  <c r="H378" i="3"/>
  <c r="N128" i="3"/>
  <c r="N139" i="3"/>
  <c r="O230" i="3"/>
  <c r="P377" i="3"/>
  <c r="P230" i="3"/>
  <c r="O377" i="3"/>
  <c r="L70" i="3"/>
  <c r="J70" i="3"/>
  <c r="N230" i="3"/>
  <c r="O99" i="3"/>
  <c r="P257" i="3"/>
  <c r="O198" i="3"/>
  <c r="O8" i="3"/>
  <c r="L257" i="3"/>
  <c r="L8" i="3"/>
  <c r="J288" i="3"/>
  <c r="J8" i="3"/>
  <c r="H8" i="3"/>
  <c r="N131" i="3"/>
  <c r="N28" i="3"/>
  <c r="J367" i="3"/>
  <c r="J317" i="3"/>
  <c r="J197" i="3"/>
  <c r="H367" i="3"/>
  <c r="H317" i="3"/>
  <c r="N7" i="3"/>
  <c r="J356" i="3"/>
  <c r="J316" i="3"/>
  <c r="H336" i="3"/>
  <c r="N180" i="3"/>
  <c r="N356" i="3"/>
  <c r="N316" i="3"/>
  <c r="N137" i="3"/>
  <c r="N97" i="3"/>
  <c r="N56" i="3"/>
  <c r="I371" i="3"/>
  <c r="N255" i="3"/>
  <c r="I374" i="3"/>
  <c r="N374" i="3"/>
  <c r="G361" i="3"/>
  <c r="N361" i="3"/>
  <c r="I361" i="3"/>
  <c r="K361" i="3"/>
  <c r="M361" i="3"/>
  <c r="P361" i="3"/>
  <c r="N167" i="3"/>
  <c r="P16" i="3"/>
  <c r="F346" i="3"/>
  <c r="O346" i="3"/>
  <c r="F293" i="3"/>
  <c r="O293" i="3"/>
  <c r="N249" i="3"/>
  <c r="G38" i="3"/>
  <c r="F366" i="3"/>
  <c r="H366" i="3"/>
  <c r="L366" i="3"/>
  <c r="N326" i="3"/>
  <c r="J326" i="3"/>
  <c r="J65" i="3"/>
  <c r="K129" i="3"/>
  <c r="N44" i="3"/>
  <c r="N39" i="3"/>
  <c r="N325" i="3"/>
  <c r="N285" i="3"/>
  <c r="N298" i="3"/>
  <c r="M327" i="3"/>
  <c r="I327" i="3"/>
  <c r="H7" i="3"/>
  <c r="H41" i="3"/>
  <c r="F41" i="3"/>
  <c r="J41" i="3"/>
  <c r="I160" i="3"/>
  <c r="H60" i="3"/>
  <c r="K320" i="3"/>
  <c r="N261" i="3"/>
  <c r="I261" i="3"/>
  <c r="G261" i="3"/>
  <c r="F289" i="3"/>
  <c r="L359" i="3"/>
  <c r="H289" i="3"/>
  <c r="O88" i="3"/>
  <c r="O161" i="3"/>
  <c r="P367" i="3"/>
  <c r="P307" i="3"/>
  <c r="O367" i="3"/>
  <c r="M208" i="3"/>
  <c r="M161" i="3"/>
  <c r="K208" i="3"/>
  <c r="K161" i="3"/>
  <c r="O307" i="3"/>
  <c r="P68" i="3"/>
  <c r="P356" i="3"/>
  <c r="M29" i="3"/>
  <c r="O46" i="3"/>
  <c r="P85" i="3"/>
  <c r="K46" i="3"/>
  <c r="O138" i="3"/>
  <c r="P346" i="3"/>
  <c r="P293" i="3"/>
  <c r="P315" i="3"/>
  <c r="K226" i="3"/>
  <c r="N87" i="3"/>
  <c r="G87" i="3"/>
  <c r="H292" i="3"/>
  <c r="H305" i="3"/>
  <c r="N188" i="3"/>
  <c r="I9" i="3"/>
  <c r="K287" i="3"/>
  <c r="F283" i="3"/>
  <c r="F282" i="3"/>
  <c r="D98" i="1"/>
  <c r="O171" i="3"/>
  <c r="O37" i="3"/>
  <c r="P190" i="3"/>
  <c r="P241" i="3"/>
  <c r="N18" i="3"/>
  <c r="I10" i="3"/>
  <c r="P77" i="3"/>
  <c r="N49" i="3"/>
  <c r="H49" i="3"/>
  <c r="F49" i="3"/>
  <c r="N198" i="3"/>
  <c r="H198" i="3"/>
  <c r="F198" i="3"/>
  <c r="N178" i="3"/>
  <c r="H178" i="3"/>
  <c r="L178" i="3"/>
  <c r="G353" i="3"/>
  <c r="K353" i="3"/>
  <c r="F345" i="3"/>
  <c r="J345" i="3"/>
  <c r="G340" i="3"/>
  <c r="I340" i="3"/>
  <c r="K340" i="3"/>
  <c r="P340" i="3"/>
  <c r="O340" i="3"/>
  <c r="F217" i="3"/>
  <c r="H217" i="3"/>
  <c r="P280" i="3"/>
  <c r="K158" i="3"/>
  <c r="N349" i="3"/>
  <c r="M368" i="3"/>
  <c r="I46" i="3"/>
  <c r="H354" i="3"/>
  <c r="N294" i="3"/>
  <c r="K16" i="3"/>
  <c r="G226" i="3"/>
  <c r="K187" i="3"/>
  <c r="O350" i="3"/>
  <c r="M260" i="3"/>
  <c r="N200" i="3"/>
  <c r="N266" i="3"/>
  <c r="I224" i="3"/>
  <c r="G376" i="3"/>
  <c r="I376" i="3"/>
  <c r="G338" i="3"/>
  <c r="N338" i="3"/>
  <c r="G295" i="3"/>
  <c r="K295" i="3"/>
  <c r="G258" i="3"/>
  <c r="N258" i="3"/>
  <c r="I258" i="3"/>
  <c r="G220" i="3"/>
  <c r="K220" i="3"/>
  <c r="N170" i="3"/>
  <c r="G126" i="3"/>
  <c r="I126" i="3"/>
  <c r="K126" i="3"/>
  <c r="G91" i="3"/>
  <c r="N91" i="3"/>
  <c r="G364" i="3"/>
  <c r="N364" i="3"/>
  <c r="M364" i="3"/>
  <c r="H364" i="3"/>
  <c r="F313" i="3"/>
  <c r="M313" i="3"/>
  <c r="N278" i="3"/>
  <c r="O278" i="3"/>
  <c r="G235" i="3"/>
  <c r="N235" i="3"/>
  <c r="I235" i="3"/>
  <c r="K235" i="3"/>
  <c r="P235" i="3"/>
  <c r="O235" i="3"/>
  <c r="N202" i="3"/>
  <c r="N154" i="3"/>
  <c r="M148" i="3"/>
  <c r="J343" i="3"/>
  <c r="I148" i="3"/>
  <c r="J3" i="3"/>
  <c r="P229" i="3"/>
  <c r="I229" i="3"/>
  <c r="G229" i="3"/>
  <c r="N47" i="3"/>
  <c r="O47" i="3"/>
  <c r="F47" i="3"/>
  <c r="K271" i="3"/>
  <c r="I279" i="3"/>
  <c r="G279" i="3"/>
  <c r="L209" i="3"/>
  <c r="F100" i="3"/>
  <c r="J369" i="3"/>
  <c r="H348" i="3"/>
  <c r="P108" i="3"/>
  <c r="L108" i="3"/>
  <c r="G268" i="3"/>
  <c r="P268" i="3"/>
  <c r="G37" i="3"/>
  <c r="F257" i="3"/>
  <c r="P47" i="3"/>
  <c r="O147" i="3"/>
  <c r="F367" i="3"/>
  <c r="N367" i="3"/>
  <c r="P317" i="3"/>
  <c r="I147" i="3"/>
  <c r="O280" i="3"/>
  <c r="O158" i="3"/>
  <c r="P336" i="3"/>
  <c r="O336" i="3"/>
  <c r="L356" i="3"/>
  <c r="L316" i="3"/>
  <c r="L117" i="3"/>
  <c r="O309" i="3"/>
  <c r="P309" i="3"/>
  <c r="L335" i="3"/>
  <c r="M247" i="3"/>
  <c r="M101" i="3"/>
  <c r="K351" i="3"/>
  <c r="N270" i="3"/>
  <c r="K270" i="3"/>
  <c r="J103" i="3"/>
  <c r="I129" i="3"/>
  <c r="G61" i="3"/>
  <c r="M61" i="3"/>
  <c r="P61" i="3"/>
  <c r="G19" i="3"/>
  <c r="K19" i="3"/>
  <c r="F332" i="3"/>
  <c r="H332" i="3"/>
  <c r="J332" i="3"/>
  <c r="F292" i="3"/>
  <c r="L292" i="3"/>
  <c r="O292" i="3"/>
  <c r="J265" i="3"/>
  <c r="O265" i="3"/>
  <c r="K265" i="3"/>
  <c r="G80" i="3"/>
  <c r="N80" i="3"/>
  <c r="G34" i="3"/>
  <c r="N34" i="3"/>
  <c r="F365" i="3"/>
  <c r="N365" i="3"/>
  <c r="L365" i="3"/>
  <c r="O365" i="3"/>
  <c r="F312" i="3"/>
  <c r="N312" i="3"/>
  <c r="F272" i="3"/>
  <c r="N272" i="3"/>
  <c r="J64" i="3"/>
  <c r="O64" i="3"/>
  <c r="N25" i="3"/>
  <c r="H25" i="3"/>
  <c r="F244" i="3"/>
  <c r="P244" i="3"/>
  <c r="N175" i="3"/>
  <c r="P175" i="3"/>
  <c r="J73" i="3"/>
  <c r="O73" i="3"/>
  <c r="H24" i="3"/>
  <c r="L24" i="3"/>
  <c r="F2" i="3"/>
  <c r="O30" i="3"/>
  <c r="P304" i="3"/>
  <c r="P264" i="3"/>
  <c r="O202" i="3"/>
  <c r="M83" i="3"/>
  <c r="L154" i="3"/>
  <c r="J243" i="3"/>
  <c r="N30" i="3"/>
  <c r="N264" i="3"/>
  <c r="N222" i="3"/>
  <c r="F202" i="3"/>
  <c r="H202" i="3"/>
  <c r="P113" i="3"/>
  <c r="P23" i="3"/>
  <c r="M319" i="3"/>
  <c r="K319" i="3"/>
  <c r="P11" i="3"/>
  <c r="N11" i="3"/>
  <c r="I11" i="3"/>
  <c r="M11" i="3"/>
  <c r="O11" i="3"/>
  <c r="H11" i="3"/>
  <c r="M10" i="3"/>
  <c r="P10" i="3"/>
  <c r="L10" i="3"/>
  <c r="J10" i="3"/>
  <c r="F10" i="3"/>
  <c r="K10" i="3"/>
  <c r="M9" i="3"/>
  <c r="K9" i="3"/>
  <c r="J7" i="3"/>
  <c r="K7" i="3"/>
  <c r="M7" i="3"/>
  <c r="F6" i="3"/>
  <c r="P6" i="3"/>
  <c r="L6" i="3"/>
  <c r="K6" i="3"/>
  <c r="F5" i="3"/>
  <c r="M5" i="3"/>
  <c r="I5" i="3"/>
  <c r="P5" i="3"/>
  <c r="N5" i="3"/>
  <c r="P4" i="3"/>
  <c r="G4" i="3"/>
  <c r="K3" i="3"/>
  <c r="I3" i="3"/>
  <c r="L3" i="3"/>
  <c r="N41" i="3"/>
  <c r="M40" i="3"/>
  <c r="O40" i="3"/>
  <c r="J40" i="3"/>
  <c r="I40" i="3"/>
  <c r="K40" i="3"/>
  <c r="L40" i="3"/>
  <c r="H40" i="3"/>
  <c r="F40" i="3"/>
  <c r="P40" i="3"/>
  <c r="G40" i="3"/>
  <c r="N40" i="3"/>
  <c r="F39" i="3"/>
  <c r="L38" i="3"/>
  <c r="L36" i="3"/>
  <c r="J36" i="3"/>
  <c r="N35" i="3"/>
  <c r="J35" i="3"/>
  <c r="L34" i="3"/>
  <c r="J34" i="3"/>
  <c r="H34" i="3"/>
  <c r="V14" i="1"/>
  <c r="H32" i="3"/>
  <c r="K110" i="3" l="1"/>
  <c r="L121" i="3"/>
  <c r="I248" i="3"/>
  <c r="I18" i="3"/>
  <c r="J211" i="3"/>
  <c r="O208" i="3"/>
  <c r="F208" i="3"/>
  <c r="I197" i="3"/>
  <c r="P251" i="3"/>
  <c r="L374" i="3"/>
  <c r="J374" i="3"/>
  <c r="H374" i="3"/>
  <c r="F374" i="3"/>
  <c r="F236" i="3"/>
  <c r="J236" i="3"/>
  <c r="K205" i="3"/>
  <c r="O85" i="3"/>
  <c r="P163" i="3"/>
  <c r="M129" i="3"/>
  <c r="M286" i="3"/>
  <c r="I266" i="3"/>
  <c r="P183" i="3"/>
  <c r="J163" i="3"/>
  <c r="F116" i="3"/>
  <c r="O375" i="3"/>
  <c r="O347" i="3"/>
  <c r="O310" i="3"/>
  <c r="O61" i="3"/>
  <c r="P375" i="3"/>
  <c r="P347" i="3"/>
  <c r="P310" i="3"/>
  <c r="O332" i="3"/>
  <c r="L332" i="3"/>
  <c r="J292" i="3"/>
  <c r="I19" i="3"/>
  <c r="H214" i="3"/>
  <c r="P295" i="3"/>
  <c r="M338" i="3"/>
  <c r="M220" i="3"/>
  <c r="I166" i="3"/>
  <c r="N166" i="3"/>
  <c r="G166" i="3"/>
  <c r="F166" i="3"/>
  <c r="H114" i="3"/>
  <c r="O373" i="3"/>
  <c r="G253" i="3"/>
  <c r="G13" i="3"/>
  <c r="J50" i="3"/>
  <c r="K131" i="3"/>
  <c r="J125" i="3"/>
  <c r="V18" i="3" s="1"/>
  <c r="G11" i="2" s="1"/>
  <c r="I270" i="3"/>
  <c r="K103" i="3"/>
  <c r="N291" i="3"/>
  <c r="F291" i="3"/>
  <c r="M291" i="3"/>
  <c r="I291" i="3"/>
  <c r="P291" i="3"/>
  <c r="I290" i="3"/>
  <c r="M289" i="3"/>
  <c r="G288" i="3"/>
  <c r="F286" i="3"/>
  <c r="P285" i="3"/>
  <c r="O285" i="3"/>
  <c r="J285" i="3"/>
  <c r="M285" i="3"/>
  <c r="G221" i="3"/>
  <c r="G271" i="3"/>
  <c r="N160" i="3"/>
  <c r="K160" i="3"/>
  <c r="J130" i="3"/>
  <c r="N119" i="3"/>
  <c r="I119" i="3"/>
  <c r="K119" i="3"/>
  <c r="F378" i="3"/>
  <c r="G378" i="3"/>
  <c r="I378" i="3"/>
  <c r="K378" i="3"/>
  <c r="F348" i="3"/>
  <c r="K348" i="3"/>
  <c r="O139" i="3"/>
  <c r="I139" i="3"/>
  <c r="M139" i="3"/>
  <c r="G76" i="3"/>
  <c r="M76" i="3"/>
  <c r="G360" i="3"/>
  <c r="K360" i="3"/>
  <c r="F360" i="3"/>
  <c r="H360" i="3"/>
  <c r="J360" i="3"/>
  <c r="N99" i="3"/>
  <c r="H99" i="3"/>
  <c r="H37" i="3"/>
  <c r="L37" i="3"/>
  <c r="I280" i="3"/>
  <c r="F280" i="3"/>
  <c r="H280" i="3"/>
  <c r="L280" i="3"/>
  <c r="F259" i="3"/>
  <c r="H259" i="3"/>
  <c r="J259" i="3"/>
  <c r="L259" i="3"/>
  <c r="I259" i="3"/>
  <c r="M218" i="3"/>
  <c r="H218" i="3"/>
  <c r="L218" i="3"/>
  <c r="I218" i="3"/>
  <c r="K180" i="3"/>
  <c r="N71" i="3"/>
  <c r="F71" i="3"/>
  <c r="H71" i="3"/>
  <c r="F336" i="3"/>
  <c r="G336" i="3"/>
  <c r="I336" i="3"/>
  <c r="K336" i="3"/>
  <c r="N225" i="3"/>
  <c r="P225" i="3"/>
  <c r="G225" i="3"/>
  <c r="I225" i="3"/>
  <c r="K225" i="3"/>
  <c r="N117" i="3"/>
  <c r="G117" i="3"/>
  <c r="K117" i="3"/>
  <c r="P75" i="3"/>
  <c r="I75" i="3"/>
  <c r="K75" i="3"/>
  <c r="I56" i="3"/>
  <c r="M56" i="3"/>
  <c r="G371" i="3"/>
  <c r="H371" i="3"/>
  <c r="J371" i="3"/>
  <c r="F335" i="3"/>
  <c r="N335" i="3"/>
  <c r="H335" i="3"/>
  <c r="G335" i="3"/>
  <c r="K335" i="3"/>
  <c r="J335" i="3"/>
  <c r="P335" i="3"/>
  <c r="N275" i="3"/>
  <c r="I275" i="3"/>
  <c r="K275" i="3"/>
  <c r="M275" i="3"/>
  <c r="I255" i="3"/>
  <c r="K255" i="3"/>
  <c r="O216" i="3"/>
  <c r="N216" i="3"/>
  <c r="I216" i="3"/>
  <c r="K216" i="3"/>
  <c r="M216" i="3"/>
  <c r="H216" i="3"/>
  <c r="L216" i="3"/>
  <c r="J185" i="3"/>
  <c r="K185" i="3"/>
  <c r="G146" i="3"/>
  <c r="I146" i="3"/>
  <c r="M146" i="3"/>
  <c r="H86" i="3"/>
  <c r="L86" i="3"/>
  <c r="G67" i="3"/>
  <c r="K67" i="3"/>
  <c r="J15" i="3"/>
  <c r="O15" i="3"/>
  <c r="H249" i="3"/>
  <c r="F249" i="3"/>
  <c r="L249" i="3"/>
  <c r="M249" i="3"/>
  <c r="N226" i="3"/>
  <c r="O226" i="3"/>
  <c r="J226" i="3"/>
  <c r="L167" i="3"/>
  <c r="J167" i="3"/>
  <c r="K167" i="3"/>
  <c r="P167" i="3"/>
  <c r="O38" i="3"/>
  <c r="H38" i="3"/>
  <c r="U21" i="3" s="1"/>
  <c r="F10" i="2" s="1"/>
  <c r="J38" i="3"/>
  <c r="O366" i="3"/>
  <c r="M366" i="3"/>
  <c r="G326" i="3"/>
  <c r="P326" i="3"/>
  <c r="K326" i="3"/>
  <c r="P196" i="3"/>
  <c r="M144" i="3"/>
  <c r="F144" i="3"/>
  <c r="G84" i="3"/>
  <c r="H84" i="3"/>
  <c r="L84" i="3"/>
  <c r="N45" i="3"/>
  <c r="H45" i="3"/>
  <c r="L45" i="3"/>
  <c r="I328" i="3"/>
  <c r="H328" i="3"/>
  <c r="L328" i="3"/>
  <c r="I297" i="3"/>
  <c r="F297" i="3"/>
  <c r="H297" i="3"/>
  <c r="J297" i="3"/>
  <c r="L297" i="3"/>
  <c r="L274" i="3"/>
  <c r="M274" i="3"/>
  <c r="K260" i="3"/>
  <c r="I260" i="3"/>
  <c r="J260" i="3"/>
  <c r="H237" i="3"/>
  <c r="L237" i="3"/>
  <c r="W20" i="3" s="1"/>
  <c r="H23" i="2" s="1"/>
  <c r="I237" i="3"/>
  <c r="M237" i="3"/>
  <c r="I215" i="3"/>
  <c r="G200" i="3"/>
  <c r="M200" i="3"/>
  <c r="K181" i="3"/>
  <c r="H181" i="3"/>
  <c r="J181" i="3"/>
  <c r="L181" i="3"/>
  <c r="H109" i="3"/>
  <c r="J109" i="3"/>
  <c r="K109" i="3"/>
  <c r="P109" i="3"/>
  <c r="H87" i="3"/>
  <c r="J87" i="3"/>
  <c r="L87" i="3"/>
  <c r="M48" i="3"/>
  <c r="H48" i="3"/>
  <c r="N286" i="3"/>
  <c r="P286" i="3"/>
  <c r="J286" i="3"/>
  <c r="O286" i="3"/>
  <c r="K245" i="3"/>
  <c r="J245" i="3"/>
  <c r="O204" i="3"/>
  <c r="G204" i="3"/>
  <c r="I204" i="3"/>
  <c r="M204" i="3"/>
  <c r="N143" i="3"/>
  <c r="M143" i="3"/>
  <c r="O136" i="3"/>
  <c r="G136" i="3"/>
  <c r="I136" i="3"/>
  <c r="K136" i="3"/>
  <c r="M136" i="3"/>
  <c r="F35" i="3"/>
  <c r="H35" i="3"/>
  <c r="H6" i="3"/>
  <c r="N6" i="3"/>
  <c r="J6" i="3"/>
  <c r="K11" i="3"/>
  <c r="G129" i="3"/>
  <c r="F103" i="3"/>
  <c r="G270" i="3"/>
  <c r="M270" i="3"/>
  <c r="J146" i="3"/>
  <c r="O335" i="3"/>
  <c r="M280" i="3"/>
  <c r="P71" i="3"/>
  <c r="O257" i="3"/>
  <c r="P37" i="3"/>
  <c r="K37" i="3"/>
  <c r="K369" i="3"/>
  <c r="H100" i="3"/>
  <c r="F209" i="3"/>
  <c r="P100" i="3"/>
  <c r="I226" i="3"/>
  <c r="I16" i="3"/>
  <c r="N75" i="3"/>
  <c r="O77" i="3"/>
  <c r="L378" i="3"/>
  <c r="I37" i="3"/>
  <c r="P289" i="3"/>
  <c r="K87" i="3"/>
  <c r="O270" i="3"/>
  <c r="O86" i="3"/>
  <c r="O225" i="3"/>
  <c r="L348" i="3"/>
  <c r="I50" i="3"/>
  <c r="N110" i="3"/>
  <c r="I110" i="3"/>
  <c r="O110" i="3"/>
  <c r="N245" i="3"/>
  <c r="P129" i="3"/>
  <c r="L326" i="3"/>
  <c r="H326" i="3"/>
  <c r="F326" i="3"/>
  <c r="J366" i="3"/>
  <c r="N366" i="3"/>
  <c r="N38" i="3"/>
  <c r="M187" i="3"/>
  <c r="G249" i="3"/>
  <c r="G16" i="3"/>
  <c r="G167" i="3"/>
  <c r="N371" i="3"/>
  <c r="H117" i="3"/>
  <c r="J257" i="3"/>
  <c r="N377" i="3"/>
  <c r="H377" i="3"/>
  <c r="J377" i="3"/>
  <c r="L377" i="3"/>
  <c r="N378" i="3"/>
  <c r="N369" i="3"/>
  <c r="J139" i="3"/>
  <c r="P378" i="3"/>
  <c r="H369" i="3"/>
  <c r="K281" i="3"/>
  <c r="G130" i="3"/>
  <c r="H160" i="3"/>
  <c r="F45" i="3"/>
  <c r="F266" i="3"/>
  <c r="H266" i="3"/>
  <c r="M297" i="3"/>
  <c r="F65" i="3"/>
  <c r="P226" i="3"/>
  <c r="F275" i="3"/>
  <c r="F117" i="3"/>
  <c r="J67" i="3"/>
  <c r="K371" i="3"/>
  <c r="L146" i="3"/>
  <c r="L275" i="3"/>
  <c r="O146" i="3"/>
  <c r="O371" i="3"/>
  <c r="F97" i="3"/>
  <c r="G29" i="3"/>
  <c r="M71" i="3"/>
  <c r="O97" i="3"/>
  <c r="G75" i="3"/>
  <c r="P99" i="3"/>
  <c r="G131" i="3"/>
  <c r="M37" i="3"/>
  <c r="M360" i="3"/>
  <c r="F37" i="3"/>
  <c r="O378" i="3"/>
  <c r="F119" i="3"/>
  <c r="H50" i="3"/>
  <c r="O209" i="3"/>
  <c r="G21" i="3"/>
  <c r="H209" i="3"/>
  <c r="L160" i="3"/>
  <c r="M110" i="3"/>
  <c r="J21" i="3"/>
  <c r="F221" i="3"/>
  <c r="J221" i="3"/>
  <c r="J266" i="3"/>
  <c r="H65" i="3"/>
  <c r="H103" i="3"/>
  <c r="O65" i="3"/>
  <c r="H67" i="3"/>
  <c r="H275" i="3"/>
  <c r="O117" i="3"/>
  <c r="I99" i="3"/>
  <c r="O100" i="3"/>
  <c r="L221" i="3"/>
  <c r="I125" i="3"/>
  <c r="P89" i="3"/>
  <c r="Y10" i="3" s="1"/>
  <c r="J7" i="2" s="1"/>
  <c r="I326" i="3"/>
  <c r="J328" i="3"/>
  <c r="L97" i="3"/>
  <c r="L225" i="3"/>
  <c r="J336" i="3"/>
  <c r="L136" i="3"/>
  <c r="H136" i="3"/>
  <c r="J204" i="3"/>
  <c r="F204" i="3"/>
  <c r="P48" i="3"/>
  <c r="Y13" i="3" s="1"/>
  <c r="J13" i="2" s="1"/>
  <c r="G48" i="3"/>
  <c r="P181" i="3"/>
  <c r="G181" i="3"/>
  <c r="O215" i="3"/>
  <c r="N215" i="3"/>
  <c r="O260" i="3"/>
  <c r="N260" i="3"/>
  <c r="O297" i="3"/>
  <c r="N297" i="3"/>
  <c r="O328" i="3"/>
  <c r="N328" i="3"/>
  <c r="J116" i="3"/>
  <c r="L143" i="3"/>
  <c r="P87" i="3"/>
  <c r="K156" i="3"/>
  <c r="G156" i="3"/>
  <c r="J156" i="3"/>
  <c r="F156" i="3"/>
  <c r="J16" i="3"/>
  <c r="F16" i="3"/>
  <c r="M38" i="3"/>
  <c r="I38" i="3"/>
  <c r="J144" i="3"/>
  <c r="M138" i="3"/>
  <c r="O26" i="3"/>
  <c r="P187" i="3"/>
  <c r="I6" i="3"/>
  <c r="J274" i="3"/>
  <c r="M6" i="3"/>
  <c r="P67" i="3"/>
  <c r="N67" i="3"/>
  <c r="O125" i="3"/>
  <c r="F237" i="3"/>
  <c r="L255" i="3"/>
  <c r="H255" i="3"/>
  <c r="O35" i="3"/>
  <c r="P216" i="3"/>
  <c r="J56" i="3"/>
  <c r="J97" i="3"/>
  <c r="J225" i="3"/>
  <c r="F225" i="3"/>
  <c r="K71" i="3"/>
  <c r="G71" i="3"/>
  <c r="N280" i="3"/>
  <c r="N218" i="3"/>
  <c r="M89" i="3"/>
  <c r="P218" i="3"/>
  <c r="F87" i="3"/>
  <c r="F218" i="3"/>
  <c r="F89" i="3"/>
  <c r="G35" i="3"/>
  <c r="I35" i="3"/>
  <c r="K77" i="3"/>
  <c r="M77" i="3"/>
  <c r="F226" i="3"/>
  <c r="G65" i="3"/>
  <c r="H18" i="3"/>
  <c r="J37" i="3"/>
  <c r="K65" i="3"/>
  <c r="L18" i="3"/>
  <c r="O76" i="3"/>
  <c r="O348" i="3"/>
  <c r="O369" i="3"/>
  <c r="G216" i="3"/>
  <c r="N248" i="3"/>
  <c r="H248" i="3"/>
  <c r="K196" i="3"/>
  <c r="L77" i="3"/>
  <c r="F29" i="3"/>
  <c r="F369" i="3"/>
  <c r="H119" i="3"/>
  <c r="I84" i="3"/>
  <c r="I257" i="3"/>
  <c r="J119" i="3"/>
  <c r="K209" i="3"/>
  <c r="L29" i="3"/>
  <c r="M130" i="3"/>
  <c r="P209" i="3"/>
  <c r="G103" i="3"/>
  <c r="J180" i="3"/>
  <c r="J270" i="3"/>
  <c r="K21" i="3"/>
  <c r="O21" i="3"/>
  <c r="G86" i="3"/>
  <c r="G286" i="3"/>
  <c r="N221" i="3"/>
  <c r="T7" i="3" s="1"/>
  <c r="E21" i="2" s="1"/>
  <c r="H271" i="3"/>
  <c r="I45" i="3"/>
  <c r="I221" i="3"/>
  <c r="I286" i="3"/>
  <c r="J271" i="3"/>
  <c r="K45" i="3"/>
  <c r="K286" i="3"/>
  <c r="L271" i="3"/>
  <c r="M45" i="3"/>
  <c r="M221" i="3"/>
  <c r="O271" i="3"/>
  <c r="P271" i="3"/>
  <c r="I271" i="3"/>
  <c r="K139" i="3"/>
  <c r="M271" i="3"/>
  <c r="G15" i="3"/>
  <c r="I15" i="3"/>
  <c r="I377" i="3"/>
  <c r="K15" i="3"/>
  <c r="K377" i="3"/>
  <c r="M15" i="3"/>
  <c r="M100" i="3"/>
  <c r="K116" i="3"/>
  <c r="G116" i="3"/>
  <c r="O143" i="3"/>
  <c r="O245" i="3"/>
  <c r="H245" i="3"/>
  <c r="H286" i="3"/>
  <c r="I109" i="3"/>
  <c r="K237" i="3"/>
  <c r="I274" i="3"/>
  <c r="J45" i="3"/>
  <c r="J84" i="3"/>
  <c r="J196" i="3"/>
  <c r="I167" i="3"/>
  <c r="I249" i="3"/>
  <c r="H15" i="3"/>
  <c r="F86" i="3"/>
  <c r="F216" i="3"/>
  <c r="K218" i="3"/>
  <c r="G259" i="3"/>
  <c r="M225" i="3"/>
  <c r="L371" i="3"/>
  <c r="F371" i="3"/>
  <c r="F181" i="3"/>
  <c r="M117" i="3"/>
  <c r="M67" i="3"/>
  <c r="L260" i="3"/>
  <c r="F260" i="3"/>
  <c r="P110" i="3"/>
  <c r="M348" i="3"/>
  <c r="I348" i="3"/>
  <c r="I320" i="3"/>
  <c r="M320" i="3"/>
  <c r="G275" i="3"/>
  <c r="L370" i="3"/>
  <c r="P370" i="3"/>
  <c r="K146" i="3"/>
  <c r="M190" i="3"/>
  <c r="G190" i="3"/>
  <c r="M97" i="3"/>
  <c r="G97" i="3"/>
  <c r="N339" i="3"/>
  <c r="K339" i="3"/>
  <c r="N279" i="3"/>
  <c r="K279" i="3"/>
  <c r="F109" i="3"/>
  <c r="M65" i="3"/>
  <c r="O300" i="3"/>
  <c r="J300" i="3"/>
  <c r="G255" i="3"/>
  <c r="O10" i="3"/>
  <c r="L187" i="3"/>
  <c r="H187" i="3"/>
  <c r="I230" i="3"/>
  <c r="G70" i="3"/>
  <c r="I70" i="3"/>
  <c r="K70" i="3"/>
  <c r="P49" i="3"/>
  <c r="I49" i="3"/>
  <c r="M49" i="3"/>
  <c r="K204" i="3"/>
  <c r="I185" i="3"/>
  <c r="G379" i="3"/>
  <c r="P379" i="3"/>
  <c r="O379" i="3"/>
  <c r="O250" i="3"/>
  <c r="F250" i="3"/>
  <c r="H250" i="3"/>
  <c r="L250" i="3"/>
  <c r="W21" i="3" s="1"/>
  <c r="H10" i="2" s="1"/>
  <c r="H257" i="3"/>
  <c r="O178" i="3"/>
  <c r="I178" i="3"/>
  <c r="K178" i="3"/>
  <c r="M178" i="3"/>
  <c r="G88" i="3"/>
  <c r="M88" i="3"/>
  <c r="F48" i="3"/>
  <c r="S13" i="3" s="1"/>
  <c r="D13" i="2" s="1"/>
  <c r="M335" i="3"/>
  <c r="M245" i="3"/>
  <c r="M75" i="3"/>
  <c r="I335" i="3"/>
  <c r="I245" i="3"/>
  <c r="H167" i="3"/>
  <c r="J57" i="3"/>
  <c r="N217" i="3"/>
  <c r="M217" i="3"/>
  <c r="F106" i="3"/>
  <c r="K106" i="3"/>
  <c r="M328" i="3"/>
  <c r="J252" i="3"/>
  <c r="I281" i="3"/>
  <c r="M150" i="3"/>
  <c r="K128" i="3"/>
  <c r="O268" i="3"/>
  <c r="G349" i="3"/>
  <c r="K349" i="3"/>
  <c r="P349" i="3"/>
  <c r="O349" i="3"/>
  <c r="H177" i="3"/>
  <c r="J177" i="3"/>
  <c r="P267" i="3"/>
  <c r="L267" i="3"/>
  <c r="F27" i="3"/>
  <c r="L27" i="3"/>
  <c r="K259" i="3"/>
  <c r="O89" i="3"/>
  <c r="O246" i="3"/>
  <c r="P97" i="3"/>
  <c r="O231" i="3"/>
  <c r="I177" i="3"/>
  <c r="P255" i="3"/>
  <c r="H185" i="3"/>
  <c r="K247" i="3"/>
  <c r="F254" i="3"/>
  <c r="O249" i="3"/>
  <c r="P237" i="3"/>
  <c r="P266" i="3"/>
  <c r="M347" i="3"/>
  <c r="M224" i="3"/>
  <c r="M19" i="3"/>
  <c r="O195" i="3"/>
  <c r="G273" i="3"/>
  <c r="G239" i="3"/>
  <c r="K170" i="3"/>
  <c r="P91" i="3"/>
  <c r="K364" i="3"/>
  <c r="F256" i="3"/>
  <c r="G188" i="3"/>
  <c r="G30" i="3"/>
  <c r="H284" i="3"/>
  <c r="F264" i="3"/>
  <c r="F222" i="3"/>
  <c r="O252" i="3"/>
  <c r="P203" i="3"/>
  <c r="P123" i="3"/>
  <c r="G36" i="3"/>
  <c r="O283" i="3"/>
  <c r="F263" i="3"/>
  <c r="G223" i="3"/>
  <c r="F164" i="3"/>
  <c r="F122" i="3"/>
  <c r="F192" i="3"/>
  <c r="O253" i="3"/>
  <c r="K258" i="3"/>
  <c r="H244" i="3"/>
  <c r="F213" i="3"/>
  <c r="G242" i="3"/>
  <c r="F262" i="3"/>
  <c r="K310" i="3"/>
  <c r="M311" i="3"/>
  <c r="J308" i="3"/>
  <c r="I310" i="3"/>
  <c r="K311" i="3"/>
  <c r="O308" i="3"/>
  <c r="O302" i="3"/>
  <c r="J302" i="3"/>
  <c r="J305" i="3"/>
  <c r="O305" i="3"/>
  <c r="O311" i="3"/>
  <c r="N311" i="3"/>
  <c r="H308" i="3"/>
  <c r="K305" i="3"/>
  <c r="G305" i="3"/>
  <c r="L311" i="3"/>
  <c r="J311" i="3"/>
  <c r="F311" i="3"/>
  <c r="M308" i="3"/>
  <c r="K308" i="3"/>
  <c r="I308" i="3"/>
  <c r="L310" i="3"/>
  <c r="J310" i="3"/>
  <c r="G302" i="3"/>
  <c r="F308" i="3"/>
  <c r="P302" i="3"/>
  <c r="N302" i="3"/>
  <c r="O274" i="3"/>
  <c r="P274" i="3"/>
  <c r="F274" i="3"/>
  <c r="K274" i="3"/>
  <c r="G274" i="3"/>
  <c r="H274" i="3"/>
  <c r="O273" i="3"/>
  <c r="P263" i="3"/>
  <c r="N254" i="3"/>
  <c r="M252" i="3"/>
  <c r="I252" i="3"/>
  <c r="G252" i="3"/>
  <c r="K254" i="3"/>
  <c r="M254" i="3"/>
  <c r="P256" i="3"/>
  <c r="K256" i="3"/>
  <c r="L254" i="3"/>
  <c r="H254" i="3"/>
  <c r="P254" i="3"/>
  <c r="H253" i="3"/>
  <c r="L252" i="3"/>
  <c r="H252" i="3"/>
  <c r="F252" i="3"/>
  <c r="M253" i="3"/>
  <c r="N250" i="3"/>
  <c r="G250" i="3"/>
  <c r="I250" i="3"/>
  <c r="M250" i="3"/>
  <c r="P250" i="3"/>
  <c r="P249" i="3"/>
  <c r="K249" i="3"/>
  <c r="J249" i="3"/>
  <c r="F248" i="3"/>
  <c r="H246" i="3"/>
  <c r="J246" i="3"/>
  <c r="I246" i="3"/>
  <c r="K246" i="3"/>
  <c r="F246" i="3"/>
  <c r="G246" i="3"/>
  <c r="P245" i="3"/>
  <c r="N244" i="3"/>
  <c r="K244" i="3"/>
  <c r="L244" i="3"/>
  <c r="F243" i="3"/>
  <c r="F224" i="3"/>
  <c r="P222" i="3"/>
  <c r="F240" i="3"/>
  <c r="M240" i="3"/>
  <c r="K240" i="3"/>
  <c r="O240" i="3"/>
  <c r="L240" i="3"/>
  <c r="J240" i="3"/>
  <c r="N240" i="3"/>
  <c r="G240" i="3"/>
  <c r="I240" i="3"/>
  <c r="P240" i="3"/>
  <c r="H240" i="3"/>
  <c r="M238" i="3"/>
  <c r="J238" i="3"/>
  <c r="L238" i="3"/>
  <c r="G238" i="3"/>
  <c r="F238" i="3"/>
  <c r="K238" i="3"/>
  <c r="O238" i="3"/>
  <c r="N238" i="3"/>
  <c r="P238" i="3"/>
  <c r="H238" i="3"/>
  <c r="I238" i="3"/>
  <c r="I232" i="3"/>
  <c r="H232" i="3"/>
  <c r="L232" i="3"/>
  <c r="P232" i="3"/>
  <c r="F232" i="3"/>
  <c r="G232" i="3"/>
  <c r="K232" i="3"/>
  <c r="M232" i="3"/>
  <c r="N232" i="3"/>
  <c r="J232" i="3"/>
  <c r="V11" i="3" s="1"/>
  <c r="G18" i="2" s="1"/>
  <c r="O232" i="3"/>
  <c r="T17" i="3"/>
  <c r="K213" i="3"/>
  <c r="P213" i="3"/>
  <c r="L213" i="3"/>
  <c r="H213" i="3"/>
  <c r="O220" i="3"/>
  <c r="H130" i="3"/>
  <c r="U4" i="3" s="1"/>
  <c r="F24" i="2" s="1"/>
  <c r="J18" i="3"/>
  <c r="F108" i="3"/>
  <c r="J171" i="3"/>
  <c r="M180" i="3"/>
  <c r="P137" i="3"/>
  <c r="P56" i="3"/>
  <c r="I58" i="3"/>
  <c r="P15" i="3"/>
  <c r="O159" i="3"/>
  <c r="L184" i="3"/>
  <c r="L103" i="3"/>
  <c r="P45" i="3"/>
  <c r="M181" i="3"/>
  <c r="O109" i="3"/>
  <c r="F183" i="3"/>
  <c r="G375" i="3"/>
  <c r="I375" i="3"/>
  <c r="K375" i="3"/>
  <c r="G347" i="3"/>
  <c r="I347" i="3"/>
  <c r="K347" i="3"/>
  <c r="G310" i="3"/>
  <c r="M310" i="3"/>
  <c r="J142" i="3"/>
  <c r="L142" i="3"/>
  <c r="G110" i="3"/>
  <c r="P60" i="3"/>
  <c r="P160" i="3"/>
  <c r="O160" i="3"/>
  <c r="I190" i="3"/>
  <c r="I211" i="3"/>
  <c r="O131" i="3"/>
  <c r="J88" i="3"/>
  <c r="P28" i="3"/>
  <c r="G161" i="3"/>
  <c r="F17" i="3"/>
  <c r="S20" i="3" s="1"/>
  <c r="D23" i="2" s="1"/>
  <c r="K197" i="3"/>
  <c r="O29" i="3"/>
  <c r="O356" i="3"/>
  <c r="O251" i="3"/>
  <c r="M251" i="3"/>
  <c r="K251" i="3"/>
  <c r="I251" i="3"/>
  <c r="N251" i="3"/>
  <c r="J287" i="3"/>
  <c r="M98" i="3"/>
  <c r="F146" i="3"/>
  <c r="N159" i="3"/>
  <c r="I141" i="3"/>
  <c r="H66" i="3"/>
  <c r="U11" i="3" s="1"/>
  <c r="F18" i="2" s="1"/>
  <c r="M16" i="3"/>
  <c r="O156" i="3"/>
  <c r="L144" i="3"/>
  <c r="P26" i="3"/>
  <c r="O200" i="3"/>
  <c r="M87" i="3"/>
  <c r="P54" i="3"/>
  <c r="N375" i="3"/>
  <c r="N310" i="3"/>
  <c r="G357" i="3"/>
  <c r="N357" i="3"/>
  <c r="G331" i="3"/>
  <c r="N331" i="3"/>
  <c r="K176" i="3"/>
  <c r="I140" i="3"/>
  <c r="M140" i="3"/>
  <c r="O34" i="3"/>
  <c r="G189" i="3"/>
  <c r="G145" i="3"/>
  <c r="G102" i="3"/>
  <c r="I175" i="3"/>
  <c r="F135" i="3"/>
  <c r="F95" i="3"/>
  <c r="I83" i="3"/>
  <c r="O165" i="3"/>
  <c r="K133" i="3"/>
  <c r="G186" i="3"/>
  <c r="G149" i="3"/>
  <c r="G111" i="3"/>
  <c r="P157" i="3"/>
  <c r="J182" i="3"/>
  <c r="H142" i="3"/>
  <c r="O338" i="3"/>
  <c r="O295" i="3"/>
  <c r="O102" i="3"/>
  <c r="P345" i="3"/>
  <c r="P305" i="3"/>
  <c r="P338" i="3"/>
  <c r="O155" i="3"/>
  <c r="M295" i="3"/>
  <c r="K338" i="3"/>
  <c r="H345" i="3"/>
  <c r="M126" i="3"/>
  <c r="I91" i="3"/>
  <c r="F364" i="3"/>
  <c r="J194" i="3"/>
  <c r="H155" i="3"/>
  <c r="O313" i="3"/>
  <c r="P344" i="3"/>
  <c r="P364" i="3"/>
  <c r="O372" i="3"/>
  <c r="L372" i="3"/>
  <c r="K313" i="3"/>
  <c r="K83" i="3"/>
  <c r="N372" i="3"/>
  <c r="K134" i="3"/>
  <c r="O301" i="3"/>
  <c r="P252" i="3"/>
  <c r="P36" i="3"/>
  <c r="M373" i="3"/>
  <c r="I36" i="3"/>
  <c r="H343" i="3"/>
  <c r="H93" i="3"/>
  <c r="G20" i="3"/>
  <c r="O113" i="3"/>
  <c r="O63" i="3"/>
  <c r="O23" i="3"/>
  <c r="P223" i="3"/>
  <c r="M223" i="3"/>
  <c r="K186" i="3"/>
  <c r="G207" i="3"/>
  <c r="F32" i="3"/>
  <c r="F62" i="3"/>
  <c r="F22" i="3"/>
  <c r="G210" i="3"/>
  <c r="O210" i="3"/>
  <c r="P210" i="3"/>
  <c r="K210" i="3"/>
  <c r="L210" i="3"/>
  <c r="N210" i="3"/>
  <c r="J210" i="3"/>
  <c r="H210" i="3"/>
  <c r="G209" i="3"/>
  <c r="P204" i="3"/>
  <c r="P202" i="3"/>
  <c r="Y17" i="3"/>
  <c r="W17" i="3"/>
  <c r="G201" i="3"/>
  <c r="K201" i="3"/>
  <c r="O201" i="3"/>
  <c r="I201" i="3"/>
  <c r="M201" i="3"/>
  <c r="J201" i="3"/>
  <c r="L201" i="3"/>
  <c r="F200" i="3"/>
  <c r="H200" i="3"/>
  <c r="L200" i="3"/>
  <c r="K200" i="3"/>
  <c r="P197" i="3"/>
  <c r="H197" i="3"/>
  <c r="M197" i="3"/>
  <c r="G196" i="3"/>
  <c r="O196" i="3"/>
  <c r="N196" i="3"/>
  <c r="F196" i="3"/>
  <c r="I196" i="3"/>
  <c r="M196" i="3"/>
  <c r="L196" i="3"/>
  <c r="H196" i="3"/>
  <c r="G195" i="3"/>
  <c r="F195" i="3"/>
  <c r="P195" i="3"/>
  <c r="Y7" i="3" s="1"/>
  <c r="J21" i="2" s="1"/>
  <c r="N195" i="3"/>
  <c r="M195" i="3"/>
  <c r="W18" i="3" s="1"/>
  <c r="H11" i="2" s="1"/>
  <c r="I195" i="3"/>
  <c r="L195" i="3"/>
  <c r="H195" i="3"/>
  <c r="M194" i="3"/>
  <c r="K194" i="3"/>
  <c r="I194" i="3"/>
  <c r="G194" i="3"/>
  <c r="P194" i="3"/>
  <c r="X21" i="3" s="1"/>
  <c r="I10" i="2" s="1"/>
  <c r="L194" i="3"/>
  <c r="H194" i="3"/>
  <c r="F194" i="3"/>
  <c r="G187" i="3"/>
  <c r="O187" i="3"/>
  <c r="I187" i="3"/>
  <c r="L183" i="3"/>
  <c r="P184" i="3"/>
  <c r="H184" i="3"/>
  <c r="H183" i="3"/>
  <c r="M189" i="3"/>
  <c r="I189" i="3"/>
  <c r="J183" i="3"/>
  <c r="F187" i="3"/>
  <c r="S18" i="3" s="1"/>
  <c r="D11" i="2" s="1"/>
  <c r="I183" i="3"/>
  <c r="K183" i="3"/>
  <c r="M183" i="3"/>
  <c r="O183" i="3"/>
  <c r="M184" i="3"/>
  <c r="I184" i="3"/>
  <c r="F189" i="3"/>
  <c r="H186" i="3"/>
  <c r="F186" i="3"/>
  <c r="F184" i="3"/>
  <c r="J184" i="3"/>
  <c r="O189" i="3"/>
  <c r="O186" i="3"/>
  <c r="I186" i="3"/>
  <c r="P182" i="3"/>
  <c r="N182" i="3"/>
  <c r="K182" i="3"/>
  <c r="I182" i="3"/>
  <c r="L182" i="3"/>
  <c r="H182" i="3"/>
  <c r="L179" i="3"/>
  <c r="O179" i="3"/>
  <c r="K179" i="3"/>
  <c r="G179" i="3"/>
  <c r="P179" i="3"/>
  <c r="P180" i="3"/>
  <c r="P173" i="3"/>
  <c r="F173" i="3"/>
  <c r="L180" i="3"/>
  <c r="I174" i="3"/>
  <c r="M174" i="3"/>
  <c r="L174" i="3"/>
  <c r="W13" i="3" s="1"/>
  <c r="H13" i="2" s="1"/>
  <c r="H174" i="3"/>
  <c r="L175" i="3"/>
  <c r="H175" i="3"/>
  <c r="I180" i="3"/>
  <c r="M173" i="3"/>
  <c r="K173" i="3"/>
  <c r="G173" i="3"/>
  <c r="G171" i="3"/>
  <c r="N171" i="3"/>
  <c r="P171" i="3"/>
  <c r="K171" i="3"/>
  <c r="M171" i="3"/>
  <c r="L171" i="3"/>
  <c r="G170" i="3"/>
  <c r="F170" i="3"/>
  <c r="P170" i="3"/>
  <c r="M170" i="3"/>
  <c r="M168" i="3"/>
  <c r="P168" i="3"/>
  <c r="F168" i="3"/>
  <c r="G168" i="3"/>
  <c r="I168" i="3"/>
  <c r="U5" i="3" s="1"/>
  <c r="F12" i="2" s="1"/>
  <c r="K168" i="3"/>
  <c r="P165" i="3"/>
  <c r="N165" i="3"/>
  <c r="M165" i="3"/>
  <c r="I165" i="3"/>
  <c r="G165" i="3"/>
  <c r="J165" i="3"/>
  <c r="H165" i="3"/>
  <c r="M164" i="3"/>
  <c r="I164" i="3"/>
  <c r="L164" i="3"/>
  <c r="H164" i="3"/>
  <c r="G164" i="3"/>
  <c r="F163" i="3"/>
  <c r="M163" i="3"/>
  <c r="O163" i="3"/>
  <c r="L163" i="3"/>
  <c r="H163" i="3"/>
  <c r="K163" i="3"/>
  <c r="I163" i="3"/>
  <c r="G163" i="3"/>
  <c r="J162" i="3"/>
  <c r="O162" i="3"/>
  <c r="P162" i="3"/>
  <c r="L162" i="3"/>
  <c r="H162" i="3"/>
  <c r="J291" i="3"/>
  <c r="H288" i="3"/>
  <c r="L288" i="3"/>
  <c r="O291" i="3"/>
  <c r="L290" i="3"/>
  <c r="F290" i="3"/>
  <c r="J290" i="3"/>
  <c r="G291" i="3"/>
  <c r="L289" i="3"/>
  <c r="G289" i="3"/>
  <c r="N288" i="3"/>
  <c r="K291" i="3"/>
  <c r="N289" i="3"/>
  <c r="J289" i="3"/>
  <c r="K289" i="3"/>
  <c r="P290" i="3"/>
  <c r="M290" i="3"/>
  <c r="L291" i="3"/>
  <c r="K143" i="3"/>
  <c r="P143" i="3"/>
  <c r="P144" i="3"/>
  <c r="N144" i="3"/>
  <c r="K144" i="3"/>
  <c r="I144" i="3"/>
  <c r="G144" i="3"/>
  <c r="L149" i="3"/>
  <c r="J145" i="3"/>
  <c r="H145" i="3"/>
  <c r="O145" i="3"/>
  <c r="O149" i="3"/>
  <c r="X4" i="3" s="1"/>
  <c r="I24" i="2" s="1"/>
  <c r="N149" i="3"/>
  <c r="K142" i="3"/>
  <c r="M133" i="3"/>
  <c r="M137" i="3"/>
  <c r="K137" i="3"/>
  <c r="G137" i="3"/>
  <c r="J138" i="3"/>
  <c r="H138" i="3"/>
  <c r="U14" i="3" s="1"/>
  <c r="F5" i="2" s="1"/>
  <c r="K135" i="3"/>
  <c r="P138" i="3"/>
  <c r="K138" i="3"/>
  <c r="I138" i="3"/>
  <c r="P135" i="3"/>
  <c r="N135" i="3"/>
  <c r="I131" i="3"/>
  <c r="M131" i="3"/>
  <c r="P131" i="3"/>
  <c r="L131" i="3"/>
  <c r="J131" i="3"/>
  <c r="F131" i="3"/>
  <c r="I130" i="3"/>
  <c r="F130" i="3"/>
  <c r="N130" i="3"/>
  <c r="K130" i="3"/>
  <c r="P130" i="3"/>
  <c r="H129" i="3"/>
  <c r="U15" i="3" s="1"/>
  <c r="F16" i="2" s="1"/>
  <c r="F129" i="3"/>
  <c r="L129" i="3"/>
  <c r="W15" i="3" s="1"/>
  <c r="H16" i="2" s="1"/>
  <c r="J129" i="3"/>
  <c r="O129" i="3"/>
  <c r="I128" i="3"/>
  <c r="L128" i="3"/>
  <c r="F127" i="3"/>
  <c r="H127" i="3"/>
  <c r="J127" i="3"/>
  <c r="O127" i="3"/>
  <c r="P127" i="3"/>
  <c r="K127" i="3"/>
  <c r="I127" i="3"/>
  <c r="L126" i="3"/>
  <c r="W11" i="3" s="1"/>
  <c r="H18" i="2" s="1"/>
  <c r="J126" i="3"/>
  <c r="H126" i="3"/>
  <c r="F126" i="3"/>
  <c r="O126" i="3"/>
  <c r="P126" i="3"/>
  <c r="W3" i="3"/>
  <c r="H19" i="2" s="1"/>
  <c r="F125" i="3"/>
  <c r="H124" i="3"/>
  <c r="J124" i="3"/>
  <c r="L123" i="3"/>
  <c r="J123" i="3"/>
  <c r="H123" i="3"/>
  <c r="F123" i="3"/>
  <c r="L122" i="3"/>
  <c r="H122" i="3"/>
  <c r="G122" i="3"/>
  <c r="L161" i="3"/>
  <c r="F161" i="3"/>
  <c r="S12" i="3" s="1"/>
  <c r="D8" i="2" s="1"/>
  <c r="H161" i="3"/>
  <c r="J161" i="3"/>
  <c r="P161" i="3"/>
  <c r="M159" i="3"/>
  <c r="I159" i="3"/>
  <c r="J158" i="3"/>
  <c r="I158" i="3"/>
  <c r="P158" i="3"/>
  <c r="Y16" i="3" s="1"/>
  <c r="L158" i="3"/>
  <c r="H158" i="3"/>
  <c r="F158" i="3"/>
  <c r="G157" i="3"/>
  <c r="H157" i="3"/>
  <c r="J157" i="3"/>
  <c r="M157" i="3"/>
  <c r="I157" i="3"/>
  <c r="F157" i="3"/>
  <c r="O157" i="3"/>
  <c r="P155" i="3"/>
  <c r="F155" i="3"/>
  <c r="H154" i="3"/>
  <c r="T3" i="3"/>
  <c r="E19" i="2" s="1"/>
  <c r="W19" i="3"/>
  <c r="H9" i="2" s="1"/>
  <c r="J110" i="3"/>
  <c r="O111" i="3"/>
  <c r="X10" i="3" s="1"/>
  <c r="I7" i="2" s="1"/>
  <c r="K111" i="3"/>
  <c r="L102" i="3"/>
  <c r="J102" i="3"/>
  <c r="H102" i="3"/>
  <c r="I121" i="3"/>
  <c r="K121" i="3"/>
  <c r="M121" i="3"/>
  <c r="P121" i="3"/>
  <c r="H121" i="3"/>
  <c r="J121" i="3"/>
  <c r="H120" i="3"/>
  <c r="M120" i="3"/>
  <c r="I120" i="3"/>
  <c r="J120" i="3"/>
  <c r="V16" i="3" s="1"/>
  <c r="G22" i="2" s="1"/>
  <c r="F120" i="3"/>
  <c r="H116" i="3"/>
  <c r="F115" i="3"/>
  <c r="M115" i="3"/>
  <c r="L115" i="3"/>
  <c r="H115" i="3"/>
  <c r="N115" i="3"/>
  <c r="K115" i="3"/>
  <c r="V4" i="3" s="1"/>
  <c r="G24" i="2" s="1"/>
  <c r="P115" i="3"/>
  <c r="G114" i="3"/>
  <c r="F114" i="3"/>
  <c r="S3" i="3"/>
  <c r="D19" i="2" s="1"/>
  <c r="J100" i="3"/>
  <c r="L100" i="3"/>
  <c r="I100" i="3"/>
  <c r="K100" i="3"/>
  <c r="V20" i="3" s="1"/>
  <c r="G23" i="2" s="1"/>
  <c r="H92" i="3"/>
  <c r="O92" i="3"/>
  <c r="G92" i="3"/>
  <c r="I92" i="3"/>
  <c r="F92" i="3"/>
  <c r="P92" i="3"/>
  <c r="J92" i="3"/>
  <c r="L92" i="3"/>
  <c r="K92" i="3"/>
  <c r="M92" i="3"/>
  <c r="N92" i="3"/>
  <c r="V5" i="3"/>
  <c r="G12" i="2" s="1"/>
  <c r="F88" i="3"/>
  <c r="K88" i="3"/>
  <c r="I88" i="3"/>
  <c r="P86" i="3"/>
  <c r="F84" i="3"/>
  <c r="F82" i="3"/>
  <c r="O69" i="3"/>
  <c r="J59" i="3"/>
  <c r="V9" i="3" s="1"/>
  <c r="G14" i="2" s="1"/>
  <c r="N59" i="3"/>
  <c r="K59" i="3"/>
  <c r="P59" i="3"/>
  <c r="G59" i="3"/>
  <c r="F59" i="3"/>
  <c r="H59" i="3"/>
  <c r="L59" i="3"/>
  <c r="I59" i="3"/>
  <c r="M59" i="3"/>
  <c r="O59" i="3"/>
  <c r="G60" i="3"/>
  <c r="K60" i="3"/>
  <c r="G52" i="3"/>
  <c r="N52" i="3"/>
  <c r="O52" i="3"/>
  <c r="F52" i="3"/>
  <c r="H52" i="3"/>
  <c r="L52" i="3"/>
  <c r="I52" i="3"/>
  <c r="M52" i="3"/>
  <c r="P52" i="3"/>
  <c r="Y6" i="3" s="1"/>
  <c r="J20" i="2" s="1"/>
  <c r="J52" i="3"/>
  <c r="K52" i="3"/>
  <c r="F76" i="3"/>
  <c r="J75" i="3"/>
  <c r="J74" i="3"/>
  <c r="J72" i="3"/>
  <c r="V26" i="1"/>
  <c r="V19" i="3"/>
  <c r="G9" i="2" s="1"/>
  <c r="P26" i="1"/>
  <c r="U10" i="3"/>
  <c r="F7" i="2" s="1"/>
  <c r="Y8" i="3"/>
  <c r="S17" i="3"/>
  <c r="W9" i="3"/>
  <c r="H14" i="2" s="1"/>
  <c r="V17" i="3"/>
  <c r="T14" i="3"/>
  <c r="E5" i="2" s="1"/>
  <c r="U20" i="3"/>
  <c r="F23" i="2" s="1"/>
  <c r="W14" i="3"/>
  <c r="H5" i="2" s="1"/>
  <c r="T20" i="3"/>
  <c r="E23" i="2" s="1"/>
  <c r="T18" i="3"/>
  <c r="E11" i="2" s="1"/>
  <c r="S5" i="3"/>
  <c r="D12" i="2" s="1"/>
  <c r="X17" i="3"/>
  <c r="Y11" i="3"/>
  <c r="U7" i="3"/>
  <c r="F21" i="2" s="1"/>
  <c r="S11" i="3"/>
  <c r="D18" i="2" s="1"/>
  <c r="U3" i="3"/>
  <c r="F19" i="2" s="1"/>
  <c r="T16" i="3"/>
  <c r="E22" i="2" s="1"/>
  <c r="S19" i="3"/>
  <c r="D9" i="2" s="1"/>
  <c r="W7" i="3"/>
  <c r="H21" i="2" s="1"/>
  <c r="W5" i="3"/>
  <c r="H12" i="2" s="1"/>
  <c r="J26" i="1"/>
  <c r="X18" i="3"/>
  <c r="T13" i="3"/>
  <c r="E13" i="2" s="1"/>
  <c r="N320" i="3"/>
  <c r="O320" i="3"/>
  <c r="P320" i="3"/>
  <c r="L76" i="3"/>
  <c r="W16" i="3" s="1"/>
  <c r="H22" i="2" s="1"/>
  <c r="H291" i="3"/>
  <c r="U17" i="3" s="1"/>
  <c r="I77" i="3"/>
  <c r="U13" i="3" s="1"/>
  <c r="F13" i="2" s="1"/>
  <c r="P70" i="3"/>
  <c r="O70" i="3"/>
  <c r="K147" i="3"/>
  <c r="O7" i="3"/>
  <c r="P117" i="3"/>
  <c r="L336" i="3"/>
  <c r="J117" i="3"/>
  <c r="O120" i="3"/>
  <c r="X16" i="3" s="1"/>
  <c r="P275" i="3"/>
  <c r="P125" i="3"/>
  <c r="Y18" i="3" s="1"/>
  <c r="J11" i="2" s="1"/>
  <c r="N15" i="3"/>
  <c r="O368" i="3"/>
  <c r="P46" i="3"/>
  <c r="I351" i="3"/>
  <c r="N354" i="3"/>
  <c r="P366" i="3"/>
  <c r="O326" i="3"/>
  <c r="L346" i="3"/>
  <c r="N103" i="3"/>
  <c r="N26" i="3"/>
  <c r="T4" i="3" s="1"/>
  <c r="E24" i="2" s="1"/>
  <c r="O87" i="3"/>
  <c r="L116" i="3"/>
  <c r="I87" i="3"/>
  <c r="N109" i="3"/>
  <c r="K297" i="3"/>
  <c r="K215" i="3"/>
  <c r="K61" i="3"/>
  <c r="V13" i="3" s="1"/>
  <c r="G13" i="2" s="1"/>
  <c r="G256" i="3"/>
  <c r="S21" i="3" s="1"/>
  <c r="D10" i="2" s="1"/>
  <c r="O256" i="3"/>
  <c r="P124" i="3"/>
  <c r="X12" i="3" s="1"/>
  <c r="O124" i="3"/>
  <c r="I48" i="3"/>
  <c r="U18" i="3" s="1"/>
  <c r="F11" i="2" s="1"/>
  <c r="O83" i="3"/>
  <c r="O9" i="3"/>
  <c r="P352" i="3"/>
  <c r="P324" i="3"/>
  <c r="O352" i="3"/>
  <c r="O324" i="3"/>
  <c r="L352" i="3"/>
  <c r="L324" i="3"/>
  <c r="J372" i="3"/>
  <c r="J344" i="3"/>
  <c r="J154" i="3"/>
  <c r="H372" i="3"/>
  <c r="H344" i="3"/>
  <c r="N83" i="3"/>
  <c r="T11" i="3" s="1"/>
  <c r="E18" i="2" s="1"/>
  <c r="N352" i="3"/>
  <c r="N324" i="3"/>
  <c r="P51" i="3"/>
  <c r="O334" i="3"/>
  <c r="O123" i="3"/>
  <c r="X19" i="3" s="1"/>
  <c r="I9" i="2" s="1"/>
  <c r="P343" i="3"/>
  <c r="P303" i="3"/>
  <c r="O343" i="3"/>
  <c r="L343" i="3"/>
  <c r="L173" i="3"/>
  <c r="K148" i="3"/>
  <c r="V6" i="3" s="1"/>
  <c r="G20" i="2" s="1"/>
  <c r="I319" i="3"/>
  <c r="N323" i="3"/>
  <c r="H173" i="3"/>
  <c r="P186" i="3"/>
  <c r="M186" i="3"/>
  <c r="W6" i="3" s="1"/>
  <c r="H20" i="2" s="1"/>
  <c r="M111" i="3"/>
  <c r="W12" i="3" s="1"/>
  <c r="H8" i="2" s="1"/>
  <c r="K223" i="3"/>
  <c r="V7" i="3" s="1"/>
  <c r="G21" i="2" s="1"/>
  <c r="K149" i="3"/>
  <c r="I111" i="3"/>
  <c r="U12" i="3" s="1"/>
  <c r="F8" i="2" s="1"/>
  <c r="N186" i="3"/>
  <c r="T21" i="3" s="1"/>
  <c r="E10" i="2" s="1"/>
  <c r="N111" i="3"/>
  <c r="T10" i="3" s="1"/>
  <c r="E7" i="2" s="1"/>
  <c r="G51" i="3"/>
  <c r="S6" i="3" s="1"/>
  <c r="D20" i="2" s="1"/>
  <c r="I51" i="3"/>
  <c r="F50" i="3"/>
  <c r="S15" i="3" s="1"/>
  <c r="D16" i="2" s="1"/>
  <c r="O50" i="3"/>
  <c r="M50" i="3"/>
  <c r="W4" i="3" s="1"/>
  <c r="H24" i="2" s="1"/>
  <c r="G50" i="3"/>
  <c r="S4" i="3" s="1"/>
  <c r="D24" i="2" s="1"/>
  <c r="T5" i="3"/>
  <c r="E12" i="2" s="1"/>
  <c r="D26" i="1"/>
  <c r="F42" i="3"/>
  <c r="S8" i="3" s="1"/>
  <c r="D17" i="2" s="1"/>
  <c r="V115" i="1"/>
  <c r="V116" i="1"/>
  <c r="V21" i="3" l="1"/>
  <c r="G10" i="2" s="1"/>
  <c r="U22" i="3"/>
  <c r="F15" i="2" s="1"/>
  <c r="Y19" i="3"/>
  <c r="J9" i="2" s="1"/>
  <c r="S10" i="3"/>
  <c r="D7" i="2" s="1"/>
  <c r="S22" i="3"/>
  <c r="D15" i="2" s="1"/>
  <c r="U19" i="3"/>
  <c r="F9" i="2" s="1"/>
  <c r="U6" i="3"/>
  <c r="F20" i="2" s="1"/>
  <c r="U8" i="3"/>
  <c r="F17" i="2" s="1"/>
  <c r="X11" i="3"/>
  <c r="I18" i="2" s="1"/>
  <c r="Y12" i="3"/>
  <c r="J8" i="2" s="1"/>
  <c r="X13" i="3"/>
  <c r="I13" i="2" s="1"/>
  <c r="U9" i="3"/>
  <c r="F14" i="2" s="1"/>
  <c r="Y5" i="3"/>
  <c r="X5" i="3"/>
  <c r="I12" i="2" s="1"/>
  <c r="V10" i="3"/>
  <c r="G7" i="2" s="1"/>
  <c r="S16" i="3"/>
  <c r="D22" i="2" s="1"/>
  <c r="V15" i="3"/>
  <c r="G16" i="2" s="1"/>
  <c r="S9" i="3"/>
  <c r="D14" i="2" s="1"/>
  <c r="X8" i="3"/>
  <c r="I17" i="2" s="1"/>
  <c r="J22" i="2"/>
  <c r="J6" i="2"/>
  <c r="N382" i="3"/>
  <c r="Y9" i="3"/>
  <c r="J14" i="2" s="1"/>
  <c r="S14" i="3"/>
  <c r="D5" i="2" s="1"/>
  <c r="S7" i="3"/>
  <c r="D21" i="2" s="1"/>
  <c r="U16" i="3"/>
  <c r="F22" i="2" s="1"/>
  <c r="W10" i="3"/>
  <c r="H7" i="2" s="1"/>
  <c r="Y21" i="3"/>
  <c r="J10" i="2" s="1"/>
  <c r="X9" i="3"/>
  <c r="Z9" i="3" s="1"/>
  <c r="V14" i="3"/>
  <c r="G5" i="2" s="1"/>
  <c r="X14" i="3"/>
  <c r="I5" i="2" s="1"/>
  <c r="V22" i="3"/>
  <c r="G15" i="2" s="1"/>
  <c r="X3" i="3"/>
  <c r="I19" i="2" s="1"/>
  <c r="T9" i="3"/>
  <c r="E14" i="2" s="1"/>
  <c r="W22" i="3"/>
  <c r="H15" i="2" s="1"/>
  <c r="T6" i="3"/>
  <c r="E20" i="2" s="1"/>
  <c r="X6" i="3"/>
  <c r="I20" i="2" s="1"/>
  <c r="V12" i="3"/>
  <c r="G8" i="2" s="1"/>
  <c r="V8" i="3"/>
  <c r="G17" i="2" s="1"/>
  <c r="X22" i="3"/>
  <c r="I15" i="2" s="1"/>
  <c r="X20" i="3"/>
  <c r="I23" i="2" s="1"/>
  <c r="Y14" i="3"/>
  <c r="J5" i="2" s="1"/>
  <c r="V3" i="3"/>
  <c r="G19" i="2" s="1"/>
  <c r="Z19" i="3"/>
  <c r="AA19" i="3" s="1"/>
  <c r="L9" i="2" s="1"/>
  <c r="D6" i="2"/>
  <c r="E6" i="2"/>
  <c r="Z13" i="3"/>
  <c r="K13" i="2" s="1"/>
  <c r="T12" i="3"/>
  <c r="E8" i="2" s="1"/>
  <c r="T8" i="3"/>
  <c r="E17" i="2" s="1"/>
  <c r="Z16" i="3"/>
  <c r="K22" i="2" s="1"/>
  <c r="I22" i="2"/>
  <c r="Y20" i="3"/>
  <c r="J23" i="2" s="1"/>
  <c r="Y3" i="3"/>
  <c r="J19" i="2" s="1"/>
  <c r="W8" i="3"/>
  <c r="H17" i="2" s="1"/>
  <c r="G6" i="2"/>
  <c r="T22" i="3"/>
  <c r="E15" i="2" s="1"/>
  <c r="Z10" i="3"/>
  <c r="AA10" i="3" s="1"/>
  <c r="L7" i="2" s="1"/>
  <c r="H6" i="2"/>
  <c r="K7" i="2"/>
  <c r="Y15" i="3"/>
  <c r="J16" i="2" s="1"/>
  <c r="I8" i="2"/>
  <c r="Z12" i="3"/>
  <c r="J18" i="2"/>
  <c r="Z11" i="3"/>
  <c r="I6" i="2"/>
  <c r="Z17" i="3"/>
  <c r="J17" i="2"/>
  <c r="Z8" i="3"/>
  <c r="K17" i="2" s="1"/>
  <c r="J12" i="2"/>
  <c r="Z5" i="3"/>
  <c r="AA5" i="3" s="1"/>
  <c r="L12" i="2" s="1"/>
  <c r="Y22" i="3"/>
  <c r="X7" i="3"/>
  <c r="I11" i="2"/>
  <c r="Z18" i="3"/>
  <c r="T19" i="3"/>
  <c r="E9" i="2" s="1"/>
  <c r="T15" i="3"/>
  <c r="E16" i="2" s="1"/>
  <c r="Y4" i="3"/>
  <c r="X15" i="3"/>
  <c r="F6" i="2" l="1"/>
  <c r="I14" i="2"/>
  <c r="Z21" i="3"/>
  <c r="K10" i="2" s="1"/>
  <c r="Z6" i="3"/>
  <c r="AA6" i="3" s="1"/>
  <c r="L20" i="2" s="1"/>
  <c r="Z14" i="3"/>
  <c r="K5" i="2" s="1"/>
  <c r="K9" i="2"/>
  <c r="Z3" i="3"/>
  <c r="K19" i="2" s="1"/>
  <c r="AA16" i="3"/>
  <c r="L22" i="2" s="1"/>
  <c r="AA13" i="3"/>
  <c r="L13" i="2" s="1"/>
  <c r="Z20" i="3"/>
  <c r="AA8" i="3"/>
  <c r="L17" i="2" s="1"/>
  <c r="K6" i="2"/>
  <c r="AA17" i="3"/>
  <c r="AA11" i="3"/>
  <c r="L18" i="2" s="1"/>
  <c r="K18" i="2"/>
  <c r="K8" i="2"/>
  <c r="AA12" i="3"/>
  <c r="L8" i="2" s="1"/>
  <c r="K14" i="2"/>
  <c r="AA9" i="3"/>
  <c r="L14" i="2" s="1"/>
  <c r="K12" i="2"/>
  <c r="J15" i="2"/>
  <c r="Z22" i="3"/>
  <c r="AA18" i="3"/>
  <c r="L11" i="2" s="1"/>
  <c r="K11" i="2"/>
  <c r="I21" i="2"/>
  <c r="Z7" i="3"/>
  <c r="J24" i="2"/>
  <c r="Z4" i="3"/>
  <c r="I16" i="2"/>
  <c r="Z15" i="3"/>
  <c r="K20" i="2" l="1"/>
  <c r="AA21" i="3"/>
  <c r="L10" i="2" s="1"/>
  <c r="AA14" i="3"/>
  <c r="L5" i="2" s="1"/>
  <c r="L6" i="2"/>
  <c r="AA3" i="3"/>
  <c r="L19" i="2" s="1"/>
  <c r="AA20" i="3"/>
  <c r="L23" i="2" s="1"/>
  <c r="K23" i="2"/>
  <c r="M6" i="2"/>
  <c r="O6" i="2" s="1"/>
  <c r="M5" i="2"/>
  <c r="O5" i="2" s="1"/>
  <c r="M9" i="2"/>
  <c r="O9" i="2" s="1"/>
  <c r="M10" i="2"/>
  <c r="O10" i="2" s="1"/>
  <c r="M8" i="2"/>
  <c r="O8" i="2" s="1"/>
  <c r="M7" i="2"/>
  <c r="O7" i="2" s="1"/>
  <c r="AA7" i="3"/>
  <c r="L21" i="2" s="1"/>
  <c r="K21" i="2"/>
  <c r="K15" i="2"/>
  <c r="AA22" i="3"/>
  <c r="L15" i="2" s="1"/>
  <c r="AA15" i="3"/>
  <c r="L16" i="2" s="1"/>
  <c r="K16" i="2"/>
  <c r="K24" i="2"/>
  <c r="AA4" i="3"/>
  <c r="L24" i="2" s="1"/>
  <c r="M24" i="2" l="1"/>
  <c r="O24" i="2" s="1"/>
  <c r="M16" i="2"/>
  <c r="O16" i="2" s="1"/>
  <c r="M19" i="2"/>
  <c r="O19" i="2" s="1"/>
  <c r="M23" i="2"/>
  <c r="O23" i="2" s="1"/>
  <c r="M20" i="2"/>
  <c r="O20" i="2" s="1"/>
  <c r="M15" i="2"/>
  <c r="O15" i="2" s="1"/>
  <c r="M22" i="2"/>
  <c r="O22" i="2" s="1"/>
  <c r="M21" i="2"/>
  <c r="O21" i="2" s="1"/>
  <c r="M11" i="2"/>
  <c r="O11" i="2" s="1"/>
  <c r="M12" i="2"/>
  <c r="O12" i="2" s="1"/>
  <c r="M17" i="2"/>
  <c r="O17" i="2" s="1"/>
  <c r="M18" i="2"/>
  <c r="O18" i="2" s="1"/>
  <c r="M13" i="2"/>
  <c r="O13" i="2" s="1"/>
  <c r="M14" i="2"/>
  <c r="O14" i="2" s="1"/>
  <c r="B13" i="2" l="1"/>
  <c r="B10" i="2"/>
  <c r="B24" i="2"/>
  <c r="B19" i="2"/>
  <c r="B21" i="2"/>
  <c r="B11" i="2"/>
  <c r="B15" i="2"/>
  <c r="B22" i="2"/>
  <c r="B9" i="2"/>
  <c r="B8" i="2"/>
  <c r="B18" i="2"/>
  <c r="B20" i="2"/>
  <c r="B5" i="2"/>
  <c r="B16" i="2"/>
  <c r="B14" i="2"/>
  <c r="B12" i="2"/>
  <c r="B6" i="2"/>
  <c r="B23" i="2"/>
  <c r="B17" i="2"/>
  <c r="B7" i="2"/>
  <c r="AA5" i="2" l="1"/>
  <c r="AB5" i="2" s="1"/>
  <c r="AA7" i="2"/>
  <c r="AB7" i="2" s="1"/>
  <c r="Q14" i="2"/>
  <c r="X14" i="2" s="1"/>
  <c r="Q19" i="2"/>
  <c r="U19" i="2" s="1"/>
  <c r="AA12" i="2"/>
  <c r="AB12" i="2" s="1"/>
  <c r="Q8" i="2"/>
  <c r="Y8" i="2" s="1"/>
  <c r="Q21" i="2"/>
  <c r="W21" i="2" s="1"/>
  <c r="Q18" i="2"/>
  <c r="R18" i="2" s="1"/>
  <c r="Q5" i="2"/>
  <c r="S5" i="2" s="1"/>
  <c r="Q6" i="2"/>
  <c r="Y6" i="2" s="1"/>
  <c r="AA23" i="2"/>
  <c r="AB23" i="2" s="1"/>
  <c r="AA6" i="2"/>
  <c r="AB6" i="2" s="1"/>
  <c r="Q20" i="2"/>
  <c r="X20" i="2" s="1"/>
  <c r="Q16" i="2"/>
  <c r="S16" i="2" s="1"/>
  <c r="Q24" i="2"/>
  <c r="R24" i="2" s="1"/>
  <c r="AA24" i="2"/>
  <c r="AB24" i="2" s="1"/>
  <c r="Q9" i="2"/>
  <c r="U9" i="2" s="1"/>
  <c r="Q11" i="2"/>
  <c r="T11" i="2" s="1"/>
  <c r="AA13" i="2"/>
  <c r="AB13" i="2" s="1"/>
  <c r="AA17" i="2"/>
  <c r="AB17" i="2" s="1"/>
  <c r="AA21" i="2"/>
  <c r="AB21" i="2" s="1"/>
  <c r="AA18" i="2"/>
  <c r="AB18" i="2" s="1"/>
  <c r="AA8" i="2"/>
  <c r="AB8" i="2" s="1"/>
  <c r="Q7" i="2"/>
  <c r="V7" i="2" s="1"/>
  <c r="AA15" i="2"/>
  <c r="AB15" i="2" s="1"/>
  <c r="AA16" i="2"/>
  <c r="AB16" i="2" s="1"/>
  <c r="Q17" i="2"/>
  <c r="S17" i="2" s="1"/>
  <c r="AA20" i="2"/>
  <c r="AB20" i="2" s="1"/>
  <c r="AA19" i="2"/>
  <c r="AB19" i="2" s="1"/>
  <c r="AA10" i="2"/>
  <c r="AB10" i="2" s="1"/>
  <c r="Q10" i="2"/>
  <c r="S10" i="2" s="1"/>
  <c r="AA9" i="2"/>
  <c r="AB9" i="2" s="1"/>
  <c r="Q23" i="2"/>
  <c r="U23" i="2" s="1"/>
  <c r="AA11" i="2"/>
  <c r="AB11" i="2" s="1"/>
  <c r="Q13" i="2"/>
  <c r="T13" i="2" s="1"/>
  <c r="AA14" i="2"/>
  <c r="AB14" i="2" s="1"/>
  <c r="AA22" i="2"/>
  <c r="AB22" i="2" s="1"/>
  <c r="Q15" i="2"/>
  <c r="V15" i="2" s="1"/>
  <c r="Q22" i="2"/>
  <c r="X22" i="2" s="1"/>
  <c r="Q12" i="2"/>
  <c r="X12" i="2" s="1"/>
  <c r="T17" i="2"/>
  <c r="S20" i="2" l="1"/>
  <c r="S21" i="2"/>
  <c r="V9" i="2"/>
  <c r="T22" i="2"/>
  <c r="V14" i="2"/>
  <c r="V5" i="2"/>
  <c r="Y24" i="2"/>
  <c r="T10" i="2"/>
  <c r="Y16" i="2"/>
  <c r="V19" i="2"/>
  <c r="Y18" i="2"/>
  <c r="T7" i="2"/>
  <c r="W6" i="2"/>
  <c r="R16" i="2"/>
  <c r="T19" i="2"/>
  <c r="W18" i="2"/>
  <c r="S8" i="2"/>
  <c r="T21" i="2"/>
  <c r="R14" i="2"/>
  <c r="Y20" i="2"/>
  <c r="U5" i="2"/>
  <c r="X9" i="2"/>
  <c r="S24" i="2"/>
  <c r="R13" i="2"/>
  <c r="T23" i="2"/>
  <c r="V10" i="2"/>
  <c r="X17" i="2"/>
  <c r="V16" i="2"/>
  <c r="U16" i="2"/>
  <c r="R11" i="2"/>
  <c r="S19" i="2"/>
  <c r="R19" i="2"/>
  <c r="V18" i="2"/>
  <c r="U18" i="2"/>
  <c r="T6" i="2"/>
  <c r="V8" i="2"/>
  <c r="S22" i="2"/>
  <c r="S13" i="2"/>
  <c r="X23" i="2"/>
  <c r="AC21" i="2"/>
  <c r="U11" i="2"/>
  <c r="X15" i="2"/>
  <c r="S6" i="2"/>
  <c r="U6" i="2"/>
  <c r="T8" i="2"/>
  <c r="W8" i="2"/>
  <c r="R21" i="2"/>
  <c r="V21" i="2"/>
  <c r="W14" i="2"/>
  <c r="U14" i="2"/>
  <c r="T20" i="2"/>
  <c r="W20" i="2"/>
  <c r="W5" i="2"/>
  <c r="Y5" i="2"/>
  <c r="W9" i="2"/>
  <c r="T9" i="2"/>
  <c r="U24" i="2"/>
  <c r="X24" i="2"/>
  <c r="W22" i="2"/>
  <c r="Y22" i="2"/>
  <c r="X13" i="2"/>
  <c r="U13" i="2"/>
  <c r="W23" i="2"/>
  <c r="V23" i="2"/>
  <c r="R10" i="2"/>
  <c r="W10" i="2"/>
  <c r="W17" i="2"/>
  <c r="Y17" i="2"/>
  <c r="X21" i="2"/>
  <c r="Y21" i="2"/>
  <c r="U21" i="2"/>
  <c r="Y14" i="2"/>
  <c r="S14" i="2"/>
  <c r="T14" i="2"/>
  <c r="R20" i="2"/>
  <c r="V20" i="2"/>
  <c r="U20" i="2"/>
  <c r="R5" i="2"/>
  <c r="X5" i="2"/>
  <c r="T5" i="2"/>
  <c r="Y9" i="2"/>
  <c r="R9" i="2"/>
  <c r="S9" i="2"/>
  <c r="V24" i="2"/>
  <c r="W24" i="2"/>
  <c r="T24" i="2"/>
  <c r="R22" i="2"/>
  <c r="U22" i="2"/>
  <c r="V22" i="2"/>
  <c r="W13" i="2"/>
  <c r="Y13" i="2"/>
  <c r="V13" i="2"/>
  <c r="Y23" i="2"/>
  <c r="R23" i="2"/>
  <c r="S23" i="2"/>
  <c r="X10" i="2"/>
  <c r="U10" i="2"/>
  <c r="Y10" i="2"/>
  <c r="U17" i="2"/>
  <c r="V17" i="2"/>
  <c r="R17" i="2"/>
  <c r="AC11" i="2"/>
  <c r="P11" i="2" s="1"/>
  <c r="X16" i="2"/>
  <c r="T16" i="2"/>
  <c r="W16" i="2"/>
  <c r="W11" i="2"/>
  <c r="V11" i="2"/>
  <c r="Y19" i="2"/>
  <c r="X19" i="2"/>
  <c r="W19" i="2"/>
  <c r="T18" i="2"/>
  <c r="S18" i="2"/>
  <c r="X18" i="2"/>
  <c r="R7" i="2"/>
  <c r="S12" i="2"/>
  <c r="R6" i="2"/>
  <c r="X6" i="2"/>
  <c r="V6" i="2"/>
  <c r="R8" i="2"/>
  <c r="X8" i="2"/>
  <c r="U8" i="2"/>
  <c r="AC19" i="2"/>
  <c r="AC8" i="2"/>
  <c r="P8" i="2" s="1"/>
  <c r="X11" i="2"/>
  <c r="S11" i="2"/>
  <c r="Y11" i="2"/>
  <c r="W7" i="2"/>
  <c r="Y7" i="2"/>
  <c r="AC7" i="2"/>
  <c r="P7" i="2" s="1"/>
  <c r="T12" i="2"/>
  <c r="R15" i="2"/>
  <c r="AC14" i="2"/>
  <c r="AC24" i="2"/>
  <c r="AC18" i="2"/>
  <c r="AC17" i="2"/>
  <c r="U7" i="2"/>
  <c r="S7" i="2"/>
  <c r="X7" i="2"/>
  <c r="U12" i="2"/>
  <c r="W12" i="2"/>
  <c r="W15" i="2"/>
  <c r="U15" i="2"/>
  <c r="AC22" i="2"/>
  <c r="AC9" i="2"/>
  <c r="P9" i="2" s="1"/>
  <c r="AC5" i="2"/>
  <c r="AC10" i="2"/>
  <c r="P10" i="2" s="1"/>
  <c r="AC20" i="2"/>
  <c r="AC16" i="2"/>
  <c r="AC6" i="2"/>
  <c r="P6" i="2" s="1"/>
  <c r="AC23" i="2"/>
  <c r="AC12" i="2"/>
  <c r="P12" i="2" s="1"/>
  <c r="AC13" i="2"/>
  <c r="P13" i="2" s="1"/>
  <c r="AC15" i="2"/>
  <c r="P15" i="2" s="1"/>
  <c r="V12" i="2"/>
  <c r="R12" i="2"/>
  <c r="Y12" i="2"/>
  <c r="S15" i="2"/>
  <c r="T15" i="2"/>
  <c r="Y15" i="2"/>
  <c r="P24" i="2" l="1"/>
  <c r="P21" i="2"/>
  <c r="P23" i="2"/>
  <c r="P22" i="2"/>
  <c r="P14" i="2"/>
  <c r="P16" i="2"/>
  <c r="P17" i="2"/>
  <c r="P20" i="2"/>
  <c r="P19" i="2"/>
  <c r="P18" i="2"/>
</calcChain>
</file>

<file path=xl/sharedStrings.xml><?xml version="1.0" encoding="utf-8"?>
<sst xmlns="http://schemas.openxmlformats.org/spreadsheetml/2006/main" count="734" uniqueCount="85">
  <si>
    <t>Auxerre</t>
  </si>
  <si>
    <t>Sochaux</t>
  </si>
  <si>
    <t>Lyon</t>
  </si>
  <si>
    <t>Bordeaux</t>
  </si>
  <si>
    <t>Nice</t>
  </si>
  <si>
    <t>Rennes</t>
  </si>
  <si>
    <t>Marseille</t>
  </si>
  <si>
    <t>Lorient</t>
  </si>
  <si>
    <t>Montpellier</t>
  </si>
  <si>
    <t>Valenciennes</t>
  </si>
  <si>
    <t>Nancy</t>
  </si>
  <si>
    <t>Lille</t>
  </si>
  <si>
    <t>Toulouse</t>
  </si>
  <si>
    <t>Saint-Etienne</t>
  </si>
  <si>
    <t>Total Buts</t>
  </si>
  <si>
    <t>B U T S</t>
  </si>
  <si>
    <t>Total =</t>
  </si>
  <si>
    <t>à domicile =</t>
  </si>
  <si>
    <t>à l'extérieur =</t>
  </si>
  <si>
    <t>Points</t>
  </si>
  <si>
    <t>Matchs</t>
  </si>
  <si>
    <t>G</t>
  </si>
  <si>
    <t>N</t>
  </si>
  <si>
    <t>P</t>
  </si>
  <si>
    <t>Buts P</t>
  </si>
  <si>
    <t>Buts C</t>
  </si>
  <si>
    <t>Diff Buts</t>
  </si>
  <si>
    <t>rec</t>
  </si>
  <si>
    <t>vis</t>
  </si>
  <si>
    <t>prec</t>
  </si>
  <si>
    <t>pvis</t>
  </si>
  <si>
    <t>grec</t>
  </si>
  <si>
    <t>gvis</t>
  </si>
  <si>
    <t>nrec</t>
  </si>
  <si>
    <t>nvis</t>
  </si>
  <si>
    <t>drec</t>
  </si>
  <si>
    <t>dvis</t>
  </si>
  <si>
    <t>mjoues</t>
  </si>
  <si>
    <t>brec</t>
  </si>
  <si>
    <t>bvis</t>
  </si>
  <si>
    <t>diff</t>
  </si>
  <si>
    <t>%</t>
  </si>
  <si>
    <t>Ajaccio</t>
  </si>
  <si>
    <t>Caen</t>
  </si>
  <si>
    <t>Evian-Thonon</t>
  </si>
  <si>
    <t>Dijon</t>
  </si>
  <si>
    <t>Brest</t>
  </si>
  <si>
    <t>Journée 1</t>
  </si>
  <si>
    <t>6 aout 2011</t>
  </si>
  <si>
    <t>Journée 2</t>
  </si>
  <si>
    <t>13 aout 2011</t>
  </si>
  <si>
    <t>Journée 3</t>
  </si>
  <si>
    <t>Journée 4</t>
  </si>
  <si>
    <t>20 aout 2011</t>
  </si>
  <si>
    <t>28 aout 2011</t>
  </si>
  <si>
    <t>Journée5</t>
  </si>
  <si>
    <t>Journée6</t>
  </si>
  <si>
    <t>Journée7</t>
  </si>
  <si>
    <t>Journée8</t>
  </si>
  <si>
    <t xml:space="preserve">Paris-SG </t>
  </si>
  <si>
    <t>Journée9</t>
  </si>
  <si>
    <t>Journée10</t>
  </si>
  <si>
    <t>Journée11</t>
  </si>
  <si>
    <t>Journée12</t>
  </si>
  <si>
    <t>Journée13</t>
  </si>
  <si>
    <t>Journée14</t>
  </si>
  <si>
    <t>Journée15</t>
  </si>
  <si>
    <t>Journée16</t>
  </si>
  <si>
    <t>Journée17</t>
  </si>
  <si>
    <t>Journée18</t>
  </si>
  <si>
    <t>Journée19</t>
  </si>
  <si>
    <t>Journée20</t>
  </si>
  <si>
    <t>Journée21</t>
  </si>
  <si>
    <t>Journée22</t>
  </si>
  <si>
    <t>Journée23</t>
  </si>
  <si>
    <t>Journée24</t>
  </si>
  <si>
    <t>Journée25</t>
  </si>
  <si>
    <t>Journée26</t>
  </si>
  <si>
    <t>Journée27</t>
  </si>
  <si>
    <t>Journée28</t>
  </si>
  <si>
    <t>Journée29</t>
  </si>
  <si>
    <t>Journée30</t>
  </si>
  <si>
    <t>Journée31</t>
  </si>
  <si>
    <t>Journée32</t>
  </si>
  <si>
    <t>='Les Résultats'!A88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</si>
</sst>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8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8"/>
      <name val="Verdana"/>
      <family val="2"/>
    </font>
    <font>
      <b/>
      <sz val="10"/>
      <name val="Arial"/>
      <family val="2"/>
    </font>
    <font>
      <sz val="10"/>
      <name val="Arial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C000C0"/>
      <name val="Verdana"/>
      <family val="2"/>
    </font>
    <font>
      <sz val="10"/>
      <name val="Arial"/>
      <family val="2"/>
    </font>
    <font>
      <b/>
      <sz val="12"/>
      <name val="Verdana"/>
      <family val="2"/>
    </font>
    <font>
      <sz val="10"/>
      <name val="Verdana"/>
      <family val="2"/>
    </font>
    <font>
      <b/>
      <sz val="8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21"/>
        <bgColor indexed="57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38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38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60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20" fillId="21" borderId="3" applyNumberForma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86">
    <xf numFmtId="0" fontId="0" fillId="0" borderId="0" xfId="0"/>
    <xf numFmtId="0" fontId="18" fillId="24" borderId="13" xfId="0" applyFont="1" applyFill="1" applyBorder="1" applyAlignment="1">
      <alignment horizontal="center"/>
    </xf>
    <xf numFmtId="0" fontId="18" fillId="24" borderId="15" xfId="0" applyFont="1" applyFill="1" applyBorder="1" applyAlignment="1">
      <alignment horizontal="center"/>
    </xf>
    <xf numFmtId="0" fontId="24" fillId="25" borderId="14" xfId="0" applyFont="1" applyFill="1" applyBorder="1" applyAlignment="1">
      <alignment horizontal="center" vertical="center"/>
    </xf>
    <xf numFmtId="0" fontId="24" fillId="25" borderId="19" xfId="0" applyFont="1" applyFill="1" applyBorder="1" applyAlignment="1">
      <alignment horizontal="center" vertical="center"/>
    </xf>
    <xf numFmtId="0" fontId="26" fillId="25" borderId="14" xfId="0" applyFont="1" applyFill="1" applyBorder="1" applyAlignment="1">
      <alignment horizontal="center" vertical="center"/>
    </xf>
    <xf numFmtId="0" fontId="24" fillId="25" borderId="20" xfId="0" applyFont="1" applyFill="1" applyBorder="1" applyAlignment="1">
      <alignment horizontal="center" vertical="center"/>
    </xf>
    <xf numFmtId="0" fontId="24" fillId="25" borderId="21" xfId="0" applyFont="1" applyFill="1" applyBorder="1" applyAlignment="1">
      <alignment horizontal="center" vertical="center"/>
    </xf>
    <xf numFmtId="0" fontId="24" fillId="26" borderId="0" xfId="0" applyFont="1" applyFill="1" applyAlignment="1">
      <alignment horizontal="center" vertical="center"/>
    </xf>
    <xf numFmtId="0" fontId="24" fillId="24" borderId="0" xfId="0" applyFont="1" applyFill="1" applyAlignment="1">
      <alignment horizontal="center" vertical="center"/>
    </xf>
    <xf numFmtId="0" fontId="18" fillId="24" borderId="0" xfId="0" applyFont="1" applyFill="1" applyAlignment="1">
      <alignment horizontal="center" vertical="center"/>
    </xf>
    <xf numFmtId="0" fontId="18" fillId="24" borderId="10" xfId="0" applyFont="1" applyFill="1" applyBorder="1" applyAlignment="1">
      <alignment horizontal="center" vertical="center"/>
    </xf>
    <xf numFmtId="0" fontId="18" fillId="24" borderId="11" xfId="0" applyFont="1" applyFill="1" applyBorder="1" applyAlignment="1">
      <alignment horizontal="center" vertical="center"/>
    </xf>
    <xf numFmtId="0" fontId="18" fillId="24" borderId="16" xfId="0" applyFont="1" applyFill="1" applyBorder="1" applyAlignment="1">
      <alignment horizontal="center" vertical="center"/>
    </xf>
    <xf numFmtId="0" fontId="24" fillId="26" borderId="18" xfId="0" applyFont="1" applyFill="1" applyBorder="1" applyAlignment="1">
      <alignment horizontal="center" vertical="center"/>
    </xf>
    <xf numFmtId="0" fontId="18" fillId="24" borderId="17" xfId="0" applyFont="1" applyFill="1" applyBorder="1" applyAlignment="1">
      <alignment horizontal="center" vertical="center"/>
    </xf>
    <xf numFmtId="0" fontId="19" fillId="24" borderId="0" xfId="0" applyFont="1" applyFill="1" applyAlignment="1">
      <alignment horizontal="center" vertical="center"/>
    </xf>
    <xf numFmtId="0" fontId="24" fillId="26" borderId="0" xfId="0" applyFont="1" applyFill="1" applyBorder="1" applyAlignment="1">
      <alignment horizontal="center" vertical="center"/>
    </xf>
    <xf numFmtId="0" fontId="18" fillId="26" borderId="0" xfId="0" applyFont="1" applyFill="1" applyAlignment="1">
      <alignment horizontal="center" vertical="center"/>
    </xf>
    <xf numFmtId="0" fontId="21" fillId="24" borderId="0" xfId="0" applyFont="1" applyFill="1" applyAlignment="1">
      <alignment horizontal="center"/>
    </xf>
    <xf numFmtId="0" fontId="21" fillId="24" borderId="0" xfId="0" applyFont="1" applyFill="1"/>
    <xf numFmtId="0" fontId="21" fillId="26" borderId="0" xfId="0" applyFont="1" applyFill="1"/>
    <xf numFmtId="0" fontId="21" fillId="24" borderId="0" xfId="0" applyFont="1" applyFill="1" applyBorder="1"/>
    <xf numFmtId="0" fontId="21" fillId="25" borderId="18" xfId="0" applyFont="1" applyFill="1" applyBorder="1" applyAlignment="1">
      <alignment horizontal="center"/>
    </xf>
    <xf numFmtId="0" fontId="22" fillId="25" borderId="18" xfId="0" applyFont="1" applyFill="1" applyBorder="1" applyAlignment="1" applyProtection="1">
      <alignment horizontal="center"/>
      <protection locked="0"/>
    </xf>
    <xf numFmtId="0" fontId="21" fillId="24" borderId="0" xfId="0" applyFont="1" applyFill="1" applyBorder="1" applyProtection="1">
      <protection hidden="1"/>
    </xf>
    <xf numFmtId="0" fontId="22" fillId="25" borderId="22" xfId="0" applyFont="1" applyFill="1" applyBorder="1" applyAlignment="1" applyProtection="1">
      <alignment horizontal="center"/>
      <protection locked="0"/>
    </xf>
    <xf numFmtId="0" fontId="22" fillId="25" borderId="14" xfId="0" applyFont="1" applyFill="1" applyBorder="1" applyAlignment="1" applyProtection="1">
      <alignment horizontal="center"/>
      <protection locked="0"/>
    </xf>
    <xf numFmtId="0" fontId="22" fillId="25" borderId="20" xfId="0" applyFont="1" applyFill="1" applyBorder="1" applyAlignment="1" applyProtection="1">
      <alignment horizontal="center"/>
      <protection locked="0"/>
    </xf>
    <xf numFmtId="0" fontId="22" fillId="24" borderId="0" xfId="0" applyFont="1" applyFill="1" applyBorder="1" applyAlignment="1">
      <alignment horizontal="center"/>
    </xf>
    <xf numFmtId="0" fontId="22" fillId="24" borderId="0" xfId="0" applyFont="1" applyFill="1" applyBorder="1" applyAlignment="1" applyProtection="1">
      <alignment horizontal="center"/>
    </xf>
    <xf numFmtId="0" fontId="21" fillId="25" borderId="34" xfId="0" applyFont="1" applyFill="1" applyBorder="1" applyAlignment="1">
      <alignment horizontal="center"/>
    </xf>
    <xf numFmtId="0" fontId="27" fillId="27" borderId="35" xfId="0" applyFont="1" applyFill="1" applyBorder="1" applyAlignment="1">
      <alignment horizontal="center"/>
    </xf>
    <xf numFmtId="0" fontId="27" fillId="27" borderId="36" xfId="0" applyFont="1" applyFill="1" applyBorder="1" applyAlignment="1">
      <alignment horizontal="center"/>
    </xf>
    <xf numFmtId="0" fontId="22" fillId="27" borderId="23" xfId="0" applyFont="1" applyFill="1" applyBorder="1" applyAlignment="1">
      <alignment horizontal="center"/>
    </xf>
    <xf numFmtId="0" fontId="22" fillId="27" borderId="24" xfId="0" applyFont="1" applyFill="1" applyBorder="1" applyAlignment="1">
      <alignment horizontal="center"/>
    </xf>
    <xf numFmtId="0" fontId="22" fillId="27" borderId="25" xfId="0" applyFont="1" applyFill="1" applyBorder="1" applyAlignment="1">
      <alignment horizontal="center"/>
    </xf>
    <xf numFmtId="0" fontId="21" fillId="25" borderId="13" xfId="0" applyFont="1" applyFill="1" applyBorder="1" applyAlignment="1">
      <alignment horizontal="center"/>
    </xf>
    <xf numFmtId="0" fontId="21" fillId="25" borderId="19" xfId="0" applyFont="1" applyFill="1" applyBorder="1" applyAlignment="1">
      <alignment horizontal="center"/>
    </xf>
    <xf numFmtId="0" fontId="21" fillId="25" borderId="15" xfId="0" applyFont="1" applyFill="1" applyBorder="1" applyAlignment="1">
      <alignment horizontal="center"/>
    </xf>
    <xf numFmtId="0" fontId="21" fillId="25" borderId="21" xfId="0" applyFont="1" applyFill="1" applyBorder="1" applyAlignment="1">
      <alignment horizontal="center"/>
    </xf>
    <xf numFmtId="0" fontId="22" fillId="24" borderId="0" xfId="0" applyFont="1" applyFill="1" applyBorder="1" applyProtection="1">
      <protection hidden="1"/>
    </xf>
    <xf numFmtId="0" fontId="22" fillId="24" borderId="0" xfId="0" applyFont="1" applyFill="1" applyBorder="1"/>
    <xf numFmtId="0" fontId="22" fillId="26" borderId="0" xfId="0" applyFont="1" applyFill="1"/>
    <xf numFmtId="0" fontId="22" fillId="24" borderId="0" xfId="0" applyFont="1" applyFill="1"/>
    <xf numFmtId="0" fontId="21" fillId="24" borderId="0" xfId="0" applyFont="1" applyFill="1" applyBorder="1" applyAlignment="1">
      <alignment horizontal="center"/>
    </xf>
    <xf numFmtId="0" fontId="21" fillId="27" borderId="26" xfId="0" applyFont="1" applyFill="1" applyBorder="1" applyAlignment="1">
      <alignment horizontal="center"/>
    </xf>
    <xf numFmtId="0" fontId="22" fillId="27" borderId="27" xfId="0" applyFont="1" applyFill="1" applyBorder="1" applyAlignment="1">
      <alignment horizontal="center"/>
    </xf>
    <xf numFmtId="0" fontId="21" fillId="27" borderId="28" xfId="0" applyFont="1" applyFill="1" applyBorder="1" applyAlignment="1">
      <alignment horizontal="center"/>
    </xf>
    <xf numFmtId="0" fontId="21" fillId="25" borderId="29" xfId="0" applyFont="1" applyFill="1" applyBorder="1" applyAlignment="1">
      <alignment horizontal="center"/>
    </xf>
    <xf numFmtId="0" fontId="22" fillId="25" borderId="0" xfId="0" applyFont="1" applyFill="1" applyBorder="1" applyAlignment="1">
      <alignment horizontal="center"/>
    </xf>
    <xf numFmtId="0" fontId="21" fillId="25" borderId="0" xfId="0" applyFont="1" applyFill="1" applyBorder="1" applyAlignment="1">
      <alignment horizontal="center"/>
    </xf>
    <xf numFmtId="0" fontId="22" fillId="25" borderId="30" xfId="0" applyFont="1" applyFill="1" applyBorder="1" applyAlignment="1">
      <alignment horizontal="center"/>
    </xf>
    <xf numFmtId="0" fontId="22" fillId="25" borderId="29" xfId="0" applyFont="1" applyFill="1" applyBorder="1" applyAlignment="1">
      <alignment horizontal="center"/>
    </xf>
    <xf numFmtId="0" fontId="21" fillId="25" borderId="30" xfId="0" applyFont="1" applyFill="1" applyBorder="1" applyAlignment="1">
      <alignment horizontal="center"/>
    </xf>
    <xf numFmtId="0" fontId="21" fillId="25" borderId="31" xfId="0" applyFont="1" applyFill="1" applyBorder="1" applyAlignment="1">
      <alignment horizontal="center"/>
    </xf>
    <xf numFmtId="0" fontId="21" fillId="25" borderId="32" xfId="0" applyFont="1" applyFill="1" applyBorder="1" applyAlignment="1">
      <alignment horizontal="center"/>
    </xf>
    <xf numFmtId="0" fontId="21" fillId="25" borderId="33" xfId="0" applyFont="1" applyFill="1" applyBorder="1" applyAlignment="1">
      <alignment horizontal="center"/>
    </xf>
    <xf numFmtId="0" fontId="22" fillId="24" borderId="0" xfId="0" applyFont="1" applyFill="1" applyAlignment="1" applyProtection="1">
      <alignment horizontal="center"/>
    </xf>
    <xf numFmtId="0" fontId="22" fillId="24" borderId="0" xfId="0" applyFont="1" applyFill="1" applyAlignment="1">
      <alignment horizontal="center"/>
    </xf>
    <xf numFmtId="0" fontId="21" fillId="26" borderId="0" xfId="0" applyFont="1" applyFill="1" applyAlignment="1">
      <alignment horizontal="center"/>
    </xf>
    <xf numFmtId="49" fontId="18" fillId="24" borderId="10" xfId="0" applyNumberFormat="1" applyFont="1" applyFill="1" applyBorder="1" applyAlignment="1">
      <alignment horizontal="center"/>
    </xf>
    <xf numFmtId="0" fontId="18" fillId="24" borderId="11" xfId="0" applyFont="1" applyFill="1" applyBorder="1" applyAlignment="1">
      <alignment horizontal="center"/>
    </xf>
    <xf numFmtId="0" fontId="18" fillId="24" borderId="12" xfId="0" applyFont="1" applyFill="1" applyBorder="1" applyAlignment="1">
      <alignment horizontal="center"/>
    </xf>
    <xf numFmtId="49" fontId="18" fillId="24" borderId="13" xfId="0" applyNumberFormat="1" applyFont="1" applyFill="1" applyBorder="1" applyAlignment="1">
      <alignment horizontal="center"/>
    </xf>
    <xf numFmtId="49" fontId="18" fillId="24" borderId="15" xfId="0" applyNumberFormat="1" applyFont="1" applyFill="1" applyBorder="1" applyAlignment="1">
      <alignment horizontal="center"/>
    </xf>
    <xf numFmtId="49" fontId="24" fillId="26" borderId="0" xfId="0" applyNumberFormat="1" applyFont="1" applyFill="1" applyAlignment="1">
      <alignment horizontal="center"/>
    </xf>
    <xf numFmtId="0" fontId="24" fillId="26" borderId="0" xfId="0" applyFont="1" applyFill="1" applyAlignment="1">
      <alignment horizontal="center"/>
    </xf>
    <xf numFmtId="0" fontId="24" fillId="26" borderId="0" xfId="0" applyFont="1" applyFill="1"/>
    <xf numFmtId="49" fontId="24" fillId="26" borderId="0" xfId="0" applyNumberFormat="1" applyFont="1" applyFill="1"/>
    <xf numFmtId="0" fontId="24" fillId="24" borderId="14" xfId="0" applyFont="1" applyFill="1" applyBorder="1" applyAlignment="1">
      <alignment horizontal="center"/>
    </xf>
    <xf numFmtId="0" fontId="27" fillId="27" borderId="37" xfId="0" applyFont="1" applyFill="1" applyBorder="1" applyAlignment="1">
      <alignment horizontal="center"/>
    </xf>
    <xf numFmtId="0" fontId="27" fillId="27" borderId="38" xfId="0" applyFont="1" applyFill="1" applyBorder="1" applyAlignment="1">
      <alignment horizontal="center"/>
    </xf>
    <xf numFmtId="15" fontId="27" fillId="27" borderId="27" xfId="0" applyNumberFormat="1" applyFont="1" applyFill="1" applyBorder="1" applyAlignment="1">
      <alignment horizontal="center"/>
    </xf>
    <xf numFmtId="0" fontId="27" fillId="27" borderId="28" xfId="0" applyFont="1" applyFill="1" applyBorder="1" applyAlignment="1">
      <alignment horizontal="center"/>
    </xf>
    <xf numFmtId="0" fontId="27" fillId="27" borderId="39" xfId="0" applyFont="1" applyFill="1" applyBorder="1" applyAlignment="1">
      <alignment horizontal="center"/>
    </xf>
    <xf numFmtId="0" fontId="27" fillId="27" borderId="40" xfId="0" applyFont="1" applyFill="1" applyBorder="1" applyAlignment="1">
      <alignment horizontal="center"/>
    </xf>
    <xf numFmtId="0" fontId="27" fillId="27" borderId="18" xfId="0" applyFont="1" applyFill="1" applyBorder="1" applyAlignment="1">
      <alignment horizontal="center"/>
    </xf>
    <xf numFmtId="15" fontId="27" fillId="27" borderId="18" xfId="0" applyNumberFormat="1" applyFont="1" applyFill="1" applyBorder="1" applyAlignment="1">
      <alignment horizontal="center"/>
    </xf>
    <xf numFmtId="0" fontId="27" fillId="27" borderId="37" xfId="0" applyFont="1" applyFill="1" applyBorder="1" applyAlignment="1">
      <alignment horizontal="center"/>
    </xf>
    <xf numFmtId="0" fontId="27" fillId="27" borderId="38" xfId="0" applyFont="1" applyFill="1" applyBorder="1" applyAlignment="1">
      <alignment horizontal="center"/>
    </xf>
    <xf numFmtId="0" fontId="27" fillId="27" borderId="35" xfId="0" applyFont="1" applyFill="1" applyBorder="1" applyAlignment="1">
      <alignment horizontal="center"/>
    </xf>
    <xf numFmtId="0" fontId="27" fillId="27" borderId="36" xfId="0" applyFont="1" applyFill="1" applyBorder="1" applyAlignment="1">
      <alignment horizontal="center"/>
    </xf>
    <xf numFmtId="15" fontId="27" fillId="27" borderId="24" xfId="0" applyNumberFormat="1" applyFont="1" applyFill="1" applyBorder="1" applyAlignment="1">
      <alignment horizontal="center"/>
    </xf>
    <xf numFmtId="0" fontId="27" fillId="27" borderId="25" xfId="0" applyFont="1" applyFill="1" applyBorder="1" applyAlignment="1">
      <alignment horizontal="center"/>
    </xf>
    <xf numFmtId="0" fontId="25" fillId="24" borderId="0" xfId="0" applyFont="1" applyFill="1" applyBorder="1" applyAlignment="1">
      <alignment horizontal="center" vertic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 1" xfId="35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523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00FF00"/>
      <rgbColor rgb="000000D4"/>
      <rgbColor rgb="00FFFF00"/>
      <rgbColor rgb="00C000C0"/>
      <rgbColor rgb="0000FFFF"/>
      <rgbColor rgb="00800000"/>
      <rgbColor rgb="00006411"/>
      <rgbColor rgb="00000090"/>
      <rgbColor rgb="00808000"/>
      <rgbColor rgb="00800080"/>
      <rgbColor rgb="001FB714"/>
      <rgbColor rgb="00C0C0C0"/>
      <rgbColor rgb="00808080"/>
      <rgbColor rgb="009999FF"/>
      <rgbColor rgb="00993366"/>
      <rgbColor rgb="00FFFFCC"/>
      <rgbColor rgb="00CCFFFF"/>
      <rgbColor rgb="004600A5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0</xdr:row>
          <xdr:rowOff>152400</xdr:rowOff>
        </xdr:from>
        <xdr:to>
          <xdr:col>2</xdr:col>
          <xdr:colOff>447675</xdr:colOff>
          <xdr:row>1</xdr:row>
          <xdr:rowOff>104775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C000C0"/>
                  </a:solidFill>
                  <a:latin typeface="Verdana"/>
                  <a:ea typeface="Verdana"/>
                  <a:cs typeface="Verdana"/>
                </a:rPr>
                <a:t>Classement</a:t>
              </a:r>
              <a:endParaRPr lang="fr-FR"/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Y123"/>
  <sheetViews>
    <sheetView topLeftCell="A61" zoomScaleNormal="100" workbookViewId="0">
      <selection activeCell="G84" sqref="G84"/>
    </sheetView>
  </sheetViews>
  <sheetFormatPr baseColWidth="10" defaultRowHeight="12.75" x14ac:dyDescent="0.2"/>
  <cols>
    <col min="1" max="1" width="11.7109375" style="60" bestFit="1" customWidth="1"/>
    <col min="2" max="3" width="3" style="60" bestFit="1" customWidth="1"/>
    <col min="4" max="4" width="11.7109375" style="60" bestFit="1" customWidth="1"/>
    <col min="5" max="5" width="2" style="21" bestFit="1" customWidth="1"/>
    <col min="6" max="6" width="3.7109375" style="21" customWidth="1"/>
    <col min="7" max="7" width="11.7109375" style="60" bestFit="1" customWidth="1"/>
    <col min="8" max="9" width="3" style="60" bestFit="1" customWidth="1"/>
    <col min="10" max="10" width="11.7109375" style="60" bestFit="1" customWidth="1"/>
    <col min="11" max="11" width="2" style="21" bestFit="1" customWidth="1"/>
    <col min="12" max="12" width="3.7109375" style="21" customWidth="1"/>
    <col min="13" max="13" width="11.7109375" style="60" bestFit="1" customWidth="1"/>
    <col min="14" max="15" width="3" style="60" bestFit="1" customWidth="1"/>
    <col min="16" max="16" width="11.7109375" style="60" bestFit="1" customWidth="1"/>
    <col min="17" max="17" width="2" style="21" bestFit="1" customWidth="1"/>
    <col min="18" max="18" width="3.7109375" style="21" customWidth="1"/>
    <col min="19" max="19" width="11.7109375" style="60" bestFit="1" customWidth="1"/>
    <col min="20" max="20" width="11.85546875" style="60" bestFit="1" customWidth="1"/>
    <col min="21" max="21" width="3" style="60" bestFit="1" customWidth="1"/>
    <col min="22" max="22" width="11.7109375" style="60" bestFit="1" customWidth="1"/>
    <col min="23" max="23" width="2" style="21" bestFit="1" customWidth="1"/>
    <col min="24" max="24" width="5.5703125" style="21" customWidth="1"/>
    <col min="25" max="16384" width="11.42578125" style="21"/>
  </cols>
  <sheetData>
    <row r="2" spans="1:25" x14ac:dyDescent="0.2">
      <c r="A2" s="19"/>
      <c r="B2" s="19"/>
      <c r="C2" s="19"/>
      <c r="D2" s="19"/>
      <c r="E2" s="20"/>
      <c r="F2" s="20"/>
      <c r="G2" s="19"/>
      <c r="H2" s="19"/>
      <c r="I2" s="19"/>
      <c r="J2" s="19"/>
      <c r="K2" s="20"/>
      <c r="L2" s="20"/>
      <c r="M2" s="19"/>
      <c r="N2" s="19"/>
      <c r="O2" s="19"/>
      <c r="P2" s="19"/>
      <c r="Q2" s="20"/>
      <c r="R2" s="20"/>
      <c r="S2" s="19"/>
      <c r="T2" s="19"/>
      <c r="U2" s="19"/>
      <c r="V2" s="19"/>
      <c r="Y2" s="20"/>
    </row>
    <row r="3" spans="1:25" ht="12" customHeight="1" x14ac:dyDescent="0.2">
      <c r="A3" s="77" t="s">
        <v>47</v>
      </c>
      <c r="B3" s="77"/>
      <c r="C3" s="77" t="s">
        <v>48</v>
      </c>
      <c r="D3" s="77"/>
      <c r="E3" s="22"/>
      <c r="F3" s="22"/>
      <c r="G3" s="77" t="s">
        <v>49</v>
      </c>
      <c r="H3" s="77"/>
      <c r="I3" s="77" t="s">
        <v>50</v>
      </c>
      <c r="J3" s="77"/>
      <c r="K3" s="22"/>
      <c r="L3" s="22"/>
      <c r="M3" s="77" t="s">
        <v>51</v>
      </c>
      <c r="N3" s="77"/>
      <c r="O3" s="77" t="s">
        <v>53</v>
      </c>
      <c r="P3" s="77"/>
      <c r="Q3" s="22"/>
      <c r="R3" s="22"/>
      <c r="S3" s="77" t="s">
        <v>52</v>
      </c>
      <c r="T3" s="77"/>
      <c r="U3" s="77" t="s">
        <v>54</v>
      </c>
      <c r="V3" s="77"/>
      <c r="Y3" s="20"/>
    </row>
    <row r="4" spans="1:25" ht="10.5" customHeight="1" x14ac:dyDescent="0.2">
      <c r="A4" s="23" t="s">
        <v>6</v>
      </c>
      <c r="B4" s="24">
        <v>2</v>
      </c>
      <c r="C4" s="24">
        <v>2</v>
      </c>
      <c r="D4" s="23" t="s">
        <v>1</v>
      </c>
      <c r="E4" s="25" t="str">
        <f t="shared" ref="E4:E13" si="0">IF(AND(B4&lt;&gt;"",C4&lt;&gt;""),"X","")</f>
        <v>X</v>
      </c>
      <c r="F4" s="25"/>
      <c r="G4" s="23" t="s">
        <v>5</v>
      </c>
      <c r="H4" s="24">
        <v>1</v>
      </c>
      <c r="I4" s="24">
        <v>1</v>
      </c>
      <c r="J4" s="23" t="s">
        <v>59</v>
      </c>
      <c r="K4" s="22" t="str">
        <f>IF(AND(H4&lt;&gt;"",I4&lt;&gt;""),"X","")</f>
        <v>X</v>
      </c>
      <c r="L4" s="22"/>
      <c r="M4" s="23" t="s">
        <v>4</v>
      </c>
      <c r="N4" s="26">
        <v>1</v>
      </c>
      <c r="O4" s="26">
        <v>1</v>
      </c>
      <c r="P4" s="23" t="s">
        <v>12</v>
      </c>
      <c r="Q4" s="22" t="str">
        <f>IF(AND(N4&lt;&gt;"",O4&lt;&gt;""),"X","")</f>
        <v>X</v>
      </c>
      <c r="R4" s="22"/>
      <c r="S4" s="23" t="s">
        <v>44</v>
      </c>
      <c r="T4" s="26">
        <v>0</v>
      </c>
      <c r="U4" s="26">
        <v>1</v>
      </c>
      <c r="V4" s="23" t="s">
        <v>45</v>
      </c>
      <c r="W4" s="21" t="str">
        <f>IF(AND(T4&lt;&gt;"",U4&lt;&gt;""),"X","")</f>
        <v>X</v>
      </c>
      <c r="Y4" s="20"/>
    </row>
    <row r="5" spans="1:25" ht="10.5" customHeight="1" x14ac:dyDescent="0.2">
      <c r="A5" s="23" t="s">
        <v>59</v>
      </c>
      <c r="B5" s="24">
        <v>0</v>
      </c>
      <c r="C5" s="24">
        <v>1</v>
      </c>
      <c r="D5" s="23" t="s">
        <v>7</v>
      </c>
      <c r="E5" s="25" t="str">
        <f t="shared" si="0"/>
        <v>X</v>
      </c>
      <c r="F5" s="25"/>
      <c r="G5" s="23" t="s">
        <v>2</v>
      </c>
      <c r="H5" s="24">
        <v>1</v>
      </c>
      <c r="I5" s="24">
        <v>1</v>
      </c>
      <c r="J5" s="23" t="s">
        <v>42</v>
      </c>
      <c r="K5" s="22" t="str">
        <f t="shared" ref="K5:K13" si="1">IF(AND(H5&lt;&gt;"",I5&lt;&gt;""),"X","")</f>
        <v>X</v>
      </c>
      <c r="L5" s="22"/>
      <c r="M5" s="23" t="s">
        <v>43</v>
      </c>
      <c r="N5" s="27">
        <v>1</v>
      </c>
      <c r="O5" s="27">
        <v>2</v>
      </c>
      <c r="P5" s="23" t="s">
        <v>11</v>
      </c>
      <c r="Q5" s="22" t="str">
        <f t="shared" ref="Q5:Q13" si="2">IF(AND(N5&lt;&gt;"",O5&lt;&gt;""),"X","")</f>
        <v>X</v>
      </c>
      <c r="R5" s="22"/>
      <c r="S5" s="23" t="s">
        <v>7</v>
      </c>
      <c r="T5" s="27">
        <v>2</v>
      </c>
      <c r="U5" s="27">
        <v>1</v>
      </c>
      <c r="V5" s="23" t="s">
        <v>10</v>
      </c>
      <c r="W5" s="21" t="str">
        <f t="shared" ref="W5:W68" si="3">IF(AND(T5&lt;&gt;"",U5&lt;&gt;""),"X","")</f>
        <v>X</v>
      </c>
      <c r="Y5" s="20"/>
    </row>
    <row r="6" spans="1:25" ht="10.5" customHeight="1" x14ac:dyDescent="0.2">
      <c r="A6" s="23" t="s">
        <v>42</v>
      </c>
      <c r="B6" s="24">
        <v>0</v>
      </c>
      <c r="C6" s="24">
        <v>2</v>
      </c>
      <c r="D6" s="23" t="s">
        <v>12</v>
      </c>
      <c r="E6" s="25" t="str">
        <f t="shared" si="0"/>
        <v>X</v>
      </c>
      <c r="F6" s="25"/>
      <c r="G6" s="23" t="s">
        <v>12</v>
      </c>
      <c r="H6" s="24">
        <v>2</v>
      </c>
      <c r="I6" s="24">
        <v>0</v>
      </c>
      <c r="J6" s="23" t="s">
        <v>45</v>
      </c>
      <c r="K6" s="22" t="str">
        <f t="shared" si="1"/>
        <v>X</v>
      </c>
      <c r="L6" s="22"/>
      <c r="M6" s="23" t="s">
        <v>46</v>
      </c>
      <c r="N6" s="27">
        <v>1</v>
      </c>
      <c r="O6" s="27">
        <v>1</v>
      </c>
      <c r="P6" s="23" t="s">
        <v>2</v>
      </c>
      <c r="Q6" s="22" t="str">
        <f t="shared" si="2"/>
        <v>X</v>
      </c>
      <c r="R6" s="22"/>
      <c r="S6" s="23" t="s">
        <v>4</v>
      </c>
      <c r="T6" s="27">
        <v>0</v>
      </c>
      <c r="U6" s="27">
        <v>0</v>
      </c>
      <c r="V6" s="23" t="s">
        <v>46</v>
      </c>
      <c r="W6" s="21" t="str">
        <f t="shared" si="3"/>
        <v>X</v>
      </c>
      <c r="Y6" s="20"/>
    </row>
    <row r="7" spans="1:25" ht="10.5" customHeight="1" x14ac:dyDescent="0.2">
      <c r="A7" s="23" t="s">
        <v>4</v>
      </c>
      <c r="B7" s="24">
        <v>1</v>
      </c>
      <c r="C7" s="24">
        <v>3</v>
      </c>
      <c r="D7" s="23" t="s">
        <v>2</v>
      </c>
      <c r="E7" s="25" t="str">
        <f t="shared" si="0"/>
        <v>X</v>
      </c>
      <c r="F7" s="25"/>
      <c r="G7" s="23" t="s">
        <v>13</v>
      </c>
      <c r="H7" s="24">
        <v>1</v>
      </c>
      <c r="I7" s="24">
        <v>0</v>
      </c>
      <c r="J7" s="23" t="s">
        <v>10</v>
      </c>
      <c r="K7" s="22" t="str">
        <f t="shared" si="1"/>
        <v>X</v>
      </c>
      <c r="L7" s="22"/>
      <c r="M7" s="23" t="s">
        <v>45</v>
      </c>
      <c r="N7" s="27">
        <v>2</v>
      </c>
      <c r="O7" s="27">
        <v>0</v>
      </c>
      <c r="P7" s="23" t="s">
        <v>7</v>
      </c>
      <c r="Q7" s="22" t="str">
        <f t="shared" si="2"/>
        <v>X</v>
      </c>
      <c r="R7" s="22"/>
      <c r="S7" s="23" t="s">
        <v>9</v>
      </c>
      <c r="T7" s="27">
        <v>1</v>
      </c>
      <c r="U7" s="27">
        <v>2</v>
      </c>
      <c r="V7" s="23" t="s">
        <v>3</v>
      </c>
      <c r="W7" s="21" t="str">
        <f t="shared" si="3"/>
        <v>X</v>
      </c>
      <c r="Y7" s="20"/>
    </row>
    <row r="8" spans="1:25" ht="10.5" customHeight="1" x14ac:dyDescent="0.2">
      <c r="A8" s="23" t="s">
        <v>10</v>
      </c>
      <c r="B8" s="24">
        <v>1</v>
      </c>
      <c r="C8" s="24">
        <v>1</v>
      </c>
      <c r="D8" s="23" t="s">
        <v>11</v>
      </c>
      <c r="E8" s="25" t="str">
        <f t="shared" si="0"/>
        <v>X</v>
      </c>
      <c r="F8" s="25"/>
      <c r="G8" s="23" t="s">
        <v>7</v>
      </c>
      <c r="H8" s="24">
        <v>1</v>
      </c>
      <c r="I8" s="24">
        <v>1</v>
      </c>
      <c r="J8" s="23" t="s">
        <v>3</v>
      </c>
      <c r="K8" s="22" t="str">
        <f t="shared" si="1"/>
        <v>X</v>
      </c>
      <c r="L8" s="22"/>
      <c r="M8" s="23" t="s">
        <v>3</v>
      </c>
      <c r="N8" s="27">
        <v>1</v>
      </c>
      <c r="O8" s="27">
        <v>1</v>
      </c>
      <c r="P8" s="23" t="s">
        <v>0</v>
      </c>
      <c r="Q8" s="22" t="str">
        <f t="shared" si="2"/>
        <v>X</v>
      </c>
      <c r="R8" s="22"/>
      <c r="S8" s="23" t="s">
        <v>0</v>
      </c>
      <c r="T8" s="27">
        <v>4</v>
      </c>
      <c r="U8" s="27">
        <v>1</v>
      </c>
      <c r="V8" s="23" t="s">
        <v>42</v>
      </c>
      <c r="W8" s="21" t="str">
        <f t="shared" si="3"/>
        <v>X</v>
      </c>
      <c r="Y8" s="20"/>
    </row>
    <row r="9" spans="1:25" ht="10.5" customHeight="1" x14ac:dyDescent="0.2">
      <c r="A9" s="23" t="s">
        <v>43</v>
      </c>
      <c r="B9" s="24">
        <v>1</v>
      </c>
      <c r="C9" s="24">
        <v>0</v>
      </c>
      <c r="D9" s="23" t="s">
        <v>9</v>
      </c>
      <c r="E9" s="25" t="str">
        <f t="shared" si="0"/>
        <v>X</v>
      </c>
      <c r="F9" s="25"/>
      <c r="G9" s="23" t="s">
        <v>1</v>
      </c>
      <c r="H9" s="24">
        <v>1</v>
      </c>
      <c r="I9" s="24">
        <v>2</v>
      </c>
      <c r="J9" s="23" t="s">
        <v>43</v>
      </c>
      <c r="K9" s="22" t="str">
        <f t="shared" si="1"/>
        <v>X</v>
      </c>
      <c r="L9" s="22"/>
      <c r="M9" s="23" t="s">
        <v>42</v>
      </c>
      <c r="N9" s="27">
        <v>1</v>
      </c>
      <c r="O9" s="27">
        <v>1</v>
      </c>
      <c r="P9" s="23" t="s">
        <v>44</v>
      </c>
      <c r="Q9" s="22" t="str">
        <f t="shared" si="2"/>
        <v>X</v>
      </c>
      <c r="R9" s="22"/>
      <c r="S9" s="23" t="s">
        <v>2</v>
      </c>
      <c r="T9" s="27">
        <v>2</v>
      </c>
      <c r="U9" s="27">
        <v>1</v>
      </c>
      <c r="V9" s="23" t="s">
        <v>8</v>
      </c>
      <c r="W9" s="21" t="str">
        <f t="shared" si="3"/>
        <v>X</v>
      </c>
      <c r="Y9" s="20"/>
    </row>
    <row r="10" spans="1:25" ht="10.5" customHeight="1" x14ac:dyDescent="0.2">
      <c r="A10" s="23" t="s">
        <v>8</v>
      </c>
      <c r="B10" s="24">
        <v>3</v>
      </c>
      <c r="C10" s="24">
        <v>1</v>
      </c>
      <c r="D10" s="23" t="s">
        <v>0</v>
      </c>
      <c r="E10" s="25" t="str">
        <f t="shared" si="0"/>
        <v>X</v>
      </c>
      <c r="F10" s="25"/>
      <c r="G10" s="23" t="s">
        <v>9</v>
      </c>
      <c r="H10" s="24">
        <v>0</v>
      </c>
      <c r="I10" s="24">
        <v>0</v>
      </c>
      <c r="J10" s="23" t="s">
        <v>46</v>
      </c>
      <c r="K10" s="22" t="str">
        <f t="shared" si="1"/>
        <v>X</v>
      </c>
      <c r="L10" s="22"/>
      <c r="M10" s="23" t="s">
        <v>8</v>
      </c>
      <c r="N10" s="27">
        <v>4</v>
      </c>
      <c r="O10" s="27">
        <v>0</v>
      </c>
      <c r="P10" s="23" t="s">
        <v>5</v>
      </c>
      <c r="Q10" s="22" t="str">
        <f t="shared" si="2"/>
        <v>X</v>
      </c>
      <c r="R10" s="22"/>
      <c r="S10" s="23" t="s">
        <v>12</v>
      </c>
      <c r="T10" s="27">
        <v>1</v>
      </c>
      <c r="U10" s="27">
        <v>3</v>
      </c>
      <c r="V10" s="23" t="s">
        <v>59</v>
      </c>
      <c r="W10" s="21" t="str">
        <f t="shared" si="3"/>
        <v>X</v>
      </c>
      <c r="Y10" s="20"/>
    </row>
    <row r="11" spans="1:25" ht="10.5" customHeight="1" x14ac:dyDescent="0.2">
      <c r="A11" s="23" t="s">
        <v>46</v>
      </c>
      <c r="B11" s="24">
        <v>2</v>
      </c>
      <c r="C11" s="24">
        <v>2</v>
      </c>
      <c r="D11" s="23" t="s">
        <v>44</v>
      </c>
      <c r="E11" s="25" t="str">
        <f t="shared" si="0"/>
        <v>X</v>
      </c>
      <c r="F11" s="25"/>
      <c r="G11" s="23" t="s">
        <v>0</v>
      </c>
      <c r="H11" s="24">
        <v>2</v>
      </c>
      <c r="I11" s="24">
        <v>2</v>
      </c>
      <c r="J11" s="23" t="s">
        <v>6</v>
      </c>
      <c r="K11" s="22" t="str">
        <f t="shared" si="1"/>
        <v>X</v>
      </c>
      <c r="L11" s="22"/>
      <c r="M11" s="23" t="s">
        <v>10</v>
      </c>
      <c r="N11" s="27">
        <v>1</v>
      </c>
      <c r="O11" s="27">
        <v>2</v>
      </c>
      <c r="P11" s="23" t="s">
        <v>1</v>
      </c>
      <c r="Q11" s="22" t="str">
        <f t="shared" si="2"/>
        <v>X</v>
      </c>
      <c r="R11" s="22"/>
      <c r="S11" s="23" t="s">
        <v>1</v>
      </c>
      <c r="T11" s="27">
        <v>2</v>
      </c>
      <c r="U11" s="27">
        <v>1</v>
      </c>
      <c r="V11" s="23" t="s">
        <v>13</v>
      </c>
      <c r="W11" s="21" t="str">
        <f t="shared" si="3"/>
        <v>X</v>
      </c>
      <c r="Y11" s="20"/>
    </row>
    <row r="12" spans="1:25" ht="10.5" customHeight="1" x14ac:dyDescent="0.2">
      <c r="A12" s="23" t="s">
        <v>45</v>
      </c>
      <c r="B12" s="24">
        <v>1</v>
      </c>
      <c r="C12" s="24">
        <v>5</v>
      </c>
      <c r="D12" s="23" t="s">
        <v>5</v>
      </c>
      <c r="E12" s="25" t="str">
        <f t="shared" si="0"/>
        <v>X</v>
      </c>
      <c r="F12" s="25"/>
      <c r="G12" s="23" t="s">
        <v>44</v>
      </c>
      <c r="H12" s="24">
        <v>1</v>
      </c>
      <c r="I12" s="24">
        <v>0</v>
      </c>
      <c r="J12" s="23" t="s">
        <v>4</v>
      </c>
      <c r="K12" s="22" t="str">
        <f t="shared" si="1"/>
        <v>X</v>
      </c>
      <c r="L12" s="22"/>
      <c r="M12" s="23" t="s">
        <v>59</v>
      </c>
      <c r="N12" s="27">
        <v>2</v>
      </c>
      <c r="O12" s="27">
        <v>1</v>
      </c>
      <c r="P12" s="23" t="s">
        <v>9</v>
      </c>
      <c r="Q12" s="22" t="str">
        <f t="shared" si="2"/>
        <v>X</v>
      </c>
      <c r="R12" s="22"/>
      <c r="S12" s="23" t="s">
        <v>5</v>
      </c>
      <c r="T12" s="27">
        <v>3</v>
      </c>
      <c r="U12" s="27">
        <v>2</v>
      </c>
      <c r="V12" s="23" t="s">
        <v>43</v>
      </c>
      <c r="W12" s="21" t="str">
        <f t="shared" si="3"/>
        <v>X</v>
      </c>
      <c r="Y12" s="20"/>
    </row>
    <row r="13" spans="1:25" ht="10.5" customHeight="1" thickBot="1" x14ac:dyDescent="0.25">
      <c r="A13" s="23" t="s">
        <v>3</v>
      </c>
      <c r="B13" s="24">
        <v>1</v>
      </c>
      <c r="C13" s="24">
        <v>2</v>
      </c>
      <c r="D13" s="23" t="s">
        <v>13</v>
      </c>
      <c r="E13" s="25" t="str">
        <f t="shared" si="0"/>
        <v>X</v>
      </c>
      <c r="F13" s="25"/>
      <c r="G13" s="23" t="s">
        <v>11</v>
      </c>
      <c r="H13" s="24">
        <v>0</v>
      </c>
      <c r="I13" s="24">
        <v>1</v>
      </c>
      <c r="J13" s="23" t="s">
        <v>8</v>
      </c>
      <c r="K13" s="22" t="str">
        <f t="shared" si="1"/>
        <v>X</v>
      </c>
      <c r="L13" s="22"/>
      <c r="M13" s="23" t="s">
        <v>6</v>
      </c>
      <c r="N13" s="28">
        <v>0</v>
      </c>
      <c r="O13" s="28">
        <v>0</v>
      </c>
      <c r="P13" s="23" t="s">
        <v>13</v>
      </c>
      <c r="Q13" s="22" t="str">
        <f t="shared" si="2"/>
        <v>X</v>
      </c>
      <c r="R13" s="22"/>
      <c r="S13" s="23" t="s">
        <v>11</v>
      </c>
      <c r="T13" s="28">
        <v>3</v>
      </c>
      <c r="U13" s="28">
        <v>2</v>
      </c>
      <c r="V13" s="23" t="s">
        <v>6</v>
      </c>
      <c r="W13" s="21" t="str">
        <f t="shared" si="3"/>
        <v>X</v>
      </c>
      <c r="Y13" s="20"/>
    </row>
    <row r="14" spans="1:25" ht="10.5" customHeight="1" x14ac:dyDescent="0.2">
      <c r="A14" s="29" t="s">
        <v>14</v>
      </c>
      <c r="B14" s="30">
        <f>SUM(B4:B13)</f>
        <v>12</v>
      </c>
      <c r="C14" s="30">
        <f>SUM(C4:C13)</f>
        <v>19</v>
      </c>
      <c r="D14" s="29">
        <f>B14+C14</f>
        <v>31</v>
      </c>
      <c r="E14" s="25"/>
      <c r="F14" s="22"/>
      <c r="G14" s="29" t="s">
        <v>14</v>
      </c>
      <c r="H14" s="30">
        <f>SUM(H4:H13)</f>
        <v>10</v>
      </c>
      <c r="I14" s="30">
        <f>SUM(I4:I13)</f>
        <v>8</v>
      </c>
      <c r="J14" s="29">
        <f>H14+I14</f>
        <v>18</v>
      </c>
      <c r="K14" s="22"/>
      <c r="L14" s="22"/>
      <c r="M14" s="29" t="s">
        <v>14</v>
      </c>
      <c r="N14" s="30">
        <f>SUM(N4:N13)</f>
        <v>14</v>
      </c>
      <c r="O14" s="30">
        <f>SUM(O4:O13)</f>
        <v>9</v>
      </c>
      <c r="P14" s="29">
        <f>N14+O14</f>
        <v>23</v>
      </c>
      <c r="Q14" s="22"/>
      <c r="R14" s="22"/>
      <c r="S14" s="29" t="s">
        <v>14</v>
      </c>
      <c r="T14" s="30">
        <f>SUM(T4:T13)</f>
        <v>18</v>
      </c>
      <c r="U14" s="30">
        <f>SUM(U4:U13)</f>
        <v>14</v>
      </c>
      <c r="V14" s="29">
        <f>T14+U14</f>
        <v>32</v>
      </c>
      <c r="Y14" s="20"/>
    </row>
    <row r="15" spans="1:25" ht="12" customHeight="1" x14ac:dyDescent="0.2">
      <c r="A15" s="77" t="s">
        <v>55</v>
      </c>
      <c r="B15" s="77"/>
      <c r="C15" s="78">
        <v>40797</v>
      </c>
      <c r="D15" s="78"/>
      <c r="E15" s="25"/>
      <c r="F15" s="22"/>
      <c r="G15" s="81" t="s">
        <v>56</v>
      </c>
      <c r="H15" s="82"/>
      <c r="I15" s="78">
        <v>40804</v>
      </c>
      <c r="J15" s="77"/>
      <c r="K15" s="22"/>
      <c r="L15" s="22"/>
      <c r="M15" s="81" t="s">
        <v>57</v>
      </c>
      <c r="N15" s="82"/>
      <c r="O15" s="78">
        <v>40807</v>
      </c>
      <c r="P15" s="77"/>
      <c r="Q15" s="22"/>
      <c r="R15" s="22"/>
      <c r="S15" s="81" t="s">
        <v>58</v>
      </c>
      <c r="T15" s="82"/>
      <c r="U15" s="78">
        <v>40811</v>
      </c>
      <c r="V15" s="77"/>
      <c r="Y15" s="20"/>
    </row>
    <row r="16" spans="1:25" ht="10.5" customHeight="1" x14ac:dyDescent="0.2">
      <c r="A16" s="31" t="s">
        <v>45</v>
      </c>
      <c r="B16" s="26">
        <v>1</v>
      </c>
      <c r="C16" s="26">
        <v>2</v>
      </c>
      <c r="D16" s="31" t="s">
        <v>2</v>
      </c>
      <c r="E16" s="25" t="str">
        <f t="shared" ref="E16:E68" si="4">IF(AND(B16&lt;&gt;"",C16&lt;&gt;""),"X","")</f>
        <v>X</v>
      </c>
      <c r="F16" s="22"/>
      <c r="G16" s="23" t="s">
        <v>46</v>
      </c>
      <c r="H16" s="26">
        <v>2</v>
      </c>
      <c r="I16" s="26">
        <v>2</v>
      </c>
      <c r="J16" s="23" t="s">
        <v>8</v>
      </c>
      <c r="K16" s="22" t="str">
        <f>IF(AND(H16&lt;&gt;"",I16&lt;&gt;""),"X","")</f>
        <v>X</v>
      </c>
      <c r="L16" s="22"/>
      <c r="M16" s="23" t="s">
        <v>3</v>
      </c>
      <c r="N16" s="26">
        <v>1</v>
      </c>
      <c r="O16" s="26">
        <v>1</v>
      </c>
      <c r="P16" s="23" t="s">
        <v>11</v>
      </c>
      <c r="Q16" s="22" t="str">
        <f>IF(AND(N16&lt;&gt;"",O16&lt;&gt;""),"X","")</f>
        <v>X</v>
      </c>
      <c r="R16" s="22"/>
      <c r="S16" s="31" t="s">
        <v>2</v>
      </c>
      <c r="T16" s="26">
        <v>3</v>
      </c>
      <c r="U16" s="26">
        <v>1</v>
      </c>
      <c r="V16" s="23" t="s">
        <v>3</v>
      </c>
      <c r="W16" s="21" t="str">
        <f t="shared" si="3"/>
        <v>X</v>
      </c>
      <c r="Y16" s="20"/>
    </row>
    <row r="17" spans="1:25" ht="10.5" customHeight="1" x14ac:dyDescent="0.2">
      <c r="A17" s="23" t="s">
        <v>43</v>
      </c>
      <c r="B17" s="27">
        <v>0</v>
      </c>
      <c r="C17" s="27">
        <v>1</v>
      </c>
      <c r="D17" s="23" t="s">
        <v>12</v>
      </c>
      <c r="E17" s="25" t="str">
        <f t="shared" si="4"/>
        <v>X</v>
      </c>
      <c r="F17" s="22"/>
      <c r="G17" s="23" t="s">
        <v>12</v>
      </c>
      <c r="H17" s="27">
        <v>3</v>
      </c>
      <c r="I17" s="27">
        <v>2</v>
      </c>
      <c r="J17" s="23" t="s">
        <v>3</v>
      </c>
      <c r="K17" s="22" t="str">
        <f t="shared" ref="K17:K25" si="5">IF(AND(H17&lt;&gt;"",I17&lt;&gt;""),"X","")</f>
        <v>X</v>
      </c>
      <c r="L17" s="22"/>
      <c r="M17" s="23" t="s">
        <v>43</v>
      </c>
      <c r="N17" s="27">
        <v>1</v>
      </c>
      <c r="O17" s="27">
        <v>0</v>
      </c>
      <c r="P17" s="31" t="s">
        <v>2</v>
      </c>
      <c r="Q17" s="22" t="str">
        <f t="shared" ref="Q17:Q25" si="6">IF(AND(N17&lt;&gt;"",O17&lt;&gt;""),"X","")</f>
        <v>X</v>
      </c>
      <c r="R17" s="22"/>
      <c r="S17" s="23" t="s">
        <v>12</v>
      </c>
      <c r="T17" s="27">
        <v>1</v>
      </c>
      <c r="U17" s="27">
        <v>0</v>
      </c>
      <c r="V17" s="23" t="s">
        <v>10</v>
      </c>
      <c r="W17" s="21" t="str">
        <f t="shared" si="3"/>
        <v>X</v>
      </c>
      <c r="Y17" s="20"/>
    </row>
    <row r="18" spans="1:25" ht="10.5" customHeight="1" x14ac:dyDescent="0.2">
      <c r="A18" s="23" t="s">
        <v>1</v>
      </c>
      <c r="B18" s="27">
        <v>1</v>
      </c>
      <c r="C18" s="27">
        <v>1</v>
      </c>
      <c r="D18" s="23" t="s">
        <v>7</v>
      </c>
      <c r="E18" s="25" t="str">
        <f t="shared" si="4"/>
        <v>X</v>
      </c>
      <c r="F18" s="22"/>
      <c r="G18" s="23" t="s">
        <v>7</v>
      </c>
      <c r="H18" s="27">
        <v>3</v>
      </c>
      <c r="I18" s="27">
        <v>0</v>
      </c>
      <c r="J18" s="23" t="s">
        <v>13</v>
      </c>
      <c r="K18" s="22" t="str">
        <f t="shared" si="5"/>
        <v>X</v>
      </c>
      <c r="L18" s="22"/>
      <c r="M18" s="23" t="s">
        <v>42</v>
      </c>
      <c r="N18" s="27">
        <v>1</v>
      </c>
      <c r="O18" s="27">
        <v>3</v>
      </c>
      <c r="P18" s="23" t="s">
        <v>8</v>
      </c>
      <c r="Q18" s="22" t="str">
        <f t="shared" si="6"/>
        <v>X</v>
      </c>
      <c r="R18" s="22"/>
      <c r="S18" s="23" t="s">
        <v>11</v>
      </c>
      <c r="T18" s="27">
        <v>1</v>
      </c>
      <c r="U18" s="27">
        <v>1</v>
      </c>
      <c r="V18" s="23" t="s">
        <v>7</v>
      </c>
      <c r="W18" s="21" t="str">
        <f t="shared" si="3"/>
        <v>X</v>
      </c>
      <c r="Y18" s="20"/>
    </row>
    <row r="19" spans="1:25" ht="10.5" customHeight="1" x14ac:dyDescent="0.2">
      <c r="A19" s="23" t="s">
        <v>13</v>
      </c>
      <c r="B19" s="27">
        <v>1</v>
      </c>
      <c r="C19" s="27">
        <v>3</v>
      </c>
      <c r="D19" s="23" t="s">
        <v>11</v>
      </c>
      <c r="E19" s="25" t="str">
        <f t="shared" si="4"/>
        <v>X</v>
      </c>
      <c r="F19" s="22"/>
      <c r="G19" s="23" t="s">
        <v>0</v>
      </c>
      <c r="H19" s="27">
        <v>1</v>
      </c>
      <c r="I19" s="27">
        <v>1</v>
      </c>
      <c r="J19" s="23" t="s">
        <v>43</v>
      </c>
      <c r="K19" s="22" t="str">
        <f t="shared" si="5"/>
        <v>X</v>
      </c>
      <c r="L19" s="22"/>
      <c r="M19" s="23" t="s">
        <v>59</v>
      </c>
      <c r="N19" s="27">
        <v>2</v>
      </c>
      <c r="O19" s="27">
        <v>1</v>
      </c>
      <c r="P19" s="23" t="s">
        <v>4</v>
      </c>
      <c r="Q19" s="22" t="str">
        <f t="shared" si="6"/>
        <v>X</v>
      </c>
      <c r="R19" s="22"/>
      <c r="S19" s="23" t="s">
        <v>44</v>
      </c>
      <c r="T19" s="27">
        <v>2</v>
      </c>
      <c r="U19" s="27">
        <v>4</v>
      </c>
      <c r="V19" s="23" t="s">
        <v>43</v>
      </c>
      <c r="W19" s="21" t="str">
        <f t="shared" si="3"/>
        <v>X</v>
      </c>
      <c r="Y19" s="20"/>
    </row>
    <row r="20" spans="1:25" ht="10.5" customHeight="1" x14ac:dyDescent="0.2">
      <c r="A20" s="23" t="s">
        <v>3</v>
      </c>
      <c r="B20" s="27">
        <v>0</v>
      </c>
      <c r="C20" s="27">
        <v>0</v>
      </c>
      <c r="D20" s="23" t="s">
        <v>44</v>
      </c>
      <c r="E20" s="25" t="str">
        <f t="shared" si="4"/>
        <v>X</v>
      </c>
      <c r="F20" s="22"/>
      <c r="G20" s="23" t="s">
        <v>9</v>
      </c>
      <c r="H20" s="27">
        <v>4</v>
      </c>
      <c r="I20" s="27">
        <v>0</v>
      </c>
      <c r="J20" s="31" t="s">
        <v>45</v>
      </c>
      <c r="K20" s="22" t="str">
        <f t="shared" si="5"/>
        <v>X</v>
      </c>
      <c r="L20" s="22"/>
      <c r="M20" s="23" t="s">
        <v>7</v>
      </c>
      <c r="N20" s="27">
        <v>1</v>
      </c>
      <c r="O20" s="27">
        <v>1</v>
      </c>
      <c r="P20" s="23" t="s">
        <v>0</v>
      </c>
      <c r="Q20" s="22" t="str">
        <f t="shared" si="6"/>
        <v>X</v>
      </c>
      <c r="R20" s="22"/>
      <c r="S20" s="23" t="s">
        <v>4</v>
      </c>
      <c r="T20" s="27">
        <v>1</v>
      </c>
      <c r="U20" s="27">
        <v>1</v>
      </c>
      <c r="V20" s="31" t="s">
        <v>45</v>
      </c>
      <c r="W20" s="21" t="str">
        <f t="shared" si="3"/>
        <v>X</v>
      </c>
      <c r="Y20" s="20"/>
    </row>
    <row r="21" spans="1:25" ht="10.5" customHeight="1" x14ac:dyDescent="0.2">
      <c r="A21" s="23" t="s">
        <v>42</v>
      </c>
      <c r="B21" s="27">
        <v>3</v>
      </c>
      <c r="C21" s="27">
        <v>1</v>
      </c>
      <c r="D21" s="23" t="s">
        <v>9</v>
      </c>
      <c r="E21" s="25" t="str">
        <f t="shared" si="4"/>
        <v>X</v>
      </c>
      <c r="F21" s="22"/>
      <c r="G21" s="23" t="s">
        <v>4</v>
      </c>
      <c r="H21" s="27">
        <v>3</v>
      </c>
      <c r="I21" s="27">
        <v>0</v>
      </c>
      <c r="J21" s="23" t="s">
        <v>42</v>
      </c>
      <c r="K21" s="22" t="str">
        <f t="shared" si="5"/>
        <v>X</v>
      </c>
      <c r="L21" s="22"/>
      <c r="M21" s="23" t="s">
        <v>1</v>
      </c>
      <c r="N21" s="27">
        <v>2</v>
      </c>
      <c r="O21" s="27">
        <v>6</v>
      </c>
      <c r="P21" s="23" t="s">
        <v>5</v>
      </c>
      <c r="Q21" s="22" t="str">
        <f t="shared" si="6"/>
        <v>X</v>
      </c>
      <c r="R21" s="22"/>
      <c r="S21" s="23" t="s">
        <v>9</v>
      </c>
      <c r="T21" s="27">
        <v>1</v>
      </c>
      <c r="U21" s="27">
        <v>1</v>
      </c>
      <c r="V21" s="23" t="s">
        <v>6</v>
      </c>
      <c r="W21" s="21" t="str">
        <f t="shared" si="3"/>
        <v>X</v>
      </c>
      <c r="Y21" s="20"/>
    </row>
    <row r="22" spans="1:25" ht="10.5" customHeight="1" x14ac:dyDescent="0.2">
      <c r="A22" s="23" t="s">
        <v>6</v>
      </c>
      <c r="B22" s="27">
        <v>0</v>
      </c>
      <c r="C22" s="27">
        <v>1</v>
      </c>
      <c r="D22" s="23" t="s">
        <v>5</v>
      </c>
      <c r="E22" s="25" t="str">
        <f t="shared" si="4"/>
        <v>X</v>
      </c>
      <c r="F22" s="22"/>
      <c r="G22" s="23" t="s">
        <v>11</v>
      </c>
      <c r="H22" s="27">
        <v>2</v>
      </c>
      <c r="I22" s="27">
        <v>2</v>
      </c>
      <c r="J22" s="23" t="s">
        <v>1</v>
      </c>
      <c r="K22" s="22" t="str">
        <f t="shared" si="5"/>
        <v>X</v>
      </c>
      <c r="L22" s="22"/>
      <c r="M22" s="23" t="s">
        <v>6</v>
      </c>
      <c r="N22" s="27">
        <v>2</v>
      </c>
      <c r="O22" s="27">
        <v>0</v>
      </c>
      <c r="P22" s="23" t="s">
        <v>44</v>
      </c>
      <c r="Q22" s="22" t="str">
        <f t="shared" si="6"/>
        <v>X</v>
      </c>
      <c r="R22" s="22"/>
      <c r="S22" s="23" t="s">
        <v>8</v>
      </c>
      <c r="T22" s="27">
        <v>0</v>
      </c>
      <c r="U22" s="27">
        <v>3</v>
      </c>
      <c r="V22" s="23" t="s">
        <v>59</v>
      </c>
      <c r="W22" s="21" t="str">
        <f t="shared" si="3"/>
        <v>X</v>
      </c>
      <c r="Y22" s="20"/>
    </row>
    <row r="23" spans="1:25" ht="10.5" customHeight="1" x14ac:dyDescent="0.2">
      <c r="A23" s="23" t="s">
        <v>8</v>
      </c>
      <c r="B23" s="27">
        <v>1</v>
      </c>
      <c r="C23" s="27">
        <v>0</v>
      </c>
      <c r="D23" s="23" t="s">
        <v>4</v>
      </c>
      <c r="E23" s="25" t="str">
        <f t="shared" si="4"/>
        <v>X</v>
      </c>
      <c r="F23" s="22"/>
      <c r="G23" s="23" t="s">
        <v>44</v>
      </c>
      <c r="H23" s="27">
        <v>2</v>
      </c>
      <c r="I23" s="27">
        <v>2</v>
      </c>
      <c r="J23" s="23" t="s">
        <v>59</v>
      </c>
      <c r="K23" s="22" t="str">
        <f t="shared" si="5"/>
        <v>X</v>
      </c>
      <c r="L23" s="22"/>
      <c r="M23" s="31" t="s">
        <v>45</v>
      </c>
      <c r="N23" s="27">
        <v>1</v>
      </c>
      <c r="O23" s="27">
        <v>0</v>
      </c>
      <c r="P23" s="23" t="s">
        <v>46</v>
      </c>
      <c r="Q23" s="22" t="str">
        <f t="shared" si="6"/>
        <v>X</v>
      </c>
      <c r="R23" s="22"/>
      <c r="S23" s="23" t="s">
        <v>0</v>
      </c>
      <c r="T23" s="27">
        <v>4</v>
      </c>
      <c r="U23" s="27">
        <v>1</v>
      </c>
      <c r="V23" s="23" t="s">
        <v>1</v>
      </c>
      <c r="W23" s="21" t="str">
        <f t="shared" si="3"/>
        <v>X</v>
      </c>
      <c r="Y23" s="20"/>
    </row>
    <row r="24" spans="1:25" ht="10.5" customHeight="1" x14ac:dyDescent="0.2">
      <c r="A24" s="23" t="s">
        <v>10</v>
      </c>
      <c r="B24" s="27">
        <v>0</v>
      </c>
      <c r="C24" s="27">
        <v>0</v>
      </c>
      <c r="D24" s="23" t="s">
        <v>0</v>
      </c>
      <c r="E24" s="25" t="str">
        <f t="shared" si="4"/>
        <v>X</v>
      </c>
      <c r="F24" s="22"/>
      <c r="G24" s="23" t="s">
        <v>5</v>
      </c>
      <c r="H24" s="27">
        <v>1</v>
      </c>
      <c r="I24" s="27">
        <v>1</v>
      </c>
      <c r="J24" s="23" t="s">
        <v>10</v>
      </c>
      <c r="K24" s="22" t="str">
        <f t="shared" si="5"/>
        <v>X</v>
      </c>
      <c r="L24" s="22"/>
      <c r="M24" s="23" t="s">
        <v>10</v>
      </c>
      <c r="N24" s="27">
        <v>1</v>
      </c>
      <c r="O24" s="27">
        <v>1</v>
      </c>
      <c r="P24" s="23" t="s">
        <v>9</v>
      </c>
      <c r="Q24" s="22" t="str">
        <f t="shared" si="6"/>
        <v>X</v>
      </c>
      <c r="R24" s="22"/>
      <c r="S24" s="23" t="s">
        <v>46</v>
      </c>
      <c r="T24" s="27">
        <v>1</v>
      </c>
      <c r="U24" s="27">
        <v>1</v>
      </c>
      <c r="V24" s="23" t="s">
        <v>42</v>
      </c>
      <c r="W24" s="21" t="str">
        <f t="shared" si="3"/>
        <v>X</v>
      </c>
      <c r="Y24" s="20"/>
    </row>
    <row r="25" spans="1:25" ht="10.5" customHeight="1" thickBot="1" x14ac:dyDescent="0.25">
      <c r="A25" s="23" t="s">
        <v>59</v>
      </c>
      <c r="B25" s="28">
        <v>1</v>
      </c>
      <c r="C25" s="28">
        <v>0</v>
      </c>
      <c r="D25" s="23" t="s">
        <v>46</v>
      </c>
      <c r="E25" s="25" t="str">
        <f t="shared" si="4"/>
        <v>X</v>
      </c>
      <c r="F25" s="22"/>
      <c r="G25" s="31" t="s">
        <v>2</v>
      </c>
      <c r="H25" s="28">
        <v>2</v>
      </c>
      <c r="I25" s="28">
        <v>0</v>
      </c>
      <c r="J25" s="23" t="s">
        <v>6</v>
      </c>
      <c r="K25" s="22" t="str">
        <f t="shared" si="5"/>
        <v>X</v>
      </c>
      <c r="L25" s="22"/>
      <c r="M25" s="23" t="s">
        <v>13</v>
      </c>
      <c r="N25" s="28">
        <v>1</v>
      </c>
      <c r="O25" s="28">
        <v>1</v>
      </c>
      <c r="P25" s="23" t="s">
        <v>12</v>
      </c>
      <c r="Q25" s="22" t="str">
        <f t="shared" si="6"/>
        <v>X</v>
      </c>
      <c r="R25" s="22"/>
      <c r="S25" s="23" t="s">
        <v>5</v>
      </c>
      <c r="T25" s="28">
        <v>1</v>
      </c>
      <c r="U25" s="28">
        <v>1</v>
      </c>
      <c r="V25" s="23" t="s">
        <v>13</v>
      </c>
      <c r="W25" s="21" t="str">
        <f t="shared" si="3"/>
        <v>X</v>
      </c>
      <c r="Y25" s="20"/>
    </row>
    <row r="26" spans="1:25" ht="10.5" customHeight="1" thickBot="1" x14ac:dyDescent="0.25">
      <c r="A26" s="29" t="s">
        <v>14</v>
      </c>
      <c r="B26" s="30">
        <f>SUM(B16:B25)</f>
        <v>8</v>
      </c>
      <c r="C26" s="30">
        <f>SUM(C16:C25)</f>
        <v>9</v>
      </c>
      <c r="D26" s="29">
        <f>B26+C26</f>
        <v>17</v>
      </c>
      <c r="E26" s="25"/>
      <c r="F26" s="22"/>
      <c r="G26" s="29" t="s">
        <v>14</v>
      </c>
      <c r="H26" s="30">
        <f>SUM(H16:H25)</f>
        <v>23</v>
      </c>
      <c r="I26" s="30">
        <f>SUM(I16:I25)</f>
        <v>10</v>
      </c>
      <c r="J26" s="29">
        <f>H26+I26</f>
        <v>33</v>
      </c>
      <c r="K26" s="22"/>
      <c r="L26" s="22"/>
      <c r="M26" s="29" t="s">
        <v>14</v>
      </c>
      <c r="N26" s="30">
        <f>SUM(N16:N25)</f>
        <v>13</v>
      </c>
      <c r="O26" s="30">
        <f>SUM(O16:O25)</f>
        <v>14</v>
      </c>
      <c r="P26" s="29">
        <f>N26+O26</f>
        <v>27</v>
      </c>
      <c r="Q26" s="22"/>
      <c r="R26" s="22"/>
      <c r="S26" s="29" t="s">
        <v>14</v>
      </c>
      <c r="T26" s="30">
        <f>SUM(T16:T25)</f>
        <v>15</v>
      </c>
      <c r="U26" s="30">
        <f>SUM(U16:U25)</f>
        <v>14</v>
      </c>
      <c r="V26" s="29">
        <f>T26+U26</f>
        <v>29</v>
      </c>
      <c r="Y26" s="20"/>
    </row>
    <row r="27" spans="1:25" ht="12" customHeight="1" x14ac:dyDescent="0.2">
      <c r="A27" s="32" t="s">
        <v>60</v>
      </c>
      <c r="B27" s="33"/>
      <c r="C27" s="83">
        <v>40818</v>
      </c>
      <c r="D27" s="84"/>
      <c r="E27" s="25"/>
      <c r="F27" s="22"/>
      <c r="G27" s="81" t="s">
        <v>61</v>
      </c>
      <c r="H27" s="82"/>
      <c r="I27" s="73">
        <v>40832</v>
      </c>
      <c r="J27" s="74"/>
      <c r="K27" s="22"/>
      <c r="L27" s="22"/>
      <c r="M27" s="81" t="s">
        <v>62</v>
      </c>
      <c r="N27" s="82"/>
      <c r="O27" s="73">
        <v>40839</v>
      </c>
      <c r="P27" s="74"/>
      <c r="Q27" s="22"/>
      <c r="R27" s="22"/>
      <c r="S27" s="81" t="s">
        <v>63</v>
      </c>
      <c r="T27" s="82"/>
      <c r="U27" s="73">
        <v>40846</v>
      </c>
      <c r="V27" s="74"/>
      <c r="W27" s="21" t="str">
        <f t="shared" si="3"/>
        <v/>
      </c>
      <c r="Y27" s="20"/>
    </row>
    <row r="28" spans="1:25" ht="10.5" customHeight="1" x14ac:dyDescent="0.2">
      <c r="A28" s="23" t="s">
        <v>1</v>
      </c>
      <c r="B28" s="27">
        <v>3</v>
      </c>
      <c r="C28" s="27">
        <v>0</v>
      </c>
      <c r="D28" s="23" t="s">
        <v>12</v>
      </c>
      <c r="E28" s="25" t="str">
        <f t="shared" si="4"/>
        <v>X</v>
      </c>
      <c r="F28" s="22"/>
      <c r="G28" s="23" t="s">
        <v>8</v>
      </c>
      <c r="H28" s="27">
        <v>5</v>
      </c>
      <c r="I28" s="27">
        <v>3</v>
      </c>
      <c r="J28" s="31" t="s">
        <v>45</v>
      </c>
      <c r="K28" s="22" t="str">
        <f>IF(AND(H28&lt;&gt;"",I28&lt;&gt;""),"X","")</f>
        <v>X</v>
      </c>
      <c r="L28" s="22"/>
      <c r="M28" s="23" t="s">
        <v>43</v>
      </c>
      <c r="N28" s="27">
        <v>1</v>
      </c>
      <c r="O28" s="27">
        <v>3</v>
      </c>
      <c r="P28" s="23" t="s">
        <v>8</v>
      </c>
      <c r="Q28" s="22" t="str">
        <f>IF(AND(N28&lt;&gt;"",O28&lt;&gt;""),"X","")</f>
        <v>X</v>
      </c>
      <c r="R28" s="22"/>
      <c r="S28" s="23" t="s">
        <v>59</v>
      </c>
      <c r="T28" s="27">
        <v>4</v>
      </c>
      <c r="U28" s="27">
        <v>2</v>
      </c>
      <c r="V28" s="23" t="s">
        <v>43</v>
      </c>
      <c r="W28" s="21" t="str">
        <f t="shared" si="3"/>
        <v>X</v>
      </c>
      <c r="Y28" s="20"/>
    </row>
    <row r="29" spans="1:25" ht="10.5" customHeight="1" x14ac:dyDescent="0.2">
      <c r="A29" s="23" t="s">
        <v>7</v>
      </c>
      <c r="B29" s="27">
        <v>2</v>
      </c>
      <c r="C29" s="27">
        <v>0</v>
      </c>
      <c r="D29" s="23" t="s">
        <v>9</v>
      </c>
      <c r="E29" s="25" t="str">
        <f t="shared" si="4"/>
        <v>X</v>
      </c>
      <c r="F29" s="22"/>
      <c r="G29" s="31" t="s">
        <v>2</v>
      </c>
      <c r="H29" s="27">
        <v>3</v>
      </c>
      <c r="I29" s="27">
        <v>1</v>
      </c>
      <c r="J29" s="23" t="s">
        <v>10</v>
      </c>
      <c r="K29" s="22" t="str">
        <f t="shared" ref="K29:K37" si="7">IF(AND(H29&lt;&gt;"",I29&lt;&gt;""),"X","")</f>
        <v>X</v>
      </c>
      <c r="L29" s="22"/>
      <c r="M29" s="23" t="s">
        <v>13</v>
      </c>
      <c r="N29" s="27">
        <v>1</v>
      </c>
      <c r="O29" s="27">
        <v>0</v>
      </c>
      <c r="P29" s="23" t="s">
        <v>9</v>
      </c>
      <c r="Q29" s="22" t="str">
        <f t="shared" ref="Q29:Q37" si="8">IF(AND(N29&lt;&gt;"",O29&lt;&gt;""),"X","")</f>
        <v>X</v>
      </c>
      <c r="R29" s="22"/>
      <c r="S29" s="23" t="s">
        <v>8</v>
      </c>
      <c r="T29" s="27">
        <v>2</v>
      </c>
      <c r="U29" s="27">
        <v>0</v>
      </c>
      <c r="V29" s="23" t="s">
        <v>10</v>
      </c>
      <c r="W29" s="21" t="str">
        <f t="shared" si="3"/>
        <v>X</v>
      </c>
      <c r="Y29" s="20"/>
    </row>
    <row r="30" spans="1:25" ht="10.5" customHeight="1" x14ac:dyDescent="0.2">
      <c r="A30" s="23" t="s">
        <v>43</v>
      </c>
      <c r="B30" s="27">
        <v>1</v>
      </c>
      <c r="C30" s="27">
        <v>1</v>
      </c>
      <c r="D30" s="23" t="s">
        <v>4</v>
      </c>
      <c r="E30" s="25" t="str">
        <f t="shared" si="4"/>
        <v>X</v>
      </c>
      <c r="F30" s="22"/>
      <c r="G30" s="23" t="s">
        <v>12</v>
      </c>
      <c r="H30" s="27">
        <v>0</v>
      </c>
      <c r="I30" s="27">
        <v>0</v>
      </c>
      <c r="J30" s="23" t="s">
        <v>6</v>
      </c>
      <c r="K30" s="22" t="str">
        <f t="shared" si="7"/>
        <v>X</v>
      </c>
      <c r="L30" s="22"/>
      <c r="M30" s="23" t="s">
        <v>1</v>
      </c>
      <c r="N30" s="27">
        <v>1</v>
      </c>
      <c r="O30" s="27">
        <v>1</v>
      </c>
      <c r="P30" s="23" t="s">
        <v>44</v>
      </c>
      <c r="Q30" s="22" t="str">
        <f t="shared" si="8"/>
        <v>X</v>
      </c>
      <c r="R30" s="22"/>
      <c r="S30" s="23" t="s">
        <v>46</v>
      </c>
      <c r="T30" s="27">
        <v>3</v>
      </c>
      <c r="U30" s="27">
        <v>1</v>
      </c>
      <c r="V30" s="23" t="s">
        <v>7</v>
      </c>
      <c r="W30" s="21" t="str">
        <f t="shared" si="3"/>
        <v>X</v>
      </c>
      <c r="Y30" s="20"/>
    </row>
    <row r="31" spans="1:25" ht="10.5" customHeight="1" x14ac:dyDescent="0.2">
      <c r="A31" s="23" t="s">
        <v>13</v>
      </c>
      <c r="B31" s="27">
        <v>1</v>
      </c>
      <c r="C31" s="27">
        <v>1</v>
      </c>
      <c r="D31" s="23" t="s">
        <v>0</v>
      </c>
      <c r="E31" s="25" t="str">
        <f t="shared" si="4"/>
        <v>X</v>
      </c>
      <c r="F31" s="22"/>
      <c r="G31" s="23" t="s">
        <v>0</v>
      </c>
      <c r="H31" s="27">
        <v>1</v>
      </c>
      <c r="I31" s="27">
        <v>3</v>
      </c>
      <c r="J31" s="23" t="s">
        <v>11</v>
      </c>
      <c r="K31" s="22" t="str">
        <f t="shared" si="7"/>
        <v>X</v>
      </c>
      <c r="L31" s="22"/>
      <c r="M31" s="23" t="s">
        <v>10</v>
      </c>
      <c r="N31" s="27">
        <v>1</v>
      </c>
      <c r="O31" s="27">
        <v>0</v>
      </c>
      <c r="P31" s="23" t="s">
        <v>4</v>
      </c>
      <c r="Q31" s="22" t="str">
        <f t="shared" si="8"/>
        <v>X</v>
      </c>
      <c r="R31" s="22"/>
      <c r="S31" s="23" t="s">
        <v>44</v>
      </c>
      <c r="T31" s="27">
        <v>3</v>
      </c>
      <c r="U31" s="27">
        <v>1</v>
      </c>
      <c r="V31" s="23" t="s">
        <v>0</v>
      </c>
      <c r="W31" s="21" t="str">
        <f t="shared" si="3"/>
        <v>X</v>
      </c>
      <c r="Y31" s="20"/>
    </row>
    <row r="32" spans="1:25" ht="10.5" customHeight="1" x14ac:dyDescent="0.2">
      <c r="A32" s="31" t="s">
        <v>45</v>
      </c>
      <c r="B32" s="27">
        <v>1</v>
      </c>
      <c r="C32" s="27">
        <v>1</v>
      </c>
      <c r="D32" s="23" t="s">
        <v>42</v>
      </c>
      <c r="E32" s="25" t="str">
        <f t="shared" si="4"/>
        <v>X</v>
      </c>
      <c r="F32" s="22"/>
      <c r="G32" s="23" t="s">
        <v>46</v>
      </c>
      <c r="H32" s="27">
        <v>1</v>
      </c>
      <c r="I32" s="27">
        <v>1</v>
      </c>
      <c r="J32" s="23" t="s">
        <v>43</v>
      </c>
      <c r="K32" s="22" t="str">
        <f t="shared" si="7"/>
        <v>X</v>
      </c>
      <c r="L32" s="22"/>
      <c r="M32" s="23" t="s">
        <v>6</v>
      </c>
      <c r="N32" s="27">
        <v>2</v>
      </c>
      <c r="O32" s="27">
        <v>0</v>
      </c>
      <c r="P32" s="23" t="s">
        <v>42</v>
      </c>
      <c r="Q32" s="22" t="str">
        <f t="shared" si="8"/>
        <v>X</v>
      </c>
      <c r="R32" s="22"/>
      <c r="S32" s="31" t="s">
        <v>45</v>
      </c>
      <c r="T32" s="27">
        <v>2</v>
      </c>
      <c r="U32" s="27">
        <v>3</v>
      </c>
      <c r="V32" s="23" t="s">
        <v>6</v>
      </c>
      <c r="W32" s="21" t="str">
        <f t="shared" si="3"/>
        <v>X</v>
      </c>
      <c r="Y32" s="20"/>
    </row>
    <row r="33" spans="1:25" ht="10.5" customHeight="1" x14ac:dyDescent="0.2">
      <c r="A33" s="23" t="s">
        <v>10</v>
      </c>
      <c r="B33" s="27">
        <v>1</v>
      </c>
      <c r="C33" s="27">
        <v>1</v>
      </c>
      <c r="D33" s="23" t="s">
        <v>44</v>
      </c>
      <c r="E33" s="25" t="str">
        <f t="shared" si="4"/>
        <v>X</v>
      </c>
      <c r="F33" s="22"/>
      <c r="G33" s="23" t="s">
        <v>44</v>
      </c>
      <c r="H33" s="27">
        <v>1</v>
      </c>
      <c r="I33" s="27">
        <v>2</v>
      </c>
      <c r="J33" s="23" t="s">
        <v>13</v>
      </c>
      <c r="K33" s="22" t="str">
        <f t="shared" si="7"/>
        <v>X</v>
      </c>
      <c r="L33" s="22"/>
      <c r="M33" s="23" t="s">
        <v>3</v>
      </c>
      <c r="N33" s="27">
        <v>1</v>
      </c>
      <c r="O33" s="27">
        <v>1</v>
      </c>
      <c r="P33" s="23" t="s">
        <v>46</v>
      </c>
      <c r="Q33" s="22" t="str">
        <f t="shared" si="8"/>
        <v>X</v>
      </c>
      <c r="R33" s="22"/>
      <c r="S33" s="23" t="s">
        <v>42</v>
      </c>
      <c r="T33" s="27">
        <v>0</v>
      </c>
      <c r="U33" s="27">
        <v>2</v>
      </c>
      <c r="V33" s="23" t="s">
        <v>3</v>
      </c>
      <c r="W33" s="21" t="str">
        <f t="shared" si="3"/>
        <v>X</v>
      </c>
      <c r="Y33" s="20"/>
    </row>
    <row r="34" spans="1:25" ht="10.5" customHeight="1" x14ac:dyDescent="0.2">
      <c r="A34" s="23" t="s">
        <v>3</v>
      </c>
      <c r="B34" s="27">
        <v>2</v>
      </c>
      <c r="C34" s="27">
        <v>2</v>
      </c>
      <c r="D34" s="23" t="s">
        <v>8</v>
      </c>
      <c r="E34" s="25" t="str">
        <f t="shared" si="4"/>
        <v>X</v>
      </c>
      <c r="F34" s="22"/>
      <c r="G34" s="23" t="s">
        <v>4</v>
      </c>
      <c r="H34" s="27">
        <v>3</v>
      </c>
      <c r="I34" s="27">
        <v>0</v>
      </c>
      <c r="J34" s="23" t="s">
        <v>3</v>
      </c>
      <c r="K34" s="22" t="str">
        <f t="shared" si="7"/>
        <v>X</v>
      </c>
      <c r="L34" s="22"/>
      <c r="M34" s="23" t="s">
        <v>7</v>
      </c>
      <c r="N34" s="27">
        <v>0</v>
      </c>
      <c r="O34" s="27">
        <v>0</v>
      </c>
      <c r="P34" s="23" t="s">
        <v>12</v>
      </c>
      <c r="Q34" s="22" t="str">
        <f t="shared" si="8"/>
        <v>X</v>
      </c>
      <c r="R34" s="22"/>
      <c r="S34" s="31" t="s">
        <v>2</v>
      </c>
      <c r="T34" s="27">
        <v>2</v>
      </c>
      <c r="U34" s="27">
        <v>0</v>
      </c>
      <c r="V34" s="23" t="s">
        <v>13</v>
      </c>
      <c r="W34" s="21" t="str">
        <f t="shared" si="3"/>
        <v>X</v>
      </c>
      <c r="Y34" s="20"/>
    </row>
    <row r="35" spans="1:25" ht="10.5" customHeight="1" x14ac:dyDescent="0.2">
      <c r="A35" s="23" t="s">
        <v>11</v>
      </c>
      <c r="B35" s="27">
        <v>2</v>
      </c>
      <c r="C35" s="27">
        <v>0</v>
      </c>
      <c r="D35" s="23" t="s">
        <v>5</v>
      </c>
      <c r="E35" s="25" t="str">
        <f t="shared" si="4"/>
        <v>X</v>
      </c>
      <c r="F35" s="22"/>
      <c r="G35" s="23" t="s">
        <v>42</v>
      </c>
      <c r="H35" s="27">
        <v>1</v>
      </c>
      <c r="I35" s="27">
        <v>3</v>
      </c>
      <c r="J35" s="23" t="s">
        <v>59</v>
      </c>
      <c r="K35" s="22" t="str">
        <f t="shared" si="7"/>
        <v>X</v>
      </c>
      <c r="L35" s="22"/>
      <c r="M35" s="23" t="s">
        <v>59</v>
      </c>
      <c r="N35" s="27">
        <v>2</v>
      </c>
      <c r="O35" s="27">
        <v>0</v>
      </c>
      <c r="P35" s="31" t="s">
        <v>45</v>
      </c>
      <c r="Q35" s="22" t="str">
        <f t="shared" si="8"/>
        <v>X</v>
      </c>
      <c r="R35" s="22"/>
      <c r="S35" s="23" t="s">
        <v>12</v>
      </c>
      <c r="T35" s="27">
        <v>1</v>
      </c>
      <c r="U35" s="27">
        <v>0</v>
      </c>
      <c r="V35" s="23" t="s">
        <v>5</v>
      </c>
      <c r="W35" s="21" t="str">
        <f t="shared" si="3"/>
        <v>X</v>
      </c>
      <c r="Y35" s="20"/>
    </row>
    <row r="36" spans="1:25" ht="10.5" customHeight="1" x14ac:dyDescent="0.2">
      <c r="A36" s="23" t="s">
        <v>6</v>
      </c>
      <c r="B36" s="27">
        <v>1</v>
      </c>
      <c r="C36" s="27">
        <v>1</v>
      </c>
      <c r="D36" s="23" t="s">
        <v>46</v>
      </c>
      <c r="E36" s="25" t="str">
        <f t="shared" si="4"/>
        <v>X</v>
      </c>
      <c r="F36" s="22"/>
      <c r="G36" s="23" t="s">
        <v>9</v>
      </c>
      <c r="H36" s="27">
        <v>3</v>
      </c>
      <c r="I36" s="27">
        <v>0</v>
      </c>
      <c r="J36" s="23" t="s">
        <v>1</v>
      </c>
      <c r="K36" s="22" t="str">
        <f t="shared" si="7"/>
        <v>X</v>
      </c>
      <c r="L36" s="22"/>
      <c r="M36" s="23" t="s">
        <v>0</v>
      </c>
      <c r="N36" s="27">
        <v>0</v>
      </c>
      <c r="O36" s="27">
        <v>1</v>
      </c>
      <c r="P36" s="23" t="s">
        <v>5</v>
      </c>
      <c r="Q36" s="22" t="str">
        <f t="shared" si="8"/>
        <v>X</v>
      </c>
      <c r="R36" s="22"/>
      <c r="S36" s="23" t="s">
        <v>4</v>
      </c>
      <c r="T36" s="27">
        <v>1</v>
      </c>
      <c r="U36" s="27">
        <v>1</v>
      </c>
      <c r="V36" s="23" t="s">
        <v>1</v>
      </c>
      <c r="W36" s="21" t="str">
        <f t="shared" si="3"/>
        <v>X</v>
      </c>
      <c r="Y36" s="20"/>
    </row>
    <row r="37" spans="1:25" ht="10.5" customHeight="1" thickBot="1" x14ac:dyDescent="0.25">
      <c r="A37" s="23" t="s">
        <v>59</v>
      </c>
      <c r="B37" s="28">
        <v>2</v>
      </c>
      <c r="C37" s="28">
        <v>0</v>
      </c>
      <c r="D37" s="31" t="s">
        <v>2</v>
      </c>
      <c r="E37" s="25" t="str">
        <f t="shared" si="4"/>
        <v>X</v>
      </c>
      <c r="F37" s="22"/>
      <c r="G37" s="23" t="s">
        <v>5</v>
      </c>
      <c r="H37" s="28">
        <v>2</v>
      </c>
      <c r="I37" s="28">
        <v>0</v>
      </c>
      <c r="J37" s="23" t="s">
        <v>7</v>
      </c>
      <c r="K37" s="22" t="str">
        <f t="shared" si="7"/>
        <v>X</v>
      </c>
      <c r="L37" s="22"/>
      <c r="M37" s="23" t="s">
        <v>11</v>
      </c>
      <c r="N37" s="28">
        <v>3</v>
      </c>
      <c r="O37" s="28">
        <v>1</v>
      </c>
      <c r="P37" s="31" t="s">
        <v>2</v>
      </c>
      <c r="Q37" s="22" t="str">
        <f t="shared" si="8"/>
        <v>X</v>
      </c>
      <c r="R37" s="22"/>
      <c r="S37" s="23" t="s">
        <v>9</v>
      </c>
      <c r="T37" s="28">
        <v>0</v>
      </c>
      <c r="U37" s="28">
        <v>0</v>
      </c>
      <c r="V37" s="23" t="s">
        <v>11</v>
      </c>
      <c r="W37" s="21" t="str">
        <f t="shared" si="3"/>
        <v>X</v>
      </c>
      <c r="Y37" s="20"/>
    </row>
    <row r="38" spans="1:25" ht="10.5" customHeight="1" thickBot="1" x14ac:dyDescent="0.25">
      <c r="A38" s="29"/>
      <c r="B38" s="30"/>
      <c r="C38" s="30"/>
      <c r="D38" s="29"/>
      <c r="E38" s="25"/>
      <c r="F38" s="22"/>
      <c r="G38" s="29"/>
      <c r="H38" s="30"/>
      <c r="I38" s="30"/>
      <c r="J38" s="29"/>
      <c r="K38" s="22"/>
      <c r="L38" s="22"/>
      <c r="M38" s="29"/>
      <c r="N38" s="30"/>
      <c r="O38" s="30"/>
      <c r="P38" s="29"/>
      <c r="Q38" s="22"/>
      <c r="R38" s="22"/>
      <c r="S38" s="29"/>
      <c r="T38" s="30"/>
      <c r="U38" s="30"/>
      <c r="V38" s="29"/>
      <c r="Y38" s="20"/>
    </row>
    <row r="39" spans="1:25" ht="12" customHeight="1" x14ac:dyDescent="0.2">
      <c r="A39" s="79" t="s">
        <v>64</v>
      </c>
      <c r="B39" s="80"/>
      <c r="C39" s="73">
        <v>40853</v>
      </c>
      <c r="D39" s="74"/>
      <c r="E39" s="25" t="str">
        <f t="shared" si="4"/>
        <v/>
      </c>
      <c r="F39" s="22"/>
      <c r="G39" s="79" t="s">
        <v>65</v>
      </c>
      <c r="H39" s="80"/>
      <c r="I39" s="73">
        <v>40867</v>
      </c>
      <c r="J39" s="74"/>
      <c r="K39" s="22"/>
      <c r="L39" s="22"/>
      <c r="M39" s="79" t="s">
        <v>66</v>
      </c>
      <c r="N39" s="80"/>
      <c r="O39" s="73">
        <v>40873</v>
      </c>
      <c r="P39" s="74"/>
      <c r="Q39" s="22"/>
      <c r="R39" s="22"/>
      <c r="S39" s="79" t="s">
        <v>67</v>
      </c>
      <c r="T39" s="80"/>
      <c r="U39" s="73">
        <v>40881</v>
      </c>
      <c r="V39" s="74"/>
      <c r="W39" s="21" t="str">
        <f t="shared" si="3"/>
        <v/>
      </c>
      <c r="Y39" s="20"/>
    </row>
    <row r="40" spans="1:25" ht="10.5" customHeight="1" x14ac:dyDescent="0.2">
      <c r="A40" s="23" t="s">
        <v>11</v>
      </c>
      <c r="B40" s="27">
        <v>1</v>
      </c>
      <c r="C40" s="27">
        <v>1</v>
      </c>
      <c r="D40" s="23" t="s">
        <v>44</v>
      </c>
      <c r="E40" s="25" t="str">
        <f t="shared" si="4"/>
        <v>X</v>
      </c>
      <c r="F40" s="22"/>
      <c r="G40" s="23" t="s">
        <v>12</v>
      </c>
      <c r="H40" s="27">
        <v>0</v>
      </c>
      <c r="I40" s="27">
        <v>0</v>
      </c>
      <c r="J40" s="23" t="s">
        <v>11</v>
      </c>
      <c r="K40" s="22" t="str">
        <f>IF(AND(H40&lt;&gt;"",I40&lt;&gt;""),"X","")</f>
        <v>X</v>
      </c>
      <c r="L40" s="22"/>
      <c r="M40" s="23" t="s">
        <v>1</v>
      </c>
      <c r="N40" s="27">
        <v>1</v>
      </c>
      <c r="O40" s="27">
        <v>3</v>
      </c>
      <c r="P40" s="23" t="s">
        <v>8</v>
      </c>
      <c r="Q40" s="22" t="str">
        <f>IF(AND(H40&lt;&gt;"",I40&lt;&gt;""),"X","")</f>
        <v>X</v>
      </c>
      <c r="R40" s="22"/>
      <c r="S40" s="23" t="s">
        <v>43</v>
      </c>
      <c r="T40" s="27">
        <v>1</v>
      </c>
      <c r="U40" s="27">
        <v>2</v>
      </c>
      <c r="V40" s="23" t="s">
        <v>6</v>
      </c>
      <c r="W40" s="21" t="str">
        <f t="shared" si="3"/>
        <v>X</v>
      </c>
      <c r="Y40" s="20"/>
    </row>
    <row r="41" spans="1:25" ht="10.5" customHeight="1" x14ac:dyDescent="0.2">
      <c r="A41" s="23" t="s">
        <v>13</v>
      </c>
      <c r="B41" s="27">
        <v>1</v>
      </c>
      <c r="C41" s="27">
        <v>1</v>
      </c>
      <c r="D41" s="23" t="s">
        <v>8</v>
      </c>
      <c r="E41" s="25" t="str">
        <f t="shared" si="4"/>
        <v>X</v>
      </c>
      <c r="F41" s="22"/>
      <c r="G41" s="31" t="s">
        <v>2</v>
      </c>
      <c r="H41" s="27">
        <v>1</v>
      </c>
      <c r="I41" s="27">
        <v>2</v>
      </c>
      <c r="J41" s="23" t="s">
        <v>5</v>
      </c>
      <c r="K41" s="22" t="str">
        <f t="shared" ref="K41:K49" si="9">IF(AND(H41&lt;&gt;"",I41&lt;&gt;""),"X","")</f>
        <v>X</v>
      </c>
      <c r="L41" s="22"/>
      <c r="M41" s="23" t="s">
        <v>5</v>
      </c>
      <c r="N41" s="27">
        <v>3</v>
      </c>
      <c r="O41" s="27">
        <v>2</v>
      </c>
      <c r="P41" s="23" t="s">
        <v>44</v>
      </c>
      <c r="Q41" s="22" t="str">
        <f t="shared" ref="Q41:Q49" si="10">IF(AND(H41&lt;&gt;"",I41&lt;&gt;""),"X","")</f>
        <v>X</v>
      </c>
      <c r="R41" s="22"/>
      <c r="S41" s="23" t="s">
        <v>8</v>
      </c>
      <c r="T41" s="27">
        <v>4</v>
      </c>
      <c r="U41" s="27">
        <v>0</v>
      </c>
      <c r="V41" s="23" t="s">
        <v>7</v>
      </c>
      <c r="W41" s="21" t="str">
        <f t="shared" si="3"/>
        <v>X</v>
      </c>
      <c r="Y41" s="20"/>
    </row>
    <row r="42" spans="1:25" ht="10.5" customHeight="1" x14ac:dyDescent="0.2">
      <c r="A42" s="23" t="s">
        <v>1</v>
      </c>
      <c r="B42" s="27">
        <v>2</v>
      </c>
      <c r="C42" s="27">
        <v>1</v>
      </c>
      <c r="D42" s="31" t="s">
        <v>2</v>
      </c>
      <c r="E42" s="25" t="str">
        <f t="shared" si="4"/>
        <v>X</v>
      </c>
      <c r="F42" s="22"/>
      <c r="G42" s="23" t="s">
        <v>44</v>
      </c>
      <c r="H42" s="27">
        <v>2</v>
      </c>
      <c r="I42" s="27">
        <v>1</v>
      </c>
      <c r="J42" s="23" t="s">
        <v>7</v>
      </c>
      <c r="K42" s="22" t="str">
        <f t="shared" si="9"/>
        <v>X</v>
      </c>
      <c r="L42" s="22"/>
      <c r="M42" s="23" t="s">
        <v>12</v>
      </c>
      <c r="N42" s="27">
        <v>2</v>
      </c>
      <c r="O42" s="27">
        <v>0</v>
      </c>
      <c r="P42" s="23" t="s">
        <v>9</v>
      </c>
      <c r="Q42" s="22" t="str">
        <f t="shared" si="10"/>
        <v>X</v>
      </c>
      <c r="R42" s="22"/>
      <c r="S42" s="23" t="s">
        <v>42</v>
      </c>
      <c r="T42" s="27">
        <v>2</v>
      </c>
      <c r="U42" s="27">
        <v>3</v>
      </c>
      <c r="V42" s="23" t="s">
        <v>11</v>
      </c>
      <c r="W42" s="21" t="str">
        <f t="shared" si="3"/>
        <v>X</v>
      </c>
      <c r="Y42" s="20"/>
    </row>
    <row r="43" spans="1:25" ht="10.5" customHeight="1" x14ac:dyDescent="0.2">
      <c r="A43" s="23" t="s">
        <v>5</v>
      </c>
      <c r="B43" s="27">
        <v>1</v>
      </c>
      <c r="C43" s="27">
        <v>1</v>
      </c>
      <c r="D43" s="23" t="s">
        <v>9</v>
      </c>
      <c r="E43" s="25" t="str">
        <f t="shared" si="4"/>
        <v>X</v>
      </c>
      <c r="F43" s="22"/>
      <c r="G43" s="23" t="s">
        <v>42</v>
      </c>
      <c r="H43" s="27">
        <v>2</v>
      </c>
      <c r="I43" s="27">
        <v>2</v>
      </c>
      <c r="J43" s="23" t="s">
        <v>43</v>
      </c>
      <c r="K43" s="22" t="str">
        <f t="shared" si="9"/>
        <v>X</v>
      </c>
      <c r="L43" s="22"/>
      <c r="M43" s="23" t="s">
        <v>13</v>
      </c>
      <c r="N43" s="27">
        <v>3</v>
      </c>
      <c r="O43" s="27">
        <v>1</v>
      </c>
      <c r="P43" s="23" t="s">
        <v>42</v>
      </c>
      <c r="Q43" s="22" t="str">
        <f t="shared" si="10"/>
        <v>X</v>
      </c>
      <c r="R43" s="22"/>
      <c r="S43" s="23" t="s">
        <v>46</v>
      </c>
      <c r="T43" s="27">
        <v>2</v>
      </c>
      <c r="U43" s="27">
        <v>2</v>
      </c>
      <c r="V43" s="23" t="s">
        <v>13</v>
      </c>
      <c r="W43" s="21" t="str">
        <f t="shared" si="3"/>
        <v>X</v>
      </c>
      <c r="Y43" s="20"/>
    </row>
    <row r="44" spans="1:25" ht="10.5" customHeight="1" x14ac:dyDescent="0.2">
      <c r="A44" s="23" t="s">
        <v>7</v>
      </c>
      <c r="B44" s="27">
        <v>2</v>
      </c>
      <c r="C44" s="27">
        <v>0</v>
      </c>
      <c r="D44" s="23" t="s">
        <v>42</v>
      </c>
      <c r="E44" s="25" t="str">
        <f t="shared" si="4"/>
        <v>X</v>
      </c>
      <c r="F44" s="22"/>
      <c r="G44" s="23" t="s">
        <v>4</v>
      </c>
      <c r="H44" s="27">
        <v>0</v>
      </c>
      <c r="I44" s="27">
        <v>2</v>
      </c>
      <c r="J44" s="23" t="s">
        <v>13</v>
      </c>
      <c r="K44" s="22" t="str">
        <f t="shared" si="9"/>
        <v>X</v>
      </c>
      <c r="L44" s="22"/>
      <c r="M44" s="23" t="s">
        <v>3</v>
      </c>
      <c r="N44" s="27">
        <v>2</v>
      </c>
      <c r="O44" s="27">
        <v>0</v>
      </c>
      <c r="P44" s="23" t="s">
        <v>43</v>
      </c>
      <c r="Q44" s="22" t="str">
        <f t="shared" si="10"/>
        <v>X</v>
      </c>
      <c r="R44" s="22"/>
      <c r="S44" s="31" t="s">
        <v>45</v>
      </c>
      <c r="T44" s="27">
        <v>0</v>
      </c>
      <c r="U44" s="27">
        <v>0</v>
      </c>
      <c r="V44" s="23" t="s">
        <v>1</v>
      </c>
      <c r="W44" s="21" t="str">
        <f t="shared" si="3"/>
        <v>X</v>
      </c>
      <c r="Y44" s="20"/>
    </row>
    <row r="45" spans="1:25" ht="10.5" customHeight="1" x14ac:dyDescent="0.2">
      <c r="A45" s="23" t="s">
        <v>6</v>
      </c>
      <c r="B45" s="27">
        <v>2</v>
      </c>
      <c r="C45" s="27">
        <v>0</v>
      </c>
      <c r="D45" s="23" t="s">
        <v>4</v>
      </c>
      <c r="E45" s="25" t="str">
        <f t="shared" si="4"/>
        <v>X</v>
      </c>
      <c r="F45" s="22"/>
      <c r="G45" s="31" t="s">
        <v>45</v>
      </c>
      <c r="H45" s="27">
        <v>2</v>
      </c>
      <c r="I45" s="27">
        <v>0</v>
      </c>
      <c r="J45" s="23" t="s">
        <v>3</v>
      </c>
      <c r="K45" s="22" t="str">
        <f t="shared" si="9"/>
        <v>X</v>
      </c>
      <c r="L45" s="22"/>
      <c r="M45" s="23" t="s">
        <v>10</v>
      </c>
      <c r="N45" s="27">
        <v>1</v>
      </c>
      <c r="O45" s="27">
        <v>2</v>
      </c>
      <c r="P45" s="31" t="s">
        <v>45</v>
      </c>
      <c r="Q45" s="22" t="str">
        <f t="shared" si="10"/>
        <v>X</v>
      </c>
      <c r="R45" s="22"/>
      <c r="S45" s="23" t="s">
        <v>44</v>
      </c>
      <c r="T45" s="27">
        <v>2</v>
      </c>
      <c r="U45" s="27">
        <v>1</v>
      </c>
      <c r="V45" s="23" t="s">
        <v>9</v>
      </c>
      <c r="W45" s="21" t="str">
        <f t="shared" si="3"/>
        <v>X</v>
      </c>
      <c r="Y45" s="20"/>
    </row>
    <row r="46" spans="1:25" ht="10.5" customHeight="1" x14ac:dyDescent="0.2">
      <c r="A46" s="23" t="s">
        <v>43</v>
      </c>
      <c r="B46" s="27">
        <v>3</v>
      </c>
      <c r="C46" s="27">
        <v>0</v>
      </c>
      <c r="D46" s="31" t="s">
        <v>45</v>
      </c>
      <c r="E46" s="25" t="str">
        <f t="shared" si="4"/>
        <v>X</v>
      </c>
      <c r="F46" s="22"/>
      <c r="G46" s="23" t="s">
        <v>8</v>
      </c>
      <c r="H46" s="27">
        <v>1</v>
      </c>
      <c r="I46" s="27">
        <v>0</v>
      </c>
      <c r="J46" s="23" t="s">
        <v>6</v>
      </c>
      <c r="K46" s="22" t="str">
        <f t="shared" si="9"/>
        <v>X</v>
      </c>
      <c r="L46" s="22"/>
      <c r="M46" s="23" t="s">
        <v>11</v>
      </c>
      <c r="N46" s="27">
        <v>2</v>
      </c>
      <c r="O46" s="27">
        <v>0</v>
      </c>
      <c r="P46" s="23" t="s">
        <v>46</v>
      </c>
      <c r="Q46" s="22" t="str">
        <f t="shared" si="10"/>
        <v>X</v>
      </c>
      <c r="R46" s="22"/>
      <c r="S46" s="23" t="s">
        <v>4</v>
      </c>
      <c r="T46" s="27">
        <v>2</v>
      </c>
      <c r="U46" s="27">
        <v>0</v>
      </c>
      <c r="V46" s="23" t="s">
        <v>5</v>
      </c>
      <c r="W46" s="21" t="str">
        <f t="shared" si="3"/>
        <v>X</v>
      </c>
      <c r="Y46" s="20"/>
    </row>
    <row r="47" spans="1:25" ht="10.5" customHeight="1" x14ac:dyDescent="0.2">
      <c r="A47" s="23" t="s">
        <v>10</v>
      </c>
      <c r="B47" s="27">
        <v>2</v>
      </c>
      <c r="C47" s="27">
        <v>1</v>
      </c>
      <c r="D47" s="23" t="s">
        <v>46</v>
      </c>
      <c r="E47" s="25" t="str">
        <f t="shared" si="4"/>
        <v>X</v>
      </c>
      <c r="F47" s="22"/>
      <c r="G47" s="23" t="s">
        <v>46</v>
      </c>
      <c r="H47" s="27">
        <v>2</v>
      </c>
      <c r="I47" s="27">
        <v>0</v>
      </c>
      <c r="J47" s="23" t="s">
        <v>1</v>
      </c>
      <c r="K47" s="22" t="str">
        <f t="shared" si="9"/>
        <v>X</v>
      </c>
      <c r="L47" s="22"/>
      <c r="M47" s="23" t="s">
        <v>0</v>
      </c>
      <c r="N47" s="27">
        <v>0</v>
      </c>
      <c r="O47" s="27">
        <v>3</v>
      </c>
      <c r="P47" s="31" t="s">
        <v>2</v>
      </c>
      <c r="Q47" s="22" t="str">
        <f t="shared" si="10"/>
        <v>X</v>
      </c>
      <c r="R47" s="22"/>
      <c r="S47" s="23" t="s">
        <v>59</v>
      </c>
      <c r="T47" s="27">
        <v>3</v>
      </c>
      <c r="U47" s="27">
        <v>2</v>
      </c>
      <c r="V47" s="23" t="s">
        <v>0</v>
      </c>
      <c r="W47" s="21" t="str">
        <f t="shared" si="3"/>
        <v>X</v>
      </c>
      <c r="Y47" s="20"/>
    </row>
    <row r="48" spans="1:25" ht="10.5" customHeight="1" x14ac:dyDescent="0.2">
      <c r="A48" s="23" t="s">
        <v>0</v>
      </c>
      <c r="B48" s="27">
        <v>2</v>
      </c>
      <c r="C48" s="27">
        <v>0</v>
      </c>
      <c r="D48" s="23" t="s">
        <v>12</v>
      </c>
      <c r="E48" s="25" t="str">
        <f t="shared" si="4"/>
        <v>X</v>
      </c>
      <c r="F48" s="22"/>
      <c r="G48" s="23" t="s">
        <v>9</v>
      </c>
      <c r="H48" s="27">
        <v>2</v>
      </c>
      <c r="I48" s="27">
        <v>1</v>
      </c>
      <c r="J48" s="23" t="s">
        <v>0</v>
      </c>
      <c r="K48" s="22" t="str">
        <f t="shared" si="9"/>
        <v>X</v>
      </c>
      <c r="L48" s="22"/>
      <c r="M48" s="23" t="s">
        <v>7</v>
      </c>
      <c r="N48" s="27">
        <v>1</v>
      </c>
      <c r="O48" s="27">
        <v>0</v>
      </c>
      <c r="P48" s="23" t="s">
        <v>4</v>
      </c>
      <c r="Q48" s="22" t="str">
        <f t="shared" si="10"/>
        <v>X</v>
      </c>
      <c r="R48" s="22"/>
      <c r="S48" s="23" t="s">
        <v>3</v>
      </c>
      <c r="T48" s="27">
        <v>2</v>
      </c>
      <c r="U48" s="27">
        <v>0</v>
      </c>
      <c r="V48" s="23" t="s">
        <v>10</v>
      </c>
      <c r="W48" s="21" t="str">
        <f t="shared" si="3"/>
        <v>X</v>
      </c>
      <c r="Y48" s="20"/>
    </row>
    <row r="49" spans="1:25" ht="10.5" customHeight="1" thickBot="1" x14ac:dyDescent="0.25">
      <c r="A49" s="23" t="s">
        <v>3</v>
      </c>
      <c r="B49" s="28">
        <v>1</v>
      </c>
      <c r="C49" s="28">
        <v>1</v>
      </c>
      <c r="D49" s="23" t="s">
        <v>59</v>
      </c>
      <c r="E49" s="25" t="str">
        <f t="shared" si="4"/>
        <v>X</v>
      </c>
      <c r="F49" s="22"/>
      <c r="G49" s="23" t="s">
        <v>59</v>
      </c>
      <c r="H49" s="28">
        <v>0</v>
      </c>
      <c r="I49" s="28">
        <v>1</v>
      </c>
      <c r="J49" s="23" t="s">
        <v>10</v>
      </c>
      <c r="K49" s="22" t="str">
        <f t="shared" si="9"/>
        <v>X</v>
      </c>
      <c r="L49" s="22"/>
      <c r="M49" s="23" t="s">
        <v>6</v>
      </c>
      <c r="N49" s="28">
        <v>3</v>
      </c>
      <c r="O49" s="28">
        <v>0</v>
      </c>
      <c r="P49" s="23" t="s">
        <v>59</v>
      </c>
      <c r="Q49" s="22" t="str">
        <f t="shared" si="10"/>
        <v>X</v>
      </c>
      <c r="R49" s="22"/>
      <c r="S49" s="31" t="s">
        <v>2</v>
      </c>
      <c r="T49" s="28">
        <v>3</v>
      </c>
      <c r="U49" s="28">
        <v>2</v>
      </c>
      <c r="V49" s="23" t="s">
        <v>12</v>
      </c>
      <c r="W49" s="21" t="str">
        <f t="shared" si="3"/>
        <v>X</v>
      </c>
      <c r="Y49" s="20"/>
    </row>
    <row r="50" spans="1:25" ht="10.5" customHeight="1" thickBot="1" x14ac:dyDescent="0.25">
      <c r="A50" s="29"/>
      <c r="B50" s="30"/>
      <c r="C50" s="30"/>
      <c r="D50" s="29"/>
      <c r="E50" s="25"/>
      <c r="F50" s="22"/>
      <c r="G50" s="29"/>
      <c r="H50" s="30"/>
      <c r="I50" s="30"/>
      <c r="J50" s="29"/>
      <c r="K50" s="22"/>
      <c r="L50" s="22"/>
      <c r="M50" s="29"/>
      <c r="N50" s="30"/>
      <c r="O50" s="30"/>
      <c r="P50" s="29"/>
      <c r="Q50" s="22"/>
      <c r="R50" s="22"/>
      <c r="S50" s="29"/>
      <c r="T50" s="30"/>
      <c r="U50" s="30"/>
      <c r="V50" s="29"/>
      <c r="Y50" s="20"/>
    </row>
    <row r="51" spans="1:25" ht="12" customHeight="1" x14ac:dyDescent="0.2">
      <c r="A51" s="79" t="s">
        <v>68</v>
      </c>
      <c r="B51" s="80"/>
      <c r="C51" s="73">
        <v>40888</v>
      </c>
      <c r="D51" s="74"/>
      <c r="E51" s="25" t="str">
        <f t="shared" si="4"/>
        <v/>
      </c>
      <c r="F51" s="22"/>
      <c r="G51" s="71" t="s">
        <v>69</v>
      </c>
      <c r="H51" s="72"/>
      <c r="I51" s="73">
        <v>40895</v>
      </c>
      <c r="J51" s="74"/>
      <c r="K51" s="22"/>
      <c r="L51" s="22"/>
      <c r="M51" s="79" t="s">
        <v>70</v>
      </c>
      <c r="N51" s="80"/>
      <c r="O51" s="73">
        <v>40898</v>
      </c>
      <c r="P51" s="74"/>
      <c r="Q51" s="22"/>
      <c r="R51" s="22"/>
      <c r="S51" s="79" t="s">
        <v>71</v>
      </c>
      <c r="T51" s="80"/>
      <c r="U51" s="73">
        <v>40923</v>
      </c>
      <c r="V51" s="74"/>
      <c r="W51" s="21" t="str">
        <f t="shared" si="3"/>
        <v/>
      </c>
      <c r="Y51" s="20"/>
    </row>
    <row r="52" spans="1:25" ht="10.5" customHeight="1" x14ac:dyDescent="0.2">
      <c r="A52" s="23" t="s">
        <v>9</v>
      </c>
      <c r="B52" s="27">
        <v>1</v>
      </c>
      <c r="C52" s="27">
        <v>0</v>
      </c>
      <c r="D52" s="23" t="s">
        <v>8</v>
      </c>
      <c r="E52" s="25" t="str">
        <f t="shared" si="4"/>
        <v>X</v>
      </c>
      <c r="F52" s="22"/>
      <c r="G52" s="23" t="s">
        <v>8</v>
      </c>
      <c r="H52" s="27">
        <v>1</v>
      </c>
      <c r="I52" s="27">
        <v>1</v>
      </c>
      <c r="J52" s="23" t="s">
        <v>12</v>
      </c>
      <c r="K52" s="22" t="str">
        <f>IF(AND(H52&lt;&gt;"",I52&lt;&gt;""),"X","")</f>
        <v>X</v>
      </c>
      <c r="L52" s="22"/>
      <c r="M52" s="23" t="s">
        <v>10</v>
      </c>
      <c r="N52" s="27">
        <v>1</v>
      </c>
      <c r="O52" s="27">
        <v>3</v>
      </c>
      <c r="P52" s="23" t="s">
        <v>6</v>
      </c>
      <c r="Q52" s="22" t="str">
        <f>IF(AND(N52&lt;&gt;"",O52&lt;&gt;""),"X","")</f>
        <v>X</v>
      </c>
      <c r="R52" s="22"/>
      <c r="S52" s="23" t="s">
        <v>13</v>
      </c>
      <c r="T52" s="27">
        <v>1</v>
      </c>
      <c r="U52" s="27">
        <v>0</v>
      </c>
      <c r="V52" s="23" t="s">
        <v>1</v>
      </c>
      <c r="W52" s="21" t="str">
        <f t="shared" si="3"/>
        <v>X</v>
      </c>
      <c r="Y52" s="20"/>
    </row>
    <row r="53" spans="1:25" ht="10.5" customHeight="1" x14ac:dyDescent="0.2">
      <c r="A53" s="23" t="s">
        <v>1</v>
      </c>
      <c r="B53" s="27">
        <v>0</v>
      </c>
      <c r="C53" s="27">
        <v>1</v>
      </c>
      <c r="D53" s="23" t="s">
        <v>59</v>
      </c>
      <c r="E53" s="25" t="str">
        <f t="shared" si="4"/>
        <v>X</v>
      </c>
      <c r="F53" s="22"/>
      <c r="G53" s="31" t="s">
        <v>45</v>
      </c>
      <c r="H53" s="27">
        <v>1</v>
      </c>
      <c r="I53" s="27">
        <v>2</v>
      </c>
      <c r="J53" s="23" t="s">
        <v>13</v>
      </c>
      <c r="K53" s="22" t="str">
        <f t="shared" ref="K53:K61" si="11">IF(AND(H53&lt;&gt;"",I53&lt;&gt;""),"X","")</f>
        <v>X</v>
      </c>
      <c r="L53" s="22"/>
      <c r="M53" s="23" t="s">
        <v>44</v>
      </c>
      <c r="N53" s="27">
        <v>4</v>
      </c>
      <c r="O53" s="27">
        <v>2</v>
      </c>
      <c r="P53" s="23" t="s">
        <v>8</v>
      </c>
      <c r="Q53" s="22" t="str">
        <f t="shared" ref="Q53:Q97" si="12">IF(AND(N53&lt;&gt;"",O53&lt;&gt;""),"X","")</f>
        <v>X</v>
      </c>
      <c r="R53" s="22"/>
      <c r="S53" s="23" t="s">
        <v>10</v>
      </c>
      <c r="T53" s="27">
        <v>2</v>
      </c>
      <c r="U53" s="27">
        <v>2</v>
      </c>
      <c r="V53" s="23" t="s">
        <v>7</v>
      </c>
      <c r="W53" s="21" t="str">
        <f t="shared" si="3"/>
        <v>X</v>
      </c>
      <c r="Y53" s="20"/>
    </row>
    <row r="54" spans="1:25" ht="10.5" customHeight="1" x14ac:dyDescent="0.2">
      <c r="A54" s="23" t="s">
        <v>5</v>
      </c>
      <c r="B54" s="27">
        <v>1</v>
      </c>
      <c r="C54" s="27">
        <v>1</v>
      </c>
      <c r="D54" s="23" t="s">
        <v>46</v>
      </c>
      <c r="E54" s="25" t="str">
        <f t="shared" si="4"/>
        <v>X</v>
      </c>
      <c r="F54" s="22"/>
      <c r="G54" s="23" t="s">
        <v>6</v>
      </c>
      <c r="H54" s="27">
        <v>2</v>
      </c>
      <c r="I54" s="27">
        <v>1</v>
      </c>
      <c r="J54" s="23" t="s">
        <v>7</v>
      </c>
      <c r="K54" s="22" t="str">
        <f t="shared" si="11"/>
        <v>X</v>
      </c>
      <c r="L54" s="22"/>
      <c r="M54" s="23" t="s">
        <v>11</v>
      </c>
      <c r="N54" s="27">
        <v>4</v>
      </c>
      <c r="O54" s="27">
        <v>4</v>
      </c>
      <c r="P54" s="23" t="s">
        <v>4</v>
      </c>
      <c r="Q54" s="22" t="str">
        <f t="shared" si="12"/>
        <v>X</v>
      </c>
      <c r="R54" s="22"/>
      <c r="S54" s="23" t="s">
        <v>59</v>
      </c>
      <c r="T54" s="27">
        <v>3</v>
      </c>
      <c r="U54" s="27">
        <v>1</v>
      </c>
      <c r="V54" s="23" t="s">
        <v>12</v>
      </c>
      <c r="W54" s="21" t="str">
        <f t="shared" si="3"/>
        <v>X</v>
      </c>
      <c r="Y54" s="20"/>
    </row>
    <row r="55" spans="1:25" ht="10.5" customHeight="1" x14ac:dyDescent="0.2">
      <c r="A55" s="23" t="s">
        <v>12</v>
      </c>
      <c r="B55" s="27">
        <v>2</v>
      </c>
      <c r="C55" s="27">
        <v>1</v>
      </c>
      <c r="D55" s="23" t="s">
        <v>44</v>
      </c>
      <c r="E55" s="25" t="str">
        <f t="shared" si="4"/>
        <v>X</v>
      </c>
      <c r="F55" s="22"/>
      <c r="G55" s="23" t="s">
        <v>43</v>
      </c>
      <c r="H55" s="27">
        <v>1</v>
      </c>
      <c r="I55" s="27">
        <v>2</v>
      </c>
      <c r="J55" s="23" t="s">
        <v>10</v>
      </c>
      <c r="K55" s="22" t="str">
        <f t="shared" si="11"/>
        <v>X</v>
      </c>
      <c r="L55" s="22"/>
      <c r="M55" s="23" t="s">
        <v>9</v>
      </c>
      <c r="N55" s="27">
        <v>1</v>
      </c>
      <c r="O55" s="27">
        <v>0</v>
      </c>
      <c r="P55" s="31" t="s">
        <v>2</v>
      </c>
      <c r="Q55" s="22" t="str">
        <f t="shared" si="12"/>
        <v>X</v>
      </c>
      <c r="R55" s="22"/>
      <c r="S55" s="23" t="s">
        <v>43</v>
      </c>
      <c r="T55" s="27">
        <v>0</v>
      </c>
      <c r="U55" s="27">
        <v>2</v>
      </c>
      <c r="V55" s="23" t="s">
        <v>5</v>
      </c>
      <c r="W55" s="21" t="str">
        <f t="shared" si="3"/>
        <v>X</v>
      </c>
      <c r="Y55" s="20"/>
    </row>
    <row r="56" spans="1:25" ht="10.5" customHeight="1" x14ac:dyDescent="0.2">
      <c r="A56" s="23" t="s">
        <v>13</v>
      </c>
      <c r="B56" s="27">
        <v>2</v>
      </c>
      <c r="C56" s="27">
        <v>0</v>
      </c>
      <c r="D56" s="23" t="s">
        <v>43</v>
      </c>
      <c r="E56" s="25" t="str">
        <f t="shared" si="4"/>
        <v>X</v>
      </c>
      <c r="F56" s="22"/>
      <c r="G56" s="23" t="s">
        <v>46</v>
      </c>
      <c r="H56" s="27">
        <v>1</v>
      </c>
      <c r="I56" s="27">
        <v>0</v>
      </c>
      <c r="J56" s="23" t="s">
        <v>0</v>
      </c>
      <c r="K56" s="22" t="str">
        <f t="shared" si="11"/>
        <v>X</v>
      </c>
      <c r="L56" s="22"/>
      <c r="M56" s="23" t="s">
        <v>12</v>
      </c>
      <c r="N56" s="27">
        <v>0</v>
      </c>
      <c r="O56" s="27">
        <v>0</v>
      </c>
      <c r="P56" s="23" t="s">
        <v>46</v>
      </c>
      <c r="Q56" s="22" t="str">
        <f t="shared" si="12"/>
        <v>X</v>
      </c>
      <c r="R56" s="22"/>
      <c r="S56" s="23" t="s">
        <v>8</v>
      </c>
      <c r="T56" s="27">
        <v>1</v>
      </c>
      <c r="U56" s="27">
        <v>0</v>
      </c>
      <c r="V56" s="31" t="s">
        <v>2</v>
      </c>
      <c r="W56" s="21" t="str">
        <f t="shared" si="3"/>
        <v>X</v>
      </c>
      <c r="Y56" s="20"/>
    </row>
    <row r="57" spans="1:25" ht="10.5" customHeight="1" x14ac:dyDescent="0.2">
      <c r="A57" s="23" t="s">
        <v>10</v>
      </c>
      <c r="B57" s="27">
        <v>2</v>
      </c>
      <c r="C57" s="27">
        <v>2</v>
      </c>
      <c r="D57" s="23" t="s">
        <v>42</v>
      </c>
      <c r="E57" s="25" t="str">
        <f t="shared" si="4"/>
        <v>X</v>
      </c>
      <c r="F57" s="22"/>
      <c r="G57" s="23" t="s">
        <v>4</v>
      </c>
      <c r="H57" s="27">
        <v>2</v>
      </c>
      <c r="I57" s="27">
        <v>0</v>
      </c>
      <c r="J57" s="23" t="s">
        <v>9</v>
      </c>
      <c r="K57" s="22" t="str">
        <f t="shared" si="11"/>
        <v>X</v>
      </c>
      <c r="L57" s="22"/>
      <c r="M57" s="23" t="s">
        <v>5</v>
      </c>
      <c r="N57" s="27">
        <v>1</v>
      </c>
      <c r="O57" s="27">
        <v>0</v>
      </c>
      <c r="P57" s="23" t="s">
        <v>3</v>
      </c>
      <c r="Q57" s="22" t="str">
        <f t="shared" si="12"/>
        <v>X</v>
      </c>
      <c r="R57" s="22"/>
      <c r="S57" s="23" t="s">
        <v>46</v>
      </c>
      <c r="T57" s="27">
        <v>1</v>
      </c>
      <c r="U57" s="27">
        <v>0</v>
      </c>
      <c r="V57" s="23" t="s">
        <v>4</v>
      </c>
      <c r="W57" s="21" t="str">
        <f t="shared" si="3"/>
        <v>X</v>
      </c>
      <c r="Y57" s="20"/>
    </row>
    <row r="58" spans="1:25" ht="10.5" customHeight="1" x14ac:dyDescent="0.2">
      <c r="A58" s="23" t="s">
        <v>6</v>
      </c>
      <c r="B58" s="27">
        <v>0</v>
      </c>
      <c r="C58" s="27">
        <v>0</v>
      </c>
      <c r="D58" s="23" t="s">
        <v>3</v>
      </c>
      <c r="E58" s="25" t="str">
        <f t="shared" si="4"/>
        <v>X</v>
      </c>
      <c r="F58" s="22"/>
      <c r="G58" s="31" t="s">
        <v>2</v>
      </c>
      <c r="H58" s="27">
        <v>2</v>
      </c>
      <c r="I58" s="27">
        <v>1</v>
      </c>
      <c r="J58" s="23" t="s">
        <v>44</v>
      </c>
      <c r="K58" s="22" t="str">
        <f t="shared" si="11"/>
        <v>X</v>
      </c>
      <c r="L58" s="22"/>
      <c r="M58" s="23" t="s">
        <v>7</v>
      </c>
      <c r="N58" s="27">
        <v>0</v>
      </c>
      <c r="O58" s="27">
        <v>0</v>
      </c>
      <c r="P58" s="23" t="s">
        <v>43</v>
      </c>
      <c r="Q58" s="22" t="str">
        <f t="shared" si="12"/>
        <v>X</v>
      </c>
      <c r="R58" s="22"/>
      <c r="S58" s="23" t="s">
        <v>3</v>
      </c>
      <c r="T58" s="27">
        <v>2</v>
      </c>
      <c r="U58" s="27">
        <v>1</v>
      </c>
      <c r="V58" s="23" t="s">
        <v>9</v>
      </c>
      <c r="W58" s="21" t="str">
        <f t="shared" si="3"/>
        <v>X</v>
      </c>
      <c r="Y58" s="20"/>
    </row>
    <row r="59" spans="1:25" ht="10.5" customHeight="1" x14ac:dyDescent="0.2">
      <c r="A59" s="23" t="s">
        <v>11</v>
      </c>
      <c r="B59" s="27">
        <v>2</v>
      </c>
      <c r="C59" s="27">
        <v>0</v>
      </c>
      <c r="D59" s="31" t="s">
        <v>45</v>
      </c>
      <c r="E59" s="25" t="str">
        <f t="shared" si="4"/>
        <v>X</v>
      </c>
      <c r="F59" s="22"/>
      <c r="G59" s="23" t="s">
        <v>42</v>
      </c>
      <c r="H59" s="27">
        <v>1</v>
      </c>
      <c r="I59" s="27">
        <v>0</v>
      </c>
      <c r="J59" s="23" t="s">
        <v>5</v>
      </c>
      <c r="K59" s="22" t="str">
        <f t="shared" si="11"/>
        <v>X</v>
      </c>
      <c r="L59" s="22"/>
      <c r="M59" s="23" t="s">
        <v>0</v>
      </c>
      <c r="N59" s="27">
        <v>2</v>
      </c>
      <c r="O59" s="27">
        <v>2</v>
      </c>
      <c r="P59" s="31" t="s">
        <v>45</v>
      </c>
      <c r="Q59" s="22" t="str">
        <f t="shared" si="12"/>
        <v>X</v>
      </c>
      <c r="R59" s="22"/>
      <c r="S59" s="23" t="s">
        <v>42</v>
      </c>
      <c r="T59" s="27">
        <v>2</v>
      </c>
      <c r="U59" s="27">
        <v>1</v>
      </c>
      <c r="V59" s="23" t="s">
        <v>0</v>
      </c>
      <c r="W59" s="21" t="str">
        <f t="shared" si="3"/>
        <v>X</v>
      </c>
      <c r="Y59" s="20"/>
    </row>
    <row r="60" spans="1:25" ht="10.5" customHeight="1" x14ac:dyDescent="0.2">
      <c r="A60" s="23" t="s">
        <v>0</v>
      </c>
      <c r="B60" s="27">
        <v>2</v>
      </c>
      <c r="C60" s="27">
        <v>1</v>
      </c>
      <c r="D60" s="23" t="s">
        <v>4</v>
      </c>
      <c r="E60" s="25" t="str">
        <f t="shared" si="4"/>
        <v>X</v>
      </c>
      <c r="F60" s="22"/>
      <c r="G60" s="23" t="s">
        <v>3</v>
      </c>
      <c r="H60" s="27">
        <v>1</v>
      </c>
      <c r="I60" s="27">
        <v>0</v>
      </c>
      <c r="J60" s="23" t="s">
        <v>1</v>
      </c>
      <c r="K60" s="22" t="str">
        <f t="shared" si="11"/>
        <v>X</v>
      </c>
      <c r="L60" s="22"/>
      <c r="M60" s="23" t="s">
        <v>1</v>
      </c>
      <c r="N60" s="27">
        <v>0</v>
      </c>
      <c r="O60" s="27">
        <v>2</v>
      </c>
      <c r="P60" s="23" t="s">
        <v>42</v>
      </c>
      <c r="Q60" s="22" t="str">
        <f t="shared" si="12"/>
        <v>X</v>
      </c>
      <c r="R60" s="22"/>
      <c r="S60" s="31" t="s">
        <v>45</v>
      </c>
      <c r="T60" s="27">
        <v>3</v>
      </c>
      <c r="U60" s="27">
        <v>1</v>
      </c>
      <c r="V60" s="23" t="s">
        <v>44</v>
      </c>
      <c r="W60" s="21" t="str">
        <f t="shared" si="3"/>
        <v>X</v>
      </c>
      <c r="Y60" s="20"/>
    </row>
    <row r="61" spans="1:25" ht="10.5" customHeight="1" thickBot="1" x14ac:dyDescent="0.25">
      <c r="A61" s="23" t="s">
        <v>7</v>
      </c>
      <c r="B61" s="28">
        <v>0</v>
      </c>
      <c r="C61" s="28">
        <v>1</v>
      </c>
      <c r="D61" s="31" t="s">
        <v>2</v>
      </c>
      <c r="E61" s="25" t="str">
        <f t="shared" si="4"/>
        <v>X</v>
      </c>
      <c r="F61" s="22"/>
      <c r="G61" s="23" t="s">
        <v>59</v>
      </c>
      <c r="H61" s="28">
        <v>0</v>
      </c>
      <c r="I61" s="28">
        <v>0</v>
      </c>
      <c r="J61" s="23" t="s">
        <v>11</v>
      </c>
      <c r="K61" s="22" t="str">
        <f t="shared" si="11"/>
        <v>X</v>
      </c>
      <c r="L61" s="22"/>
      <c r="M61" s="23" t="s">
        <v>13</v>
      </c>
      <c r="N61" s="28">
        <v>0</v>
      </c>
      <c r="O61" s="28">
        <v>1</v>
      </c>
      <c r="P61" s="23" t="s">
        <v>59</v>
      </c>
      <c r="Q61" s="22" t="str">
        <f t="shared" si="12"/>
        <v>X</v>
      </c>
      <c r="R61" s="22"/>
      <c r="S61" s="23" t="s">
        <v>6</v>
      </c>
      <c r="T61" s="28">
        <v>2</v>
      </c>
      <c r="U61" s="28">
        <v>0</v>
      </c>
      <c r="V61" s="23" t="s">
        <v>11</v>
      </c>
      <c r="W61" s="21" t="str">
        <f t="shared" si="3"/>
        <v>X</v>
      </c>
      <c r="Y61" s="20"/>
    </row>
    <row r="62" spans="1:25" ht="10.5" customHeight="1" thickBot="1" x14ac:dyDescent="0.25">
      <c r="A62" s="29"/>
      <c r="B62" s="30"/>
      <c r="C62" s="30"/>
      <c r="D62" s="29"/>
      <c r="E62" s="25"/>
      <c r="F62" s="22"/>
      <c r="G62" s="29"/>
      <c r="H62" s="30"/>
      <c r="I62" s="30"/>
      <c r="J62" s="29"/>
      <c r="K62" s="22"/>
      <c r="L62" s="22"/>
      <c r="M62" s="29"/>
      <c r="N62" s="30"/>
      <c r="O62" s="30"/>
      <c r="P62" s="29"/>
      <c r="Q62" s="22"/>
      <c r="R62" s="22"/>
      <c r="S62" s="29"/>
      <c r="T62" s="30"/>
      <c r="U62" s="30"/>
      <c r="V62" s="29"/>
      <c r="Y62" s="20"/>
    </row>
    <row r="63" spans="1:25" ht="12" customHeight="1" x14ac:dyDescent="0.2">
      <c r="A63" s="75" t="s">
        <v>72</v>
      </c>
      <c r="B63" s="76"/>
      <c r="C63" s="73">
        <v>40937</v>
      </c>
      <c r="D63" s="74"/>
      <c r="E63" s="25" t="str">
        <f t="shared" si="4"/>
        <v/>
      </c>
      <c r="F63" s="22"/>
      <c r="G63" s="75" t="s">
        <v>73</v>
      </c>
      <c r="H63" s="76"/>
      <c r="I63" s="73">
        <v>40961</v>
      </c>
      <c r="J63" s="74"/>
      <c r="K63" s="22"/>
      <c r="L63" s="22"/>
      <c r="M63" s="75" t="s">
        <v>74</v>
      </c>
      <c r="N63" s="76"/>
      <c r="O63" s="73">
        <v>40974</v>
      </c>
      <c r="P63" s="74"/>
      <c r="Q63" s="22"/>
      <c r="R63" s="22"/>
      <c r="S63" s="75" t="s">
        <v>75</v>
      </c>
      <c r="T63" s="76"/>
      <c r="U63" s="73">
        <v>40958</v>
      </c>
      <c r="V63" s="74"/>
      <c r="W63" s="21" t="str">
        <f t="shared" si="3"/>
        <v/>
      </c>
      <c r="Y63" s="20"/>
    </row>
    <row r="64" spans="1:25" ht="10.5" customHeight="1" x14ac:dyDescent="0.2">
      <c r="A64" s="23" t="s">
        <v>46</v>
      </c>
      <c r="B64" s="27">
        <v>0</v>
      </c>
      <c r="C64" s="27">
        <v>1</v>
      </c>
      <c r="D64" s="23" t="s">
        <v>59</v>
      </c>
      <c r="E64" s="25" t="str">
        <f t="shared" si="4"/>
        <v>X</v>
      </c>
      <c r="F64" s="22"/>
      <c r="G64" s="23" t="s">
        <v>10</v>
      </c>
      <c r="H64" s="27">
        <v>0</v>
      </c>
      <c r="I64" s="27">
        <v>0</v>
      </c>
      <c r="J64" s="23" t="s">
        <v>5</v>
      </c>
      <c r="K64" s="22" t="str">
        <f>IF(AND(H64&lt;&gt;"",I64&lt;&gt;""),"X","")</f>
        <v>X</v>
      </c>
      <c r="L64" s="22"/>
      <c r="M64" s="23" t="s">
        <v>8</v>
      </c>
      <c r="N64" s="27">
        <v>3</v>
      </c>
      <c r="O64" s="27">
        <v>0</v>
      </c>
      <c r="P64" s="23" t="s">
        <v>42</v>
      </c>
      <c r="Q64" s="22" t="str">
        <f t="shared" si="12"/>
        <v>X</v>
      </c>
      <c r="R64" s="22"/>
      <c r="S64" s="23" t="s">
        <v>7</v>
      </c>
      <c r="T64" s="27">
        <v>0</v>
      </c>
      <c r="U64" s="27">
        <v>1</v>
      </c>
      <c r="V64" s="23" t="s">
        <v>11</v>
      </c>
      <c r="W64" s="21" t="str">
        <f t="shared" si="3"/>
        <v>X</v>
      </c>
      <c r="Y64" s="20"/>
    </row>
    <row r="65" spans="1:25" ht="10.5" customHeight="1" x14ac:dyDescent="0.2">
      <c r="A65" s="23" t="s">
        <v>4</v>
      </c>
      <c r="B65" s="27">
        <v>0</v>
      </c>
      <c r="C65" s="27">
        <v>1</v>
      </c>
      <c r="D65" s="23" t="s">
        <v>8</v>
      </c>
      <c r="E65" s="25" t="str">
        <f t="shared" si="4"/>
        <v>X</v>
      </c>
      <c r="F65" s="22"/>
      <c r="G65" s="31" t="s">
        <v>45</v>
      </c>
      <c r="H65" s="27">
        <v>1</v>
      </c>
      <c r="I65" s="27">
        <v>2</v>
      </c>
      <c r="J65" s="23" t="s">
        <v>9</v>
      </c>
      <c r="K65" s="22" t="str">
        <f t="shared" ref="K65:K97" si="13">IF(AND(H65&lt;&gt;"",I65&lt;&gt;""),"X","")</f>
        <v>X</v>
      </c>
      <c r="L65" s="22"/>
      <c r="M65" s="31" t="s">
        <v>2</v>
      </c>
      <c r="N65" s="27">
        <v>1</v>
      </c>
      <c r="O65" s="27">
        <v>2</v>
      </c>
      <c r="P65" s="23" t="s">
        <v>43</v>
      </c>
      <c r="Q65" s="22" t="str">
        <f t="shared" si="12"/>
        <v>X</v>
      </c>
      <c r="R65" s="22"/>
      <c r="S65" s="23" t="s">
        <v>10</v>
      </c>
      <c r="T65" s="27">
        <v>0</v>
      </c>
      <c r="U65" s="27">
        <v>3</v>
      </c>
      <c r="V65" s="23" t="s">
        <v>12</v>
      </c>
      <c r="W65" s="21" t="str">
        <f t="shared" si="3"/>
        <v>X</v>
      </c>
      <c r="Y65" s="20"/>
    </row>
    <row r="66" spans="1:25" ht="10.5" customHeight="1" x14ac:dyDescent="0.2">
      <c r="A66" s="31" t="s">
        <v>2</v>
      </c>
      <c r="B66" s="27">
        <v>3</v>
      </c>
      <c r="C66" s="27">
        <v>1</v>
      </c>
      <c r="D66" s="31" t="s">
        <v>45</v>
      </c>
      <c r="E66" s="25" t="str">
        <f t="shared" si="4"/>
        <v>X</v>
      </c>
      <c r="F66" s="22"/>
      <c r="G66" s="23" t="s">
        <v>59</v>
      </c>
      <c r="H66" s="27">
        <v>3</v>
      </c>
      <c r="I66" s="27">
        <v>1</v>
      </c>
      <c r="J66" s="23" t="s">
        <v>44</v>
      </c>
      <c r="K66" s="22" t="str">
        <f t="shared" si="13"/>
        <v>X</v>
      </c>
      <c r="L66" s="22"/>
      <c r="M66" s="23" t="s">
        <v>0</v>
      </c>
      <c r="N66" s="27">
        <v>1</v>
      </c>
      <c r="O66" s="27">
        <v>1</v>
      </c>
      <c r="P66" s="23" t="s">
        <v>7</v>
      </c>
      <c r="Q66" s="22" t="str">
        <f t="shared" si="12"/>
        <v>X</v>
      </c>
      <c r="R66" s="22"/>
      <c r="S66" s="23" t="s">
        <v>43</v>
      </c>
      <c r="T66" s="27">
        <v>2</v>
      </c>
      <c r="U66" s="27">
        <v>2</v>
      </c>
      <c r="V66" s="23" t="s">
        <v>44</v>
      </c>
      <c r="W66" s="21" t="str">
        <f t="shared" si="3"/>
        <v>X</v>
      </c>
      <c r="Y66" s="20"/>
    </row>
    <row r="67" spans="1:25" ht="10.5" customHeight="1" x14ac:dyDescent="0.2">
      <c r="A67" s="23" t="s">
        <v>12</v>
      </c>
      <c r="B67" s="27">
        <v>1</v>
      </c>
      <c r="C67" s="27">
        <v>0</v>
      </c>
      <c r="D67" s="23" t="s">
        <v>43</v>
      </c>
      <c r="E67" s="25" t="str">
        <f t="shared" si="4"/>
        <v>X</v>
      </c>
      <c r="F67" s="22"/>
      <c r="G67" s="23" t="s">
        <v>8</v>
      </c>
      <c r="H67" s="27">
        <v>1</v>
      </c>
      <c r="I67" s="27">
        <v>0</v>
      </c>
      <c r="J67" s="23" t="s">
        <v>46</v>
      </c>
      <c r="K67" s="22" t="str">
        <f t="shared" si="13"/>
        <v>X</v>
      </c>
      <c r="L67" s="22"/>
      <c r="M67" s="23" t="s">
        <v>9</v>
      </c>
      <c r="N67" s="27">
        <v>1</v>
      </c>
      <c r="O67" s="27">
        <v>0</v>
      </c>
      <c r="P67" s="23" t="s">
        <v>10</v>
      </c>
      <c r="Q67" s="22" t="str">
        <f t="shared" si="12"/>
        <v>X</v>
      </c>
      <c r="R67" s="22"/>
      <c r="S67" s="23" t="s">
        <v>42</v>
      </c>
      <c r="T67" s="27">
        <v>0</v>
      </c>
      <c r="U67" s="27">
        <v>0</v>
      </c>
      <c r="V67" s="23" t="s">
        <v>46</v>
      </c>
      <c r="W67" s="21" t="str">
        <f t="shared" si="3"/>
        <v>X</v>
      </c>
      <c r="Y67" s="20"/>
    </row>
    <row r="68" spans="1:25" ht="10.5" customHeight="1" x14ac:dyDescent="0.2">
      <c r="A68" s="23" t="s">
        <v>7</v>
      </c>
      <c r="B68" s="27">
        <v>1</v>
      </c>
      <c r="C68" s="27">
        <v>1</v>
      </c>
      <c r="D68" s="23" t="s">
        <v>1</v>
      </c>
      <c r="E68" s="25" t="str">
        <f t="shared" si="4"/>
        <v>X</v>
      </c>
      <c r="F68" s="22"/>
      <c r="G68" s="23" t="s">
        <v>42</v>
      </c>
      <c r="H68" s="27">
        <v>1</v>
      </c>
      <c r="I68" s="27">
        <v>1</v>
      </c>
      <c r="J68" s="23" t="s">
        <v>4</v>
      </c>
      <c r="K68" s="22" t="str">
        <f t="shared" si="13"/>
        <v>X</v>
      </c>
      <c r="L68" s="22"/>
      <c r="M68" s="23" t="s">
        <v>5</v>
      </c>
      <c r="N68" s="27">
        <v>1</v>
      </c>
      <c r="O68" s="27">
        <v>0</v>
      </c>
      <c r="P68" s="23" t="s">
        <v>1</v>
      </c>
      <c r="Q68" s="22" t="str">
        <f t="shared" si="12"/>
        <v>X</v>
      </c>
      <c r="R68" s="22"/>
      <c r="S68" s="31" t="s">
        <v>45</v>
      </c>
      <c r="T68" s="27">
        <v>3</v>
      </c>
      <c r="U68" s="27">
        <v>0</v>
      </c>
      <c r="V68" s="23" t="s">
        <v>4</v>
      </c>
      <c r="W68" s="21" t="str">
        <f t="shared" si="3"/>
        <v>X</v>
      </c>
      <c r="Y68" s="20"/>
    </row>
    <row r="69" spans="1:25" ht="10.5" customHeight="1" x14ac:dyDescent="0.2">
      <c r="A69" s="23" t="s">
        <v>0</v>
      </c>
      <c r="B69" s="27">
        <v>1</v>
      </c>
      <c r="C69" s="27">
        <v>3</v>
      </c>
      <c r="D69" s="23" t="s">
        <v>10</v>
      </c>
      <c r="E69" s="25" t="str">
        <f t="shared" ref="E69:E109" si="14">IF(AND(B69&lt;&gt;"",C69&lt;&gt;""),"X","")</f>
        <v>X</v>
      </c>
      <c r="F69" s="22"/>
      <c r="G69" s="23" t="s">
        <v>3</v>
      </c>
      <c r="H69" s="27">
        <v>2</v>
      </c>
      <c r="I69" s="27">
        <v>0</v>
      </c>
      <c r="J69" s="23" t="s">
        <v>12</v>
      </c>
      <c r="K69" s="22" t="str">
        <f t="shared" si="13"/>
        <v>X</v>
      </c>
      <c r="L69" s="22"/>
      <c r="M69" s="23" t="s">
        <v>46</v>
      </c>
      <c r="N69" s="27">
        <v>1</v>
      </c>
      <c r="O69" s="27">
        <v>1</v>
      </c>
      <c r="P69" s="31" t="s">
        <v>45</v>
      </c>
      <c r="Q69" s="22" t="str">
        <f t="shared" si="12"/>
        <v>X</v>
      </c>
      <c r="R69" s="22"/>
      <c r="S69" s="23" t="s">
        <v>1</v>
      </c>
      <c r="T69" s="27">
        <v>0</v>
      </c>
      <c r="U69" s="27">
        <v>0</v>
      </c>
      <c r="V69" s="23" t="s">
        <v>0</v>
      </c>
      <c r="W69" s="21" t="str">
        <f t="shared" ref="W69:W109" si="15">IF(AND(T69&lt;&gt;"",U69&lt;&gt;""),"X","")</f>
        <v>X</v>
      </c>
      <c r="Y69" s="20"/>
    </row>
    <row r="70" spans="1:25" ht="10.5" customHeight="1" x14ac:dyDescent="0.2">
      <c r="A70" s="23" t="s">
        <v>11</v>
      </c>
      <c r="B70" s="27">
        <v>3</v>
      </c>
      <c r="C70" s="27">
        <v>0</v>
      </c>
      <c r="D70" s="23" t="s">
        <v>13</v>
      </c>
      <c r="E70" s="25" t="str">
        <f t="shared" si="14"/>
        <v>X</v>
      </c>
      <c r="F70" s="22"/>
      <c r="G70" s="23" t="s">
        <v>6</v>
      </c>
      <c r="H70" s="27">
        <v>2</v>
      </c>
      <c r="I70" s="27">
        <v>2</v>
      </c>
      <c r="J70" s="31" t="s">
        <v>2</v>
      </c>
      <c r="K70" s="22" t="str">
        <f t="shared" si="13"/>
        <v>X</v>
      </c>
      <c r="L70" s="22"/>
      <c r="M70" s="23" t="s">
        <v>11</v>
      </c>
      <c r="N70" s="27">
        <v>4</v>
      </c>
      <c r="O70" s="27">
        <v>5</v>
      </c>
      <c r="P70" s="23" t="s">
        <v>3</v>
      </c>
      <c r="Q70" s="22" t="str">
        <f t="shared" si="12"/>
        <v>X</v>
      </c>
      <c r="R70" s="22"/>
      <c r="S70" s="23" t="s">
        <v>6</v>
      </c>
      <c r="T70" s="27">
        <v>1</v>
      </c>
      <c r="U70" s="27">
        <v>1</v>
      </c>
      <c r="V70" s="23" t="s">
        <v>9</v>
      </c>
      <c r="W70" s="21" t="str">
        <f t="shared" si="15"/>
        <v>X</v>
      </c>
      <c r="Y70" s="20"/>
    </row>
    <row r="71" spans="1:25" ht="10.5" customHeight="1" x14ac:dyDescent="0.2">
      <c r="A71" s="23" t="s">
        <v>44</v>
      </c>
      <c r="B71" s="27">
        <v>0</v>
      </c>
      <c r="C71" s="27">
        <v>0</v>
      </c>
      <c r="D71" s="23" t="s">
        <v>3</v>
      </c>
      <c r="E71" s="25" t="str">
        <f t="shared" si="14"/>
        <v>X</v>
      </c>
      <c r="F71" s="22"/>
      <c r="G71" s="23" t="s">
        <v>1</v>
      </c>
      <c r="H71" s="27">
        <v>0</v>
      </c>
      <c r="I71" s="27">
        <v>1</v>
      </c>
      <c r="J71" s="23" t="s">
        <v>11</v>
      </c>
      <c r="K71" s="22" t="str">
        <f t="shared" si="13"/>
        <v>X</v>
      </c>
      <c r="L71" s="22"/>
      <c r="M71" s="23" t="s">
        <v>4</v>
      </c>
      <c r="N71" s="27">
        <v>0</v>
      </c>
      <c r="O71" s="27">
        <v>0</v>
      </c>
      <c r="P71" s="23" t="s">
        <v>59</v>
      </c>
      <c r="Q71" s="22" t="str">
        <f t="shared" si="12"/>
        <v>X</v>
      </c>
      <c r="R71" s="22"/>
      <c r="S71" s="23" t="s">
        <v>3</v>
      </c>
      <c r="T71" s="27">
        <v>1</v>
      </c>
      <c r="U71" s="27">
        <v>0</v>
      </c>
      <c r="V71" s="31" t="s">
        <v>2</v>
      </c>
      <c r="W71" s="21" t="str">
        <f t="shared" si="15"/>
        <v>X</v>
      </c>
      <c r="Y71" s="20"/>
    </row>
    <row r="72" spans="1:25" ht="10.5" customHeight="1" x14ac:dyDescent="0.2">
      <c r="A72" s="23" t="s">
        <v>9</v>
      </c>
      <c r="B72" s="27">
        <v>1</v>
      </c>
      <c r="C72" s="27">
        <v>2</v>
      </c>
      <c r="D72" s="23" t="s">
        <v>42</v>
      </c>
      <c r="E72" s="25" t="str">
        <f t="shared" si="14"/>
        <v>X</v>
      </c>
      <c r="F72" s="22"/>
      <c r="G72" s="23" t="s">
        <v>13</v>
      </c>
      <c r="H72" s="27">
        <v>4</v>
      </c>
      <c r="I72" s="27">
        <v>2</v>
      </c>
      <c r="J72" s="23" t="s">
        <v>7</v>
      </c>
      <c r="K72" s="22" t="str">
        <f t="shared" si="13"/>
        <v>X</v>
      </c>
      <c r="L72" s="22"/>
      <c r="M72" s="23" t="s">
        <v>12</v>
      </c>
      <c r="N72" s="27">
        <v>0</v>
      </c>
      <c r="O72" s="27">
        <v>1</v>
      </c>
      <c r="P72" s="23" t="s">
        <v>13</v>
      </c>
      <c r="Q72" s="22" t="str">
        <f t="shared" si="12"/>
        <v>X</v>
      </c>
      <c r="R72" s="22"/>
      <c r="S72" s="23" t="s">
        <v>13</v>
      </c>
      <c r="T72" s="27">
        <v>4</v>
      </c>
      <c r="U72" s="27">
        <v>0</v>
      </c>
      <c r="V72" s="23" t="s">
        <v>5</v>
      </c>
      <c r="W72" s="21" t="str">
        <f t="shared" si="15"/>
        <v>X</v>
      </c>
      <c r="Y72" s="20"/>
    </row>
    <row r="73" spans="1:25" ht="10.5" customHeight="1" thickBot="1" x14ac:dyDescent="0.25">
      <c r="A73" s="23" t="s">
        <v>5</v>
      </c>
      <c r="B73" s="28">
        <v>1</v>
      </c>
      <c r="C73" s="28">
        <v>2</v>
      </c>
      <c r="D73" s="23" t="s">
        <v>6</v>
      </c>
      <c r="E73" s="25" t="str">
        <f t="shared" si="14"/>
        <v>X</v>
      </c>
      <c r="F73" s="22"/>
      <c r="G73" s="23" t="s">
        <v>43</v>
      </c>
      <c r="H73" s="28">
        <v>2</v>
      </c>
      <c r="I73" s="28">
        <v>1</v>
      </c>
      <c r="J73" s="23" t="s">
        <v>0</v>
      </c>
      <c r="K73" s="22" t="str">
        <f t="shared" si="13"/>
        <v>X</v>
      </c>
      <c r="L73" s="22"/>
      <c r="M73" s="23" t="s">
        <v>44</v>
      </c>
      <c r="N73" s="28">
        <v>2</v>
      </c>
      <c r="O73" s="28">
        <v>0</v>
      </c>
      <c r="P73" s="23" t="s">
        <v>6</v>
      </c>
      <c r="Q73" s="22" t="str">
        <f t="shared" si="12"/>
        <v>X</v>
      </c>
      <c r="R73" s="22"/>
      <c r="S73" s="23" t="s">
        <v>59</v>
      </c>
      <c r="T73" s="28">
        <v>2</v>
      </c>
      <c r="U73" s="28">
        <v>2</v>
      </c>
      <c r="V73" s="23" t="s">
        <v>8</v>
      </c>
      <c r="W73" s="21" t="str">
        <f t="shared" si="15"/>
        <v>X</v>
      </c>
      <c r="Y73" s="20"/>
    </row>
    <row r="74" spans="1:25" ht="10.5" customHeight="1" thickBot="1" x14ac:dyDescent="0.25">
      <c r="A74" s="29"/>
      <c r="B74" s="30"/>
      <c r="C74" s="30"/>
      <c r="D74" s="29"/>
      <c r="E74" s="41"/>
      <c r="F74" s="42"/>
      <c r="G74" s="29"/>
      <c r="H74" s="30"/>
      <c r="I74" s="30"/>
      <c r="J74" s="29"/>
      <c r="K74" s="22"/>
      <c r="L74" s="42"/>
      <c r="M74" s="29"/>
      <c r="N74" s="30"/>
      <c r="O74" s="30"/>
      <c r="P74" s="29"/>
      <c r="Q74" s="22"/>
      <c r="R74" s="42"/>
      <c r="S74" s="29"/>
      <c r="T74" s="30"/>
      <c r="U74" s="30"/>
      <c r="V74" s="29"/>
      <c r="Y74" s="20"/>
    </row>
    <row r="75" spans="1:25" ht="12" customHeight="1" x14ac:dyDescent="0.2">
      <c r="A75" s="75" t="s">
        <v>76</v>
      </c>
      <c r="B75" s="76"/>
      <c r="C75" s="73">
        <v>40965</v>
      </c>
      <c r="D75" s="74"/>
      <c r="E75" s="25" t="str">
        <f t="shared" si="14"/>
        <v/>
      </c>
      <c r="F75" s="22"/>
      <c r="G75" s="75" t="s">
        <v>77</v>
      </c>
      <c r="H75" s="76"/>
      <c r="I75" s="73">
        <v>40972</v>
      </c>
      <c r="J75" s="74"/>
      <c r="K75" s="22"/>
      <c r="L75" s="22"/>
      <c r="M75" s="75" t="s">
        <v>78</v>
      </c>
      <c r="N75" s="76"/>
      <c r="O75" s="73">
        <v>40979</v>
      </c>
      <c r="P75" s="74"/>
      <c r="Q75" s="22"/>
      <c r="R75" s="22"/>
      <c r="S75" s="75" t="s">
        <v>79</v>
      </c>
      <c r="T75" s="76"/>
      <c r="U75" s="73">
        <v>40986</v>
      </c>
      <c r="V75" s="74"/>
      <c r="W75" s="21" t="str">
        <f t="shared" si="15"/>
        <v/>
      </c>
      <c r="Y75" s="20"/>
    </row>
    <row r="76" spans="1:25" ht="10.5" customHeight="1" x14ac:dyDescent="0.2">
      <c r="A76" s="23" t="s">
        <v>8</v>
      </c>
      <c r="B76" s="27">
        <v>1</v>
      </c>
      <c r="C76" s="27">
        <v>0</v>
      </c>
      <c r="D76" s="23" t="s">
        <v>3</v>
      </c>
      <c r="E76" s="25" t="str">
        <f t="shared" si="14"/>
        <v>X</v>
      </c>
      <c r="F76" s="22"/>
      <c r="G76" s="31" t="s">
        <v>45</v>
      </c>
      <c r="H76" s="27">
        <v>1</v>
      </c>
      <c r="I76" s="27">
        <v>1</v>
      </c>
      <c r="J76" s="23" t="s">
        <v>8</v>
      </c>
      <c r="K76" s="22" t="str">
        <f t="shared" si="13"/>
        <v>X</v>
      </c>
      <c r="L76" s="22"/>
      <c r="M76" s="23" t="s">
        <v>42</v>
      </c>
      <c r="N76" s="27">
        <v>1</v>
      </c>
      <c r="O76" s="27">
        <v>0</v>
      </c>
      <c r="P76" s="23" t="s">
        <v>6</v>
      </c>
      <c r="Q76" s="22" t="str">
        <f t="shared" si="12"/>
        <v>X</v>
      </c>
      <c r="R76" s="22"/>
      <c r="S76" s="23" t="s">
        <v>43</v>
      </c>
      <c r="T76" s="27">
        <v>2</v>
      </c>
      <c r="U76" s="27">
        <v>2</v>
      </c>
      <c r="V76" s="23" t="s">
        <v>59</v>
      </c>
      <c r="W76" s="21" t="str">
        <f t="shared" si="15"/>
        <v>X</v>
      </c>
      <c r="Y76" s="20"/>
    </row>
    <row r="77" spans="1:25" ht="10.5" customHeight="1" x14ac:dyDescent="0.2">
      <c r="A77" s="23" t="s">
        <v>0</v>
      </c>
      <c r="B77" s="27">
        <v>0</v>
      </c>
      <c r="C77" s="27">
        <v>0</v>
      </c>
      <c r="D77" s="23" t="s">
        <v>13</v>
      </c>
      <c r="E77" s="25" t="str">
        <f t="shared" si="14"/>
        <v>X</v>
      </c>
      <c r="F77" s="22"/>
      <c r="G77" s="23" t="s">
        <v>11</v>
      </c>
      <c r="H77" s="27">
        <v>2</v>
      </c>
      <c r="I77" s="27">
        <v>2</v>
      </c>
      <c r="J77" s="23" t="s">
        <v>0</v>
      </c>
      <c r="K77" s="22" t="str">
        <f t="shared" si="13"/>
        <v>X</v>
      </c>
      <c r="L77" s="22"/>
      <c r="M77" s="23" t="s">
        <v>9</v>
      </c>
      <c r="N77" s="27">
        <v>1</v>
      </c>
      <c r="O77" s="27">
        <v>2</v>
      </c>
      <c r="P77" s="23" t="s">
        <v>13</v>
      </c>
      <c r="Q77" s="22" t="str">
        <f t="shared" si="12"/>
        <v>X</v>
      </c>
      <c r="R77" s="22"/>
      <c r="S77" s="23" t="s">
        <v>10</v>
      </c>
      <c r="T77" s="27">
        <v>1</v>
      </c>
      <c r="U77" s="27">
        <v>0</v>
      </c>
      <c r="V77" s="23" t="s">
        <v>8</v>
      </c>
      <c r="W77" s="21" t="str">
        <f t="shared" si="15"/>
        <v>X</v>
      </c>
      <c r="Y77" s="20"/>
    </row>
    <row r="78" spans="1:25" ht="10.5" customHeight="1" x14ac:dyDescent="0.2">
      <c r="A78" s="23" t="s">
        <v>9</v>
      </c>
      <c r="B78" s="27">
        <v>2</v>
      </c>
      <c r="C78" s="27">
        <v>0</v>
      </c>
      <c r="D78" s="23" t="s">
        <v>7</v>
      </c>
      <c r="E78" s="25" t="str">
        <f t="shared" si="14"/>
        <v>X</v>
      </c>
      <c r="F78" s="22"/>
      <c r="G78" s="23" t="s">
        <v>13</v>
      </c>
      <c r="H78" s="27">
        <v>0</v>
      </c>
      <c r="I78" s="27">
        <v>2</v>
      </c>
      <c r="J78" s="23" t="s">
        <v>44</v>
      </c>
      <c r="K78" s="22" t="str">
        <f t="shared" si="13"/>
        <v>X</v>
      </c>
      <c r="L78" s="22"/>
      <c r="M78" s="23" t="s">
        <v>12</v>
      </c>
      <c r="N78" s="27">
        <v>1</v>
      </c>
      <c r="O78" s="27">
        <v>1</v>
      </c>
      <c r="P78" s="23" t="s">
        <v>7</v>
      </c>
      <c r="Q78" s="22" t="str">
        <f t="shared" si="12"/>
        <v>X</v>
      </c>
      <c r="R78" s="22"/>
      <c r="S78" s="23" t="s">
        <v>6</v>
      </c>
      <c r="T78" s="27">
        <v>1</v>
      </c>
      <c r="U78" s="27">
        <v>2</v>
      </c>
      <c r="V78" s="31" t="s">
        <v>45</v>
      </c>
      <c r="W78" s="21" t="str">
        <f t="shared" si="15"/>
        <v>X</v>
      </c>
      <c r="Y78" s="20"/>
    </row>
    <row r="79" spans="1:25" ht="10.5" customHeight="1" x14ac:dyDescent="0.2">
      <c r="A79" s="23" t="s">
        <v>44</v>
      </c>
      <c r="B79" s="27">
        <v>2</v>
      </c>
      <c r="C79" s="27">
        <v>0</v>
      </c>
      <c r="D79" s="23" t="s">
        <v>10</v>
      </c>
      <c r="E79" s="25" t="str">
        <f t="shared" si="14"/>
        <v>X</v>
      </c>
      <c r="F79" s="22"/>
      <c r="G79" s="23" t="s">
        <v>10</v>
      </c>
      <c r="H79" s="27">
        <v>2</v>
      </c>
      <c r="I79" s="27">
        <v>0</v>
      </c>
      <c r="J79" s="31" t="s">
        <v>2</v>
      </c>
      <c r="K79" s="22" t="str">
        <f t="shared" si="13"/>
        <v>X</v>
      </c>
      <c r="L79" s="22"/>
      <c r="M79" s="23" t="s">
        <v>46</v>
      </c>
      <c r="N79" s="27">
        <v>0</v>
      </c>
      <c r="O79" s="27">
        <v>2</v>
      </c>
      <c r="P79" s="23" t="s">
        <v>3</v>
      </c>
      <c r="Q79" s="22" t="str">
        <f t="shared" si="12"/>
        <v>X</v>
      </c>
      <c r="R79" s="22"/>
      <c r="S79" s="23" t="s">
        <v>3</v>
      </c>
      <c r="T79" s="27">
        <v>1</v>
      </c>
      <c r="U79" s="27">
        <v>1</v>
      </c>
      <c r="V79" s="23" t="s">
        <v>42</v>
      </c>
      <c r="W79" s="21" t="str">
        <f t="shared" si="15"/>
        <v>X</v>
      </c>
      <c r="Y79" s="20"/>
    </row>
    <row r="80" spans="1:25" ht="10.5" customHeight="1" x14ac:dyDescent="0.2">
      <c r="A80" s="23" t="s">
        <v>4</v>
      </c>
      <c r="B80" s="27">
        <v>1</v>
      </c>
      <c r="C80" s="27">
        <v>0</v>
      </c>
      <c r="D80" s="23" t="s">
        <v>43</v>
      </c>
      <c r="E80" s="25" t="str">
        <f t="shared" si="14"/>
        <v>X</v>
      </c>
      <c r="F80" s="22"/>
      <c r="G80" s="23" t="s">
        <v>6</v>
      </c>
      <c r="H80" s="27">
        <v>0</v>
      </c>
      <c r="I80" s="27">
        <v>1</v>
      </c>
      <c r="J80" s="23" t="s">
        <v>12</v>
      </c>
      <c r="K80" s="22" t="str">
        <f t="shared" si="13"/>
        <v>X</v>
      </c>
      <c r="L80" s="22"/>
      <c r="M80" s="23" t="s">
        <v>44</v>
      </c>
      <c r="N80" s="27">
        <v>2</v>
      </c>
      <c r="O80" s="27">
        <v>3</v>
      </c>
      <c r="P80" s="23" t="s">
        <v>1</v>
      </c>
      <c r="Q80" s="22" t="str">
        <f t="shared" si="12"/>
        <v>X</v>
      </c>
      <c r="R80" s="22"/>
      <c r="S80" s="23" t="s">
        <v>0</v>
      </c>
      <c r="T80" s="27">
        <v>0</v>
      </c>
      <c r="U80" s="27">
        <v>2</v>
      </c>
      <c r="V80" s="23" t="s">
        <v>44</v>
      </c>
      <c r="W80" s="21" t="str">
        <f t="shared" si="15"/>
        <v>X</v>
      </c>
      <c r="Y80" s="20"/>
    </row>
    <row r="81" spans="1:25" ht="10.5" customHeight="1" x14ac:dyDescent="0.2">
      <c r="A81" s="23" t="s">
        <v>42</v>
      </c>
      <c r="B81" s="27">
        <v>2</v>
      </c>
      <c r="C81" s="27">
        <v>1</v>
      </c>
      <c r="D81" s="31" t="s">
        <v>45</v>
      </c>
      <c r="E81" s="25" t="str">
        <f t="shared" si="14"/>
        <v>X</v>
      </c>
      <c r="F81" s="22"/>
      <c r="G81" s="23" t="s">
        <v>1</v>
      </c>
      <c r="H81" s="27">
        <v>1</v>
      </c>
      <c r="I81" s="27">
        <v>1</v>
      </c>
      <c r="J81" s="23" t="s">
        <v>9</v>
      </c>
      <c r="K81" s="22" t="str">
        <f t="shared" si="13"/>
        <v>X</v>
      </c>
      <c r="L81" s="22"/>
      <c r="M81" s="23" t="s">
        <v>4</v>
      </c>
      <c r="N81" s="27">
        <v>1</v>
      </c>
      <c r="O81" s="27">
        <v>1</v>
      </c>
      <c r="P81" s="23" t="s">
        <v>10</v>
      </c>
      <c r="Q81" s="22" t="str">
        <f t="shared" si="12"/>
        <v>X</v>
      </c>
      <c r="R81" s="22"/>
      <c r="S81" s="23" t="s">
        <v>7</v>
      </c>
      <c r="T81" s="27">
        <v>2</v>
      </c>
      <c r="U81" s="27">
        <v>1</v>
      </c>
      <c r="V81" s="23" t="s">
        <v>46</v>
      </c>
      <c r="W81" s="21" t="str">
        <f t="shared" si="15"/>
        <v>X</v>
      </c>
      <c r="Y81" s="20"/>
    </row>
    <row r="82" spans="1:25" ht="10.5" customHeight="1" x14ac:dyDescent="0.2">
      <c r="A82" s="31" t="s">
        <v>2</v>
      </c>
      <c r="B82" s="27">
        <v>4</v>
      </c>
      <c r="C82" s="27">
        <v>4</v>
      </c>
      <c r="D82" s="23" t="s">
        <v>59</v>
      </c>
      <c r="E82" s="25" t="str">
        <f t="shared" si="14"/>
        <v>X</v>
      </c>
      <c r="F82" s="22"/>
      <c r="G82" s="23" t="s">
        <v>3</v>
      </c>
      <c r="H82" s="27">
        <v>1</v>
      </c>
      <c r="I82" s="27">
        <v>2</v>
      </c>
      <c r="J82" s="23" t="s">
        <v>4</v>
      </c>
      <c r="K82" s="22" t="str">
        <f t="shared" si="13"/>
        <v>X</v>
      </c>
      <c r="L82" s="22"/>
      <c r="M82" s="31" t="s">
        <v>2</v>
      </c>
      <c r="N82" s="27">
        <v>2</v>
      </c>
      <c r="O82" s="27">
        <v>1</v>
      </c>
      <c r="P82" s="23" t="s">
        <v>11</v>
      </c>
      <c r="Q82" s="22" t="str">
        <f t="shared" si="12"/>
        <v>X</v>
      </c>
      <c r="R82" s="22"/>
      <c r="S82" s="23" t="s">
        <v>13</v>
      </c>
      <c r="T82" s="27">
        <v>0</v>
      </c>
      <c r="U82" s="27">
        <v>1</v>
      </c>
      <c r="V82" s="31" t="s">
        <v>2</v>
      </c>
      <c r="W82" s="21" t="str">
        <f t="shared" si="15"/>
        <v>X</v>
      </c>
      <c r="Y82" s="20"/>
    </row>
    <row r="83" spans="1:25" ht="10.5" customHeight="1" x14ac:dyDescent="0.2">
      <c r="A83" s="23" t="s">
        <v>46</v>
      </c>
      <c r="B83" s="27">
        <v>1</v>
      </c>
      <c r="C83" s="27">
        <v>0</v>
      </c>
      <c r="D83" s="23" t="s">
        <v>6</v>
      </c>
      <c r="E83" s="25" t="str">
        <f t="shared" si="14"/>
        <v>X</v>
      </c>
      <c r="F83" s="22"/>
      <c r="G83" s="23" t="s">
        <v>59</v>
      </c>
      <c r="H83" s="27">
        <v>4</v>
      </c>
      <c r="I83" s="27">
        <v>1</v>
      </c>
      <c r="J83" s="23" t="s">
        <v>42</v>
      </c>
      <c r="K83" s="22" t="str">
        <f t="shared" si="13"/>
        <v>X</v>
      </c>
      <c r="L83" s="22"/>
      <c r="M83" s="31" t="s">
        <v>45</v>
      </c>
      <c r="N83" s="27">
        <v>1</v>
      </c>
      <c r="O83" s="27">
        <v>2</v>
      </c>
      <c r="P83" s="23" t="s">
        <v>59</v>
      </c>
      <c r="Q83" s="22" t="str">
        <f t="shared" si="12"/>
        <v>X</v>
      </c>
      <c r="R83" s="22"/>
      <c r="S83" s="23" t="s">
        <v>5</v>
      </c>
      <c r="T83" s="27">
        <v>0</v>
      </c>
      <c r="U83" s="27">
        <v>1</v>
      </c>
      <c r="V83" s="23" t="s">
        <v>12</v>
      </c>
      <c r="W83" s="21" t="str">
        <f t="shared" si="15"/>
        <v>X</v>
      </c>
      <c r="Y83" s="20"/>
    </row>
    <row r="84" spans="1:25" ht="10.5" customHeight="1" x14ac:dyDescent="0.2">
      <c r="A84" s="23" t="s">
        <v>12</v>
      </c>
      <c r="B84" s="27">
        <v>2</v>
      </c>
      <c r="C84" s="27">
        <v>0</v>
      </c>
      <c r="D84" s="23" t="s">
        <v>1</v>
      </c>
      <c r="E84" s="25" t="str">
        <f t="shared" si="14"/>
        <v>X</v>
      </c>
      <c r="F84" s="22"/>
      <c r="G84" s="23" t="s">
        <v>43</v>
      </c>
      <c r="H84" s="27">
        <v>0</v>
      </c>
      <c r="I84" s="27">
        <v>0</v>
      </c>
      <c r="J84" s="23" t="s">
        <v>46</v>
      </c>
      <c r="K84" s="22" t="str">
        <f t="shared" si="13"/>
        <v>X</v>
      </c>
      <c r="L84" s="22"/>
      <c r="M84" s="23" t="s">
        <v>5</v>
      </c>
      <c r="N84" s="27">
        <v>1</v>
      </c>
      <c r="O84" s="27">
        <v>1</v>
      </c>
      <c r="P84" s="23" t="s">
        <v>0</v>
      </c>
      <c r="Q84" s="22" t="str">
        <f t="shared" si="12"/>
        <v>X</v>
      </c>
      <c r="R84" s="22"/>
      <c r="S84" s="23" t="s">
        <v>1</v>
      </c>
      <c r="T84" s="27">
        <v>2</v>
      </c>
      <c r="U84" s="27">
        <v>0</v>
      </c>
      <c r="V84" s="23" t="s">
        <v>4</v>
      </c>
      <c r="W84" s="21" t="str">
        <f t="shared" si="15"/>
        <v>X</v>
      </c>
      <c r="Y84" s="20"/>
    </row>
    <row r="85" spans="1:25" ht="10.5" customHeight="1" thickBot="1" x14ac:dyDescent="0.25">
      <c r="A85" s="23" t="s">
        <v>5</v>
      </c>
      <c r="B85" s="28">
        <v>1</v>
      </c>
      <c r="C85" s="28">
        <v>1</v>
      </c>
      <c r="D85" s="23" t="s">
        <v>11</v>
      </c>
      <c r="E85" s="25" t="str">
        <f t="shared" si="14"/>
        <v>X</v>
      </c>
      <c r="F85" s="22"/>
      <c r="G85" s="23" t="s">
        <v>7</v>
      </c>
      <c r="H85" s="28">
        <v>0</v>
      </c>
      <c r="I85" s="28">
        <v>2</v>
      </c>
      <c r="J85" s="23" t="s">
        <v>5</v>
      </c>
      <c r="K85" s="22" t="str">
        <f t="shared" si="13"/>
        <v>X</v>
      </c>
      <c r="L85" s="22"/>
      <c r="M85" s="23" t="s">
        <v>8</v>
      </c>
      <c r="N85" s="28">
        <v>3</v>
      </c>
      <c r="O85" s="28">
        <v>0</v>
      </c>
      <c r="P85" s="23" t="s">
        <v>43</v>
      </c>
      <c r="Q85" s="22" t="str">
        <f t="shared" si="12"/>
        <v>X</v>
      </c>
      <c r="R85" s="22"/>
      <c r="S85" s="23" t="s">
        <v>11</v>
      </c>
      <c r="T85" s="28">
        <v>4</v>
      </c>
      <c r="U85" s="28">
        <v>0</v>
      </c>
      <c r="V85" s="23" t="s">
        <v>9</v>
      </c>
      <c r="W85" s="21" t="str">
        <f t="shared" si="15"/>
        <v>X</v>
      </c>
      <c r="Y85" s="20"/>
    </row>
    <row r="86" spans="1:25" ht="10.5" customHeight="1" thickBot="1" x14ac:dyDescent="0.25">
      <c r="A86" s="29"/>
      <c r="B86" s="30"/>
      <c r="C86" s="30"/>
      <c r="D86" s="29"/>
      <c r="E86" s="41"/>
      <c r="F86" s="42"/>
      <c r="G86" s="29"/>
      <c r="H86" s="30"/>
      <c r="I86" s="30"/>
      <c r="J86" s="29"/>
      <c r="K86" s="22"/>
      <c r="L86" s="42"/>
      <c r="M86" s="29"/>
      <c r="N86" s="30"/>
      <c r="O86" s="30"/>
      <c r="P86" s="29"/>
      <c r="Q86" s="22"/>
      <c r="R86" s="42"/>
      <c r="S86" s="29"/>
      <c r="T86" s="30"/>
      <c r="U86" s="30"/>
      <c r="V86" s="29"/>
      <c r="Y86" s="20"/>
    </row>
    <row r="87" spans="1:25" ht="12" customHeight="1" x14ac:dyDescent="0.2">
      <c r="A87" s="75" t="s">
        <v>80</v>
      </c>
      <c r="B87" s="76"/>
      <c r="C87" s="73">
        <v>40993</v>
      </c>
      <c r="D87" s="74"/>
      <c r="E87" s="25"/>
      <c r="F87" s="22"/>
      <c r="G87" s="75" t="s">
        <v>81</v>
      </c>
      <c r="H87" s="76"/>
      <c r="I87" s="73">
        <v>40999</v>
      </c>
      <c r="J87" s="74"/>
      <c r="K87" s="22"/>
      <c r="L87" s="22"/>
      <c r="M87" s="75" t="s">
        <v>82</v>
      </c>
      <c r="N87" s="76"/>
      <c r="O87" s="73"/>
      <c r="P87" s="74"/>
      <c r="Q87" s="22"/>
      <c r="R87" s="22"/>
      <c r="S87" s="75" t="s">
        <v>83</v>
      </c>
      <c r="T87" s="76"/>
      <c r="U87" s="73"/>
      <c r="V87" s="74"/>
      <c r="W87" s="21" t="str">
        <f t="shared" si="15"/>
        <v/>
      </c>
      <c r="Y87" s="20"/>
    </row>
    <row r="88" spans="1:25" ht="10.5" customHeight="1" x14ac:dyDescent="0.2">
      <c r="A88" s="23" t="s">
        <v>8</v>
      </c>
      <c r="B88" s="26">
        <v>1</v>
      </c>
      <c r="C88" s="26">
        <v>0</v>
      </c>
      <c r="D88" s="23" t="s">
        <v>13</v>
      </c>
      <c r="E88" s="25" t="str">
        <f t="shared" ref="E88:E97" si="16">IF(AND(B88&lt;&gt;"",C88&lt;&gt;""),"X","")</f>
        <v>X</v>
      </c>
      <c r="F88" s="22"/>
      <c r="G88" s="23" t="s">
        <v>13</v>
      </c>
      <c r="H88" s="27"/>
      <c r="I88" s="27"/>
      <c r="J88" s="23" t="s">
        <v>4</v>
      </c>
      <c r="K88" s="22" t="str">
        <f t="shared" si="13"/>
        <v/>
      </c>
      <c r="L88" s="22"/>
      <c r="M88" s="37"/>
      <c r="N88" s="27"/>
      <c r="O88" s="27"/>
      <c r="P88" s="38"/>
      <c r="Q88" s="22" t="str">
        <f t="shared" si="12"/>
        <v/>
      </c>
      <c r="R88" s="22"/>
      <c r="S88" s="37"/>
      <c r="T88" s="27"/>
      <c r="U88" s="27"/>
      <c r="V88" s="38"/>
      <c r="W88" s="21" t="str">
        <f t="shared" si="15"/>
        <v/>
      </c>
      <c r="Y88" s="20"/>
    </row>
    <row r="89" spans="1:25" ht="10.5" customHeight="1" x14ac:dyDescent="0.2">
      <c r="A89" s="23" t="s">
        <v>44</v>
      </c>
      <c r="B89" s="27">
        <v>0</v>
      </c>
      <c r="C89" s="27">
        <v>3</v>
      </c>
      <c r="D89" s="23" t="s">
        <v>11</v>
      </c>
      <c r="E89" s="25" t="str">
        <f t="shared" si="16"/>
        <v>X</v>
      </c>
      <c r="F89" s="22"/>
      <c r="G89" s="23" t="s">
        <v>3</v>
      </c>
      <c r="H89" s="27"/>
      <c r="I89" s="27"/>
      <c r="J89" s="31" t="s">
        <v>45</v>
      </c>
      <c r="K89" s="22" t="str">
        <f t="shared" si="13"/>
        <v/>
      </c>
      <c r="L89" s="22"/>
      <c r="M89" s="37"/>
      <c r="N89" s="27"/>
      <c r="O89" s="27"/>
      <c r="P89" s="38"/>
      <c r="Q89" s="22" t="str">
        <f t="shared" si="12"/>
        <v/>
      </c>
      <c r="R89" s="22"/>
      <c r="S89" s="37"/>
      <c r="T89" s="27"/>
      <c r="U89" s="27"/>
      <c r="V89" s="38"/>
      <c r="W89" s="21" t="str">
        <f t="shared" si="15"/>
        <v/>
      </c>
      <c r="Y89" s="20"/>
    </row>
    <row r="90" spans="1:25" ht="10.5" customHeight="1" x14ac:dyDescent="0.2">
      <c r="A90" s="31" t="s">
        <v>2</v>
      </c>
      <c r="B90" s="27">
        <v>2</v>
      </c>
      <c r="C90" s="27">
        <v>1</v>
      </c>
      <c r="D90" s="23" t="s">
        <v>1</v>
      </c>
      <c r="E90" s="25" t="str">
        <f t="shared" si="16"/>
        <v>X</v>
      </c>
      <c r="F90" s="22"/>
      <c r="G90" s="23" t="s">
        <v>7</v>
      </c>
      <c r="H90" s="27"/>
      <c r="I90" s="27"/>
      <c r="J90" s="23" t="s">
        <v>44</v>
      </c>
      <c r="K90" s="22" t="str">
        <f t="shared" si="13"/>
        <v/>
      </c>
      <c r="L90" s="22"/>
      <c r="M90" s="37"/>
      <c r="N90" s="27"/>
      <c r="O90" s="27"/>
      <c r="P90" s="38"/>
      <c r="Q90" s="22" t="str">
        <f t="shared" si="12"/>
        <v/>
      </c>
      <c r="R90" s="22"/>
      <c r="S90" s="37"/>
      <c r="T90" s="27"/>
      <c r="U90" s="27"/>
      <c r="V90" s="38"/>
      <c r="W90" s="21" t="str">
        <f t="shared" si="15"/>
        <v/>
      </c>
      <c r="Y90" s="20"/>
    </row>
    <row r="91" spans="1:25" ht="10.5" customHeight="1" x14ac:dyDescent="0.2">
      <c r="A91" s="23" t="s">
        <v>4</v>
      </c>
      <c r="B91" s="27">
        <v>1</v>
      </c>
      <c r="C91" s="27">
        <v>1</v>
      </c>
      <c r="D91" s="23" t="s">
        <v>6</v>
      </c>
      <c r="E91" s="25" t="str">
        <f t="shared" si="16"/>
        <v>X</v>
      </c>
      <c r="F91" s="22"/>
      <c r="G91" s="23" t="s">
        <v>0</v>
      </c>
      <c r="H91" s="27"/>
      <c r="I91" s="27"/>
      <c r="J91" s="23" t="s">
        <v>9</v>
      </c>
      <c r="K91" s="22" t="str">
        <f t="shared" si="13"/>
        <v/>
      </c>
      <c r="L91" s="22"/>
      <c r="M91" s="37"/>
      <c r="N91" s="27"/>
      <c r="O91" s="27"/>
      <c r="P91" s="38"/>
      <c r="Q91" s="22" t="str">
        <f t="shared" si="12"/>
        <v/>
      </c>
      <c r="R91" s="22"/>
      <c r="S91" s="37"/>
      <c r="T91" s="27"/>
      <c r="U91" s="27"/>
      <c r="V91" s="38"/>
      <c r="W91" s="21" t="str">
        <f t="shared" si="15"/>
        <v/>
      </c>
      <c r="Y91" s="20"/>
    </row>
    <row r="92" spans="1:25" ht="10.5" customHeight="1" x14ac:dyDescent="0.2">
      <c r="A92" s="23" t="s">
        <v>42</v>
      </c>
      <c r="B92" s="27">
        <v>1</v>
      </c>
      <c r="C92" s="27">
        <v>1</v>
      </c>
      <c r="D92" s="23" t="s">
        <v>7</v>
      </c>
      <c r="E92" s="25" t="str">
        <f t="shared" si="16"/>
        <v>X</v>
      </c>
      <c r="F92" s="22"/>
      <c r="G92" s="23" t="s">
        <v>1</v>
      </c>
      <c r="H92" s="27"/>
      <c r="I92" s="27"/>
      <c r="J92" s="23" t="s">
        <v>46</v>
      </c>
      <c r="K92" s="22" t="str">
        <f t="shared" si="13"/>
        <v/>
      </c>
      <c r="L92" s="22"/>
      <c r="M92" s="37"/>
      <c r="N92" s="27"/>
      <c r="O92" s="27"/>
      <c r="P92" s="38"/>
      <c r="Q92" s="22" t="str">
        <f t="shared" si="12"/>
        <v/>
      </c>
      <c r="R92" s="22"/>
      <c r="S92" s="37"/>
      <c r="T92" s="27"/>
      <c r="U92" s="27"/>
      <c r="V92" s="38"/>
      <c r="W92" s="21" t="str">
        <f t="shared" si="15"/>
        <v/>
      </c>
      <c r="Y92" s="20"/>
    </row>
    <row r="93" spans="1:25" ht="10.5" customHeight="1" x14ac:dyDescent="0.2">
      <c r="A93" s="23" t="s">
        <v>46</v>
      </c>
      <c r="B93" s="27">
        <v>0</v>
      </c>
      <c r="C93" s="27">
        <v>1</v>
      </c>
      <c r="D93" s="23" t="s">
        <v>10</v>
      </c>
      <c r="E93" s="25" t="str">
        <f t="shared" si="16"/>
        <v>X</v>
      </c>
      <c r="F93" s="22"/>
      <c r="G93" s="23" t="s">
        <v>10</v>
      </c>
      <c r="H93" s="27"/>
      <c r="I93" s="27"/>
      <c r="J93" s="23" t="s">
        <v>59</v>
      </c>
      <c r="K93" s="22" t="str">
        <f t="shared" si="13"/>
        <v/>
      </c>
      <c r="L93" s="22"/>
      <c r="M93" s="37"/>
      <c r="N93" s="27"/>
      <c r="O93" s="27"/>
      <c r="P93" s="38"/>
      <c r="Q93" s="22" t="str">
        <f t="shared" si="12"/>
        <v/>
      </c>
      <c r="R93" s="22"/>
      <c r="S93" s="37"/>
      <c r="T93" s="27"/>
      <c r="U93" s="27"/>
      <c r="V93" s="38"/>
      <c r="W93" s="21" t="str">
        <f t="shared" si="15"/>
        <v/>
      </c>
      <c r="Y93" s="20"/>
    </row>
    <row r="94" spans="1:25" ht="10.5" customHeight="1" x14ac:dyDescent="0.2">
      <c r="A94" s="23" t="s">
        <v>9</v>
      </c>
      <c r="B94" s="27">
        <v>1</v>
      </c>
      <c r="C94" s="27">
        <v>0</v>
      </c>
      <c r="D94" s="23" t="s">
        <v>5</v>
      </c>
      <c r="E94" s="25" t="str">
        <f t="shared" si="16"/>
        <v>X</v>
      </c>
      <c r="F94" s="22"/>
      <c r="G94" s="23" t="s">
        <v>11</v>
      </c>
      <c r="H94" s="27"/>
      <c r="I94" s="27"/>
      <c r="J94" s="23" t="s">
        <v>12</v>
      </c>
      <c r="K94" s="22" t="str">
        <f t="shared" si="13"/>
        <v/>
      </c>
      <c r="L94" s="22"/>
      <c r="M94" s="37"/>
      <c r="N94" s="27"/>
      <c r="O94" s="27"/>
      <c r="P94" s="38"/>
      <c r="Q94" s="22" t="str">
        <f t="shared" si="12"/>
        <v/>
      </c>
      <c r="R94" s="22"/>
      <c r="S94" s="37"/>
      <c r="T94" s="27"/>
      <c r="U94" s="27"/>
      <c r="V94" s="38"/>
      <c r="W94" s="21" t="str">
        <f t="shared" si="15"/>
        <v/>
      </c>
      <c r="Y94" s="20"/>
    </row>
    <row r="95" spans="1:25" ht="10.5" customHeight="1" x14ac:dyDescent="0.2">
      <c r="A95" s="23" t="s">
        <v>12</v>
      </c>
      <c r="B95" s="27">
        <v>1</v>
      </c>
      <c r="C95" s="27">
        <v>0</v>
      </c>
      <c r="D95" s="23" t="s">
        <v>0</v>
      </c>
      <c r="E95" s="25" t="str">
        <f t="shared" si="16"/>
        <v>X</v>
      </c>
      <c r="F95" s="22"/>
      <c r="G95" s="23" t="s">
        <v>43</v>
      </c>
      <c r="H95" s="27"/>
      <c r="I95" s="27"/>
      <c r="J95" s="23" t="s">
        <v>42</v>
      </c>
      <c r="K95" s="22" t="str">
        <f t="shared" si="13"/>
        <v/>
      </c>
      <c r="L95" s="22"/>
      <c r="M95" s="37"/>
      <c r="N95" s="27"/>
      <c r="O95" s="27"/>
      <c r="P95" s="38"/>
      <c r="Q95" s="22" t="str">
        <f t="shared" si="12"/>
        <v/>
      </c>
      <c r="R95" s="22"/>
      <c r="S95" s="37"/>
      <c r="T95" s="27"/>
      <c r="U95" s="27"/>
      <c r="V95" s="38"/>
      <c r="W95" s="21" t="str">
        <f t="shared" si="15"/>
        <v/>
      </c>
      <c r="Y95" s="20"/>
    </row>
    <row r="96" spans="1:25" ht="10.5" customHeight="1" x14ac:dyDescent="0.2">
      <c r="A96" s="31" t="s">
        <v>45</v>
      </c>
      <c r="B96" s="27">
        <v>2</v>
      </c>
      <c r="C96" s="27">
        <v>0</v>
      </c>
      <c r="D96" s="23" t="s">
        <v>43</v>
      </c>
      <c r="E96" s="25" t="str">
        <f t="shared" si="16"/>
        <v>X</v>
      </c>
      <c r="F96" s="22"/>
      <c r="G96" s="23" t="s">
        <v>5</v>
      </c>
      <c r="H96" s="27"/>
      <c r="I96" s="27"/>
      <c r="J96" s="31" t="s">
        <v>2</v>
      </c>
      <c r="K96" s="22" t="str">
        <f t="shared" si="13"/>
        <v/>
      </c>
      <c r="L96" s="22"/>
      <c r="M96" s="37"/>
      <c r="N96" s="27"/>
      <c r="O96" s="27"/>
      <c r="P96" s="38"/>
      <c r="Q96" s="22" t="str">
        <f t="shared" si="12"/>
        <v/>
      </c>
      <c r="R96" s="22"/>
      <c r="S96" s="37"/>
      <c r="T96" s="27"/>
      <c r="U96" s="27"/>
      <c r="V96" s="38"/>
      <c r="W96" s="21" t="str">
        <f t="shared" si="15"/>
        <v/>
      </c>
      <c r="Y96" s="20"/>
    </row>
    <row r="97" spans="1:25" ht="10.5" customHeight="1" thickBot="1" x14ac:dyDescent="0.25">
      <c r="A97" s="23" t="s">
        <v>59</v>
      </c>
      <c r="B97" s="28">
        <v>1</v>
      </c>
      <c r="C97" s="28">
        <v>1</v>
      </c>
      <c r="D97" s="23" t="s">
        <v>3</v>
      </c>
      <c r="E97" s="25" t="str">
        <f t="shared" si="16"/>
        <v>X</v>
      </c>
      <c r="F97" s="22"/>
      <c r="G97" s="23" t="s">
        <v>6</v>
      </c>
      <c r="H97" s="28"/>
      <c r="I97" s="28"/>
      <c r="J97" s="23" t="s">
        <v>8</v>
      </c>
      <c r="K97" s="22" t="str">
        <f t="shared" si="13"/>
        <v/>
      </c>
      <c r="L97" s="22"/>
      <c r="M97" s="39"/>
      <c r="N97" s="28"/>
      <c r="O97" s="28"/>
      <c r="P97" s="40"/>
      <c r="Q97" s="22" t="str">
        <f t="shared" si="12"/>
        <v/>
      </c>
      <c r="R97" s="22"/>
      <c r="S97" s="39"/>
      <c r="T97" s="28"/>
      <c r="U97" s="28"/>
      <c r="V97" s="40"/>
      <c r="W97" s="21" t="str">
        <f t="shared" si="15"/>
        <v/>
      </c>
      <c r="Y97" s="20"/>
    </row>
    <row r="98" spans="1:25" ht="10.5" customHeight="1" thickBot="1" x14ac:dyDescent="0.25">
      <c r="A98" s="29" t="s">
        <v>14</v>
      </c>
      <c r="B98" s="30">
        <f>SUM(B88:B97)</f>
        <v>10</v>
      </c>
      <c r="C98" s="30">
        <f>SUM(C88:C97)</f>
        <v>8</v>
      </c>
      <c r="D98" s="29">
        <f>+B98+C98</f>
        <v>18</v>
      </c>
      <c r="E98" s="41"/>
      <c r="F98" s="42"/>
      <c r="G98" s="29"/>
      <c r="H98" s="30"/>
      <c r="I98" s="30"/>
      <c r="J98" s="29"/>
      <c r="K98" s="42"/>
      <c r="L98" s="42"/>
      <c r="M98" s="29"/>
      <c r="N98" s="30"/>
      <c r="O98" s="30"/>
      <c r="P98" s="29"/>
      <c r="Q98" s="42"/>
      <c r="R98" s="42"/>
      <c r="S98" s="29"/>
      <c r="T98" s="30"/>
      <c r="U98" s="30"/>
      <c r="V98" s="29"/>
      <c r="W98" s="43"/>
      <c r="X98" s="43"/>
      <c r="Y98" s="44"/>
    </row>
    <row r="99" spans="1:25" ht="12" customHeight="1" x14ac:dyDescent="0.2">
      <c r="A99" s="34"/>
      <c r="B99" s="35"/>
      <c r="C99" s="35"/>
      <c r="D99" s="36"/>
      <c r="E99" s="25" t="str">
        <f t="shared" si="14"/>
        <v/>
      </c>
      <c r="F99" s="22"/>
      <c r="G99" s="34"/>
      <c r="H99" s="35"/>
      <c r="I99" s="35"/>
      <c r="J99" s="36"/>
      <c r="K99" s="22"/>
      <c r="L99" s="22"/>
      <c r="M99" s="34"/>
      <c r="N99" s="35"/>
      <c r="O99" s="35"/>
      <c r="P99" s="36"/>
      <c r="Q99" s="22"/>
      <c r="R99" s="22"/>
      <c r="S99" s="34"/>
      <c r="T99" s="35"/>
      <c r="U99" s="35"/>
      <c r="V99" s="36"/>
      <c r="W99" s="21" t="str">
        <f t="shared" si="15"/>
        <v/>
      </c>
      <c r="Y99" s="20"/>
    </row>
    <row r="100" spans="1:25" ht="10.5" customHeight="1" x14ac:dyDescent="0.2">
      <c r="A100" s="37"/>
      <c r="B100" s="27"/>
      <c r="C100" s="27"/>
      <c r="D100" s="38"/>
      <c r="E100" s="25" t="str">
        <f t="shared" si="14"/>
        <v/>
      </c>
      <c r="F100" s="22"/>
      <c r="G100" s="37"/>
      <c r="H100" s="27"/>
      <c r="I100" s="27"/>
      <c r="J100" s="38"/>
      <c r="K100" s="22"/>
      <c r="L100" s="22"/>
      <c r="M100" s="37"/>
      <c r="N100" s="27"/>
      <c r="O100" s="27"/>
      <c r="P100" s="38"/>
      <c r="Q100" s="22"/>
      <c r="R100" s="22"/>
      <c r="S100" s="37"/>
      <c r="T100" s="27"/>
      <c r="U100" s="27"/>
      <c r="V100" s="38"/>
      <c r="W100" s="21" t="str">
        <f t="shared" si="15"/>
        <v/>
      </c>
      <c r="Y100" s="20"/>
    </row>
    <row r="101" spans="1:25" ht="10.5" customHeight="1" x14ac:dyDescent="0.2">
      <c r="A101" s="37"/>
      <c r="B101" s="27"/>
      <c r="C101" s="27"/>
      <c r="D101" s="38"/>
      <c r="E101" s="25" t="str">
        <f t="shared" si="14"/>
        <v/>
      </c>
      <c r="F101" s="22"/>
      <c r="G101" s="37"/>
      <c r="H101" s="27"/>
      <c r="I101" s="27"/>
      <c r="J101" s="38"/>
      <c r="K101" s="22"/>
      <c r="L101" s="22"/>
      <c r="M101" s="37"/>
      <c r="N101" s="27"/>
      <c r="O101" s="27"/>
      <c r="P101" s="38"/>
      <c r="Q101" s="22"/>
      <c r="R101" s="22"/>
      <c r="S101" s="37"/>
      <c r="T101" s="27"/>
      <c r="U101" s="27"/>
      <c r="V101" s="38"/>
      <c r="W101" s="21" t="str">
        <f t="shared" si="15"/>
        <v/>
      </c>
      <c r="Y101" s="20"/>
    </row>
    <row r="102" spans="1:25" ht="10.5" customHeight="1" x14ac:dyDescent="0.2">
      <c r="A102" s="37"/>
      <c r="B102" s="27"/>
      <c r="C102" s="27"/>
      <c r="D102" s="38"/>
      <c r="E102" s="25" t="str">
        <f t="shared" si="14"/>
        <v/>
      </c>
      <c r="F102" s="22"/>
      <c r="G102" s="37"/>
      <c r="H102" s="27"/>
      <c r="I102" s="27"/>
      <c r="J102" s="38"/>
      <c r="K102" s="22"/>
      <c r="L102" s="22"/>
      <c r="M102" s="37"/>
      <c r="N102" s="27"/>
      <c r="O102" s="27"/>
      <c r="P102" s="38"/>
      <c r="Q102" s="22"/>
      <c r="R102" s="22"/>
      <c r="S102" s="37"/>
      <c r="T102" s="27"/>
      <c r="U102" s="27"/>
      <c r="V102" s="38"/>
      <c r="W102" s="21" t="str">
        <f t="shared" si="15"/>
        <v/>
      </c>
      <c r="Y102" s="20"/>
    </row>
    <row r="103" spans="1:25" ht="10.5" customHeight="1" x14ac:dyDescent="0.2">
      <c r="A103" s="37"/>
      <c r="B103" s="27"/>
      <c r="C103" s="27"/>
      <c r="D103" s="38"/>
      <c r="E103" s="25" t="str">
        <f t="shared" si="14"/>
        <v/>
      </c>
      <c r="F103" s="22"/>
      <c r="G103" s="37"/>
      <c r="H103" s="27"/>
      <c r="I103" s="27"/>
      <c r="J103" s="38"/>
      <c r="K103" s="22"/>
      <c r="L103" s="22"/>
      <c r="M103" s="37"/>
      <c r="N103" s="27"/>
      <c r="O103" s="27"/>
      <c r="P103" s="38"/>
      <c r="Q103" s="22"/>
      <c r="R103" s="22"/>
      <c r="S103" s="37"/>
      <c r="T103" s="27"/>
      <c r="U103" s="27"/>
      <c r="V103" s="38"/>
      <c r="W103" s="21" t="str">
        <f t="shared" si="15"/>
        <v/>
      </c>
      <c r="Y103" s="20"/>
    </row>
    <row r="104" spans="1:25" ht="10.5" customHeight="1" x14ac:dyDescent="0.2">
      <c r="A104" s="37"/>
      <c r="B104" s="27"/>
      <c r="C104" s="27"/>
      <c r="D104" s="38"/>
      <c r="E104" s="25" t="str">
        <f t="shared" si="14"/>
        <v/>
      </c>
      <c r="F104" s="22"/>
      <c r="G104" s="37"/>
      <c r="H104" s="27"/>
      <c r="I104" s="27"/>
      <c r="J104" s="38"/>
      <c r="K104" s="22"/>
      <c r="L104" s="22"/>
      <c r="M104" s="37"/>
      <c r="N104" s="27"/>
      <c r="O104" s="27"/>
      <c r="P104" s="38"/>
      <c r="Q104" s="22"/>
      <c r="R104" s="22"/>
      <c r="S104" s="37"/>
      <c r="T104" s="27"/>
      <c r="U104" s="27"/>
      <c r="V104" s="38"/>
      <c r="W104" s="21" t="str">
        <f t="shared" si="15"/>
        <v/>
      </c>
      <c r="Y104" s="20"/>
    </row>
    <row r="105" spans="1:25" ht="10.5" customHeight="1" x14ac:dyDescent="0.2">
      <c r="A105" s="37"/>
      <c r="B105" s="27"/>
      <c r="C105" s="27"/>
      <c r="D105" s="38"/>
      <c r="E105" s="25" t="str">
        <f t="shared" si="14"/>
        <v/>
      </c>
      <c r="F105" s="22"/>
      <c r="G105" s="37"/>
      <c r="H105" s="27"/>
      <c r="I105" s="27"/>
      <c r="J105" s="38"/>
      <c r="K105" s="22"/>
      <c r="L105" s="22"/>
      <c r="M105" s="37"/>
      <c r="N105" s="27"/>
      <c r="O105" s="27"/>
      <c r="P105" s="38"/>
      <c r="Q105" s="22"/>
      <c r="R105" s="22"/>
      <c r="S105" s="37"/>
      <c r="T105" s="27"/>
      <c r="U105" s="27"/>
      <c r="V105" s="38"/>
      <c r="W105" s="21" t="str">
        <f t="shared" si="15"/>
        <v/>
      </c>
      <c r="Y105" s="20"/>
    </row>
    <row r="106" spans="1:25" ht="10.5" customHeight="1" x14ac:dyDescent="0.2">
      <c r="A106" s="37"/>
      <c r="B106" s="27"/>
      <c r="C106" s="27"/>
      <c r="D106" s="38"/>
      <c r="E106" s="25" t="str">
        <f t="shared" si="14"/>
        <v/>
      </c>
      <c r="F106" s="22"/>
      <c r="G106" s="37"/>
      <c r="H106" s="27"/>
      <c r="I106" s="27"/>
      <c r="J106" s="38"/>
      <c r="K106" s="22"/>
      <c r="L106" s="22"/>
      <c r="M106" s="37"/>
      <c r="N106" s="27"/>
      <c r="O106" s="27"/>
      <c r="P106" s="38"/>
      <c r="Q106" s="22"/>
      <c r="R106" s="22"/>
      <c r="S106" s="37"/>
      <c r="T106" s="27"/>
      <c r="U106" s="27"/>
      <c r="V106" s="38"/>
      <c r="W106" s="21" t="str">
        <f t="shared" si="15"/>
        <v/>
      </c>
      <c r="Y106" s="20"/>
    </row>
    <row r="107" spans="1:25" ht="10.5" customHeight="1" x14ac:dyDescent="0.2">
      <c r="A107" s="37"/>
      <c r="B107" s="27"/>
      <c r="C107" s="27"/>
      <c r="D107" s="38"/>
      <c r="E107" s="25" t="str">
        <f t="shared" si="14"/>
        <v/>
      </c>
      <c r="F107" s="22"/>
      <c r="G107" s="37"/>
      <c r="H107" s="27"/>
      <c r="I107" s="27"/>
      <c r="J107" s="38"/>
      <c r="K107" s="22"/>
      <c r="L107" s="22"/>
      <c r="M107" s="37"/>
      <c r="N107" s="27"/>
      <c r="O107" s="27"/>
      <c r="P107" s="38"/>
      <c r="Q107" s="22"/>
      <c r="R107" s="22"/>
      <c r="S107" s="37"/>
      <c r="T107" s="27"/>
      <c r="U107" s="27"/>
      <c r="V107" s="38"/>
      <c r="W107" s="21" t="str">
        <f t="shared" si="15"/>
        <v/>
      </c>
      <c r="Y107" s="20"/>
    </row>
    <row r="108" spans="1:25" ht="10.5" customHeight="1" x14ac:dyDescent="0.2">
      <c r="A108" s="37"/>
      <c r="B108" s="27"/>
      <c r="C108" s="27"/>
      <c r="D108" s="38"/>
      <c r="E108" s="25" t="str">
        <f t="shared" si="14"/>
        <v/>
      </c>
      <c r="F108" s="22"/>
      <c r="G108" s="37"/>
      <c r="H108" s="27"/>
      <c r="I108" s="27"/>
      <c r="J108" s="38"/>
      <c r="K108" s="22"/>
      <c r="L108" s="22"/>
      <c r="M108" s="37"/>
      <c r="N108" s="27"/>
      <c r="O108" s="27"/>
      <c r="P108" s="38"/>
      <c r="Q108" s="22"/>
      <c r="R108" s="22"/>
      <c r="S108" s="37"/>
      <c r="T108" s="27"/>
      <c r="U108" s="27"/>
      <c r="V108" s="38"/>
      <c r="W108" s="21" t="str">
        <f t="shared" si="15"/>
        <v/>
      </c>
      <c r="Y108" s="20"/>
    </row>
    <row r="109" spans="1:25" ht="10.5" customHeight="1" x14ac:dyDescent="0.2">
      <c r="A109" s="39"/>
      <c r="B109" s="28"/>
      <c r="C109" s="28"/>
      <c r="D109" s="40"/>
      <c r="E109" s="25" t="str">
        <f t="shared" si="14"/>
        <v/>
      </c>
      <c r="F109" s="22"/>
      <c r="G109" s="39"/>
      <c r="H109" s="28"/>
      <c r="I109" s="28"/>
      <c r="J109" s="40"/>
      <c r="K109" s="22"/>
      <c r="L109" s="22"/>
      <c r="M109" s="39"/>
      <c r="N109" s="28"/>
      <c r="O109" s="28"/>
      <c r="P109" s="40"/>
      <c r="Q109" s="22"/>
      <c r="R109" s="22"/>
      <c r="S109" s="39"/>
      <c r="T109" s="28"/>
      <c r="U109" s="28"/>
      <c r="V109" s="40"/>
      <c r="W109" s="21" t="str">
        <f t="shared" si="15"/>
        <v/>
      </c>
      <c r="Y109" s="20"/>
    </row>
    <row r="110" spans="1:25" ht="10.5" customHeight="1" x14ac:dyDescent="0.2">
      <c r="A110" s="29" t="s">
        <v>14</v>
      </c>
      <c r="B110" s="30">
        <f>SUM(B100:B109)</f>
        <v>0</v>
      </c>
      <c r="C110" s="30">
        <f>SUM(C100:C109)</f>
        <v>0</v>
      </c>
      <c r="D110" s="29">
        <f>+B110+C110</f>
        <v>0</v>
      </c>
      <c r="E110" s="41"/>
      <c r="F110" s="42"/>
      <c r="G110" s="29" t="s">
        <v>14</v>
      </c>
      <c r="H110" s="30">
        <f>SUM(H100:H109)</f>
        <v>0</v>
      </c>
      <c r="I110" s="30">
        <f>SUM(I100:I109)</f>
        <v>0</v>
      </c>
      <c r="J110" s="29">
        <f>+H110+I110</f>
        <v>0</v>
      </c>
      <c r="K110" s="42"/>
      <c r="L110" s="42"/>
      <c r="M110" s="29" t="s">
        <v>14</v>
      </c>
      <c r="N110" s="30">
        <f>SUM(N100:N109)</f>
        <v>0</v>
      </c>
      <c r="O110" s="30">
        <f>SUM(O100:O109)</f>
        <v>0</v>
      </c>
      <c r="P110" s="29">
        <f>+N110+O110</f>
        <v>0</v>
      </c>
      <c r="Q110" s="42"/>
      <c r="R110" s="42"/>
      <c r="S110" s="29" t="s">
        <v>14</v>
      </c>
      <c r="T110" s="30">
        <f>SUM(T100:T109)</f>
        <v>0</v>
      </c>
      <c r="U110" s="30">
        <f>SUM(U100:U109)</f>
        <v>0</v>
      </c>
      <c r="V110" s="29">
        <f>+T110+U110</f>
        <v>0</v>
      </c>
      <c r="Y110" s="20"/>
    </row>
    <row r="111" spans="1:25" ht="12" customHeight="1" x14ac:dyDescent="0.2">
      <c r="A111" s="34"/>
      <c r="B111" s="35"/>
      <c r="C111" s="35"/>
      <c r="D111" s="36"/>
      <c r="E111" s="25"/>
      <c r="F111" s="22"/>
      <c r="G111" s="34"/>
      <c r="H111" s="35"/>
      <c r="I111" s="35"/>
      <c r="J111" s="36"/>
      <c r="K111" s="22" t="str">
        <f t="shared" ref="K111:K121" si="17">IF(AND(H111&lt;&gt;"",I111&lt;&gt;""),"X","")</f>
        <v/>
      </c>
      <c r="L111" s="22"/>
      <c r="M111" s="45"/>
      <c r="N111" s="45"/>
      <c r="O111" s="45"/>
      <c r="P111" s="45"/>
      <c r="Q111" s="22"/>
      <c r="R111" s="22"/>
      <c r="S111" s="45"/>
      <c r="T111" s="45"/>
      <c r="U111" s="45"/>
      <c r="V111" s="45"/>
      <c r="Y111" s="20"/>
    </row>
    <row r="112" spans="1:25" ht="10.5" customHeight="1" x14ac:dyDescent="0.2">
      <c r="A112" s="37"/>
      <c r="B112" s="27"/>
      <c r="C112" s="27"/>
      <c r="D112" s="38"/>
      <c r="E112" s="25"/>
      <c r="F112" s="22"/>
      <c r="G112" s="37"/>
      <c r="H112" s="27"/>
      <c r="I112" s="27"/>
      <c r="J112" s="38"/>
      <c r="K112" s="22" t="str">
        <f t="shared" si="17"/>
        <v/>
      </c>
      <c r="L112" s="22"/>
      <c r="M112" s="45"/>
      <c r="N112" s="45"/>
      <c r="O112" s="45"/>
      <c r="P112" s="45"/>
      <c r="Q112" s="22"/>
      <c r="R112" s="22"/>
      <c r="S112" s="45"/>
      <c r="T112" s="45"/>
      <c r="U112" s="45"/>
      <c r="V112" s="45"/>
      <c r="Y112" s="20"/>
    </row>
    <row r="113" spans="1:25" ht="10.5" customHeight="1" x14ac:dyDescent="0.2">
      <c r="A113" s="37"/>
      <c r="B113" s="27"/>
      <c r="C113" s="27"/>
      <c r="D113" s="38"/>
      <c r="E113" s="25"/>
      <c r="F113" s="22"/>
      <c r="G113" s="37"/>
      <c r="H113" s="27"/>
      <c r="I113" s="27"/>
      <c r="J113" s="38"/>
      <c r="K113" s="22" t="str">
        <f t="shared" si="17"/>
        <v/>
      </c>
      <c r="L113" s="22"/>
      <c r="M113" s="45"/>
      <c r="N113" s="45"/>
      <c r="O113" s="45"/>
      <c r="P113" s="45"/>
      <c r="Q113" s="22"/>
      <c r="R113" s="22"/>
      <c r="S113" s="46"/>
      <c r="T113" s="47" t="s">
        <v>15</v>
      </c>
      <c r="U113" s="47"/>
      <c r="V113" s="48"/>
      <c r="Y113" s="20"/>
    </row>
    <row r="114" spans="1:25" ht="10.5" customHeight="1" x14ac:dyDescent="0.2">
      <c r="A114" s="37"/>
      <c r="B114" s="27"/>
      <c r="C114" s="27"/>
      <c r="D114" s="38"/>
      <c r="E114" s="25"/>
      <c r="F114" s="22"/>
      <c r="G114" s="37"/>
      <c r="H114" s="27"/>
      <c r="I114" s="27"/>
      <c r="J114" s="38"/>
      <c r="K114" s="22" t="str">
        <f t="shared" si="17"/>
        <v/>
      </c>
      <c r="L114" s="22"/>
      <c r="M114" s="45"/>
      <c r="N114" s="45"/>
      <c r="O114" s="45"/>
      <c r="P114" s="45"/>
      <c r="Q114" s="22"/>
      <c r="R114" s="22"/>
      <c r="S114" s="49"/>
      <c r="T114" s="50"/>
      <c r="U114" s="51"/>
      <c r="V114" s="52"/>
      <c r="Y114" s="20"/>
    </row>
    <row r="115" spans="1:25" ht="10.5" customHeight="1" x14ac:dyDescent="0.2">
      <c r="A115" s="37"/>
      <c r="B115" s="27"/>
      <c r="C115" s="27"/>
      <c r="D115" s="38"/>
      <c r="E115" s="25"/>
      <c r="F115" s="22"/>
      <c r="G115" s="37"/>
      <c r="H115" s="27"/>
      <c r="I115" s="27"/>
      <c r="J115" s="38"/>
      <c r="K115" s="22" t="str">
        <f t="shared" si="17"/>
        <v/>
      </c>
      <c r="L115" s="22"/>
      <c r="M115" s="45"/>
      <c r="N115" s="45"/>
      <c r="O115" s="45"/>
      <c r="P115" s="45"/>
      <c r="Q115" s="22"/>
      <c r="R115" s="22"/>
      <c r="S115" s="53"/>
      <c r="T115" s="50" t="s">
        <v>16</v>
      </c>
      <c r="U115" s="50"/>
      <c r="V115" s="52">
        <f>+D14+J14+P14+V14+D26+J26+P26+V26+D38+J38+P38+V38+D50+J50+P50+V50+D62+J62+P62+V62+D74+J74+P74+V74+D86+J86+P86+V86+D98+J98+P98+V98+D110+J110+P110+V110+D122+J122</f>
        <v>228</v>
      </c>
      <c r="Y115" s="20"/>
    </row>
    <row r="116" spans="1:25" ht="10.5" customHeight="1" x14ac:dyDescent="0.2">
      <c r="A116" s="37"/>
      <c r="B116" s="27"/>
      <c r="C116" s="27"/>
      <c r="D116" s="38"/>
      <c r="E116" s="25"/>
      <c r="F116" s="22"/>
      <c r="G116" s="37"/>
      <c r="H116" s="27"/>
      <c r="I116" s="27"/>
      <c r="J116" s="38"/>
      <c r="K116" s="22" t="str">
        <f t="shared" si="17"/>
        <v/>
      </c>
      <c r="L116" s="22"/>
      <c r="M116" s="45"/>
      <c r="N116" s="45"/>
      <c r="O116" s="45"/>
      <c r="P116" s="45"/>
      <c r="Q116" s="22"/>
      <c r="R116" s="22"/>
      <c r="S116" s="53"/>
      <c r="T116" s="50" t="s">
        <v>17</v>
      </c>
      <c r="U116" s="50"/>
      <c r="V116" s="52">
        <f>+B14+H14+N14+T14+B26+H26+N26+T26+B38+H38+N38+T38+B50+H50+N50+T50+B62+H62+N62+T62+B74+H74+N74+T74+B86+H86+N86+T86+B98+H98+N98+T98+B110+H110+N110+T110+B122+H122</f>
        <v>123</v>
      </c>
      <c r="Y116" s="20"/>
    </row>
    <row r="117" spans="1:25" ht="10.5" customHeight="1" x14ac:dyDescent="0.2">
      <c r="A117" s="37"/>
      <c r="B117" s="27"/>
      <c r="C117" s="27"/>
      <c r="D117" s="38"/>
      <c r="E117" s="25"/>
      <c r="F117" s="22"/>
      <c r="G117" s="37"/>
      <c r="H117" s="27"/>
      <c r="I117" s="27"/>
      <c r="J117" s="38"/>
      <c r="K117" s="22" t="str">
        <f t="shared" si="17"/>
        <v/>
      </c>
      <c r="L117" s="22"/>
      <c r="M117" s="45"/>
      <c r="N117" s="45"/>
      <c r="O117" s="45"/>
      <c r="P117" s="45"/>
      <c r="Q117" s="22"/>
      <c r="R117" s="22"/>
      <c r="S117" s="53"/>
      <c r="T117" s="50" t="s">
        <v>18</v>
      </c>
      <c r="U117" s="50"/>
      <c r="V117" s="52">
        <f>+C14+I14+O14+U14+C26+I26+O26+U26+C38+I38+O38+U38+C50+I50+O50+U50+C62+I62+O62+U62+C74+I74+O74+U74+C86+I86+O86+U86+C98+I98+O98+U98+C110+I110+O110+U110+C122+I122</f>
        <v>105</v>
      </c>
      <c r="Y117" s="20"/>
    </row>
    <row r="118" spans="1:25" ht="10.5" customHeight="1" x14ac:dyDescent="0.2">
      <c r="A118" s="37"/>
      <c r="B118" s="27"/>
      <c r="C118" s="27"/>
      <c r="D118" s="38"/>
      <c r="E118" s="25"/>
      <c r="F118" s="22"/>
      <c r="G118" s="37"/>
      <c r="H118" s="27"/>
      <c r="I118" s="27"/>
      <c r="J118" s="38"/>
      <c r="K118" s="22" t="str">
        <f t="shared" si="17"/>
        <v/>
      </c>
      <c r="L118" s="22"/>
      <c r="M118" s="45"/>
      <c r="N118" s="45"/>
      <c r="O118" s="45"/>
      <c r="P118" s="45"/>
      <c r="Q118" s="22"/>
      <c r="R118" s="22"/>
      <c r="S118" s="49"/>
      <c r="T118" s="51"/>
      <c r="U118" s="51"/>
      <c r="V118" s="54"/>
      <c r="Y118" s="20"/>
    </row>
    <row r="119" spans="1:25" ht="10.5" customHeight="1" x14ac:dyDescent="0.2">
      <c r="A119" s="37"/>
      <c r="B119" s="27"/>
      <c r="C119" s="27"/>
      <c r="D119" s="38"/>
      <c r="E119" s="25"/>
      <c r="F119" s="22"/>
      <c r="G119" s="37"/>
      <c r="H119" s="27"/>
      <c r="I119" s="27"/>
      <c r="J119" s="38"/>
      <c r="K119" s="22" t="str">
        <f t="shared" si="17"/>
        <v/>
      </c>
      <c r="L119" s="22"/>
      <c r="M119" s="45"/>
      <c r="N119" s="45"/>
      <c r="O119" s="45"/>
      <c r="P119" s="45"/>
      <c r="Q119" s="22"/>
      <c r="R119" s="22"/>
      <c r="S119" s="49"/>
      <c r="T119" s="50"/>
      <c r="U119" s="50"/>
      <c r="V119" s="52"/>
      <c r="Y119" s="20"/>
    </row>
    <row r="120" spans="1:25" ht="10.5" customHeight="1" x14ac:dyDescent="0.2">
      <c r="A120" s="37"/>
      <c r="B120" s="27"/>
      <c r="C120" s="27"/>
      <c r="D120" s="38"/>
      <c r="E120" s="25"/>
      <c r="F120" s="22"/>
      <c r="G120" s="37"/>
      <c r="H120" s="27"/>
      <c r="I120" s="27"/>
      <c r="J120" s="38"/>
      <c r="K120" s="22" t="str">
        <f t="shared" si="17"/>
        <v/>
      </c>
      <c r="L120" s="22"/>
      <c r="M120" s="45"/>
      <c r="N120" s="45"/>
      <c r="O120" s="45"/>
      <c r="P120" s="45"/>
      <c r="Q120" s="22"/>
      <c r="R120" s="22"/>
      <c r="S120" s="55"/>
      <c r="T120" s="56"/>
      <c r="U120" s="56"/>
      <c r="V120" s="57"/>
      <c r="Y120" s="20"/>
    </row>
    <row r="121" spans="1:25" ht="10.5" customHeight="1" x14ac:dyDescent="0.2">
      <c r="A121" s="39"/>
      <c r="B121" s="28"/>
      <c r="C121" s="28"/>
      <c r="D121" s="40"/>
      <c r="E121" s="25"/>
      <c r="F121" s="22"/>
      <c r="G121" s="39"/>
      <c r="H121" s="28"/>
      <c r="I121" s="28"/>
      <c r="J121" s="40"/>
      <c r="K121" s="22" t="str">
        <f t="shared" si="17"/>
        <v/>
      </c>
      <c r="L121" s="22"/>
      <c r="M121" s="45"/>
      <c r="N121" s="45"/>
      <c r="O121" s="45"/>
      <c r="P121" s="45"/>
      <c r="Q121" s="22"/>
      <c r="R121" s="22"/>
      <c r="S121" s="45"/>
      <c r="T121" s="45"/>
      <c r="U121" s="45"/>
      <c r="V121" s="45"/>
      <c r="Y121" s="20"/>
    </row>
    <row r="122" spans="1:25" ht="10.5" customHeight="1" x14ac:dyDescent="0.2">
      <c r="A122" s="29" t="s">
        <v>14</v>
      </c>
      <c r="B122" s="58">
        <f>SUM(B112:B121)</f>
        <v>0</v>
      </c>
      <c r="C122" s="58">
        <f>SUM(C112:C121)</f>
        <v>0</v>
      </c>
      <c r="D122" s="59">
        <f>+B122+C122</f>
        <v>0</v>
      </c>
      <c r="E122" s="20"/>
      <c r="F122" s="20"/>
      <c r="G122" s="29" t="s">
        <v>14</v>
      </c>
      <c r="H122" s="58">
        <f>SUM(H112:H121)</f>
        <v>0</v>
      </c>
      <c r="I122" s="58">
        <f>SUM(I112:I121)</f>
        <v>0</v>
      </c>
      <c r="J122" s="59">
        <f>+H122+I122</f>
        <v>0</v>
      </c>
      <c r="K122" s="20"/>
      <c r="L122" s="20"/>
      <c r="M122" s="19"/>
      <c r="N122" s="19"/>
      <c r="O122" s="19"/>
      <c r="P122" s="19"/>
      <c r="Q122" s="20"/>
      <c r="R122" s="20"/>
      <c r="S122" s="19"/>
      <c r="T122" s="19"/>
      <c r="U122" s="19"/>
      <c r="V122" s="19"/>
      <c r="Y122" s="20"/>
    </row>
    <row r="123" spans="1:25" x14ac:dyDescent="0.2">
      <c r="A123" s="19"/>
      <c r="B123" s="19"/>
      <c r="C123" s="19"/>
      <c r="D123" s="19"/>
      <c r="E123" s="20"/>
      <c r="F123" s="20"/>
      <c r="G123" s="19"/>
      <c r="H123" s="19"/>
      <c r="I123" s="19"/>
      <c r="J123" s="19"/>
      <c r="K123" s="20"/>
      <c r="L123" s="20"/>
      <c r="M123" s="19"/>
      <c r="N123" s="19"/>
      <c r="O123" s="19"/>
      <c r="P123" s="19"/>
      <c r="Q123" s="20"/>
      <c r="R123" s="20"/>
      <c r="S123" s="19"/>
      <c r="T123" s="19"/>
      <c r="U123" s="19"/>
      <c r="V123" s="19"/>
      <c r="Y123" s="20"/>
    </row>
  </sheetData>
  <sheetProtection password="CC3D" sheet="1" objects="1" scenarios="1" selectLockedCells="1" autoFilter="0" selectUnlockedCells="1"/>
  <mergeCells count="62">
    <mergeCell ref="U87:V87"/>
    <mergeCell ref="G87:H87"/>
    <mergeCell ref="I87:J87"/>
    <mergeCell ref="M87:N87"/>
    <mergeCell ref="O87:P87"/>
    <mergeCell ref="S87:T87"/>
    <mergeCell ref="I75:J75"/>
    <mergeCell ref="M75:N75"/>
    <mergeCell ref="O75:P75"/>
    <mergeCell ref="S75:T75"/>
    <mergeCell ref="U75:V75"/>
    <mergeCell ref="I51:J51"/>
    <mergeCell ref="M51:N51"/>
    <mergeCell ref="O51:P51"/>
    <mergeCell ref="S51:T51"/>
    <mergeCell ref="U51:V51"/>
    <mergeCell ref="I3:J3"/>
    <mergeCell ref="C39:D39"/>
    <mergeCell ref="I39:J39"/>
    <mergeCell ref="O39:P39"/>
    <mergeCell ref="S15:T15"/>
    <mergeCell ref="C27:D27"/>
    <mergeCell ref="G27:H27"/>
    <mergeCell ref="I27:J27"/>
    <mergeCell ref="M27:N27"/>
    <mergeCell ref="O27:P27"/>
    <mergeCell ref="S27:T27"/>
    <mergeCell ref="C15:D15"/>
    <mergeCell ref="G15:H15"/>
    <mergeCell ref="I15:J15"/>
    <mergeCell ref="M15:N15"/>
    <mergeCell ref="O15:P15"/>
    <mergeCell ref="A87:B87"/>
    <mergeCell ref="C87:D87"/>
    <mergeCell ref="A3:B3"/>
    <mergeCell ref="C3:D3"/>
    <mergeCell ref="G3:H3"/>
    <mergeCell ref="A15:B15"/>
    <mergeCell ref="A51:B51"/>
    <mergeCell ref="C51:D51"/>
    <mergeCell ref="A39:B39"/>
    <mergeCell ref="G39:H39"/>
    <mergeCell ref="A63:B63"/>
    <mergeCell ref="C63:D63"/>
    <mergeCell ref="G63:H63"/>
    <mergeCell ref="A75:B75"/>
    <mergeCell ref="C75:D75"/>
    <mergeCell ref="G75:H75"/>
    <mergeCell ref="U39:V39"/>
    <mergeCell ref="M3:N3"/>
    <mergeCell ref="O3:P3"/>
    <mergeCell ref="S3:T3"/>
    <mergeCell ref="U3:V3"/>
    <mergeCell ref="U15:V15"/>
    <mergeCell ref="U27:V27"/>
    <mergeCell ref="M39:N39"/>
    <mergeCell ref="S39:T39"/>
    <mergeCell ref="I63:J63"/>
    <mergeCell ref="M63:N63"/>
    <mergeCell ref="O63:P63"/>
    <mergeCell ref="S63:T63"/>
    <mergeCell ref="U63:V63"/>
  </mergeCells>
  <phoneticPr fontId="0" type="noConversion"/>
  <conditionalFormatting sqref="A4:A14 A38 A50 A62 A74 A86 A98 A110 A122 D4:D14 G38 G50 G62 G74 G86 G98 G110 G122 M38 M50 M62 M74 M86 M98 M110 S38 S50 S62 S74 S86 S98 S110 M4:M13 V4:V13 P4:P13 S4:S13 J4:J13 G4:G13">
    <cfRule type="cellIs" dxfId="522" priority="536" stopIfTrue="1" operator="equal">
      <formula>#REF!</formula>
    </cfRule>
  </conditionalFormatting>
  <conditionalFormatting sqref="A100:A109 A112:A121 D38 D50 D62 D86 D98 D100:D110 D112:D121 G100:G109 G112:G121 J38 J50 J62 J74 J86 J98 J100:J110 J112:J121 M88:M97 M100:M109 P38 P50 P62 P74 P86 P88:P98 P100:P110 S88:S97 S100:S109 V38 V50 V62 V74 V86 V88:V98 V100:V110 D74">
    <cfRule type="cellIs" dxfId="521" priority="537" stopIfTrue="1" operator="equal">
      <formula>#REF!</formula>
    </cfRule>
  </conditionalFormatting>
  <conditionalFormatting sqref="G14 J14">
    <cfRule type="cellIs" dxfId="520" priority="534" stopIfTrue="1" operator="equal">
      <formula>#REF!</formula>
    </cfRule>
  </conditionalFormatting>
  <conditionalFormatting sqref="M14 P14">
    <cfRule type="cellIs" dxfId="519" priority="533" stopIfTrue="1" operator="equal">
      <formula>#REF!</formula>
    </cfRule>
  </conditionalFormatting>
  <conditionalFormatting sqref="S14 V14">
    <cfRule type="cellIs" dxfId="518" priority="532" stopIfTrue="1" operator="equal">
      <formula>#REF!</formula>
    </cfRule>
  </conditionalFormatting>
  <conditionalFormatting sqref="A26 D26">
    <cfRule type="cellIs" dxfId="517" priority="531" stopIfTrue="1" operator="equal">
      <formula>#REF!</formula>
    </cfRule>
  </conditionalFormatting>
  <conditionalFormatting sqref="G26 J26">
    <cfRule type="cellIs" dxfId="516" priority="530" stopIfTrue="1" operator="equal">
      <formula>#REF!</formula>
    </cfRule>
  </conditionalFormatting>
  <conditionalFormatting sqref="M26 P26">
    <cfRule type="cellIs" dxfId="515" priority="529" stopIfTrue="1" operator="equal">
      <formula>#REF!</formula>
    </cfRule>
  </conditionalFormatting>
  <conditionalFormatting sqref="S26 V26">
    <cfRule type="cellIs" dxfId="514" priority="528" stopIfTrue="1" operator="equal">
      <formula>#REF!</formula>
    </cfRule>
  </conditionalFormatting>
  <conditionalFormatting sqref="A16">
    <cfRule type="cellIs" dxfId="513" priority="527" stopIfTrue="1" operator="equal">
      <formula>#REF!</formula>
    </cfRule>
  </conditionalFormatting>
  <conditionalFormatting sqref="D16">
    <cfRule type="cellIs" dxfId="512" priority="526" stopIfTrue="1" operator="equal">
      <formula>#REF!</formula>
    </cfRule>
  </conditionalFormatting>
  <conditionalFormatting sqref="A17">
    <cfRule type="cellIs" dxfId="511" priority="525" stopIfTrue="1" operator="equal">
      <formula>#REF!</formula>
    </cfRule>
  </conditionalFormatting>
  <conditionalFormatting sqref="D17">
    <cfRule type="cellIs" dxfId="510" priority="524" stopIfTrue="1" operator="equal">
      <formula>#REF!</formula>
    </cfRule>
  </conditionalFormatting>
  <conditionalFormatting sqref="A18">
    <cfRule type="cellIs" dxfId="509" priority="523" stopIfTrue="1" operator="equal">
      <formula>#REF!</formula>
    </cfRule>
  </conditionalFormatting>
  <conditionalFormatting sqref="D25">
    <cfRule type="cellIs" dxfId="508" priority="508" stopIfTrue="1" operator="equal">
      <formula>#REF!</formula>
    </cfRule>
  </conditionalFormatting>
  <conditionalFormatting sqref="D18">
    <cfRule type="cellIs" dxfId="507" priority="522" stopIfTrue="1" operator="equal">
      <formula>#REF!</formula>
    </cfRule>
  </conditionalFormatting>
  <conditionalFormatting sqref="A19">
    <cfRule type="cellIs" dxfId="506" priority="521" stopIfTrue="1" operator="equal">
      <formula>#REF!</formula>
    </cfRule>
  </conditionalFormatting>
  <conditionalFormatting sqref="D19">
    <cfRule type="cellIs" dxfId="505" priority="520" stopIfTrue="1" operator="equal">
      <formula>#REF!</formula>
    </cfRule>
  </conditionalFormatting>
  <conditionalFormatting sqref="A20">
    <cfRule type="cellIs" dxfId="504" priority="519" stopIfTrue="1" operator="equal">
      <formula>#REF!</formula>
    </cfRule>
  </conditionalFormatting>
  <conditionalFormatting sqref="A21">
    <cfRule type="cellIs" dxfId="503" priority="517" stopIfTrue="1" operator="equal">
      <formula>#REF!</formula>
    </cfRule>
  </conditionalFormatting>
  <conditionalFormatting sqref="D21">
    <cfRule type="cellIs" dxfId="502" priority="516" stopIfTrue="1" operator="equal">
      <formula>#REF!</formula>
    </cfRule>
  </conditionalFormatting>
  <conditionalFormatting sqref="A22">
    <cfRule type="cellIs" dxfId="501" priority="515" stopIfTrue="1" operator="equal">
      <formula>#REF!</formula>
    </cfRule>
  </conditionalFormatting>
  <conditionalFormatting sqref="D22">
    <cfRule type="cellIs" dxfId="500" priority="514" stopIfTrue="1" operator="equal">
      <formula>#REF!</formula>
    </cfRule>
  </conditionalFormatting>
  <conditionalFormatting sqref="A23">
    <cfRule type="cellIs" dxfId="499" priority="513" stopIfTrue="1" operator="equal">
      <formula>#REF!</formula>
    </cfRule>
  </conditionalFormatting>
  <conditionalFormatting sqref="D23">
    <cfRule type="cellIs" dxfId="498" priority="512" stopIfTrue="1" operator="equal">
      <formula>#REF!</formula>
    </cfRule>
  </conditionalFormatting>
  <conditionalFormatting sqref="A24">
    <cfRule type="cellIs" dxfId="497" priority="511" stopIfTrue="1" operator="equal">
      <formula>#REF!</formula>
    </cfRule>
  </conditionalFormatting>
  <conditionalFormatting sqref="D24">
    <cfRule type="cellIs" dxfId="496" priority="510" stopIfTrue="1" operator="equal">
      <formula>#REF!</formula>
    </cfRule>
  </conditionalFormatting>
  <conditionalFormatting sqref="J16">
    <cfRule type="cellIs" dxfId="495" priority="507" stopIfTrue="1" operator="equal">
      <formula>#REF!</formula>
    </cfRule>
  </conditionalFormatting>
  <conditionalFormatting sqref="G16">
    <cfRule type="cellIs" dxfId="494" priority="506" stopIfTrue="1" operator="equal">
      <formula>#REF!</formula>
    </cfRule>
  </conditionalFormatting>
  <conditionalFormatting sqref="G17">
    <cfRule type="cellIs" dxfId="493" priority="505" stopIfTrue="1" operator="equal">
      <formula>#REF!</formula>
    </cfRule>
  </conditionalFormatting>
  <conditionalFormatting sqref="J17">
    <cfRule type="cellIs" dxfId="492" priority="504" stopIfTrue="1" operator="equal">
      <formula>#REF!</formula>
    </cfRule>
  </conditionalFormatting>
  <conditionalFormatting sqref="G18">
    <cfRule type="cellIs" dxfId="491" priority="503" stopIfTrue="1" operator="equal">
      <formula>#REF!</formula>
    </cfRule>
  </conditionalFormatting>
  <conditionalFormatting sqref="J18">
    <cfRule type="cellIs" dxfId="490" priority="502" stopIfTrue="1" operator="equal">
      <formula>#REF!</formula>
    </cfRule>
  </conditionalFormatting>
  <conditionalFormatting sqref="G19">
    <cfRule type="cellIs" dxfId="489" priority="501" stopIfTrue="1" operator="equal">
      <formula>#REF!</formula>
    </cfRule>
  </conditionalFormatting>
  <conditionalFormatting sqref="J19">
    <cfRule type="cellIs" dxfId="488" priority="500" stopIfTrue="1" operator="equal">
      <formula>#REF!</formula>
    </cfRule>
  </conditionalFormatting>
  <conditionalFormatting sqref="G20">
    <cfRule type="cellIs" dxfId="487" priority="499" stopIfTrue="1" operator="equal">
      <formula>#REF!</formula>
    </cfRule>
  </conditionalFormatting>
  <conditionalFormatting sqref="J20">
    <cfRule type="cellIs" dxfId="486" priority="498" stopIfTrue="1" operator="equal">
      <formula>#REF!</formula>
    </cfRule>
  </conditionalFormatting>
  <conditionalFormatting sqref="G21">
    <cfRule type="cellIs" dxfId="485" priority="497" stopIfTrue="1" operator="equal">
      <formula>#REF!</formula>
    </cfRule>
  </conditionalFormatting>
  <conditionalFormatting sqref="J21">
    <cfRule type="cellIs" dxfId="484" priority="496" stopIfTrue="1" operator="equal">
      <formula>#REF!</formula>
    </cfRule>
  </conditionalFormatting>
  <conditionalFormatting sqref="G22">
    <cfRule type="cellIs" dxfId="483" priority="495" stopIfTrue="1" operator="equal">
      <formula>#REF!</formula>
    </cfRule>
  </conditionalFormatting>
  <conditionalFormatting sqref="J22">
    <cfRule type="cellIs" dxfId="482" priority="494" stopIfTrue="1" operator="equal">
      <formula>#REF!</formula>
    </cfRule>
  </conditionalFormatting>
  <conditionalFormatting sqref="J24">
    <cfRule type="cellIs" dxfId="481" priority="491" stopIfTrue="1" operator="equal">
      <formula>#REF!</formula>
    </cfRule>
  </conditionalFormatting>
  <conditionalFormatting sqref="G24">
    <cfRule type="cellIs" dxfId="480" priority="490" stopIfTrue="1" operator="equal">
      <formula>#REF!</formula>
    </cfRule>
  </conditionalFormatting>
  <conditionalFormatting sqref="G25">
    <cfRule type="cellIs" dxfId="479" priority="489" stopIfTrue="1" operator="equal">
      <formula>#REF!</formula>
    </cfRule>
  </conditionalFormatting>
  <conditionalFormatting sqref="J25">
    <cfRule type="cellIs" dxfId="478" priority="488" stopIfTrue="1" operator="equal">
      <formula>#REF!</formula>
    </cfRule>
  </conditionalFormatting>
  <conditionalFormatting sqref="M16">
    <cfRule type="cellIs" dxfId="477" priority="487" stopIfTrue="1" operator="equal">
      <formula>#REF!</formula>
    </cfRule>
  </conditionalFormatting>
  <conditionalFormatting sqref="P16">
    <cfRule type="cellIs" dxfId="476" priority="486" stopIfTrue="1" operator="equal">
      <formula>#REF!</formula>
    </cfRule>
  </conditionalFormatting>
  <conditionalFormatting sqref="P17">
    <cfRule type="cellIs" dxfId="475" priority="485" stopIfTrue="1" operator="equal">
      <formula>#REF!</formula>
    </cfRule>
  </conditionalFormatting>
  <conditionalFormatting sqref="M17">
    <cfRule type="cellIs" dxfId="474" priority="484" stopIfTrue="1" operator="equal">
      <formula>#REF!</formula>
    </cfRule>
  </conditionalFormatting>
  <conditionalFormatting sqref="M18">
    <cfRule type="cellIs" dxfId="473" priority="483" stopIfTrue="1" operator="equal">
      <formula>#REF!</formula>
    </cfRule>
  </conditionalFormatting>
  <conditionalFormatting sqref="P18">
    <cfRule type="cellIs" dxfId="472" priority="482" stopIfTrue="1" operator="equal">
      <formula>#REF!</formula>
    </cfRule>
  </conditionalFormatting>
  <conditionalFormatting sqref="P19">
    <cfRule type="cellIs" dxfId="471" priority="480" stopIfTrue="1" operator="equal">
      <formula>#REF!</formula>
    </cfRule>
  </conditionalFormatting>
  <conditionalFormatting sqref="M20">
    <cfRule type="cellIs" dxfId="470" priority="479" stopIfTrue="1" operator="equal">
      <formula>#REF!</formula>
    </cfRule>
  </conditionalFormatting>
  <conditionalFormatting sqref="P20">
    <cfRule type="cellIs" dxfId="469" priority="478" stopIfTrue="1" operator="equal">
      <formula>#REF!</formula>
    </cfRule>
  </conditionalFormatting>
  <conditionalFormatting sqref="M21">
    <cfRule type="cellIs" dxfId="468" priority="477" stopIfTrue="1" operator="equal">
      <formula>#REF!</formula>
    </cfRule>
  </conditionalFormatting>
  <conditionalFormatting sqref="P21">
    <cfRule type="cellIs" dxfId="467" priority="476" stopIfTrue="1" operator="equal">
      <formula>#REF!</formula>
    </cfRule>
  </conditionalFormatting>
  <conditionalFormatting sqref="M22">
    <cfRule type="cellIs" dxfId="466" priority="475" stopIfTrue="1" operator="equal">
      <formula>#REF!</formula>
    </cfRule>
  </conditionalFormatting>
  <conditionalFormatting sqref="M23">
    <cfRule type="cellIs" dxfId="465" priority="473" stopIfTrue="1" operator="equal">
      <formula>#REF!</formula>
    </cfRule>
  </conditionalFormatting>
  <conditionalFormatting sqref="P23">
    <cfRule type="cellIs" dxfId="464" priority="472" stopIfTrue="1" operator="equal">
      <formula>#REF!</formula>
    </cfRule>
  </conditionalFormatting>
  <conditionalFormatting sqref="M24">
    <cfRule type="cellIs" dxfId="463" priority="471" stopIfTrue="1" operator="equal">
      <formula>#REF!</formula>
    </cfRule>
  </conditionalFormatting>
  <conditionalFormatting sqref="P24">
    <cfRule type="cellIs" dxfId="462" priority="470" stopIfTrue="1" operator="equal">
      <formula>#REF!</formula>
    </cfRule>
  </conditionalFormatting>
  <conditionalFormatting sqref="M25">
    <cfRule type="cellIs" dxfId="461" priority="469" stopIfTrue="1" operator="equal">
      <formula>#REF!</formula>
    </cfRule>
  </conditionalFormatting>
  <conditionalFormatting sqref="P25">
    <cfRule type="cellIs" dxfId="460" priority="468" stopIfTrue="1" operator="equal">
      <formula>#REF!</formula>
    </cfRule>
  </conditionalFormatting>
  <conditionalFormatting sqref="S16">
    <cfRule type="cellIs" dxfId="459" priority="467" stopIfTrue="1" operator="equal">
      <formula>#REF!</formula>
    </cfRule>
  </conditionalFormatting>
  <conditionalFormatting sqref="V16">
    <cfRule type="cellIs" dxfId="458" priority="466" stopIfTrue="1" operator="equal">
      <formula>#REF!</formula>
    </cfRule>
  </conditionalFormatting>
  <conditionalFormatting sqref="S17">
    <cfRule type="cellIs" dxfId="457" priority="465" stopIfTrue="1" operator="equal">
      <formula>#REF!</formula>
    </cfRule>
  </conditionalFormatting>
  <conditionalFormatting sqref="V17">
    <cfRule type="cellIs" dxfId="456" priority="464" stopIfTrue="1" operator="equal">
      <formula>#REF!</formula>
    </cfRule>
  </conditionalFormatting>
  <conditionalFormatting sqref="S18">
    <cfRule type="cellIs" dxfId="455" priority="463" stopIfTrue="1" operator="equal">
      <formula>#REF!</formula>
    </cfRule>
  </conditionalFormatting>
  <conditionalFormatting sqref="V18">
    <cfRule type="cellIs" dxfId="454" priority="462" stopIfTrue="1" operator="equal">
      <formula>#REF!</formula>
    </cfRule>
  </conditionalFormatting>
  <conditionalFormatting sqref="V19">
    <cfRule type="cellIs" dxfId="453" priority="460" stopIfTrue="1" operator="equal">
      <formula>#REF!</formula>
    </cfRule>
  </conditionalFormatting>
  <conditionalFormatting sqref="S20">
    <cfRule type="cellIs" dxfId="452" priority="459" stopIfTrue="1" operator="equal">
      <formula>#REF!</formula>
    </cfRule>
  </conditionalFormatting>
  <conditionalFormatting sqref="V20">
    <cfRule type="cellIs" dxfId="451" priority="458" stopIfTrue="1" operator="equal">
      <formula>#REF!</formula>
    </cfRule>
  </conditionalFormatting>
  <conditionalFormatting sqref="S21">
    <cfRule type="cellIs" dxfId="450" priority="457" stopIfTrue="1" operator="equal">
      <formula>#REF!</formula>
    </cfRule>
  </conditionalFormatting>
  <conditionalFormatting sqref="V21">
    <cfRule type="cellIs" dxfId="449" priority="456" stopIfTrue="1" operator="equal">
      <formula>#REF!</formula>
    </cfRule>
  </conditionalFormatting>
  <conditionalFormatting sqref="S22">
    <cfRule type="cellIs" dxfId="448" priority="455" stopIfTrue="1" operator="equal">
      <formula>#REF!</formula>
    </cfRule>
  </conditionalFormatting>
  <conditionalFormatting sqref="V23">
    <cfRule type="cellIs" dxfId="447" priority="453" stopIfTrue="1" operator="equal">
      <formula>#REF!</formula>
    </cfRule>
  </conditionalFormatting>
  <conditionalFormatting sqref="S23">
    <cfRule type="cellIs" dxfId="446" priority="452" stopIfTrue="1" operator="equal">
      <formula>#REF!</formula>
    </cfRule>
  </conditionalFormatting>
  <conditionalFormatting sqref="S24">
    <cfRule type="cellIs" dxfId="445" priority="451" stopIfTrue="1" operator="equal">
      <formula>#REF!</formula>
    </cfRule>
  </conditionalFormatting>
  <conditionalFormatting sqref="V24">
    <cfRule type="cellIs" dxfId="444" priority="450" stopIfTrue="1" operator="equal">
      <formula>#REF!</formula>
    </cfRule>
  </conditionalFormatting>
  <conditionalFormatting sqref="V25">
    <cfRule type="cellIs" dxfId="443" priority="449" stopIfTrue="1" operator="equal">
      <formula>#REF!</formula>
    </cfRule>
  </conditionalFormatting>
  <conditionalFormatting sqref="S25">
    <cfRule type="cellIs" dxfId="442" priority="448" stopIfTrue="1" operator="equal">
      <formula>#REF!</formula>
    </cfRule>
  </conditionalFormatting>
  <conditionalFormatting sqref="A25 J23 M19 V22">
    <cfRule type="cellIs" dxfId="441" priority="447" stopIfTrue="1" operator="equal">
      <formula>#REF!</formula>
    </cfRule>
  </conditionalFormatting>
  <conditionalFormatting sqref="D20 G23 P22 S19">
    <cfRule type="cellIs" dxfId="440" priority="446" stopIfTrue="1" operator="equal">
      <formula>#REF!</formula>
    </cfRule>
  </conditionalFormatting>
  <conditionalFormatting sqref="A28">
    <cfRule type="cellIs" dxfId="439" priority="445" stopIfTrue="1" operator="equal">
      <formula>#REF!</formula>
    </cfRule>
  </conditionalFormatting>
  <conditionalFormatting sqref="D28">
    <cfRule type="cellIs" dxfId="438" priority="444" stopIfTrue="1" operator="equal">
      <formula>#REF!</formula>
    </cfRule>
  </conditionalFormatting>
  <conditionalFormatting sqref="A29">
    <cfRule type="cellIs" dxfId="437" priority="443" stopIfTrue="1" operator="equal">
      <formula>#REF!</formula>
    </cfRule>
  </conditionalFormatting>
  <conditionalFormatting sqref="D29">
    <cfRule type="cellIs" dxfId="436" priority="442" stopIfTrue="1" operator="equal">
      <formula>#REF!</formula>
    </cfRule>
  </conditionalFormatting>
  <conditionalFormatting sqref="A30">
    <cfRule type="cellIs" dxfId="435" priority="441" stopIfTrue="1" operator="equal">
      <formula>#REF!</formula>
    </cfRule>
  </conditionalFormatting>
  <conditionalFormatting sqref="D30">
    <cfRule type="cellIs" dxfId="434" priority="440" stopIfTrue="1" operator="equal">
      <formula>#REF!</formula>
    </cfRule>
  </conditionalFormatting>
  <conditionalFormatting sqref="A31">
    <cfRule type="cellIs" dxfId="433" priority="439" stopIfTrue="1" operator="equal">
      <formula>#REF!</formula>
    </cfRule>
  </conditionalFormatting>
  <conditionalFormatting sqref="D31">
    <cfRule type="cellIs" dxfId="432" priority="438" stopIfTrue="1" operator="equal">
      <formula>#REF!</formula>
    </cfRule>
  </conditionalFormatting>
  <conditionalFormatting sqref="D32">
    <cfRule type="cellIs" dxfId="431" priority="437" stopIfTrue="1" operator="equal">
      <formula>#REF!</formula>
    </cfRule>
  </conditionalFormatting>
  <conditionalFormatting sqref="A32">
    <cfRule type="cellIs" dxfId="430" priority="436" stopIfTrue="1" operator="equal">
      <formula>#REF!</formula>
    </cfRule>
  </conditionalFormatting>
  <conditionalFormatting sqref="A33">
    <cfRule type="cellIs" dxfId="429" priority="435" stopIfTrue="1" operator="equal">
      <formula>#REF!</formula>
    </cfRule>
  </conditionalFormatting>
  <conditionalFormatting sqref="D33">
    <cfRule type="cellIs" dxfId="428" priority="434" stopIfTrue="1" operator="equal">
      <formula>#REF!</formula>
    </cfRule>
  </conditionalFormatting>
  <conditionalFormatting sqref="A34">
    <cfRule type="cellIs" dxfId="427" priority="433" stopIfTrue="1" operator="equal">
      <formula>#REF!</formula>
    </cfRule>
  </conditionalFormatting>
  <conditionalFormatting sqref="D34">
    <cfRule type="cellIs" dxfId="426" priority="432" stopIfTrue="1" operator="equal">
      <formula>#REF!</formula>
    </cfRule>
  </conditionalFormatting>
  <conditionalFormatting sqref="A35">
    <cfRule type="cellIs" dxfId="425" priority="431" stopIfTrue="1" operator="equal">
      <formula>#REF!</formula>
    </cfRule>
  </conditionalFormatting>
  <conditionalFormatting sqref="D35">
    <cfRule type="cellIs" dxfId="424" priority="430" stopIfTrue="1" operator="equal">
      <formula>#REF!</formula>
    </cfRule>
  </conditionalFormatting>
  <conditionalFormatting sqref="A36">
    <cfRule type="cellIs" dxfId="423" priority="429" stopIfTrue="1" operator="equal">
      <formula>#REF!</formula>
    </cfRule>
  </conditionalFormatting>
  <conditionalFormatting sqref="D36">
    <cfRule type="cellIs" dxfId="422" priority="428" stopIfTrue="1" operator="equal">
      <formula>#REF!</formula>
    </cfRule>
  </conditionalFormatting>
  <conditionalFormatting sqref="A37">
    <cfRule type="cellIs" dxfId="421" priority="427" stopIfTrue="1" operator="equal">
      <formula>#REF!</formula>
    </cfRule>
  </conditionalFormatting>
  <conditionalFormatting sqref="D37">
    <cfRule type="cellIs" dxfId="420" priority="426" stopIfTrue="1" operator="equal">
      <formula>#REF!</formula>
    </cfRule>
  </conditionalFormatting>
  <conditionalFormatting sqref="G28">
    <cfRule type="cellIs" dxfId="419" priority="425" stopIfTrue="1" operator="equal">
      <formula>#REF!</formula>
    </cfRule>
  </conditionalFormatting>
  <conditionalFormatting sqref="J28">
    <cfRule type="cellIs" dxfId="418" priority="424" stopIfTrue="1" operator="equal">
      <formula>#REF!</formula>
    </cfRule>
  </conditionalFormatting>
  <conditionalFormatting sqref="J29">
    <cfRule type="cellIs" dxfId="417" priority="423" stopIfTrue="1" operator="equal">
      <formula>#REF!</formula>
    </cfRule>
  </conditionalFormatting>
  <conditionalFormatting sqref="G29">
    <cfRule type="cellIs" dxfId="416" priority="422" stopIfTrue="1" operator="equal">
      <formula>#REF!</formula>
    </cfRule>
  </conditionalFormatting>
  <conditionalFormatting sqref="J30">
    <cfRule type="cellIs" dxfId="415" priority="421" stopIfTrue="1" operator="equal">
      <formula>#REF!</formula>
    </cfRule>
  </conditionalFormatting>
  <conditionalFormatting sqref="G30">
    <cfRule type="cellIs" dxfId="414" priority="420" stopIfTrue="1" operator="equal">
      <formula>#REF!</formula>
    </cfRule>
  </conditionalFormatting>
  <conditionalFormatting sqref="G31">
    <cfRule type="cellIs" dxfId="413" priority="419" stopIfTrue="1" operator="equal">
      <formula>#REF!</formula>
    </cfRule>
  </conditionalFormatting>
  <conditionalFormatting sqref="J31">
    <cfRule type="cellIs" dxfId="412" priority="418" stopIfTrue="1" operator="equal">
      <formula>#REF!</formula>
    </cfRule>
  </conditionalFormatting>
  <conditionalFormatting sqref="J32">
    <cfRule type="cellIs" dxfId="411" priority="417" stopIfTrue="1" operator="equal">
      <formula>#REF!</formula>
    </cfRule>
  </conditionalFormatting>
  <conditionalFormatting sqref="G32">
    <cfRule type="cellIs" dxfId="410" priority="416" stopIfTrue="1" operator="equal">
      <formula>#REF!</formula>
    </cfRule>
  </conditionalFormatting>
  <conditionalFormatting sqref="G33">
    <cfRule type="cellIs" dxfId="409" priority="415" stopIfTrue="1" operator="equal">
      <formula>#REF!</formula>
    </cfRule>
  </conditionalFormatting>
  <conditionalFormatting sqref="J33">
    <cfRule type="cellIs" dxfId="408" priority="414" stopIfTrue="1" operator="equal">
      <formula>#REF!</formula>
    </cfRule>
  </conditionalFormatting>
  <conditionalFormatting sqref="G34">
    <cfRule type="cellIs" dxfId="407" priority="413" stopIfTrue="1" operator="equal">
      <formula>#REF!</formula>
    </cfRule>
  </conditionalFormatting>
  <conditionalFormatting sqref="J34">
    <cfRule type="cellIs" dxfId="406" priority="412" stopIfTrue="1" operator="equal">
      <formula>#REF!</formula>
    </cfRule>
  </conditionalFormatting>
  <conditionalFormatting sqref="J35">
    <cfRule type="cellIs" dxfId="405" priority="411" stopIfTrue="1" operator="equal">
      <formula>#REF!</formula>
    </cfRule>
  </conditionalFormatting>
  <conditionalFormatting sqref="G35">
    <cfRule type="cellIs" dxfId="404" priority="410" stopIfTrue="1" operator="equal">
      <formula>#REF!</formula>
    </cfRule>
  </conditionalFormatting>
  <conditionalFormatting sqref="J36">
    <cfRule type="cellIs" dxfId="403" priority="409" stopIfTrue="1" operator="equal">
      <formula>#REF!</formula>
    </cfRule>
  </conditionalFormatting>
  <conditionalFormatting sqref="G36">
    <cfRule type="cellIs" dxfId="402" priority="408" stopIfTrue="1" operator="equal">
      <formula>#REF!</formula>
    </cfRule>
  </conditionalFormatting>
  <conditionalFormatting sqref="G37">
    <cfRule type="cellIs" dxfId="401" priority="407" stopIfTrue="1" operator="equal">
      <formula>#REF!</formula>
    </cfRule>
  </conditionalFormatting>
  <conditionalFormatting sqref="J37">
    <cfRule type="cellIs" dxfId="400" priority="406" stopIfTrue="1" operator="equal">
      <formula>#REF!</formula>
    </cfRule>
  </conditionalFormatting>
  <conditionalFormatting sqref="M28">
    <cfRule type="cellIs" dxfId="399" priority="405" stopIfTrue="1" operator="equal">
      <formula>#REF!</formula>
    </cfRule>
  </conditionalFormatting>
  <conditionalFormatting sqref="P28">
    <cfRule type="cellIs" dxfId="398" priority="404" stopIfTrue="1" operator="equal">
      <formula>#REF!</formula>
    </cfRule>
  </conditionalFormatting>
  <conditionalFormatting sqref="M29">
    <cfRule type="cellIs" dxfId="397" priority="403" stopIfTrue="1" operator="equal">
      <formula>#REF!</formula>
    </cfRule>
  </conditionalFormatting>
  <conditionalFormatting sqref="P29">
    <cfRule type="cellIs" dxfId="396" priority="402" stopIfTrue="1" operator="equal">
      <formula>#REF!</formula>
    </cfRule>
  </conditionalFormatting>
  <conditionalFormatting sqref="M30">
    <cfRule type="cellIs" dxfId="395" priority="401" stopIfTrue="1" operator="equal">
      <formula>#REF!</formula>
    </cfRule>
  </conditionalFormatting>
  <conditionalFormatting sqref="P30">
    <cfRule type="cellIs" dxfId="394" priority="400" stopIfTrue="1" operator="equal">
      <formula>#REF!</formula>
    </cfRule>
  </conditionalFormatting>
  <conditionalFormatting sqref="P31">
    <cfRule type="cellIs" dxfId="393" priority="399" stopIfTrue="1" operator="equal">
      <formula>#REF!</formula>
    </cfRule>
  </conditionalFormatting>
  <conditionalFormatting sqref="M31">
    <cfRule type="cellIs" dxfId="392" priority="398" stopIfTrue="1" operator="equal">
      <formula>#REF!</formula>
    </cfRule>
  </conditionalFormatting>
  <conditionalFormatting sqref="M32">
    <cfRule type="cellIs" dxfId="391" priority="397" stopIfTrue="1" operator="equal">
      <formula>#REF!</formula>
    </cfRule>
  </conditionalFormatting>
  <conditionalFormatting sqref="P32">
    <cfRule type="cellIs" dxfId="390" priority="396" stopIfTrue="1" operator="equal">
      <formula>#REF!</formula>
    </cfRule>
  </conditionalFormatting>
  <conditionalFormatting sqref="M33">
    <cfRule type="cellIs" dxfId="389" priority="395" stopIfTrue="1" operator="equal">
      <formula>#REF!</formula>
    </cfRule>
  </conditionalFormatting>
  <conditionalFormatting sqref="P33">
    <cfRule type="cellIs" dxfId="388" priority="394" stopIfTrue="1" operator="equal">
      <formula>#REF!</formula>
    </cfRule>
  </conditionalFormatting>
  <conditionalFormatting sqref="M34">
    <cfRule type="cellIs" dxfId="387" priority="393" stopIfTrue="1" operator="equal">
      <formula>#REF!</formula>
    </cfRule>
  </conditionalFormatting>
  <conditionalFormatting sqref="P34">
    <cfRule type="cellIs" dxfId="386" priority="392" stopIfTrue="1" operator="equal">
      <formula>#REF!</formula>
    </cfRule>
  </conditionalFormatting>
  <conditionalFormatting sqref="M35">
    <cfRule type="cellIs" dxfId="385" priority="391" stopIfTrue="1" operator="equal">
      <formula>#REF!</formula>
    </cfRule>
  </conditionalFormatting>
  <conditionalFormatting sqref="P35">
    <cfRule type="cellIs" dxfId="384" priority="390" stopIfTrue="1" operator="equal">
      <formula>#REF!</formula>
    </cfRule>
  </conditionalFormatting>
  <conditionalFormatting sqref="P36">
    <cfRule type="cellIs" dxfId="383" priority="389" stopIfTrue="1" operator="equal">
      <formula>#REF!</formula>
    </cfRule>
  </conditionalFormatting>
  <conditionalFormatting sqref="M36">
    <cfRule type="cellIs" dxfId="382" priority="388" stopIfTrue="1" operator="equal">
      <formula>#REF!</formula>
    </cfRule>
  </conditionalFormatting>
  <conditionalFormatting sqref="M37">
    <cfRule type="cellIs" dxfId="381" priority="387" stopIfTrue="1" operator="equal">
      <formula>#REF!</formula>
    </cfRule>
  </conditionalFormatting>
  <conditionalFormatting sqref="P37">
    <cfRule type="cellIs" dxfId="380" priority="386" stopIfTrue="1" operator="equal">
      <formula>#REF!</formula>
    </cfRule>
  </conditionalFormatting>
  <conditionalFormatting sqref="S28">
    <cfRule type="cellIs" dxfId="379" priority="385" stopIfTrue="1" operator="equal">
      <formula>#REF!</formula>
    </cfRule>
  </conditionalFormatting>
  <conditionalFormatting sqref="V28">
    <cfRule type="cellIs" dxfId="378" priority="384" stopIfTrue="1" operator="equal">
      <formula>#REF!</formula>
    </cfRule>
  </conditionalFormatting>
  <conditionalFormatting sqref="S29">
    <cfRule type="cellIs" dxfId="377" priority="383" stopIfTrue="1" operator="equal">
      <formula>#REF!</formula>
    </cfRule>
  </conditionalFormatting>
  <conditionalFormatting sqref="V29">
    <cfRule type="cellIs" dxfId="376" priority="382" stopIfTrue="1" operator="equal">
      <formula>#REF!</formula>
    </cfRule>
  </conditionalFormatting>
  <conditionalFormatting sqref="V30">
    <cfRule type="cellIs" dxfId="375" priority="381" stopIfTrue="1" operator="equal">
      <formula>#REF!</formula>
    </cfRule>
  </conditionalFormatting>
  <conditionalFormatting sqref="S30">
    <cfRule type="cellIs" dxfId="374" priority="380" stopIfTrue="1" operator="equal">
      <formula>#REF!</formula>
    </cfRule>
  </conditionalFormatting>
  <conditionalFormatting sqref="S31">
    <cfRule type="cellIs" dxfId="373" priority="379" stopIfTrue="1" operator="equal">
      <formula>#REF!</formula>
    </cfRule>
  </conditionalFormatting>
  <conditionalFormatting sqref="V31">
    <cfRule type="cellIs" dxfId="372" priority="378" stopIfTrue="1" operator="equal">
      <formula>#REF!</formula>
    </cfRule>
  </conditionalFormatting>
  <conditionalFormatting sqref="S32">
    <cfRule type="cellIs" dxfId="371" priority="377" stopIfTrue="1" operator="equal">
      <formula>#REF!</formula>
    </cfRule>
  </conditionalFormatting>
  <conditionalFormatting sqref="V32">
    <cfRule type="cellIs" dxfId="370" priority="376" stopIfTrue="1" operator="equal">
      <formula>#REF!</formula>
    </cfRule>
  </conditionalFormatting>
  <conditionalFormatting sqref="S33">
    <cfRule type="cellIs" dxfId="369" priority="375" stopIfTrue="1" operator="equal">
      <formula>#REF!</formula>
    </cfRule>
  </conditionalFormatting>
  <conditionalFormatting sqref="V33">
    <cfRule type="cellIs" dxfId="368" priority="374" stopIfTrue="1" operator="equal">
      <formula>#REF!</formula>
    </cfRule>
  </conditionalFormatting>
  <conditionalFormatting sqref="S34">
    <cfRule type="cellIs" dxfId="367" priority="373" stopIfTrue="1" operator="equal">
      <formula>#REF!</formula>
    </cfRule>
  </conditionalFormatting>
  <conditionalFormatting sqref="V34">
    <cfRule type="cellIs" dxfId="366" priority="372" stopIfTrue="1" operator="equal">
      <formula>#REF!</formula>
    </cfRule>
  </conditionalFormatting>
  <conditionalFormatting sqref="S35">
    <cfRule type="cellIs" dxfId="365" priority="371" stopIfTrue="1" operator="equal">
      <formula>#REF!</formula>
    </cfRule>
  </conditionalFormatting>
  <conditionalFormatting sqref="V35">
    <cfRule type="cellIs" dxfId="364" priority="370" stopIfTrue="1" operator="equal">
      <formula>#REF!</formula>
    </cfRule>
  </conditionalFormatting>
  <conditionalFormatting sqref="V36">
    <cfRule type="cellIs" dxfId="363" priority="369" stopIfTrue="1" operator="equal">
      <formula>#REF!</formula>
    </cfRule>
  </conditionalFormatting>
  <conditionalFormatting sqref="S36">
    <cfRule type="cellIs" dxfId="362" priority="368" stopIfTrue="1" operator="equal">
      <formula>#REF!</formula>
    </cfRule>
  </conditionalFormatting>
  <conditionalFormatting sqref="V37">
    <cfRule type="cellIs" dxfId="361" priority="367" stopIfTrue="1" operator="equal">
      <formula>#REF!</formula>
    </cfRule>
  </conditionalFormatting>
  <conditionalFormatting sqref="S37">
    <cfRule type="cellIs" dxfId="360" priority="366" stopIfTrue="1" operator="equal">
      <formula>#REF!</formula>
    </cfRule>
  </conditionalFormatting>
  <conditionalFormatting sqref="A40">
    <cfRule type="cellIs" dxfId="359" priority="365" stopIfTrue="1" operator="equal">
      <formula>#REF!</formula>
    </cfRule>
  </conditionalFormatting>
  <conditionalFormatting sqref="D40">
    <cfRule type="cellIs" dxfId="358" priority="364" stopIfTrue="1" operator="equal">
      <formula>#REF!</formula>
    </cfRule>
  </conditionalFormatting>
  <conditionalFormatting sqref="A41">
    <cfRule type="cellIs" dxfId="357" priority="363" stopIfTrue="1" operator="equal">
      <formula>#REF!</formula>
    </cfRule>
  </conditionalFormatting>
  <conditionalFormatting sqref="D41">
    <cfRule type="cellIs" dxfId="356" priority="362" stopIfTrue="1" operator="equal">
      <formula>#REF!</formula>
    </cfRule>
  </conditionalFormatting>
  <conditionalFormatting sqref="D42">
    <cfRule type="cellIs" dxfId="355" priority="361" stopIfTrue="1" operator="equal">
      <formula>#REF!</formula>
    </cfRule>
  </conditionalFormatting>
  <conditionalFormatting sqref="A42">
    <cfRule type="cellIs" dxfId="354" priority="360" stopIfTrue="1" operator="equal">
      <formula>#REF!</formula>
    </cfRule>
  </conditionalFormatting>
  <conditionalFormatting sqref="A43">
    <cfRule type="cellIs" dxfId="353" priority="359" stopIfTrue="1" operator="equal">
      <formula>#REF!</formula>
    </cfRule>
  </conditionalFormatting>
  <conditionalFormatting sqref="D43">
    <cfRule type="cellIs" dxfId="352" priority="358" stopIfTrue="1" operator="equal">
      <formula>#REF!</formula>
    </cfRule>
  </conditionalFormatting>
  <conditionalFormatting sqref="D44">
    <cfRule type="cellIs" dxfId="351" priority="357" stopIfTrue="1" operator="equal">
      <formula>#REF!</formula>
    </cfRule>
  </conditionalFormatting>
  <conditionalFormatting sqref="A44">
    <cfRule type="cellIs" dxfId="350" priority="356" stopIfTrue="1" operator="equal">
      <formula>#REF!</formula>
    </cfRule>
  </conditionalFormatting>
  <conditionalFormatting sqref="A45">
    <cfRule type="cellIs" dxfId="349" priority="355" stopIfTrue="1" operator="equal">
      <formula>#REF!</formula>
    </cfRule>
  </conditionalFormatting>
  <conditionalFormatting sqref="D45">
    <cfRule type="cellIs" dxfId="348" priority="354" stopIfTrue="1" operator="equal">
      <formula>#REF!</formula>
    </cfRule>
  </conditionalFormatting>
  <conditionalFormatting sqref="D46">
    <cfRule type="cellIs" dxfId="347" priority="353" stopIfTrue="1" operator="equal">
      <formula>#REF!</formula>
    </cfRule>
  </conditionalFormatting>
  <conditionalFormatting sqref="A46">
    <cfRule type="cellIs" dxfId="346" priority="352" stopIfTrue="1" operator="equal">
      <formula>#REF!</formula>
    </cfRule>
  </conditionalFormatting>
  <conditionalFormatting sqref="A47">
    <cfRule type="cellIs" dxfId="345" priority="351" stopIfTrue="1" operator="equal">
      <formula>#REF!</formula>
    </cfRule>
  </conditionalFormatting>
  <conditionalFormatting sqref="D47">
    <cfRule type="cellIs" dxfId="344" priority="350" stopIfTrue="1" operator="equal">
      <formula>#REF!</formula>
    </cfRule>
  </conditionalFormatting>
  <conditionalFormatting sqref="D48">
    <cfRule type="cellIs" dxfId="343" priority="349" stopIfTrue="1" operator="equal">
      <formula>#REF!</formula>
    </cfRule>
  </conditionalFormatting>
  <conditionalFormatting sqref="A48">
    <cfRule type="cellIs" dxfId="342" priority="348" stopIfTrue="1" operator="equal">
      <formula>#REF!</formula>
    </cfRule>
  </conditionalFormatting>
  <conditionalFormatting sqref="D49">
    <cfRule type="cellIs" dxfId="341" priority="347" stopIfTrue="1" operator="equal">
      <formula>#REF!</formula>
    </cfRule>
  </conditionalFormatting>
  <conditionalFormatting sqref="A49">
    <cfRule type="cellIs" dxfId="340" priority="346" stopIfTrue="1" operator="equal">
      <formula>#REF!</formula>
    </cfRule>
  </conditionalFormatting>
  <conditionalFormatting sqref="G40">
    <cfRule type="cellIs" dxfId="339" priority="345" stopIfTrue="1" operator="equal">
      <formula>#REF!</formula>
    </cfRule>
  </conditionalFormatting>
  <conditionalFormatting sqref="J40">
    <cfRule type="cellIs" dxfId="338" priority="344" stopIfTrue="1" operator="equal">
      <formula>#REF!</formula>
    </cfRule>
  </conditionalFormatting>
  <conditionalFormatting sqref="G41">
    <cfRule type="cellIs" dxfId="337" priority="343" stopIfTrue="1" operator="equal">
      <formula>#REF!</formula>
    </cfRule>
  </conditionalFormatting>
  <conditionalFormatting sqref="J41">
    <cfRule type="cellIs" dxfId="336" priority="342" stopIfTrue="1" operator="equal">
      <formula>#REF!</formula>
    </cfRule>
  </conditionalFormatting>
  <conditionalFormatting sqref="G42">
    <cfRule type="cellIs" dxfId="335" priority="341" stopIfTrue="1" operator="equal">
      <formula>#REF!</formula>
    </cfRule>
  </conditionalFormatting>
  <conditionalFormatting sqref="J42">
    <cfRule type="cellIs" dxfId="334" priority="340" stopIfTrue="1" operator="equal">
      <formula>#REF!</formula>
    </cfRule>
  </conditionalFormatting>
  <conditionalFormatting sqref="G43">
    <cfRule type="cellIs" dxfId="333" priority="339" stopIfTrue="1" operator="equal">
      <formula>#REF!</formula>
    </cfRule>
  </conditionalFormatting>
  <conditionalFormatting sqref="J43">
    <cfRule type="cellIs" dxfId="332" priority="338" stopIfTrue="1" operator="equal">
      <formula>#REF!</formula>
    </cfRule>
  </conditionalFormatting>
  <conditionalFormatting sqref="G44">
    <cfRule type="cellIs" dxfId="331" priority="337" stopIfTrue="1" operator="equal">
      <formula>#REF!</formula>
    </cfRule>
  </conditionalFormatting>
  <conditionalFormatting sqref="J44">
    <cfRule type="cellIs" dxfId="330" priority="336" stopIfTrue="1" operator="equal">
      <formula>#REF!</formula>
    </cfRule>
  </conditionalFormatting>
  <conditionalFormatting sqref="G45">
    <cfRule type="cellIs" dxfId="329" priority="335" stopIfTrue="1" operator="equal">
      <formula>#REF!</formula>
    </cfRule>
  </conditionalFormatting>
  <conditionalFormatting sqref="J45">
    <cfRule type="cellIs" dxfId="328" priority="334" stopIfTrue="1" operator="equal">
      <formula>#REF!</formula>
    </cfRule>
  </conditionalFormatting>
  <conditionalFormatting sqref="J46">
    <cfRule type="cellIs" dxfId="327" priority="333" stopIfTrue="1" operator="equal">
      <formula>#REF!</formula>
    </cfRule>
  </conditionalFormatting>
  <conditionalFormatting sqref="G46">
    <cfRule type="cellIs" dxfId="326" priority="332" stopIfTrue="1" operator="equal">
      <formula>#REF!</formula>
    </cfRule>
  </conditionalFormatting>
  <conditionalFormatting sqref="J47">
    <cfRule type="cellIs" dxfId="325" priority="331" stopIfTrue="1" operator="equal">
      <formula>#REF!</formula>
    </cfRule>
  </conditionalFormatting>
  <conditionalFormatting sqref="G47">
    <cfRule type="cellIs" dxfId="324" priority="330" stopIfTrue="1" operator="equal">
      <formula>#REF!</formula>
    </cfRule>
  </conditionalFormatting>
  <conditionalFormatting sqref="G48">
    <cfRule type="cellIs" dxfId="323" priority="329" stopIfTrue="1" operator="equal">
      <formula>#REF!</formula>
    </cfRule>
  </conditionalFormatting>
  <conditionalFormatting sqref="J48">
    <cfRule type="cellIs" dxfId="322" priority="328" stopIfTrue="1" operator="equal">
      <formula>#REF!</formula>
    </cfRule>
  </conditionalFormatting>
  <conditionalFormatting sqref="G49">
    <cfRule type="cellIs" dxfId="321" priority="327" stopIfTrue="1" operator="equal">
      <formula>#REF!</formula>
    </cfRule>
  </conditionalFormatting>
  <conditionalFormatting sqref="J49">
    <cfRule type="cellIs" dxfId="320" priority="326" stopIfTrue="1" operator="equal">
      <formula>#REF!</formula>
    </cfRule>
  </conditionalFormatting>
  <conditionalFormatting sqref="P40">
    <cfRule type="cellIs" dxfId="319" priority="325" stopIfTrue="1" operator="equal">
      <formula>#REF!</formula>
    </cfRule>
  </conditionalFormatting>
  <conditionalFormatting sqref="M40">
    <cfRule type="cellIs" dxfId="318" priority="324" stopIfTrue="1" operator="equal">
      <formula>#REF!</formula>
    </cfRule>
  </conditionalFormatting>
  <conditionalFormatting sqref="M41">
    <cfRule type="cellIs" dxfId="317" priority="323" stopIfTrue="1" operator="equal">
      <formula>#REF!</formula>
    </cfRule>
  </conditionalFormatting>
  <conditionalFormatting sqref="P41">
    <cfRule type="cellIs" dxfId="316" priority="322" stopIfTrue="1" operator="equal">
      <formula>#REF!</formula>
    </cfRule>
  </conditionalFormatting>
  <conditionalFormatting sqref="M42">
    <cfRule type="cellIs" dxfId="315" priority="321" stopIfTrue="1" operator="equal">
      <formula>#REF!</formula>
    </cfRule>
  </conditionalFormatting>
  <conditionalFormatting sqref="P42">
    <cfRule type="cellIs" dxfId="314" priority="320" stopIfTrue="1" operator="equal">
      <formula>#REF!</formula>
    </cfRule>
  </conditionalFormatting>
  <conditionalFormatting sqref="M43">
    <cfRule type="cellIs" dxfId="313" priority="319" stopIfTrue="1" operator="equal">
      <formula>#REF!</formula>
    </cfRule>
  </conditionalFormatting>
  <conditionalFormatting sqref="P43">
    <cfRule type="cellIs" dxfId="312" priority="318" stopIfTrue="1" operator="equal">
      <formula>#REF!</formula>
    </cfRule>
  </conditionalFormatting>
  <conditionalFormatting sqref="M44">
    <cfRule type="cellIs" dxfId="311" priority="317" stopIfTrue="1" operator="equal">
      <formula>#REF!</formula>
    </cfRule>
  </conditionalFormatting>
  <conditionalFormatting sqref="P44">
    <cfRule type="cellIs" dxfId="310" priority="316" stopIfTrue="1" operator="equal">
      <formula>#REF!</formula>
    </cfRule>
  </conditionalFormatting>
  <conditionalFormatting sqref="M45">
    <cfRule type="cellIs" dxfId="309" priority="315" stopIfTrue="1" operator="equal">
      <formula>#REF!</formula>
    </cfRule>
  </conditionalFormatting>
  <conditionalFormatting sqref="P45">
    <cfRule type="cellIs" dxfId="308" priority="314" stopIfTrue="1" operator="equal">
      <formula>#REF!</formula>
    </cfRule>
  </conditionalFormatting>
  <conditionalFormatting sqref="M46">
    <cfRule type="cellIs" dxfId="307" priority="313" stopIfTrue="1" operator="equal">
      <formula>#REF!</formula>
    </cfRule>
  </conditionalFormatting>
  <conditionalFormatting sqref="P46">
    <cfRule type="cellIs" dxfId="306" priority="312" stopIfTrue="1" operator="equal">
      <formula>#REF!</formula>
    </cfRule>
  </conditionalFormatting>
  <conditionalFormatting sqref="M47">
    <cfRule type="cellIs" dxfId="305" priority="311" stopIfTrue="1" operator="equal">
      <formula>#REF!</formula>
    </cfRule>
  </conditionalFormatting>
  <conditionalFormatting sqref="P47">
    <cfRule type="cellIs" dxfId="304" priority="310" stopIfTrue="1" operator="equal">
      <formula>#REF!</formula>
    </cfRule>
  </conditionalFormatting>
  <conditionalFormatting sqref="P48">
    <cfRule type="cellIs" dxfId="303" priority="309" stopIfTrue="1" operator="equal">
      <formula>#REF!</formula>
    </cfRule>
  </conditionalFormatting>
  <conditionalFormatting sqref="M48">
    <cfRule type="cellIs" dxfId="302" priority="308" stopIfTrue="1" operator="equal">
      <formula>#REF!</formula>
    </cfRule>
  </conditionalFormatting>
  <conditionalFormatting sqref="P49">
    <cfRule type="cellIs" dxfId="301" priority="307" stopIfTrue="1" operator="equal">
      <formula>#REF!</formula>
    </cfRule>
  </conditionalFormatting>
  <conditionalFormatting sqref="M49">
    <cfRule type="cellIs" dxfId="300" priority="306" stopIfTrue="1" operator="equal">
      <formula>#REF!</formula>
    </cfRule>
  </conditionalFormatting>
  <conditionalFormatting sqref="S40">
    <cfRule type="cellIs" dxfId="299" priority="305" stopIfTrue="1" operator="equal">
      <formula>#REF!</formula>
    </cfRule>
  </conditionalFormatting>
  <conditionalFormatting sqref="V40">
    <cfRule type="cellIs" dxfId="298" priority="304" stopIfTrue="1" operator="equal">
      <formula>#REF!</formula>
    </cfRule>
  </conditionalFormatting>
  <conditionalFormatting sqref="S41">
    <cfRule type="cellIs" dxfId="297" priority="303" stopIfTrue="1" operator="equal">
      <formula>#REF!</formula>
    </cfRule>
  </conditionalFormatting>
  <conditionalFormatting sqref="V41">
    <cfRule type="cellIs" dxfId="296" priority="302" stopIfTrue="1" operator="equal">
      <formula>#REF!</formula>
    </cfRule>
  </conditionalFormatting>
  <conditionalFormatting sqref="S42">
    <cfRule type="cellIs" dxfId="295" priority="301" stopIfTrue="1" operator="equal">
      <formula>#REF!</formula>
    </cfRule>
  </conditionalFormatting>
  <conditionalFormatting sqref="V42">
    <cfRule type="cellIs" dxfId="294" priority="300" stopIfTrue="1" operator="equal">
      <formula>#REF!</formula>
    </cfRule>
  </conditionalFormatting>
  <conditionalFormatting sqref="V43">
    <cfRule type="cellIs" dxfId="293" priority="299" stopIfTrue="1" operator="equal">
      <formula>#REF!</formula>
    </cfRule>
  </conditionalFormatting>
  <conditionalFormatting sqref="S43">
    <cfRule type="cellIs" dxfId="292" priority="298" stopIfTrue="1" operator="equal">
      <formula>#REF!</formula>
    </cfRule>
  </conditionalFormatting>
  <conditionalFormatting sqref="S44">
    <cfRule type="cellIs" dxfId="291" priority="297" stopIfTrue="1" operator="equal">
      <formula>#REF!</formula>
    </cfRule>
  </conditionalFormatting>
  <conditionalFormatting sqref="V44">
    <cfRule type="cellIs" dxfId="290" priority="296" stopIfTrue="1" operator="equal">
      <formula>#REF!</formula>
    </cfRule>
  </conditionalFormatting>
  <conditionalFormatting sqref="V45">
    <cfRule type="cellIs" dxfId="289" priority="295" stopIfTrue="1" operator="equal">
      <formula>#REF!</formula>
    </cfRule>
  </conditionalFormatting>
  <conditionalFormatting sqref="S45">
    <cfRule type="cellIs" dxfId="288" priority="294" stopIfTrue="1" operator="equal">
      <formula>#REF!</formula>
    </cfRule>
  </conditionalFormatting>
  <conditionalFormatting sqref="S46">
    <cfRule type="cellIs" dxfId="287" priority="293" stopIfTrue="1" operator="equal">
      <formula>#REF!</formula>
    </cfRule>
  </conditionalFormatting>
  <conditionalFormatting sqref="V46">
    <cfRule type="cellIs" dxfId="286" priority="292" stopIfTrue="1" operator="equal">
      <formula>#REF!</formula>
    </cfRule>
  </conditionalFormatting>
  <conditionalFormatting sqref="S47">
    <cfRule type="cellIs" dxfId="285" priority="291" stopIfTrue="1" operator="equal">
      <formula>#REF!</formula>
    </cfRule>
  </conditionalFormatting>
  <conditionalFormatting sqref="V47">
    <cfRule type="cellIs" dxfId="284" priority="290" stopIfTrue="1" operator="equal">
      <formula>#REF!</formula>
    </cfRule>
  </conditionalFormatting>
  <conditionalFormatting sqref="S48">
    <cfRule type="cellIs" dxfId="283" priority="289" stopIfTrue="1" operator="equal">
      <formula>#REF!</formula>
    </cfRule>
  </conditionalFormatting>
  <conditionalFormatting sqref="V48">
    <cfRule type="cellIs" dxfId="282" priority="288" stopIfTrue="1" operator="equal">
      <formula>#REF!</formula>
    </cfRule>
  </conditionalFormatting>
  <conditionalFormatting sqref="S49">
    <cfRule type="cellIs" dxfId="281" priority="287" stopIfTrue="1" operator="equal">
      <formula>#REF!</formula>
    </cfRule>
  </conditionalFormatting>
  <conditionalFormatting sqref="V49">
    <cfRule type="cellIs" dxfId="280" priority="286" stopIfTrue="1" operator="equal">
      <formula>#REF!</formula>
    </cfRule>
  </conditionalFormatting>
  <conditionalFormatting sqref="J52">
    <cfRule type="cellIs" dxfId="279" priority="285" stopIfTrue="1" operator="equal">
      <formula>#REF!</formula>
    </cfRule>
  </conditionalFormatting>
  <conditionalFormatting sqref="G52">
    <cfRule type="cellIs" dxfId="278" priority="284" stopIfTrue="1" operator="equal">
      <formula>#REF!</formula>
    </cfRule>
  </conditionalFormatting>
  <conditionalFormatting sqref="J53">
    <cfRule type="cellIs" dxfId="277" priority="283" stopIfTrue="1" operator="equal">
      <formula>#REF!</formula>
    </cfRule>
  </conditionalFormatting>
  <conditionalFormatting sqref="G53">
    <cfRule type="cellIs" dxfId="276" priority="282" stopIfTrue="1" operator="equal">
      <formula>#REF!</formula>
    </cfRule>
  </conditionalFormatting>
  <conditionalFormatting sqref="G54">
    <cfRule type="cellIs" dxfId="275" priority="281" stopIfTrue="1" operator="equal">
      <formula>#REF!</formula>
    </cfRule>
  </conditionalFormatting>
  <conditionalFormatting sqref="J54">
    <cfRule type="cellIs" dxfId="274" priority="280" stopIfTrue="1" operator="equal">
      <formula>#REF!</formula>
    </cfRule>
  </conditionalFormatting>
  <conditionalFormatting sqref="G55">
    <cfRule type="cellIs" dxfId="273" priority="279" stopIfTrue="1" operator="equal">
      <formula>#REF!</formula>
    </cfRule>
  </conditionalFormatting>
  <conditionalFormatting sqref="J55">
    <cfRule type="cellIs" dxfId="272" priority="278" stopIfTrue="1" operator="equal">
      <formula>#REF!</formula>
    </cfRule>
  </conditionalFormatting>
  <conditionalFormatting sqref="J56">
    <cfRule type="cellIs" dxfId="271" priority="277" stopIfTrue="1" operator="equal">
      <formula>#REF!</formula>
    </cfRule>
  </conditionalFormatting>
  <conditionalFormatting sqref="G56">
    <cfRule type="cellIs" dxfId="270" priority="276" stopIfTrue="1" operator="equal">
      <formula>#REF!</formula>
    </cfRule>
  </conditionalFormatting>
  <conditionalFormatting sqref="J57">
    <cfRule type="cellIs" dxfId="269" priority="275" stopIfTrue="1" operator="equal">
      <formula>#REF!</formula>
    </cfRule>
  </conditionalFormatting>
  <conditionalFormatting sqref="G57">
    <cfRule type="cellIs" dxfId="268" priority="274" stopIfTrue="1" operator="equal">
      <formula>#REF!</formula>
    </cfRule>
  </conditionalFormatting>
  <conditionalFormatting sqref="G58">
    <cfRule type="cellIs" dxfId="267" priority="273" stopIfTrue="1" operator="equal">
      <formula>#REF!</formula>
    </cfRule>
  </conditionalFormatting>
  <conditionalFormatting sqref="J58">
    <cfRule type="cellIs" dxfId="266" priority="272" stopIfTrue="1" operator="equal">
      <formula>#REF!</formula>
    </cfRule>
  </conditionalFormatting>
  <conditionalFormatting sqref="J59">
    <cfRule type="cellIs" dxfId="265" priority="271" stopIfTrue="1" operator="equal">
      <formula>#REF!</formula>
    </cfRule>
  </conditionalFormatting>
  <conditionalFormatting sqref="G59">
    <cfRule type="cellIs" dxfId="264" priority="270" stopIfTrue="1" operator="equal">
      <formula>#REF!</formula>
    </cfRule>
  </conditionalFormatting>
  <conditionalFormatting sqref="G60">
    <cfRule type="cellIs" dxfId="263" priority="269" stopIfTrue="1" operator="equal">
      <formula>#REF!</formula>
    </cfRule>
  </conditionalFormatting>
  <conditionalFormatting sqref="J60">
    <cfRule type="cellIs" dxfId="262" priority="268" stopIfTrue="1" operator="equal">
      <formula>#REF!</formula>
    </cfRule>
  </conditionalFormatting>
  <conditionalFormatting sqref="J61">
    <cfRule type="cellIs" dxfId="261" priority="267" stopIfTrue="1" operator="equal">
      <formula>#REF!</formula>
    </cfRule>
  </conditionalFormatting>
  <conditionalFormatting sqref="G61">
    <cfRule type="cellIs" dxfId="260" priority="266" stopIfTrue="1" operator="equal">
      <formula>#REF!</formula>
    </cfRule>
  </conditionalFormatting>
  <conditionalFormatting sqref="A52">
    <cfRule type="cellIs" dxfId="259" priority="265" stopIfTrue="1" operator="equal">
      <formula>#REF!</formula>
    </cfRule>
  </conditionalFormatting>
  <conditionalFormatting sqref="D52">
    <cfRule type="cellIs" dxfId="258" priority="264" stopIfTrue="1" operator="equal">
      <formula>#REF!</formula>
    </cfRule>
  </conditionalFormatting>
  <conditionalFormatting sqref="D53">
    <cfRule type="cellIs" dxfId="257" priority="263" stopIfTrue="1" operator="equal">
      <formula>#REF!</formula>
    </cfRule>
  </conditionalFormatting>
  <conditionalFormatting sqref="A53">
    <cfRule type="cellIs" dxfId="256" priority="262" stopIfTrue="1" operator="equal">
      <formula>#REF!</formula>
    </cfRule>
  </conditionalFormatting>
  <conditionalFormatting sqref="A54">
    <cfRule type="cellIs" dxfId="255" priority="261" stopIfTrue="1" operator="equal">
      <formula>#REF!</formula>
    </cfRule>
  </conditionalFormatting>
  <conditionalFormatting sqref="D54">
    <cfRule type="cellIs" dxfId="254" priority="260" stopIfTrue="1" operator="equal">
      <formula>#REF!</formula>
    </cfRule>
  </conditionalFormatting>
  <conditionalFormatting sqref="A55">
    <cfRule type="cellIs" dxfId="253" priority="259" stopIfTrue="1" operator="equal">
      <formula>#REF!</formula>
    </cfRule>
  </conditionalFormatting>
  <conditionalFormatting sqref="D55">
    <cfRule type="cellIs" dxfId="252" priority="258" stopIfTrue="1" operator="equal">
      <formula>#REF!</formula>
    </cfRule>
  </conditionalFormatting>
  <conditionalFormatting sqref="A56">
    <cfRule type="cellIs" dxfId="251" priority="257" stopIfTrue="1" operator="equal">
      <formula>#REF!</formula>
    </cfRule>
  </conditionalFormatting>
  <conditionalFormatting sqref="D56">
    <cfRule type="cellIs" dxfId="250" priority="256" stopIfTrue="1" operator="equal">
      <formula>#REF!</formula>
    </cfRule>
  </conditionalFormatting>
  <conditionalFormatting sqref="A57">
    <cfRule type="cellIs" dxfId="249" priority="255" stopIfTrue="1" operator="equal">
      <formula>#REF!</formula>
    </cfRule>
  </conditionalFormatting>
  <conditionalFormatting sqref="D57">
    <cfRule type="cellIs" dxfId="248" priority="254" stopIfTrue="1" operator="equal">
      <formula>#REF!</formula>
    </cfRule>
  </conditionalFormatting>
  <conditionalFormatting sqref="A58">
    <cfRule type="cellIs" dxfId="247" priority="253" stopIfTrue="1" operator="equal">
      <formula>#REF!</formula>
    </cfRule>
  </conditionalFormatting>
  <conditionalFormatting sqref="D58">
    <cfRule type="cellIs" dxfId="246" priority="252" stopIfTrue="1" operator="equal">
      <formula>#REF!</formula>
    </cfRule>
  </conditionalFormatting>
  <conditionalFormatting sqref="A59">
    <cfRule type="cellIs" dxfId="245" priority="251" stopIfTrue="1" operator="equal">
      <formula>#REF!</formula>
    </cfRule>
  </conditionalFormatting>
  <conditionalFormatting sqref="D59">
    <cfRule type="cellIs" dxfId="244" priority="250" stopIfTrue="1" operator="equal">
      <formula>#REF!</formula>
    </cfRule>
  </conditionalFormatting>
  <conditionalFormatting sqref="A60">
    <cfRule type="cellIs" dxfId="243" priority="249" stopIfTrue="1" operator="equal">
      <formula>#REF!</formula>
    </cfRule>
  </conditionalFormatting>
  <conditionalFormatting sqref="D60">
    <cfRule type="cellIs" dxfId="242" priority="248" stopIfTrue="1" operator="equal">
      <formula>#REF!</formula>
    </cfRule>
  </conditionalFormatting>
  <conditionalFormatting sqref="A61">
    <cfRule type="cellIs" dxfId="241" priority="247" stopIfTrue="1" operator="equal">
      <formula>#REF!</formula>
    </cfRule>
  </conditionalFormatting>
  <conditionalFormatting sqref="D61">
    <cfRule type="cellIs" dxfId="240" priority="246" stopIfTrue="1" operator="equal">
      <formula>#REF!</formula>
    </cfRule>
  </conditionalFormatting>
  <conditionalFormatting sqref="M52">
    <cfRule type="cellIs" dxfId="239" priority="245" stopIfTrue="1" operator="equal">
      <formula>#REF!</formula>
    </cfRule>
  </conditionalFormatting>
  <conditionalFormatting sqref="P52">
    <cfRule type="cellIs" dxfId="238" priority="244" stopIfTrue="1" operator="equal">
      <formula>#REF!</formula>
    </cfRule>
  </conditionalFormatting>
  <conditionalFormatting sqref="M53">
    <cfRule type="cellIs" dxfId="237" priority="243" stopIfTrue="1" operator="equal">
      <formula>#REF!</formula>
    </cfRule>
  </conditionalFormatting>
  <conditionalFormatting sqref="P53">
    <cfRule type="cellIs" dxfId="236" priority="242" stopIfTrue="1" operator="equal">
      <formula>#REF!</formula>
    </cfRule>
  </conditionalFormatting>
  <conditionalFormatting sqref="M54">
    <cfRule type="cellIs" dxfId="235" priority="241" stopIfTrue="1" operator="equal">
      <formula>#REF!</formula>
    </cfRule>
  </conditionalFormatting>
  <conditionalFormatting sqref="P54">
    <cfRule type="cellIs" dxfId="234" priority="240" stopIfTrue="1" operator="equal">
      <formula>#REF!</formula>
    </cfRule>
  </conditionalFormatting>
  <conditionalFormatting sqref="M55">
    <cfRule type="cellIs" dxfId="233" priority="239" stopIfTrue="1" operator="equal">
      <formula>#REF!</formula>
    </cfRule>
  </conditionalFormatting>
  <conditionalFormatting sqref="P55">
    <cfRule type="cellIs" dxfId="232" priority="238" stopIfTrue="1" operator="equal">
      <formula>#REF!</formula>
    </cfRule>
  </conditionalFormatting>
  <conditionalFormatting sqref="M56">
    <cfRule type="cellIs" dxfId="231" priority="237" stopIfTrue="1" operator="equal">
      <formula>#REF!</formula>
    </cfRule>
  </conditionalFormatting>
  <conditionalFormatting sqref="P56">
    <cfRule type="cellIs" dxfId="230" priority="236" stopIfTrue="1" operator="equal">
      <formula>#REF!</formula>
    </cfRule>
  </conditionalFormatting>
  <conditionalFormatting sqref="M57">
    <cfRule type="cellIs" dxfId="229" priority="235" stopIfTrue="1" operator="equal">
      <formula>#REF!</formula>
    </cfRule>
  </conditionalFormatting>
  <conditionalFormatting sqref="P57">
    <cfRule type="cellIs" dxfId="228" priority="234" stopIfTrue="1" operator="equal">
      <formula>#REF!</formula>
    </cfRule>
  </conditionalFormatting>
  <conditionalFormatting sqref="M58">
    <cfRule type="cellIs" dxfId="227" priority="233" stopIfTrue="1" operator="equal">
      <formula>#REF!</formula>
    </cfRule>
  </conditionalFormatting>
  <conditionalFormatting sqref="P58">
    <cfRule type="cellIs" dxfId="226" priority="232" stopIfTrue="1" operator="equal">
      <formula>#REF!</formula>
    </cfRule>
  </conditionalFormatting>
  <conditionalFormatting sqref="P59">
    <cfRule type="cellIs" dxfId="225" priority="231" stopIfTrue="1" operator="equal">
      <formula>#REF!</formula>
    </cfRule>
  </conditionalFormatting>
  <conditionalFormatting sqref="M59">
    <cfRule type="cellIs" dxfId="224" priority="230" stopIfTrue="1" operator="equal">
      <formula>#REF!</formula>
    </cfRule>
  </conditionalFormatting>
  <conditionalFormatting sqref="M60">
    <cfRule type="cellIs" dxfId="223" priority="229" stopIfTrue="1" operator="equal">
      <formula>#REF!</formula>
    </cfRule>
  </conditionalFormatting>
  <conditionalFormatting sqref="P60">
    <cfRule type="cellIs" dxfId="222" priority="228" stopIfTrue="1" operator="equal">
      <formula>#REF!</formula>
    </cfRule>
  </conditionalFormatting>
  <conditionalFormatting sqref="P61">
    <cfRule type="cellIs" dxfId="221" priority="227" stopIfTrue="1" operator="equal">
      <formula>#REF!</formula>
    </cfRule>
  </conditionalFormatting>
  <conditionalFormatting sqref="M61">
    <cfRule type="cellIs" dxfId="220" priority="226" stopIfTrue="1" operator="equal">
      <formula>#REF!</formula>
    </cfRule>
  </conditionalFormatting>
  <conditionalFormatting sqref="S52">
    <cfRule type="cellIs" dxfId="219" priority="225" stopIfTrue="1" operator="equal">
      <formula>#REF!</formula>
    </cfRule>
  </conditionalFormatting>
  <conditionalFormatting sqref="V52">
    <cfRule type="cellIs" dxfId="218" priority="224" stopIfTrue="1" operator="equal">
      <formula>#REF!</formula>
    </cfRule>
  </conditionalFormatting>
  <conditionalFormatting sqref="V53">
    <cfRule type="cellIs" dxfId="217" priority="223" stopIfTrue="1" operator="equal">
      <formula>#REF!</formula>
    </cfRule>
  </conditionalFormatting>
  <conditionalFormatting sqref="S53">
    <cfRule type="cellIs" dxfId="216" priority="222" stopIfTrue="1" operator="equal">
      <formula>#REF!</formula>
    </cfRule>
  </conditionalFormatting>
  <conditionalFormatting sqref="S54">
    <cfRule type="cellIs" dxfId="215" priority="221" stopIfTrue="1" operator="equal">
      <formula>#REF!</formula>
    </cfRule>
  </conditionalFormatting>
  <conditionalFormatting sqref="V54">
    <cfRule type="cellIs" dxfId="214" priority="220" stopIfTrue="1" operator="equal">
      <formula>#REF!</formula>
    </cfRule>
  </conditionalFormatting>
  <conditionalFormatting sqref="S55">
    <cfRule type="cellIs" dxfId="213" priority="219" stopIfTrue="1" operator="equal">
      <formula>#REF!</formula>
    </cfRule>
  </conditionalFormatting>
  <conditionalFormatting sqref="V55">
    <cfRule type="cellIs" dxfId="212" priority="218" stopIfTrue="1" operator="equal">
      <formula>#REF!</formula>
    </cfRule>
  </conditionalFormatting>
  <conditionalFormatting sqref="V56">
    <cfRule type="cellIs" dxfId="211" priority="217" stopIfTrue="1" operator="equal">
      <formula>#REF!</formula>
    </cfRule>
  </conditionalFormatting>
  <conditionalFormatting sqref="S56">
    <cfRule type="cellIs" dxfId="210" priority="216" stopIfTrue="1" operator="equal">
      <formula>#REF!</formula>
    </cfRule>
  </conditionalFormatting>
  <conditionalFormatting sqref="V57">
    <cfRule type="cellIs" dxfId="209" priority="215" stopIfTrue="1" operator="equal">
      <formula>#REF!</formula>
    </cfRule>
  </conditionalFormatting>
  <conditionalFormatting sqref="S57">
    <cfRule type="cellIs" dxfId="208" priority="214" stopIfTrue="1" operator="equal">
      <formula>#REF!</formula>
    </cfRule>
  </conditionalFormatting>
  <conditionalFormatting sqref="S58">
    <cfRule type="cellIs" dxfId="207" priority="213" stopIfTrue="1" operator="equal">
      <formula>#REF!</formula>
    </cfRule>
  </conditionalFormatting>
  <conditionalFormatting sqref="V58">
    <cfRule type="cellIs" dxfId="206" priority="212" stopIfTrue="1" operator="equal">
      <formula>#REF!</formula>
    </cfRule>
  </conditionalFormatting>
  <conditionalFormatting sqref="S59">
    <cfRule type="cellIs" dxfId="205" priority="211" stopIfTrue="1" operator="equal">
      <formula>#REF!</formula>
    </cfRule>
  </conditionalFormatting>
  <conditionalFormatting sqref="V59">
    <cfRule type="cellIs" dxfId="204" priority="210" stopIfTrue="1" operator="equal">
      <formula>#REF!</formula>
    </cfRule>
  </conditionalFormatting>
  <conditionalFormatting sqref="S60">
    <cfRule type="cellIs" dxfId="203" priority="209" stopIfTrue="1" operator="equal">
      <formula>#REF!</formula>
    </cfRule>
  </conditionalFormatting>
  <conditionalFormatting sqref="V60">
    <cfRule type="cellIs" dxfId="202" priority="208" stopIfTrue="1" operator="equal">
      <formula>#REF!</formula>
    </cfRule>
  </conditionalFormatting>
  <conditionalFormatting sqref="V61">
    <cfRule type="cellIs" dxfId="201" priority="207" stopIfTrue="1" operator="equal">
      <formula>#REF!</formula>
    </cfRule>
  </conditionalFormatting>
  <conditionalFormatting sqref="S61">
    <cfRule type="cellIs" dxfId="200" priority="206" stopIfTrue="1" operator="equal">
      <formula>#REF!</formula>
    </cfRule>
  </conditionalFormatting>
  <conditionalFormatting sqref="D64">
    <cfRule type="cellIs" dxfId="199" priority="205" stopIfTrue="1" operator="equal">
      <formula>#REF!</formula>
    </cfRule>
  </conditionalFormatting>
  <conditionalFormatting sqref="A64">
    <cfRule type="cellIs" dxfId="198" priority="204" stopIfTrue="1" operator="equal">
      <formula>#REF!</formula>
    </cfRule>
  </conditionalFormatting>
  <conditionalFormatting sqref="A65">
    <cfRule type="cellIs" dxfId="197" priority="203" stopIfTrue="1" operator="equal">
      <formula>#REF!</formula>
    </cfRule>
  </conditionalFormatting>
  <conditionalFormatting sqref="D65">
    <cfRule type="cellIs" dxfId="196" priority="202" stopIfTrue="1" operator="equal">
      <formula>#REF!</formula>
    </cfRule>
  </conditionalFormatting>
  <conditionalFormatting sqref="A66">
    <cfRule type="cellIs" dxfId="195" priority="201" stopIfTrue="1" operator="equal">
      <formula>#REF!</formula>
    </cfRule>
  </conditionalFormatting>
  <conditionalFormatting sqref="D66">
    <cfRule type="cellIs" dxfId="194" priority="200" stopIfTrue="1" operator="equal">
      <formula>#REF!</formula>
    </cfRule>
  </conditionalFormatting>
  <conditionalFormatting sqref="D67">
    <cfRule type="cellIs" dxfId="193" priority="199" stopIfTrue="1" operator="equal">
      <formula>#REF!</formula>
    </cfRule>
  </conditionalFormatting>
  <conditionalFormatting sqref="A67">
    <cfRule type="cellIs" dxfId="192" priority="198" stopIfTrue="1" operator="equal">
      <formula>#REF!</formula>
    </cfRule>
  </conditionalFormatting>
  <conditionalFormatting sqref="D68">
    <cfRule type="cellIs" dxfId="191" priority="197" stopIfTrue="1" operator="equal">
      <formula>#REF!</formula>
    </cfRule>
  </conditionalFormatting>
  <conditionalFormatting sqref="A68">
    <cfRule type="cellIs" dxfId="190" priority="196" stopIfTrue="1" operator="equal">
      <formula>#REF!</formula>
    </cfRule>
  </conditionalFormatting>
  <conditionalFormatting sqref="A70">
    <cfRule type="cellIs" dxfId="189" priority="195" stopIfTrue="1" operator="equal">
      <formula>#REF!</formula>
    </cfRule>
  </conditionalFormatting>
  <conditionalFormatting sqref="A69">
    <cfRule type="cellIs" dxfId="188" priority="194" stopIfTrue="1" operator="equal">
      <formula>#REF!</formula>
    </cfRule>
  </conditionalFormatting>
  <conditionalFormatting sqref="A71">
    <cfRule type="cellIs" dxfId="187" priority="193" stopIfTrue="1" operator="equal">
      <formula>#REF!</formula>
    </cfRule>
  </conditionalFormatting>
  <conditionalFormatting sqref="J65">
    <cfRule type="cellIs" dxfId="186" priority="183" stopIfTrue="1" operator="equal">
      <formula>#REF!</formula>
    </cfRule>
  </conditionalFormatting>
  <conditionalFormatting sqref="A72">
    <cfRule type="cellIs" dxfId="185" priority="192" stopIfTrue="1" operator="equal">
      <formula>#REF!</formula>
    </cfRule>
  </conditionalFormatting>
  <conditionalFormatting sqref="A73">
    <cfRule type="cellIs" dxfId="184" priority="191" stopIfTrue="1" operator="equal">
      <formula>#REF!</formula>
    </cfRule>
  </conditionalFormatting>
  <conditionalFormatting sqref="D71">
    <cfRule type="cellIs" dxfId="183" priority="190" stopIfTrue="1" operator="equal">
      <formula>#REF!</formula>
    </cfRule>
  </conditionalFormatting>
  <conditionalFormatting sqref="D70">
    <cfRule type="cellIs" dxfId="182" priority="189" stopIfTrue="1" operator="equal">
      <formula>#REF!</formula>
    </cfRule>
  </conditionalFormatting>
  <conditionalFormatting sqref="D69">
    <cfRule type="cellIs" dxfId="181" priority="188" stopIfTrue="1" operator="equal">
      <formula>#REF!</formula>
    </cfRule>
  </conditionalFormatting>
  <conditionalFormatting sqref="D72">
    <cfRule type="cellIs" dxfId="180" priority="187" stopIfTrue="1" operator="equal">
      <formula>#REF!</formula>
    </cfRule>
  </conditionalFormatting>
  <conditionalFormatting sqref="D73">
    <cfRule type="cellIs" dxfId="179" priority="186" stopIfTrue="1" operator="equal">
      <formula>#REF!</formula>
    </cfRule>
  </conditionalFormatting>
  <conditionalFormatting sqref="J64">
    <cfRule type="cellIs" dxfId="178" priority="185" stopIfTrue="1" operator="equal">
      <formula>#REF!</formula>
    </cfRule>
  </conditionalFormatting>
  <conditionalFormatting sqref="G64">
    <cfRule type="cellIs" dxfId="177" priority="184" stopIfTrue="1" operator="equal">
      <formula>#REF!</formula>
    </cfRule>
  </conditionalFormatting>
  <conditionalFormatting sqref="J66">
    <cfRule type="cellIs" dxfId="176" priority="181" stopIfTrue="1" operator="equal">
      <formula>#REF!</formula>
    </cfRule>
  </conditionalFormatting>
  <conditionalFormatting sqref="G66">
    <cfRule type="cellIs" dxfId="175" priority="180" stopIfTrue="1" operator="equal">
      <formula>#REF!</formula>
    </cfRule>
  </conditionalFormatting>
  <conditionalFormatting sqref="G67">
    <cfRule type="cellIs" dxfId="174" priority="179" stopIfTrue="1" operator="equal">
      <formula>#REF!</formula>
    </cfRule>
  </conditionalFormatting>
  <conditionalFormatting sqref="J67">
    <cfRule type="cellIs" dxfId="173" priority="178" stopIfTrue="1" operator="equal">
      <formula>#REF!</formula>
    </cfRule>
  </conditionalFormatting>
  <conditionalFormatting sqref="G68">
    <cfRule type="cellIs" dxfId="172" priority="177" stopIfTrue="1" operator="equal">
      <formula>#REF!</formula>
    </cfRule>
  </conditionalFormatting>
  <conditionalFormatting sqref="J68">
    <cfRule type="cellIs" dxfId="171" priority="176" stopIfTrue="1" operator="equal">
      <formula>#REF!</formula>
    </cfRule>
  </conditionalFormatting>
  <conditionalFormatting sqref="G69">
    <cfRule type="cellIs" dxfId="170" priority="175" stopIfTrue="1" operator="equal">
      <formula>#REF!</formula>
    </cfRule>
  </conditionalFormatting>
  <conditionalFormatting sqref="J69">
    <cfRule type="cellIs" dxfId="169" priority="174" stopIfTrue="1" operator="equal">
      <formula>#REF!</formula>
    </cfRule>
  </conditionalFormatting>
  <conditionalFormatting sqref="G70">
    <cfRule type="cellIs" dxfId="168" priority="173" stopIfTrue="1" operator="equal">
      <formula>#REF!</formula>
    </cfRule>
  </conditionalFormatting>
  <conditionalFormatting sqref="J70">
    <cfRule type="cellIs" dxfId="167" priority="172" stopIfTrue="1" operator="equal">
      <formula>#REF!</formula>
    </cfRule>
  </conditionalFormatting>
  <conditionalFormatting sqref="G71">
    <cfRule type="cellIs" dxfId="166" priority="171" stopIfTrue="1" operator="equal">
      <formula>#REF!</formula>
    </cfRule>
  </conditionalFormatting>
  <conditionalFormatting sqref="J71">
    <cfRule type="cellIs" dxfId="165" priority="170" stopIfTrue="1" operator="equal">
      <formula>#REF!</formula>
    </cfRule>
  </conditionalFormatting>
  <conditionalFormatting sqref="G72">
    <cfRule type="cellIs" dxfId="164" priority="169" stopIfTrue="1" operator="equal">
      <formula>#REF!</formula>
    </cfRule>
  </conditionalFormatting>
  <conditionalFormatting sqref="J72">
    <cfRule type="cellIs" dxfId="163" priority="168" stopIfTrue="1" operator="equal">
      <formula>#REF!</formula>
    </cfRule>
  </conditionalFormatting>
  <conditionalFormatting sqref="J73">
    <cfRule type="cellIs" dxfId="162" priority="167" stopIfTrue="1" operator="equal">
      <formula>#REF!</formula>
    </cfRule>
  </conditionalFormatting>
  <conditionalFormatting sqref="G73">
    <cfRule type="cellIs" dxfId="161" priority="166" stopIfTrue="1" operator="equal">
      <formula>#REF!</formula>
    </cfRule>
  </conditionalFormatting>
  <conditionalFormatting sqref="G65">
    <cfRule type="cellIs" dxfId="160" priority="165" stopIfTrue="1" operator="equal">
      <formula>#REF!</formula>
    </cfRule>
  </conditionalFormatting>
  <conditionalFormatting sqref="M64">
    <cfRule type="cellIs" dxfId="159" priority="164" stopIfTrue="1" operator="equal">
      <formula>#REF!</formula>
    </cfRule>
  </conditionalFormatting>
  <conditionalFormatting sqref="P64">
    <cfRule type="cellIs" dxfId="158" priority="163" stopIfTrue="1" operator="equal">
      <formula>#REF!</formula>
    </cfRule>
  </conditionalFormatting>
  <conditionalFormatting sqref="M65">
    <cfRule type="cellIs" dxfId="157" priority="162" stopIfTrue="1" operator="equal">
      <formula>#REF!</formula>
    </cfRule>
  </conditionalFormatting>
  <conditionalFormatting sqref="P65">
    <cfRule type="cellIs" dxfId="156" priority="161" stopIfTrue="1" operator="equal">
      <formula>#REF!</formula>
    </cfRule>
  </conditionalFormatting>
  <conditionalFormatting sqref="P66">
    <cfRule type="cellIs" dxfId="155" priority="160" stopIfTrue="1" operator="equal">
      <formula>#REF!</formula>
    </cfRule>
  </conditionalFormatting>
  <conditionalFormatting sqref="M66">
    <cfRule type="cellIs" dxfId="154" priority="159" stopIfTrue="1" operator="equal">
      <formula>#REF!</formula>
    </cfRule>
  </conditionalFormatting>
  <conditionalFormatting sqref="M67">
    <cfRule type="cellIs" dxfId="153" priority="158" stopIfTrue="1" operator="equal">
      <formula>#REF!</formula>
    </cfRule>
  </conditionalFormatting>
  <conditionalFormatting sqref="P67">
    <cfRule type="cellIs" dxfId="152" priority="157" stopIfTrue="1" operator="equal">
      <formula>#REF!</formula>
    </cfRule>
  </conditionalFormatting>
  <conditionalFormatting sqref="M68">
    <cfRule type="cellIs" dxfId="151" priority="156" stopIfTrue="1" operator="equal">
      <formula>#REF!</formula>
    </cfRule>
  </conditionalFormatting>
  <conditionalFormatting sqref="P68">
    <cfRule type="cellIs" dxfId="150" priority="155" stopIfTrue="1" operator="equal">
      <formula>#REF!</formula>
    </cfRule>
  </conditionalFormatting>
  <conditionalFormatting sqref="M69">
    <cfRule type="cellIs" dxfId="149" priority="154" stopIfTrue="1" operator="equal">
      <formula>#REF!</formula>
    </cfRule>
  </conditionalFormatting>
  <conditionalFormatting sqref="P69">
    <cfRule type="cellIs" dxfId="148" priority="153" stopIfTrue="1" operator="equal">
      <formula>#REF!</formula>
    </cfRule>
  </conditionalFormatting>
  <conditionalFormatting sqref="M70">
    <cfRule type="cellIs" dxfId="147" priority="152" stopIfTrue="1" operator="equal">
      <formula>#REF!</formula>
    </cfRule>
  </conditionalFormatting>
  <conditionalFormatting sqref="P70">
    <cfRule type="cellIs" dxfId="146" priority="151" stopIfTrue="1" operator="equal">
      <formula>#REF!</formula>
    </cfRule>
  </conditionalFormatting>
  <conditionalFormatting sqref="M71">
    <cfRule type="cellIs" dxfId="145" priority="150" stopIfTrue="1" operator="equal">
      <formula>#REF!</formula>
    </cfRule>
  </conditionalFormatting>
  <conditionalFormatting sqref="P71">
    <cfRule type="cellIs" dxfId="144" priority="149" stopIfTrue="1" operator="equal">
      <formula>#REF!</formula>
    </cfRule>
  </conditionalFormatting>
  <conditionalFormatting sqref="D88">
    <cfRule type="cellIs" dxfId="143" priority="44" stopIfTrue="1" operator="equal">
      <formula>#REF!</formula>
    </cfRule>
  </conditionalFormatting>
  <conditionalFormatting sqref="P72">
    <cfRule type="cellIs" dxfId="142" priority="148" stopIfTrue="1" operator="equal">
      <formula>#REF!</formula>
    </cfRule>
  </conditionalFormatting>
  <conditionalFormatting sqref="M72">
    <cfRule type="cellIs" dxfId="141" priority="147" stopIfTrue="1" operator="equal">
      <formula>#REF!</formula>
    </cfRule>
  </conditionalFormatting>
  <conditionalFormatting sqref="M73">
    <cfRule type="cellIs" dxfId="140" priority="146" stopIfTrue="1" operator="equal">
      <formula>#REF!</formula>
    </cfRule>
  </conditionalFormatting>
  <conditionalFormatting sqref="P73">
    <cfRule type="cellIs" dxfId="139" priority="145" stopIfTrue="1" operator="equal">
      <formula>#REF!</formula>
    </cfRule>
  </conditionalFormatting>
  <conditionalFormatting sqref="S64">
    <cfRule type="cellIs" dxfId="138" priority="144" stopIfTrue="1" operator="equal">
      <formula>#REF!</formula>
    </cfRule>
  </conditionalFormatting>
  <conditionalFormatting sqref="V64">
    <cfRule type="cellIs" dxfId="137" priority="143" stopIfTrue="1" operator="equal">
      <formula>#REF!</formula>
    </cfRule>
  </conditionalFormatting>
  <conditionalFormatting sqref="S65">
    <cfRule type="cellIs" dxfId="136" priority="142" stopIfTrue="1" operator="equal">
      <formula>#REF!</formula>
    </cfRule>
  </conditionalFormatting>
  <conditionalFormatting sqref="V65">
    <cfRule type="cellIs" dxfId="135" priority="141" stopIfTrue="1" operator="equal">
      <formula>#REF!</formula>
    </cfRule>
  </conditionalFormatting>
  <conditionalFormatting sqref="S66">
    <cfRule type="cellIs" dxfId="134" priority="140" stopIfTrue="1" operator="equal">
      <formula>#REF!</formula>
    </cfRule>
  </conditionalFormatting>
  <conditionalFormatting sqref="V66">
    <cfRule type="cellIs" dxfId="133" priority="139" stopIfTrue="1" operator="equal">
      <formula>#REF!</formula>
    </cfRule>
  </conditionalFormatting>
  <conditionalFormatting sqref="S67">
    <cfRule type="cellIs" dxfId="132" priority="138" stopIfTrue="1" operator="equal">
      <formula>#REF!</formula>
    </cfRule>
  </conditionalFormatting>
  <conditionalFormatting sqref="V67">
    <cfRule type="cellIs" dxfId="131" priority="137" stopIfTrue="1" operator="equal">
      <formula>#REF!</formula>
    </cfRule>
  </conditionalFormatting>
  <conditionalFormatting sqref="S68">
    <cfRule type="cellIs" dxfId="130" priority="136" stopIfTrue="1" operator="equal">
      <formula>#REF!</formula>
    </cfRule>
  </conditionalFormatting>
  <conditionalFormatting sqref="V68">
    <cfRule type="cellIs" dxfId="129" priority="135" stopIfTrue="1" operator="equal">
      <formula>#REF!</formula>
    </cfRule>
  </conditionalFormatting>
  <conditionalFormatting sqref="S69">
    <cfRule type="cellIs" dxfId="128" priority="134" stopIfTrue="1" operator="equal">
      <formula>#REF!</formula>
    </cfRule>
  </conditionalFormatting>
  <conditionalFormatting sqref="V69">
    <cfRule type="cellIs" dxfId="127" priority="133" stopIfTrue="1" operator="equal">
      <formula>#REF!</formula>
    </cfRule>
  </conditionalFormatting>
  <conditionalFormatting sqref="S70">
    <cfRule type="cellIs" dxfId="126" priority="132" stopIfTrue="1" operator="equal">
      <formula>#REF!</formula>
    </cfRule>
  </conditionalFormatting>
  <conditionalFormatting sqref="V70">
    <cfRule type="cellIs" dxfId="125" priority="131" stopIfTrue="1" operator="equal">
      <formula>#REF!</formula>
    </cfRule>
  </conditionalFormatting>
  <conditionalFormatting sqref="S71">
    <cfRule type="cellIs" dxfId="124" priority="130" stopIfTrue="1" operator="equal">
      <formula>#REF!</formula>
    </cfRule>
  </conditionalFormatting>
  <conditionalFormatting sqref="V71">
    <cfRule type="cellIs" dxfId="123" priority="129" stopIfTrue="1" operator="equal">
      <formula>#REF!</formula>
    </cfRule>
  </conditionalFormatting>
  <conditionalFormatting sqref="S72">
    <cfRule type="cellIs" dxfId="122" priority="128" stopIfTrue="1" operator="equal">
      <formula>#REF!</formula>
    </cfRule>
  </conditionalFormatting>
  <conditionalFormatting sqref="V72">
    <cfRule type="cellIs" dxfId="121" priority="127" stopIfTrue="1" operator="equal">
      <formula>#REF!</formula>
    </cfRule>
  </conditionalFormatting>
  <conditionalFormatting sqref="S73">
    <cfRule type="cellIs" dxfId="120" priority="126" stopIfTrue="1" operator="equal">
      <formula>#REF!</formula>
    </cfRule>
  </conditionalFormatting>
  <conditionalFormatting sqref="V73">
    <cfRule type="cellIs" dxfId="119" priority="125" stopIfTrue="1" operator="equal">
      <formula>#REF!</formula>
    </cfRule>
  </conditionalFormatting>
  <conditionalFormatting sqref="D76">
    <cfRule type="cellIs" dxfId="118" priority="124" stopIfTrue="1" operator="equal">
      <formula>#REF!</formula>
    </cfRule>
  </conditionalFormatting>
  <conditionalFormatting sqref="A76">
    <cfRule type="cellIs" dxfId="117" priority="123" stopIfTrue="1" operator="equal">
      <formula>#REF!</formula>
    </cfRule>
  </conditionalFormatting>
  <conditionalFormatting sqref="D77">
    <cfRule type="cellIs" dxfId="116" priority="122" stopIfTrue="1" operator="equal">
      <formula>#REF!</formula>
    </cfRule>
  </conditionalFormatting>
  <conditionalFormatting sqref="A77">
    <cfRule type="cellIs" dxfId="115" priority="121" stopIfTrue="1" operator="equal">
      <formula>#REF!</formula>
    </cfRule>
  </conditionalFormatting>
  <conditionalFormatting sqref="A78">
    <cfRule type="cellIs" dxfId="114" priority="120" stopIfTrue="1" operator="equal">
      <formula>#REF!</formula>
    </cfRule>
  </conditionalFormatting>
  <conditionalFormatting sqref="D78">
    <cfRule type="cellIs" dxfId="113" priority="119" stopIfTrue="1" operator="equal">
      <formula>#REF!</formula>
    </cfRule>
  </conditionalFormatting>
  <conditionalFormatting sqref="A79">
    <cfRule type="cellIs" dxfId="112" priority="118" stopIfTrue="1" operator="equal">
      <formula>#REF!</formula>
    </cfRule>
  </conditionalFormatting>
  <conditionalFormatting sqref="A80">
    <cfRule type="cellIs" dxfId="111" priority="117" stopIfTrue="1" operator="equal">
      <formula>#REF!</formula>
    </cfRule>
  </conditionalFormatting>
  <conditionalFormatting sqref="A81">
    <cfRule type="cellIs" dxfId="110" priority="116" stopIfTrue="1" operator="equal">
      <formula>#REF!</formula>
    </cfRule>
  </conditionalFormatting>
  <conditionalFormatting sqref="A82">
    <cfRule type="cellIs" dxfId="109" priority="115" stopIfTrue="1" operator="equal">
      <formula>#REF!</formula>
    </cfRule>
  </conditionalFormatting>
  <conditionalFormatting sqref="A84">
    <cfRule type="cellIs" dxfId="108" priority="114" stopIfTrue="1" operator="equal">
      <formula>#REF!</formula>
    </cfRule>
  </conditionalFormatting>
  <conditionalFormatting sqref="A83">
    <cfRule type="cellIs" dxfId="107" priority="113" stopIfTrue="1" operator="equal">
      <formula>#REF!</formula>
    </cfRule>
  </conditionalFormatting>
  <conditionalFormatting sqref="A85">
    <cfRule type="cellIs" dxfId="106" priority="112" stopIfTrue="1" operator="equal">
      <formula>#REF!</formula>
    </cfRule>
  </conditionalFormatting>
  <conditionalFormatting sqref="D79">
    <cfRule type="cellIs" dxfId="105" priority="111" stopIfTrue="1" operator="equal">
      <formula>#REF!</formula>
    </cfRule>
  </conditionalFormatting>
  <conditionalFormatting sqref="D80">
    <cfRule type="cellIs" dxfId="104" priority="110" stopIfTrue="1" operator="equal">
      <formula>#REF!</formula>
    </cfRule>
  </conditionalFormatting>
  <conditionalFormatting sqref="D81">
    <cfRule type="cellIs" dxfId="103" priority="109" stopIfTrue="1" operator="equal">
      <formula>#REF!</formula>
    </cfRule>
  </conditionalFormatting>
  <conditionalFormatting sqref="D82">
    <cfRule type="cellIs" dxfId="102" priority="108" stopIfTrue="1" operator="equal">
      <formula>#REF!</formula>
    </cfRule>
  </conditionalFormatting>
  <conditionalFormatting sqref="D83">
    <cfRule type="cellIs" dxfId="101" priority="107" stopIfTrue="1" operator="equal">
      <formula>#REF!</formula>
    </cfRule>
  </conditionalFormatting>
  <conditionalFormatting sqref="D84">
    <cfRule type="cellIs" dxfId="100" priority="106" stopIfTrue="1" operator="equal">
      <formula>#REF!</formula>
    </cfRule>
  </conditionalFormatting>
  <conditionalFormatting sqref="D85">
    <cfRule type="cellIs" dxfId="99" priority="105" stopIfTrue="1" operator="equal">
      <formula>#REF!</formula>
    </cfRule>
  </conditionalFormatting>
  <conditionalFormatting sqref="G76">
    <cfRule type="cellIs" dxfId="98" priority="104" stopIfTrue="1" operator="equal">
      <formula>#REF!</formula>
    </cfRule>
  </conditionalFormatting>
  <conditionalFormatting sqref="J76">
    <cfRule type="cellIs" dxfId="97" priority="103" stopIfTrue="1" operator="equal">
      <formula>#REF!</formula>
    </cfRule>
  </conditionalFormatting>
  <conditionalFormatting sqref="G77">
    <cfRule type="cellIs" dxfId="96" priority="102" stopIfTrue="1" operator="equal">
      <formula>#REF!</formula>
    </cfRule>
  </conditionalFormatting>
  <conditionalFormatting sqref="J77">
    <cfRule type="cellIs" dxfId="95" priority="101" stopIfTrue="1" operator="equal">
      <formula>#REF!</formula>
    </cfRule>
  </conditionalFormatting>
  <conditionalFormatting sqref="G78">
    <cfRule type="cellIs" dxfId="94" priority="100" stopIfTrue="1" operator="equal">
      <formula>#REF!</formula>
    </cfRule>
  </conditionalFormatting>
  <conditionalFormatting sqref="J78">
    <cfRule type="cellIs" dxfId="93" priority="99" stopIfTrue="1" operator="equal">
      <formula>#REF!</formula>
    </cfRule>
  </conditionalFormatting>
  <conditionalFormatting sqref="G79">
    <cfRule type="cellIs" dxfId="92" priority="98" stopIfTrue="1" operator="equal">
      <formula>#REF!</formula>
    </cfRule>
  </conditionalFormatting>
  <conditionalFormatting sqref="J79">
    <cfRule type="cellIs" dxfId="91" priority="97" stopIfTrue="1" operator="equal">
      <formula>#REF!</formula>
    </cfRule>
  </conditionalFormatting>
  <conditionalFormatting sqref="G80">
    <cfRule type="cellIs" dxfId="90" priority="96" stopIfTrue="1" operator="equal">
      <formula>#REF!</formula>
    </cfRule>
  </conditionalFormatting>
  <conditionalFormatting sqref="J80">
    <cfRule type="cellIs" dxfId="89" priority="95" stopIfTrue="1" operator="equal">
      <formula>#REF!</formula>
    </cfRule>
  </conditionalFormatting>
  <conditionalFormatting sqref="G81">
    <cfRule type="cellIs" dxfId="88" priority="94" stopIfTrue="1" operator="equal">
      <formula>#REF!</formula>
    </cfRule>
  </conditionalFormatting>
  <conditionalFormatting sqref="J81">
    <cfRule type="cellIs" dxfId="87" priority="93" stopIfTrue="1" operator="equal">
      <formula>#REF!</formula>
    </cfRule>
  </conditionalFormatting>
  <conditionalFormatting sqref="G82">
    <cfRule type="cellIs" dxfId="86" priority="92" stopIfTrue="1" operator="equal">
      <formula>#REF!</formula>
    </cfRule>
  </conditionalFormatting>
  <conditionalFormatting sqref="J82">
    <cfRule type="cellIs" dxfId="85" priority="91" stopIfTrue="1" operator="equal">
      <formula>#REF!</formula>
    </cfRule>
  </conditionalFormatting>
  <conditionalFormatting sqref="G83">
    <cfRule type="cellIs" dxfId="84" priority="90" stopIfTrue="1" operator="equal">
      <formula>#REF!</formula>
    </cfRule>
  </conditionalFormatting>
  <conditionalFormatting sqref="J83">
    <cfRule type="cellIs" dxfId="83" priority="89" stopIfTrue="1" operator="equal">
      <formula>#REF!</formula>
    </cfRule>
  </conditionalFormatting>
  <conditionalFormatting sqref="G84">
    <cfRule type="cellIs" dxfId="82" priority="88" stopIfTrue="1" operator="equal">
      <formula>#REF!</formula>
    </cfRule>
  </conditionalFormatting>
  <conditionalFormatting sqref="J84">
    <cfRule type="cellIs" dxfId="81" priority="87" stopIfTrue="1" operator="equal">
      <formula>#REF!</formula>
    </cfRule>
  </conditionalFormatting>
  <conditionalFormatting sqref="G85">
    <cfRule type="cellIs" dxfId="80" priority="86" stopIfTrue="1" operator="equal">
      <formula>#REF!</formula>
    </cfRule>
  </conditionalFormatting>
  <conditionalFormatting sqref="J85">
    <cfRule type="cellIs" dxfId="79" priority="85" stopIfTrue="1" operator="equal">
      <formula>#REF!</formula>
    </cfRule>
  </conditionalFormatting>
  <conditionalFormatting sqref="M76">
    <cfRule type="cellIs" dxfId="78" priority="84" stopIfTrue="1" operator="equal">
      <formula>#REF!</formula>
    </cfRule>
  </conditionalFormatting>
  <conditionalFormatting sqref="P76">
    <cfRule type="cellIs" dxfId="77" priority="83" stopIfTrue="1" operator="equal">
      <formula>#REF!</formula>
    </cfRule>
  </conditionalFormatting>
  <conditionalFormatting sqref="M77">
    <cfRule type="cellIs" dxfId="76" priority="82" stopIfTrue="1" operator="equal">
      <formula>#REF!</formula>
    </cfRule>
  </conditionalFormatting>
  <conditionalFormatting sqref="P77">
    <cfRule type="cellIs" dxfId="75" priority="81" stopIfTrue="1" operator="equal">
      <formula>#REF!</formula>
    </cfRule>
  </conditionalFormatting>
  <conditionalFormatting sqref="M78">
    <cfRule type="cellIs" dxfId="74" priority="80" stopIfTrue="1" operator="equal">
      <formula>#REF!</formula>
    </cfRule>
  </conditionalFormatting>
  <conditionalFormatting sqref="P78">
    <cfRule type="cellIs" dxfId="73" priority="79" stopIfTrue="1" operator="equal">
      <formula>#REF!</formula>
    </cfRule>
  </conditionalFormatting>
  <conditionalFormatting sqref="M79">
    <cfRule type="cellIs" dxfId="72" priority="78" stopIfTrue="1" operator="equal">
      <formula>#REF!</formula>
    </cfRule>
  </conditionalFormatting>
  <conditionalFormatting sqref="P79">
    <cfRule type="cellIs" dxfId="71" priority="77" stopIfTrue="1" operator="equal">
      <formula>#REF!</formula>
    </cfRule>
  </conditionalFormatting>
  <conditionalFormatting sqref="M80">
    <cfRule type="cellIs" dxfId="70" priority="76" stopIfTrue="1" operator="equal">
      <formula>#REF!</formula>
    </cfRule>
  </conditionalFormatting>
  <conditionalFormatting sqref="P80">
    <cfRule type="cellIs" dxfId="69" priority="75" stopIfTrue="1" operator="equal">
      <formula>#REF!</formula>
    </cfRule>
  </conditionalFormatting>
  <conditionalFormatting sqref="M81">
    <cfRule type="cellIs" dxfId="68" priority="74" stopIfTrue="1" operator="equal">
      <formula>#REF!</formula>
    </cfRule>
  </conditionalFormatting>
  <conditionalFormatting sqref="P81">
    <cfRule type="cellIs" dxfId="67" priority="73" stopIfTrue="1" operator="equal">
      <formula>#REF!</formula>
    </cfRule>
  </conditionalFormatting>
  <conditionalFormatting sqref="M82">
    <cfRule type="cellIs" dxfId="66" priority="72" stopIfTrue="1" operator="equal">
      <formula>#REF!</formula>
    </cfRule>
  </conditionalFormatting>
  <conditionalFormatting sqref="P82">
    <cfRule type="cellIs" dxfId="65" priority="71" stopIfTrue="1" operator="equal">
      <formula>#REF!</formula>
    </cfRule>
  </conditionalFormatting>
  <conditionalFormatting sqref="P83">
    <cfRule type="cellIs" dxfId="64" priority="70" stopIfTrue="1" operator="equal">
      <formula>#REF!</formula>
    </cfRule>
  </conditionalFormatting>
  <conditionalFormatting sqref="M83">
    <cfRule type="cellIs" dxfId="63" priority="69" stopIfTrue="1" operator="equal">
      <formula>#REF!</formula>
    </cfRule>
  </conditionalFormatting>
  <conditionalFormatting sqref="M84">
    <cfRule type="cellIs" dxfId="62" priority="68" stopIfTrue="1" operator="equal">
      <formula>#REF!</formula>
    </cfRule>
  </conditionalFormatting>
  <conditionalFormatting sqref="P84">
    <cfRule type="cellIs" dxfId="61" priority="67" stopIfTrue="1" operator="equal">
      <formula>#REF!</formula>
    </cfRule>
  </conditionalFormatting>
  <conditionalFormatting sqref="M85">
    <cfRule type="cellIs" dxfId="60" priority="66" stopIfTrue="1" operator="equal">
      <formula>#REF!</formula>
    </cfRule>
  </conditionalFormatting>
  <conditionalFormatting sqref="P85">
    <cfRule type="cellIs" dxfId="59" priority="65" stopIfTrue="1" operator="equal">
      <formula>#REF!</formula>
    </cfRule>
  </conditionalFormatting>
  <conditionalFormatting sqref="S76">
    <cfRule type="cellIs" dxfId="58" priority="64" stopIfTrue="1" operator="equal">
      <formula>#REF!</formula>
    </cfRule>
  </conditionalFormatting>
  <conditionalFormatting sqref="V76">
    <cfRule type="cellIs" dxfId="57" priority="63" stopIfTrue="1" operator="equal">
      <formula>#REF!</formula>
    </cfRule>
  </conditionalFormatting>
  <conditionalFormatting sqref="S77">
    <cfRule type="cellIs" dxfId="56" priority="62" stopIfTrue="1" operator="equal">
      <formula>#REF!</formula>
    </cfRule>
  </conditionalFormatting>
  <conditionalFormatting sqref="V78">
    <cfRule type="cellIs" dxfId="55" priority="60" stopIfTrue="1" operator="equal">
      <formula>#REF!</formula>
    </cfRule>
  </conditionalFormatting>
  <conditionalFormatting sqref="S78">
    <cfRule type="cellIs" dxfId="54" priority="59" stopIfTrue="1" operator="equal">
      <formula>#REF!</formula>
    </cfRule>
  </conditionalFormatting>
  <conditionalFormatting sqref="V79">
    <cfRule type="cellIs" dxfId="53" priority="58" stopIfTrue="1" operator="equal">
      <formula>#REF!</formula>
    </cfRule>
  </conditionalFormatting>
  <conditionalFormatting sqref="S79">
    <cfRule type="cellIs" dxfId="52" priority="57" stopIfTrue="1" operator="equal">
      <formula>#REF!</formula>
    </cfRule>
  </conditionalFormatting>
  <conditionalFormatting sqref="S80">
    <cfRule type="cellIs" dxfId="51" priority="56" stopIfTrue="1" operator="equal">
      <formula>#REF!</formula>
    </cfRule>
  </conditionalFormatting>
  <conditionalFormatting sqref="V80">
    <cfRule type="cellIs" dxfId="50" priority="55" stopIfTrue="1" operator="equal">
      <formula>#REF!</formula>
    </cfRule>
  </conditionalFormatting>
  <conditionalFormatting sqref="S81">
    <cfRule type="cellIs" dxfId="49" priority="54" stopIfTrue="1" operator="equal">
      <formula>#REF!</formula>
    </cfRule>
  </conditionalFormatting>
  <conditionalFormatting sqref="V81">
    <cfRule type="cellIs" dxfId="48" priority="53" stopIfTrue="1" operator="equal">
      <formula>#REF!</formula>
    </cfRule>
  </conditionalFormatting>
  <conditionalFormatting sqref="S82">
    <cfRule type="cellIs" dxfId="47" priority="52" stopIfTrue="1" operator="equal">
      <formula>#REF!</formula>
    </cfRule>
  </conditionalFormatting>
  <conditionalFormatting sqref="V82">
    <cfRule type="cellIs" dxfId="46" priority="51" stopIfTrue="1" operator="equal">
      <formula>#REF!</formula>
    </cfRule>
  </conditionalFormatting>
  <conditionalFormatting sqref="S83">
    <cfRule type="cellIs" dxfId="45" priority="50" stopIfTrue="1" operator="equal">
      <formula>#REF!</formula>
    </cfRule>
  </conditionalFormatting>
  <conditionalFormatting sqref="S84">
    <cfRule type="cellIs" dxfId="44" priority="48" stopIfTrue="1" operator="equal">
      <formula>#REF!</formula>
    </cfRule>
  </conditionalFormatting>
  <conditionalFormatting sqref="V84">
    <cfRule type="cellIs" dxfId="43" priority="47" stopIfTrue="1" operator="equal">
      <formula>#REF!</formula>
    </cfRule>
  </conditionalFormatting>
  <conditionalFormatting sqref="S85">
    <cfRule type="cellIs" dxfId="42" priority="46" stopIfTrue="1" operator="equal">
      <formula>#REF!</formula>
    </cfRule>
  </conditionalFormatting>
  <conditionalFormatting sqref="V85">
    <cfRule type="cellIs" dxfId="41" priority="45" stopIfTrue="1" operator="equal">
      <formula>#REF!</formula>
    </cfRule>
  </conditionalFormatting>
  <conditionalFormatting sqref="D89">
    <cfRule type="cellIs" dxfId="40" priority="42" stopIfTrue="1" operator="equal">
      <formula>#REF!</formula>
    </cfRule>
  </conditionalFormatting>
  <conditionalFormatting sqref="A89">
    <cfRule type="cellIs" dxfId="39" priority="41" stopIfTrue="1" operator="equal">
      <formula>#REF!</formula>
    </cfRule>
  </conditionalFormatting>
  <conditionalFormatting sqref="A90">
    <cfRule type="cellIs" dxfId="38" priority="40" stopIfTrue="1" operator="equal">
      <formula>#REF!</formula>
    </cfRule>
  </conditionalFormatting>
  <conditionalFormatting sqref="D90">
    <cfRule type="cellIs" dxfId="37" priority="39" stopIfTrue="1" operator="equal">
      <formula>#REF!</formula>
    </cfRule>
  </conditionalFormatting>
  <conditionalFormatting sqref="D91">
    <cfRule type="cellIs" dxfId="36" priority="38" stopIfTrue="1" operator="equal">
      <formula>#REF!</formula>
    </cfRule>
  </conditionalFormatting>
  <conditionalFormatting sqref="A91">
    <cfRule type="cellIs" dxfId="35" priority="37" stopIfTrue="1" operator="equal">
      <formula>#REF!</formula>
    </cfRule>
  </conditionalFormatting>
  <conditionalFormatting sqref="D92">
    <cfRule type="cellIs" dxfId="34" priority="36" stopIfTrue="1" operator="equal">
      <formula>#REF!</formula>
    </cfRule>
  </conditionalFormatting>
  <conditionalFormatting sqref="A92">
    <cfRule type="cellIs" dxfId="33" priority="35" stopIfTrue="1" operator="equal">
      <formula>#REF!</formula>
    </cfRule>
  </conditionalFormatting>
  <conditionalFormatting sqref="D93">
    <cfRule type="cellIs" dxfId="32" priority="34" stopIfTrue="1" operator="equal">
      <formula>#REF!</formula>
    </cfRule>
  </conditionalFormatting>
  <conditionalFormatting sqref="A93">
    <cfRule type="cellIs" dxfId="31" priority="33" stopIfTrue="1" operator="equal">
      <formula>#REF!</formula>
    </cfRule>
  </conditionalFormatting>
  <conditionalFormatting sqref="A94">
    <cfRule type="cellIs" dxfId="30" priority="32" stopIfTrue="1" operator="equal">
      <formula>#REF!</formula>
    </cfRule>
  </conditionalFormatting>
  <conditionalFormatting sqref="D94">
    <cfRule type="cellIs" dxfId="29" priority="31" stopIfTrue="1" operator="equal">
      <formula>#REF!</formula>
    </cfRule>
  </conditionalFormatting>
  <conditionalFormatting sqref="A95">
    <cfRule type="cellIs" dxfId="28" priority="30" stopIfTrue="1" operator="equal">
      <formula>#REF!</formula>
    </cfRule>
  </conditionalFormatting>
  <conditionalFormatting sqref="D95">
    <cfRule type="cellIs" dxfId="27" priority="29" stopIfTrue="1" operator="equal">
      <formula>#REF!</formula>
    </cfRule>
  </conditionalFormatting>
  <conditionalFormatting sqref="D96">
    <cfRule type="cellIs" dxfId="26" priority="28" stopIfTrue="1" operator="equal">
      <formula>#REF!</formula>
    </cfRule>
  </conditionalFormatting>
  <conditionalFormatting sqref="A96">
    <cfRule type="cellIs" dxfId="25" priority="27" stopIfTrue="1" operator="equal">
      <formula>#REF!</formula>
    </cfRule>
  </conditionalFormatting>
  <conditionalFormatting sqref="A97">
    <cfRule type="cellIs" dxfId="24" priority="26" stopIfTrue="1" operator="equal">
      <formula>#REF!</formula>
    </cfRule>
  </conditionalFormatting>
  <conditionalFormatting sqref="D97">
    <cfRule type="cellIs" dxfId="23" priority="25" stopIfTrue="1" operator="equal">
      <formula>#REF!</formula>
    </cfRule>
  </conditionalFormatting>
  <conditionalFormatting sqref="G88">
    <cfRule type="cellIs" dxfId="22" priority="24" stopIfTrue="1" operator="equal">
      <formula>#REF!</formula>
    </cfRule>
  </conditionalFormatting>
  <conditionalFormatting sqref="J88">
    <cfRule type="cellIs" dxfId="21" priority="23" stopIfTrue="1" operator="equal">
      <formula>#REF!</formula>
    </cfRule>
  </conditionalFormatting>
  <conditionalFormatting sqref="G89">
    <cfRule type="cellIs" dxfId="20" priority="22" stopIfTrue="1" operator="equal">
      <formula>#REF!</formula>
    </cfRule>
  </conditionalFormatting>
  <conditionalFormatting sqref="J89">
    <cfRule type="cellIs" dxfId="19" priority="21" stopIfTrue="1" operator="equal">
      <formula>#REF!</formula>
    </cfRule>
  </conditionalFormatting>
  <conditionalFormatting sqref="G90">
    <cfRule type="cellIs" dxfId="18" priority="20" stopIfTrue="1" operator="equal">
      <formula>#REF!</formula>
    </cfRule>
  </conditionalFormatting>
  <conditionalFormatting sqref="J90">
    <cfRule type="cellIs" dxfId="17" priority="19" stopIfTrue="1" operator="equal">
      <formula>#REF!</formula>
    </cfRule>
  </conditionalFormatting>
  <conditionalFormatting sqref="J91">
    <cfRule type="cellIs" dxfId="16" priority="18" stopIfTrue="1" operator="equal">
      <formula>#REF!</formula>
    </cfRule>
  </conditionalFormatting>
  <conditionalFormatting sqref="G91">
    <cfRule type="cellIs" dxfId="15" priority="17" stopIfTrue="1" operator="equal">
      <formula>#REF!</formula>
    </cfRule>
  </conditionalFormatting>
  <conditionalFormatting sqref="G92">
    <cfRule type="cellIs" dxfId="14" priority="16" stopIfTrue="1" operator="equal">
      <formula>#REF!</formula>
    </cfRule>
  </conditionalFormatting>
  <conditionalFormatting sqref="J92">
    <cfRule type="cellIs" dxfId="13" priority="15" stopIfTrue="1" operator="equal">
      <formula>#REF!</formula>
    </cfRule>
  </conditionalFormatting>
  <conditionalFormatting sqref="J93">
    <cfRule type="cellIs" dxfId="12" priority="14" stopIfTrue="1" operator="equal">
      <formula>#REF!</formula>
    </cfRule>
  </conditionalFormatting>
  <conditionalFormatting sqref="G93">
    <cfRule type="cellIs" dxfId="11" priority="13" stopIfTrue="1" operator="equal">
      <formula>#REF!</formula>
    </cfRule>
  </conditionalFormatting>
  <conditionalFormatting sqref="G94">
    <cfRule type="cellIs" dxfId="10" priority="12" stopIfTrue="1" operator="equal">
      <formula>#REF!</formula>
    </cfRule>
  </conditionalFormatting>
  <conditionalFormatting sqref="J94">
    <cfRule type="cellIs" dxfId="9" priority="11" stopIfTrue="1" operator="equal">
      <formula>#REF!</formula>
    </cfRule>
  </conditionalFormatting>
  <conditionalFormatting sqref="J95">
    <cfRule type="cellIs" dxfId="8" priority="10" stopIfTrue="1" operator="equal">
      <formula>#REF!</formula>
    </cfRule>
  </conditionalFormatting>
  <conditionalFormatting sqref="G95">
    <cfRule type="cellIs" dxfId="7" priority="9" stopIfTrue="1" operator="equal">
      <formula>#REF!</formula>
    </cfRule>
  </conditionalFormatting>
  <conditionalFormatting sqref="J96">
    <cfRule type="cellIs" dxfId="6" priority="8" stopIfTrue="1" operator="equal">
      <formula>#REF!</formula>
    </cfRule>
  </conditionalFormatting>
  <conditionalFormatting sqref="G96">
    <cfRule type="cellIs" dxfId="5" priority="7" stopIfTrue="1" operator="equal">
      <formula>#REF!</formula>
    </cfRule>
  </conditionalFormatting>
  <conditionalFormatting sqref="G97">
    <cfRule type="cellIs" dxfId="4" priority="6" stopIfTrue="1" operator="equal">
      <formula>#REF!</formula>
    </cfRule>
  </conditionalFormatting>
  <conditionalFormatting sqref="J97">
    <cfRule type="cellIs" dxfId="3" priority="5" stopIfTrue="1" operator="equal">
      <formula>#REF!</formula>
    </cfRule>
  </conditionalFormatting>
  <conditionalFormatting sqref="V83">
    <cfRule type="cellIs" dxfId="2" priority="3" stopIfTrue="1" operator="equal">
      <formula>#REF!</formula>
    </cfRule>
  </conditionalFormatting>
  <conditionalFormatting sqref="V77">
    <cfRule type="cellIs" dxfId="1" priority="2" stopIfTrue="1" operator="equal">
      <formula>#REF!</formula>
    </cfRule>
  </conditionalFormatting>
  <conditionalFormatting sqref="A88">
    <cfRule type="cellIs" dxfId="0" priority="1" stopIfTrue="1" operator="equal">
      <formula>#REF!</formula>
    </cfRule>
  </conditionalFormatting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C34"/>
  <sheetViews>
    <sheetView tabSelected="1" zoomScale="90" zoomScaleNormal="90" workbookViewId="0"/>
  </sheetViews>
  <sheetFormatPr baseColWidth="10" defaultRowHeight="12.75" x14ac:dyDescent="0.2"/>
  <cols>
    <col min="1" max="1" width="11.42578125" style="8" customWidth="1"/>
    <col min="2" max="2" width="10.7109375" style="8" customWidth="1"/>
    <col min="3" max="3" width="13.7109375" style="18" customWidth="1"/>
    <col min="4" max="12" width="11.42578125" style="8" customWidth="1"/>
    <col min="13" max="13" width="11.5703125" style="8" customWidth="1"/>
    <col min="14" max="15" width="11.42578125" style="8" customWidth="1"/>
    <col min="16" max="16" width="11.42578125" style="8"/>
    <col min="17" max="17" width="12.5703125" style="8" bestFit="1" customWidth="1"/>
    <col min="18" max="26" width="11.42578125" style="8"/>
    <col min="27" max="27" width="12.5703125" style="8" bestFit="1" customWidth="1"/>
    <col min="28" max="16384" width="11.42578125" style="8"/>
  </cols>
  <sheetData>
    <row r="1" spans="1:29" ht="27.75" customHeight="1" x14ac:dyDescent="0.2">
      <c r="B1" s="85"/>
      <c r="C1" s="85"/>
      <c r="D1" s="85"/>
      <c r="E1" s="85"/>
      <c r="F1" s="85"/>
      <c r="G1" s="85"/>
      <c r="H1" s="85"/>
      <c r="I1" s="85"/>
      <c r="J1" s="85"/>
      <c r="K1" s="85"/>
    </row>
    <row r="2" spans="1:29" x14ac:dyDescent="0.2">
      <c r="B2" s="9"/>
      <c r="C2" s="10"/>
      <c r="D2" s="9"/>
      <c r="E2" s="9"/>
      <c r="F2" s="9"/>
      <c r="G2" s="9"/>
      <c r="H2" s="9"/>
      <c r="I2" s="9"/>
      <c r="J2" s="9"/>
      <c r="K2" s="9"/>
    </row>
    <row r="3" spans="1:29" ht="13.5" thickBot="1" x14ac:dyDescent="0.25">
      <c r="B3" s="9"/>
      <c r="C3" s="10"/>
      <c r="D3" s="9"/>
      <c r="E3" s="9"/>
      <c r="F3" s="9"/>
      <c r="G3" s="9"/>
      <c r="H3" s="9"/>
      <c r="I3" s="9"/>
      <c r="J3" s="9"/>
      <c r="K3" s="9"/>
    </row>
    <row r="4" spans="1:29" ht="13.5" thickBot="1" x14ac:dyDescent="0.25">
      <c r="B4" s="9"/>
      <c r="C4" s="11"/>
      <c r="D4" s="12" t="s">
        <v>19</v>
      </c>
      <c r="E4" s="12" t="s">
        <v>20</v>
      </c>
      <c r="F4" s="12" t="s">
        <v>21</v>
      </c>
      <c r="G4" s="12" t="s">
        <v>22</v>
      </c>
      <c r="H4" s="12" t="s">
        <v>23</v>
      </c>
      <c r="I4" s="12" t="s">
        <v>24</v>
      </c>
      <c r="J4" s="12" t="s">
        <v>25</v>
      </c>
      <c r="K4" s="13" t="s">
        <v>26</v>
      </c>
      <c r="M4" s="8" t="s">
        <v>41</v>
      </c>
      <c r="Q4" s="14"/>
      <c r="R4" s="15" t="s">
        <v>19</v>
      </c>
      <c r="S4" s="12" t="s">
        <v>20</v>
      </c>
      <c r="T4" s="12" t="s">
        <v>21</v>
      </c>
      <c r="U4" s="12" t="s">
        <v>22</v>
      </c>
      <c r="V4" s="12" t="s">
        <v>23</v>
      </c>
      <c r="W4" s="12" t="s">
        <v>24</v>
      </c>
      <c r="X4" s="12" t="s">
        <v>25</v>
      </c>
      <c r="Y4" s="13" t="s">
        <v>26</v>
      </c>
    </row>
    <row r="5" spans="1:29" ht="13.5" thickBot="1" x14ac:dyDescent="0.2">
      <c r="A5" s="8">
        <v>1</v>
      </c>
      <c r="B5" s="16">
        <f t="shared" ref="B5:B24" si="0">RANK(O5,$O$5:$O$24)</f>
        <v>1</v>
      </c>
      <c r="C5" s="1" t="s">
        <v>8</v>
      </c>
      <c r="D5" s="3">
        <f t="shared" ref="D5:D24" si="1">VLOOKUP($C5,data,2)</f>
        <v>60</v>
      </c>
      <c r="E5" s="3">
        <f t="shared" ref="E5:E24" si="2">VLOOKUP($C5,data,3)</f>
        <v>29</v>
      </c>
      <c r="F5" s="3">
        <f t="shared" ref="F5:F24" si="3">VLOOKUP($C5,data,4)</f>
        <v>18</v>
      </c>
      <c r="G5" s="3">
        <f t="shared" ref="G5:G24" si="4">VLOOKUP($C5,data,5)</f>
        <v>6</v>
      </c>
      <c r="H5" s="3">
        <f t="shared" ref="H5:H24" si="5">VLOOKUP($C5,data,6)</f>
        <v>5</v>
      </c>
      <c r="I5" s="3">
        <f t="shared" ref="I5:I24" si="6">VLOOKUP($C5,data,7)</f>
        <v>53</v>
      </c>
      <c r="J5" s="3">
        <f t="shared" ref="J5:J24" si="7">VLOOKUP($C5,data,8)</f>
        <v>27</v>
      </c>
      <c r="K5" s="4">
        <f t="shared" ref="K5:K24" si="8">VLOOKUP($C5,data,9)</f>
        <v>26</v>
      </c>
      <c r="L5" s="17">
        <f t="shared" ref="L5:L24" si="9">VLOOKUP($C5,data,10)</f>
        <v>600313</v>
      </c>
      <c r="M5" s="8">
        <f>SUM(D5*1000+(K5)/100+(I5)/1000)</f>
        <v>60000.313000000002</v>
      </c>
      <c r="N5" s="8">
        <v>2.0000000000000002E-5</v>
      </c>
      <c r="O5" s="8">
        <f>M5+N5</f>
        <v>60000.313020000001</v>
      </c>
      <c r="P5" s="8">
        <v>1</v>
      </c>
      <c r="Q5" s="14" t="str">
        <f>VLOOKUP(A5,$B$5:$C$24,2,0)</f>
        <v>Montpellier</v>
      </c>
      <c r="R5" s="15">
        <f>VLOOKUP(Q5,$C$5:$D$24,2,0)</f>
        <v>60</v>
      </c>
      <c r="S5" s="12">
        <f>VLOOKUP(Q5,$C$5:$E$24,3,0)</f>
        <v>29</v>
      </c>
      <c r="T5" s="12">
        <f>VLOOKUP(Q5,$C$5:$F$24,4,0)</f>
        <v>18</v>
      </c>
      <c r="U5" s="12">
        <f>VLOOKUP(Q5,$C$5:$G$24,5,0)</f>
        <v>6</v>
      </c>
      <c r="V5" s="12">
        <f>VLOOKUP(Q5,$C$5:$H$24,6,0)</f>
        <v>5</v>
      </c>
      <c r="W5" s="12">
        <f>VLOOKUP(Q5,$C$5:$I$24,7,0)</f>
        <v>53</v>
      </c>
      <c r="X5" s="12">
        <f>VLOOKUP(Q5,$C$5:$J$24,8,0)</f>
        <v>27</v>
      </c>
      <c r="Y5" s="13">
        <f>VLOOKUP(Q5,$C$5:$K$24,9,0)</f>
        <v>26</v>
      </c>
      <c r="AA5" s="8" t="str">
        <f>VLOOKUP(A5,$B$5:$C$24,2,0)</f>
        <v>Montpellier</v>
      </c>
      <c r="AB5" s="8">
        <f>VLOOKUP(AA5,$C$5:$M$24,10,0)</f>
        <v>600313</v>
      </c>
      <c r="AC5" s="8">
        <f>RANK(AB5,$AB$5:$AB$24)</f>
        <v>1</v>
      </c>
    </row>
    <row r="6" spans="1:29" ht="13.5" thickBot="1" x14ac:dyDescent="0.2">
      <c r="A6" s="8">
        <v>2</v>
      </c>
      <c r="B6" s="16">
        <f>RANK(O6,$O$5:$O$24)</f>
        <v>2</v>
      </c>
      <c r="C6" s="1" t="s">
        <v>59</v>
      </c>
      <c r="D6" s="3">
        <f>VLOOKUP($C6,data,2)</f>
        <v>60</v>
      </c>
      <c r="E6" s="3">
        <f>VLOOKUP($C6,data,3)</f>
        <v>29</v>
      </c>
      <c r="F6" s="3">
        <f>VLOOKUP($C6,data,4)</f>
        <v>17</v>
      </c>
      <c r="G6" s="3">
        <f>VLOOKUP($C6,data,5)</f>
        <v>9</v>
      </c>
      <c r="H6" s="3">
        <f>VLOOKUP($C6,data,6)</f>
        <v>3</v>
      </c>
      <c r="I6" s="5">
        <f>VLOOKUP($C6,data,7)</f>
        <v>53</v>
      </c>
      <c r="J6" s="3">
        <f>VLOOKUP($C6,data,8)</f>
        <v>30</v>
      </c>
      <c r="K6" s="4">
        <f>VLOOKUP($C6,data,9)</f>
        <v>23</v>
      </c>
      <c r="L6" s="17">
        <f>VLOOKUP($C6,data,10)</f>
        <v>600283</v>
      </c>
      <c r="M6" s="8">
        <f t="shared" ref="M6:M24" si="10">SUM(D6*1000+(K6)/100+(I6)/1000)</f>
        <v>60000.283000000003</v>
      </c>
      <c r="N6" s="8">
        <v>1.9000000000000001E-5</v>
      </c>
      <c r="O6" s="8">
        <f t="shared" ref="O6:O24" si="11">M6+N6</f>
        <v>60000.283019000002</v>
      </c>
      <c r="P6" s="8">
        <f>IF(AB6=AB5,AC5,AC6)</f>
        <v>2</v>
      </c>
      <c r="Q6" s="14" t="str">
        <f t="shared" ref="Q6:Q24" si="12">VLOOKUP(A6,$B$5:$C$24,2,0)</f>
        <v xml:space="preserve">Paris-SG </v>
      </c>
      <c r="R6" s="15">
        <f t="shared" ref="R6:R24" si="13">VLOOKUP(Q6,$C$5:$D$24,2,0)</f>
        <v>60</v>
      </c>
      <c r="S6" s="12">
        <f t="shared" ref="S6:S24" si="14">VLOOKUP(Q6,$C$5:$E$24,3,0)</f>
        <v>29</v>
      </c>
      <c r="T6" s="12">
        <f t="shared" ref="T6:T24" si="15">VLOOKUP(Q6,$C$5:$F$24,4,0)</f>
        <v>17</v>
      </c>
      <c r="U6" s="12">
        <f t="shared" ref="U6:U24" si="16">VLOOKUP(Q6,$C$5:$G$24,5,0)</f>
        <v>9</v>
      </c>
      <c r="V6" s="12">
        <f t="shared" ref="V6:V24" si="17">VLOOKUP(Q6,$C$5:$H$24,6,0)</f>
        <v>3</v>
      </c>
      <c r="W6" s="12">
        <f t="shared" ref="W6:W24" si="18">VLOOKUP(Q6,$C$5:$I$24,7,0)</f>
        <v>53</v>
      </c>
      <c r="X6" s="12">
        <f t="shared" ref="X6:X24" si="19">VLOOKUP(Q6,$C$5:$J$24,8,0)</f>
        <v>30</v>
      </c>
      <c r="Y6" s="13">
        <f t="shared" ref="Y6:Y24" si="20">VLOOKUP(Q6,$C$5:$K$24,9,0)</f>
        <v>23</v>
      </c>
      <c r="AA6" s="8" t="str">
        <f t="shared" ref="AA6:AA24" si="21">VLOOKUP(A6,$B$5:$C$24,2,0)</f>
        <v xml:space="preserve">Paris-SG </v>
      </c>
      <c r="AB6" s="8">
        <f t="shared" ref="AB6:AB24" si="22">VLOOKUP(AA6,$C$5:$M$24,10,0)</f>
        <v>600283</v>
      </c>
      <c r="AC6" s="8">
        <f t="shared" ref="AC6:AC24" si="23">RANK(AB6,$AB$5:$AB$24)</f>
        <v>2</v>
      </c>
    </row>
    <row r="7" spans="1:29" ht="13.5" thickBot="1" x14ac:dyDescent="0.2">
      <c r="A7" s="8">
        <v>3</v>
      </c>
      <c r="B7" s="16">
        <f>RANK(O7,$O$5:$O$24)</f>
        <v>3</v>
      </c>
      <c r="C7" s="1" t="s">
        <v>11</v>
      </c>
      <c r="D7" s="3">
        <f>VLOOKUP($C7,data,2)</f>
        <v>53</v>
      </c>
      <c r="E7" s="3">
        <f>VLOOKUP($C7,data,3)</f>
        <v>29</v>
      </c>
      <c r="F7" s="3">
        <f>VLOOKUP($C7,data,4)</f>
        <v>14</v>
      </c>
      <c r="G7" s="3">
        <f>VLOOKUP($C7,data,5)</f>
        <v>11</v>
      </c>
      <c r="H7" s="3">
        <f>VLOOKUP($C7,data,6)</f>
        <v>4</v>
      </c>
      <c r="I7" s="3">
        <f>VLOOKUP($C7,data,7)</f>
        <v>53</v>
      </c>
      <c r="J7" s="3">
        <f>VLOOKUP($C7,data,8)</f>
        <v>31</v>
      </c>
      <c r="K7" s="4">
        <f>VLOOKUP($C7,data,9)</f>
        <v>22</v>
      </c>
      <c r="L7" s="17">
        <f>VLOOKUP($C7,data,10)</f>
        <v>530273</v>
      </c>
      <c r="M7" s="8">
        <f t="shared" si="10"/>
        <v>53000.273000000001</v>
      </c>
      <c r="N7" s="8">
        <v>1.8E-5</v>
      </c>
      <c r="O7" s="8">
        <f t="shared" si="11"/>
        <v>53000.273018</v>
      </c>
      <c r="P7" s="8">
        <f t="shared" ref="P7:P24" si="24">IF(AB7=AB6,AC6,AC7)</f>
        <v>3</v>
      </c>
      <c r="Q7" s="14" t="str">
        <f t="shared" si="12"/>
        <v>Lille</v>
      </c>
      <c r="R7" s="15">
        <f t="shared" si="13"/>
        <v>53</v>
      </c>
      <c r="S7" s="12">
        <f t="shared" si="14"/>
        <v>29</v>
      </c>
      <c r="T7" s="12">
        <f t="shared" si="15"/>
        <v>14</v>
      </c>
      <c r="U7" s="12">
        <f t="shared" si="16"/>
        <v>11</v>
      </c>
      <c r="V7" s="12">
        <f t="shared" si="17"/>
        <v>4</v>
      </c>
      <c r="W7" s="12">
        <f t="shared" si="18"/>
        <v>53</v>
      </c>
      <c r="X7" s="12">
        <f t="shared" si="19"/>
        <v>31</v>
      </c>
      <c r="Y7" s="13">
        <f t="shared" si="20"/>
        <v>22</v>
      </c>
      <c r="AA7" s="8" t="str">
        <f t="shared" si="21"/>
        <v>Lille</v>
      </c>
      <c r="AB7" s="8">
        <f t="shared" si="22"/>
        <v>530273</v>
      </c>
      <c r="AC7" s="8">
        <f t="shared" si="23"/>
        <v>3</v>
      </c>
    </row>
    <row r="8" spans="1:29" ht="13.5" thickBot="1" x14ac:dyDescent="0.2">
      <c r="A8" s="8">
        <v>4</v>
      </c>
      <c r="B8" s="16">
        <f>RANK(O8,$O$5:$O$24)</f>
        <v>4</v>
      </c>
      <c r="C8" s="1" t="s">
        <v>2</v>
      </c>
      <c r="D8" s="3">
        <f>VLOOKUP($C8,data,2)</f>
        <v>49</v>
      </c>
      <c r="E8" s="3">
        <f>VLOOKUP($C8,data,3)</f>
        <v>29</v>
      </c>
      <c r="F8" s="3">
        <f>VLOOKUP($C8,data,4)</f>
        <v>15</v>
      </c>
      <c r="G8" s="3">
        <f>VLOOKUP($C8,data,5)</f>
        <v>4</v>
      </c>
      <c r="H8" s="3">
        <f>VLOOKUP($C8,data,6)</f>
        <v>10</v>
      </c>
      <c r="I8" s="3">
        <f>VLOOKUP($C8,data,7)</f>
        <v>46</v>
      </c>
      <c r="J8" s="3">
        <f>VLOOKUP($C8,data,8)</f>
        <v>36</v>
      </c>
      <c r="K8" s="4">
        <f>VLOOKUP($C8,data,9)</f>
        <v>10</v>
      </c>
      <c r="L8" s="17">
        <f>VLOOKUP($C8,data,10)</f>
        <v>490146</v>
      </c>
      <c r="M8" s="8">
        <f t="shared" si="10"/>
        <v>49000.146000000001</v>
      </c>
      <c r="N8" s="8">
        <v>1.7E-5</v>
      </c>
      <c r="O8" s="8">
        <f t="shared" si="11"/>
        <v>49000.146016999999</v>
      </c>
      <c r="P8" s="8">
        <f t="shared" si="24"/>
        <v>4</v>
      </c>
      <c r="Q8" s="14" t="str">
        <f t="shared" si="12"/>
        <v>Lyon</v>
      </c>
      <c r="R8" s="15">
        <f t="shared" si="13"/>
        <v>49</v>
      </c>
      <c r="S8" s="12">
        <f t="shared" si="14"/>
        <v>29</v>
      </c>
      <c r="T8" s="12">
        <f t="shared" si="15"/>
        <v>15</v>
      </c>
      <c r="U8" s="12">
        <f t="shared" si="16"/>
        <v>4</v>
      </c>
      <c r="V8" s="12">
        <f t="shared" si="17"/>
        <v>10</v>
      </c>
      <c r="W8" s="12">
        <f t="shared" si="18"/>
        <v>46</v>
      </c>
      <c r="X8" s="12">
        <f t="shared" si="19"/>
        <v>36</v>
      </c>
      <c r="Y8" s="13">
        <f t="shared" si="20"/>
        <v>10</v>
      </c>
      <c r="AA8" s="8" t="str">
        <f t="shared" si="21"/>
        <v>Lyon</v>
      </c>
      <c r="AB8" s="8">
        <f t="shared" si="22"/>
        <v>490146</v>
      </c>
      <c r="AC8" s="8">
        <f t="shared" si="23"/>
        <v>4</v>
      </c>
    </row>
    <row r="9" spans="1:29" ht="13.5" thickBot="1" x14ac:dyDescent="0.2">
      <c r="A9" s="8">
        <v>5</v>
      </c>
      <c r="B9" s="16">
        <f>RANK(O9,$O$5:$O$24)</f>
        <v>5</v>
      </c>
      <c r="C9" s="1" t="s">
        <v>13</v>
      </c>
      <c r="D9" s="3">
        <f>VLOOKUP($C9,data,2)</f>
        <v>49</v>
      </c>
      <c r="E9" s="3">
        <f>VLOOKUP($C9,data,3)</f>
        <v>29</v>
      </c>
      <c r="F9" s="3">
        <f>VLOOKUP($C9,data,4)</f>
        <v>14</v>
      </c>
      <c r="G9" s="3">
        <f>VLOOKUP($C9,data,5)</f>
        <v>7</v>
      </c>
      <c r="H9" s="3">
        <f>VLOOKUP($C9,data,6)</f>
        <v>8</v>
      </c>
      <c r="I9" s="5">
        <f>VLOOKUP($C9,data,7)</f>
        <v>36</v>
      </c>
      <c r="J9" s="3">
        <f>VLOOKUP($C9,data,8)</f>
        <v>30</v>
      </c>
      <c r="K9" s="4">
        <f>VLOOKUP($C9,data,9)</f>
        <v>6</v>
      </c>
      <c r="L9" s="17">
        <f>VLOOKUP($C9,data,10)</f>
        <v>490096</v>
      </c>
      <c r="M9" s="8">
        <f t="shared" si="10"/>
        <v>49000.095999999998</v>
      </c>
      <c r="N9" s="8">
        <v>1.5999999999999999E-5</v>
      </c>
      <c r="O9" s="8">
        <f t="shared" si="11"/>
        <v>49000.096015999996</v>
      </c>
      <c r="P9" s="8">
        <f t="shared" si="24"/>
        <v>5</v>
      </c>
      <c r="Q9" s="14" t="str">
        <f t="shared" si="12"/>
        <v>Saint-Etienne</v>
      </c>
      <c r="R9" s="15">
        <f t="shared" si="13"/>
        <v>49</v>
      </c>
      <c r="S9" s="12">
        <f t="shared" si="14"/>
        <v>29</v>
      </c>
      <c r="T9" s="12">
        <f t="shared" si="15"/>
        <v>14</v>
      </c>
      <c r="U9" s="12">
        <f t="shared" si="16"/>
        <v>7</v>
      </c>
      <c r="V9" s="12">
        <f t="shared" si="17"/>
        <v>8</v>
      </c>
      <c r="W9" s="12">
        <f t="shared" si="18"/>
        <v>36</v>
      </c>
      <c r="X9" s="12">
        <f t="shared" si="19"/>
        <v>30</v>
      </c>
      <c r="Y9" s="13">
        <f t="shared" si="20"/>
        <v>6</v>
      </c>
      <c r="AA9" s="8" t="str">
        <f t="shared" si="21"/>
        <v>Saint-Etienne</v>
      </c>
      <c r="AB9" s="8">
        <f t="shared" si="22"/>
        <v>490096</v>
      </c>
      <c r="AC9" s="8">
        <f t="shared" si="23"/>
        <v>5</v>
      </c>
    </row>
    <row r="10" spans="1:29" ht="13.5" thickBot="1" x14ac:dyDescent="0.2">
      <c r="A10" s="8">
        <v>6</v>
      </c>
      <c r="B10" s="16">
        <f>RANK(O10,$O$5:$O$24)</f>
        <v>6</v>
      </c>
      <c r="C10" s="1" t="s">
        <v>12</v>
      </c>
      <c r="D10" s="3">
        <f>VLOOKUP($C10,data,2)</f>
        <v>47</v>
      </c>
      <c r="E10" s="3">
        <f>VLOOKUP($C10,data,3)</f>
        <v>28</v>
      </c>
      <c r="F10" s="3">
        <f>VLOOKUP($C10,data,4)</f>
        <v>13</v>
      </c>
      <c r="G10" s="3">
        <f>VLOOKUP($C10,data,5)</f>
        <v>8</v>
      </c>
      <c r="H10" s="3">
        <f>VLOOKUP($C10,data,6)</f>
        <v>7</v>
      </c>
      <c r="I10" s="5">
        <f>VLOOKUP($C10,data,7)</f>
        <v>30</v>
      </c>
      <c r="J10" s="3">
        <f>VLOOKUP($C10,data,8)</f>
        <v>24</v>
      </c>
      <c r="K10" s="4">
        <f>VLOOKUP($C10,data,9)</f>
        <v>6</v>
      </c>
      <c r="L10" s="17">
        <f>VLOOKUP($C10,data,10)</f>
        <v>470090</v>
      </c>
      <c r="M10" s="8">
        <f t="shared" si="10"/>
        <v>47000.09</v>
      </c>
      <c r="N10" s="8">
        <v>1.5E-5</v>
      </c>
      <c r="O10" s="8">
        <f t="shared" si="11"/>
        <v>47000.090014999994</v>
      </c>
      <c r="P10" s="8">
        <f t="shared" si="24"/>
        <v>6</v>
      </c>
      <c r="Q10" s="14" t="str">
        <f t="shared" si="12"/>
        <v>Toulouse</v>
      </c>
      <c r="R10" s="15">
        <f t="shared" si="13"/>
        <v>47</v>
      </c>
      <c r="S10" s="12">
        <f t="shared" si="14"/>
        <v>28</v>
      </c>
      <c r="T10" s="12">
        <f t="shared" si="15"/>
        <v>13</v>
      </c>
      <c r="U10" s="12">
        <f t="shared" si="16"/>
        <v>8</v>
      </c>
      <c r="V10" s="12">
        <f t="shared" si="17"/>
        <v>7</v>
      </c>
      <c r="W10" s="12">
        <f t="shared" si="18"/>
        <v>30</v>
      </c>
      <c r="X10" s="12">
        <f t="shared" si="19"/>
        <v>24</v>
      </c>
      <c r="Y10" s="13">
        <f t="shared" si="20"/>
        <v>6</v>
      </c>
      <c r="AA10" s="8" t="str">
        <f t="shared" si="21"/>
        <v>Toulouse</v>
      </c>
      <c r="AB10" s="8">
        <f t="shared" si="22"/>
        <v>470090</v>
      </c>
      <c r="AC10" s="8">
        <f t="shared" si="23"/>
        <v>6</v>
      </c>
    </row>
    <row r="11" spans="1:29" ht="13.5" thickBot="1" x14ac:dyDescent="0.2">
      <c r="A11" s="8">
        <v>7</v>
      </c>
      <c r="B11" s="16">
        <f>RANK(O11,$O$5:$O$24)</f>
        <v>7</v>
      </c>
      <c r="C11" s="1" t="s">
        <v>5</v>
      </c>
      <c r="D11" s="3">
        <f>VLOOKUP($C11,data,2)</f>
        <v>44</v>
      </c>
      <c r="E11" s="3">
        <f>VLOOKUP($C11,data,3)</f>
        <v>29</v>
      </c>
      <c r="F11" s="3">
        <f>VLOOKUP($C11,data,4)</f>
        <v>12</v>
      </c>
      <c r="G11" s="3">
        <f>VLOOKUP($C11,data,5)</f>
        <v>8</v>
      </c>
      <c r="H11" s="3">
        <f>VLOOKUP($C11,data,6)</f>
        <v>9</v>
      </c>
      <c r="I11" s="5">
        <f>VLOOKUP($C11,data,7)</f>
        <v>37</v>
      </c>
      <c r="J11" s="3">
        <f>VLOOKUP($C11,data,8)</f>
        <v>33</v>
      </c>
      <c r="K11" s="4">
        <f>VLOOKUP($C11,data,9)</f>
        <v>4</v>
      </c>
      <c r="L11" s="17">
        <f>VLOOKUP($C11,data,10)</f>
        <v>440077</v>
      </c>
      <c r="M11" s="8">
        <f t="shared" si="10"/>
        <v>44000.076999999997</v>
      </c>
      <c r="N11" s="8">
        <v>1.4E-5</v>
      </c>
      <c r="O11" s="8">
        <f t="shared" si="11"/>
        <v>44000.077013999995</v>
      </c>
      <c r="P11" s="8">
        <f t="shared" si="24"/>
        <v>7</v>
      </c>
      <c r="Q11" s="14" t="str">
        <f t="shared" si="12"/>
        <v>Rennes</v>
      </c>
      <c r="R11" s="15">
        <f t="shared" si="13"/>
        <v>44</v>
      </c>
      <c r="S11" s="12">
        <f t="shared" si="14"/>
        <v>29</v>
      </c>
      <c r="T11" s="12">
        <f t="shared" si="15"/>
        <v>12</v>
      </c>
      <c r="U11" s="12">
        <f t="shared" si="16"/>
        <v>8</v>
      </c>
      <c r="V11" s="12">
        <f t="shared" si="17"/>
        <v>9</v>
      </c>
      <c r="W11" s="12">
        <f t="shared" si="18"/>
        <v>37</v>
      </c>
      <c r="X11" s="12">
        <f t="shared" si="19"/>
        <v>33</v>
      </c>
      <c r="Y11" s="13">
        <f t="shared" si="20"/>
        <v>4</v>
      </c>
      <c r="AA11" s="8" t="str">
        <f t="shared" si="21"/>
        <v>Rennes</v>
      </c>
      <c r="AB11" s="8">
        <f t="shared" si="22"/>
        <v>440077</v>
      </c>
      <c r="AC11" s="8">
        <f t="shared" si="23"/>
        <v>7</v>
      </c>
    </row>
    <row r="12" spans="1:29" ht="13.5" thickBot="1" x14ac:dyDescent="0.2">
      <c r="A12" s="8">
        <v>8</v>
      </c>
      <c r="B12" s="16">
        <f>RANK(O12,$O$5:$O$24)</f>
        <v>8</v>
      </c>
      <c r="C12" s="1" t="s">
        <v>3</v>
      </c>
      <c r="D12" s="3">
        <f>VLOOKUP($C12,data,2)</f>
        <v>41</v>
      </c>
      <c r="E12" s="3">
        <f>VLOOKUP($C12,data,3)</f>
        <v>29</v>
      </c>
      <c r="F12" s="3">
        <f>VLOOKUP($C12,data,4)</f>
        <v>10</v>
      </c>
      <c r="G12" s="3">
        <f>VLOOKUP($C12,data,5)</f>
        <v>11</v>
      </c>
      <c r="H12" s="3">
        <f>VLOOKUP($C12,data,6)</f>
        <v>8</v>
      </c>
      <c r="I12" s="3">
        <f>VLOOKUP($C12,data,7)</f>
        <v>35</v>
      </c>
      <c r="J12" s="3">
        <f>VLOOKUP($C12,data,8)</f>
        <v>32</v>
      </c>
      <c r="K12" s="4">
        <f>VLOOKUP($C12,data,9)</f>
        <v>3</v>
      </c>
      <c r="L12" s="17">
        <f>VLOOKUP($C12,data,10)</f>
        <v>410065</v>
      </c>
      <c r="M12" s="8">
        <f t="shared" si="10"/>
        <v>41000.065000000002</v>
      </c>
      <c r="N12" s="8">
        <v>1.2999999999999999E-5</v>
      </c>
      <c r="O12" s="8">
        <f t="shared" si="11"/>
        <v>41000.065012999999</v>
      </c>
      <c r="P12" s="8">
        <f t="shared" si="24"/>
        <v>8</v>
      </c>
      <c r="Q12" s="14" t="str">
        <f t="shared" si="12"/>
        <v>Bordeaux</v>
      </c>
      <c r="R12" s="15">
        <f t="shared" si="13"/>
        <v>41</v>
      </c>
      <c r="S12" s="12">
        <f t="shared" si="14"/>
        <v>29</v>
      </c>
      <c r="T12" s="12">
        <f t="shared" si="15"/>
        <v>10</v>
      </c>
      <c r="U12" s="12">
        <f t="shared" si="16"/>
        <v>11</v>
      </c>
      <c r="V12" s="12">
        <f t="shared" si="17"/>
        <v>8</v>
      </c>
      <c r="W12" s="12">
        <f t="shared" si="18"/>
        <v>35</v>
      </c>
      <c r="X12" s="12">
        <f t="shared" si="19"/>
        <v>32</v>
      </c>
      <c r="Y12" s="13">
        <f t="shared" si="20"/>
        <v>3</v>
      </c>
      <c r="AA12" s="8" t="str">
        <f t="shared" si="21"/>
        <v>Bordeaux</v>
      </c>
      <c r="AB12" s="8">
        <f t="shared" si="22"/>
        <v>410065</v>
      </c>
      <c r="AC12" s="8">
        <f t="shared" si="23"/>
        <v>8</v>
      </c>
    </row>
    <row r="13" spans="1:29" ht="13.5" thickBot="1" x14ac:dyDescent="0.2">
      <c r="A13" s="8">
        <v>9</v>
      </c>
      <c r="B13" s="16">
        <f>RANK(O13,$O$5:$O$24)</f>
        <v>9</v>
      </c>
      <c r="C13" s="1" t="s">
        <v>6</v>
      </c>
      <c r="D13" s="3">
        <f>VLOOKUP($C13,data,2)</f>
        <v>40</v>
      </c>
      <c r="E13" s="3">
        <f>VLOOKUP($C13,data,3)</f>
        <v>29</v>
      </c>
      <c r="F13" s="3">
        <f>VLOOKUP($C13,data,4)</f>
        <v>10</v>
      </c>
      <c r="G13" s="3">
        <f>VLOOKUP($C13,data,5)</f>
        <v>10</v>
      </c>
      <c r="H13" s="3">
        <f>VLOOKUP($C13,data,6)</f>
        <v>9</v>
      </c>
      <c r="I13" s="3">
        <f>VLOOKUP($C13,data,7)</f>
        <v>36</v>
      </c>
      <c r="J13" s="3">
        <f>VLOOKUP($C13,data,8)</f>
        <v>30</v>
      </c>
      <c r="K13" s="4">
        <f>VLOOKUP($C13,data,9)</f>
        <v>6</v>
      </c>
      <c r="L13" s="17">
        <f>VLOOKUP($C13,data,10)</f>
        <v>400096</v>
      </c>
      <c r="M13" s="8">
        <f t="shared" si="10"/>
        <v>40000.095999999998</v>
      </c>
      <c r="N13" s="8">
        <v>1.2E-5</v>
      </c>
      <c r="O13" s="8">
        <f t="shared" si="11"/>
        <v>40000.096011999995</v>
      </c>
      <c r="P13" s="8">
        <f t="shared" si="24"/>
        <v>9</v>
      </c>
      <c r="Q13" s="14" t="str">
        <f t="shared" si="12"/>
        <v>Marseille</v>
      </c>
      <c r="R13" s="15">
        <f t="shared" si="13"/>
        <v>40</v>
      </c>
      <c r="S13" s="12">
        <f t="shared" si="14"/>
        <v>29</v>
      </c>
      <c r="T13" s="12">
        <f t="shared" si="15"/>
        <v>10</v>
      </c>
      <c r="U13" s="12">
        <f t="shared" si="16"/>
        <v>10</v>
      </c>
      <c r="V13" s="12">
        <f t="shared" si="17"/>
        <v>9</v>
      </c>
      <c r="W13" s="12">
        <f t="shared" si="18"/>
        <v>36</v>
      </c>
      <c r="X13" s="12">
        <f t="shared" si="19"/>
        <v>30</v>
      </c>
      <c r="Y13" s="13">
        <f t="shared" si="20"/>
        <v>6</v>
      </c>
      <c r="AA13" s="8" t="str">
        <f t="shared" si="21"/>
        <v>Marseille</v>
      </c>
      <c r="AB13" s="8">
        <f t="shared" si="22"/>
        <v>400096</v>
      </c>
      <c r="AC13" s="8">
        <f t="shared" si="23"/>
        <v>9</v>
      </c>
    </row>
    <row r="14" spans="1:29" ht="13.5" thickBot="1" x14ac:dyDescent="0.2">
      <c r="A14" s="8">
        <v>10</v>
      </c>
      <c r="B14" s="16">
        <f>RANK(O14,$O$5:$O$24)</f>
        <v>10</v>
      </c>
      <c r="C14" s="1" t="s">
        <v>44</v>
      </c>
      <c r="D14" s="3">
        <f>VLOOKUP($C14,data,2)</f>
        <v>36</v>
      </c>
      <c r="E14" s="3">
        <f>VLOOKUP($C14,data,3)</f>
        <v>29</v>
      </c>
      <c r="F14" s="3">
        <f>VLOOKUP($C14,data,4)</f>
        <v>9</v>
      </c>
      <c r="G14" s="3">
        <f>VLOOKUP($C14,data,5)</f>
        <v>9</v>
      </c>
      <c r="H14" s="3">
        <f>VLOOKUP($C14,data,6)</f>
        <v>11</v>
      </c>
      <c r="I14" s="3">
        <f>VLOOKUP($C14,data,7)</f>
        <v>41</v>
      </c>
      <c r="J14" s="3">
        <f>VLOOKUP($C14,data,8)</f>
        <v>43</v>
      </c>
      <c r="K14" s="4">
        <f>VLOOKUP($C14,data,9)</f>
        <v>-2</v>
      </c>
      <c r="L14" s="17">
        <f>VLOOKUP($C14,data,10)</f>
        <v>360021</v>
      </c>
      <c r="M14" s="8">
        <f t="shared" si="10"/>
        <v>36000.021000000001</v>
      </c>
      <c r="N14" s="8">
        <v>1.1E-5</v>
      </c>
      <c r="O14" s="8">
        <f t="shared" si="11"/>
        <v>36000.021010999997</v>
      </c>
      <c r="P14" s="8">
        <f t="shared" si="24"/>
        <v>10</v>
      </c>
      <c r="Q14" s="14" t="str">
        <f t="shared" si="12"/>
        <v>Evian-Thonon</v>
      </c>
      <c r="R14" s="15">
        <f t="shared" si="13"/>
        <v>36</v>
      </c>
      <c r="S14" s="12">
        <f t="shared" si="14"/>
        <v>29</v>
      </c>
      <c r="T14" s="12">
        <f t="shared" si="15"/>
        <v>9</v>
      </c>
      <c r="U14" s="12">
        <f t="shared" si="16"/>
        <v>9</v>
      </c>
      <c r="V14" s="12">
        <f t="shared" si="17"/>
        <v>11</v>
      </c>
      <c r="W14" s="12">
        <f t="shared" si="18"/>
        <v>41</v>
      </c>
      <c r="X14" s="12">
        <f t="shared" si="19"/>
        <v>43</v>
      </c>
      <c r="Y14" s="13">
        <f t="shared" si="20"/>
        <v>-2</v>
      </c>
      <c r="AA14" s="8" t="str">
        <f t="shared" si="21"/>
        <v>Evian-Thonon</v>
      </c>
      <c r="AB14" s="8">
        <f t="shared" si="22"/>
        <v>360021</v>
      </c>
      <c r="AC14" s="8">
        <f t="shared" si="23"/>
        <v>10</v>
      </c>
    </row>
    <row r="15" spans="1:29" ht="13.5" thickBot="1" x14ac:dyDescent="0.2">
      <c r="A15" s="8">
        <v>11</v>
      </c>
      <c r="B15" s="16">
        <f>RANK(O15,$O$5:$O$24)</f>
        <v>11</v>
      </c>
      <c r="C15" s="1" t="s">
        <v>9</v>
      </c>
      <c r="D15" s="3">
        <f>VLOOKUP($C15,data,2)</f>
        <v>34</v>
      </c>
      <c r="E15" s="3">
        <f>VLOOKUP($C15,data,3)</f>
        <v>29</v>
      </c>
      <c r="F15" s="3">
        <f>VLOOKUP($C15,data,4)</f>
        <v>9</v>
      </c>
      <c r="G15" s="3">
        <f>VLOOKUP($C15,data,5)</f>
        <v>7</v>
      </c>
      <c r="H15" s="3">
        <f>VLOOKUP($C15,data,6)</f>
        <v>13</v>
      </c>
      <c r="I15" s="5">
        <f>VLOOKUP($C15,data,7)</f>
        <v>29</v>
      </c>
      <c r="J15" s="3">
        <f>VLOOKUP($C15,data,8)</f>
        <v>34</v>
      </c>
      <c r="K15" s="4">
        <f>VLOOKUP($C15,data,9)</f>
        <v>-5</v>
      </c>
      <c r="L15" s="17">
        <f>VLOOKUP($C15,data,10)</f>
        <v>339979</v>
      </c>
      <c r="M15" s="8">
        <f t="shared" si="10"/>
        <v>33999.978999999999</v>
      </c>
      <c r="N15" s="8">
        <v>1.0000000000000001E-5</v>
      </c>
      <c r="O15" s="8">
        <f t="shared" si="11"/>
        <v>33999.979010000003</v>
      </c>
      <c r="P15" s="8">
        <f t="shared" si="24"/>
        <v>11</v>
      </c>
      <c r="Q15" s="14" t="str">
        <f t="shared" si="12"/>
        <v>Valenciennes</v>
      </c>
      <c r="R15" s="15">
        <f t="shared" si="13"/>
        <v>34</v>
      </c>
      <c r="S15" s="12">
        <f t="shared" si="14"/>
        <v>29</v>
      </c>
      <c r="T15" s="12">
        <f t="shared" si="15"/>
        <v>9</v>
      </c>
      <c r="U15" s="12">
        <f t="shared" si="16"/>
        <v>7</v>
      </c>
      <c r="V15" s="12">
        <f t="shared" si="17"/>
        <v>13</v>
      </c>
      <c r="W15" s="12">
        <f t="shared" si="18"/>
        <v>29</v>
      </c>
      <c r="X15" s="12">
        <f t="shared" si="19"/>
        <v>34</v>
      </c>
      <c r="Y15" s="13">
        <f t="shared" si="20"/>
        <v>-5</v>
      </c>
      <c r="AA15" s="8" t="str">
        <f t="shared" si="21"/>
        <v>Valenciennes</v>
      </c>
      <c r="AB15" s="8">
        <f t="shared" si="22"/>
        <v>339979</v>
      </c>
      <c r="AC15" s="8">
        <f t="shared" si="23"/>
        <v>11</v>
      </c>
    </row>
    <row r="16" spans="1:29" ht="13.5" thickBot="1" x14ac:dyDescent="0.2">
      <c r="A16" s="8">
        <v>12</v>
      </c>
      <c r="B16" s="16">
        <f>RANK(O16,$O$5:$O$24)</f>
        <v>12</v>
      </c>
      <c r="C16" s="1" t="s">
        <v>10</v>
      </c>
      <c r="D16" s="3">
        <f>VLOOKUP($C16,data,2)</f>
        <v>33</v>
      </c>
      <c r="E16" s="3">
        <f>VLOOKUP($C16,data,3)</f>
        <v>29</v>
      </c>
      <c r="F16" s="3">
        <f>VLOOKUP($C16,data,4)</f>
        <v>8</v>
      </c>
      <c r="G16" s="3">
        <f>VLOOKUP($C16,data,5)</f>
        <v>9</v>
      </c>
      <c r="H16" s="3">
        <f>VLOOKUP($C16,data,6)</f>
        <v>12</v>
      </c>
      <c r="I16" s="5">
        <f>VLOOKUP($C16,data,7)</f>
        <v>27</v>
      </c>
      <c r="J16" s="3">
        <f>VLOOKUP($C16,data,8)</f>
        <v>36</v>
      </c>
      <c r="K16" s="4">
        <f>VLOOKUP($C16,data,9)</f>
        <v>-9</v>
      </c>
      <c r="L16" s="17">
        <f>VLOOKUP($C16,data,10)</f>
        <v>329937</v>
      </c>
      <c r="M16" s="8">
        <f t="shared" si="10"/>
        <v>32999.937000000005</v>
      </c>
      <c r="N16" s="8">
        <v>9.0000000000000002E-6</v>
      </c>
      <c r="O16" s="8">
        <f t="shared" si="11"/>
        <v>32999.937009000008</v>
      </c>
      <c r="P16" s="8">
        <f t="shared" si="24"/>
        <v>12</v>
      </c>
      <c r="Q16" s="14" t="str">
        <f t="shared" si="12"/>
        <v>Nancy</v>
      </c>
      <c r="R16" s="15">
        <f t="shared" si="13"/>
        <v>33</v>
      </c>
      <c r="S16" s="12">
        <f t="shared" si="14"/>
        <v>29</v>
      </c>
      <c r="T16" s="12">
        <f t="shared" si="15"/>
        <v>8</v>
      </c>
      <c r="U16" s="12">
        <f t="shared" si="16"/>
        <v>9</v>
      </c>
      <c r="V16" s="12">
        <f t="shared" si="17"/>
        <v>12</v>
      </c>
      <c r="W16" s="12">
        <f t="shared" si="18"/>
        <v>27</v>
      </c>
      <c r="X16" s="12">
        <f t="shared" si="19"/>
        <v>36</v>
      </c>
      <c r="Y16" s="13">
        <f t="shared" si="20"/>
        <v>-9</v>
      </c>
      <c r="AA16" s="8" t="str">
        <f t="shared" si="21"/>
        <v>Nancy</v>
      </c>
      <c r="AB16" s="8">
        <f t="shared" si="22"/>
        <v>329937</v>
      </c>
      <c r="AC16" s="8">
        <f t="shared" si="23"/>
        <v>12</v>
      </c>
    </row>
    <row r="17" spans="1:29" ht="13.5" thickBot="1" x14ac:dyDescent="0.2">
      <c r="A17" s="8">
        <v>13</v>
      </c>
      <c r="B17" s="16">
        <f>RANK(O17,$O$5:$O$24)</f>
        <v>13</v>
      </c>
      <c r="C17" s="1" t="s">
        <v>45</v>
      </c>
      <c r="D17" s="3">
        <f>VLOOKUP($C17,data,2)</f>
        <v>33</v>
      </c>
      <c r="E17" s="3">
        <f>VLOOKUP($C17,data,3)</f>
        <v>29</v>
      </c>
      <c r="F17" s="3">
        <f>VLOOKUP($C17,data,4)</f>
        <v>9</v>
      </c>
      <c r="G17" s="3">
        <f>VLOOKUP($C17,data,5)</f>
        <v>6</v>
      </c>
      <c r="H17" s="3">
        <f>VLOOKUP($C17,data,6)</f>
        <v>14</v>
      </c>
      <c r="I17" s="3">
        <f>VLOOKUP($C17,data,7)</f>
        <v>36</v>
      </c>
      <c r="J17" s="3">
        <f>VLOOKUP($C17,data,8)</f>
        <v>48</v>
      </c>
      <c r="K17" s="4">
        <f>VLOOKUP($C17,data,9)</f>
        <v>-12</v>
      </c>
      <c r="L17" s="17">
        <f>VLOOKUP($C17,data,10)</f>
        <v>329916</v>
      </c>
      <c r="M17" s="8">
        <f t="shared" si="10"/>
        <v>32999.915999999997</v>
      </c>
      <c r="N17" s="8">
        <v>7.9999999999999996E-6</v>
      </c>
      <c r="O17" s="8">
        <f t="shared" si="11"/>
        <v>32999.916008</v>
      </c>
      <c r="P17" s="8">
        <f t="shared" si="24"/>
        <v>13</v>
      </c>
      <c r="Q17" s="14" t="str">
        <f t="shared" si="12"/>
        <v>Dijon</v>
      </c>
      <c r="R17" s="15">
        <f t="shared" si="13"/>
        <v>33</v>
      </c>
      <c r="S17" s="12">
        <f t="shared" si="14"/>
        <v>29</v>
      </c>
      <c r="T17" s="12">
        <f t="shared" si="15"/>
        <v>9</v>
      </c>
      <c r="U17" s="12">
        <f t="shared" si="16"/>
        <v>6</v>
      </c>
      <c r="V17" s="12">
        <f t="shared" si="17"/>
        <v>14</v>
      </c>
      <c r="W17" s="12">
        <f t="shared" si="18"/>
        <v>36</v>
      </c>
      <c r="X17" s="12">
        <f t="shared" si="19"/>
        <v>48</v>
      </c>
      <c r="Y17" s="13">
        <f t="shared" si="20"/>
        <v>-12</v>
      </c>
      <c r="AA17" s="8" t="str">
        <f t="shared" si="21"/>
        <v>Dijon</v>
      </c>
      <c r="AB17" s="8">
        <f t="shared" si="22"/>
        <v>329916</v>
      </c>
      <c r="AC17" s="8">
        <f t="shared" si="23"/>
        <v>13</v>
      </c>
    </row>
    <row r="18" spans="1:29" ht="13.5" thickBot="1" x14ac:dyDescent="0.2">
      <c r="A18" s="8">
        <v>14</v>
      </c>
      <c r="B18" s="16">
        <f>RANK(O18,$O$5:$O$24)</f>
        <v>14</v>
      </c>
      <c r="C18" s="1" t="s">
        <v>7</v>
      </c>
      <c r="D18" s="3">
        <f>VLOOKUP($C18,data,2)</f>
        <v>32</v>
      </c>
      <c r="E18" s="3">
        <f>VLOOKUP($C18,data,3)</f>
        <v>29</v>
      </c>
      <c r="F18" s="3">
        <f>VLOOKUP($C18,data,4)</f>
        <v>7</v>
      </c>
      <c r="G18" s="3">
        <f>VLOOKUP($C18,data,5)</f>
        <v>11</v>
      </c>
      <c r="H18" s="3">
        <f>VLOOKUP($C18,data,6)</f>
        <v>11</v>
      </c>
      <c r="I18" s="3">
        <f>VLOOKUP($C18,data,7)</f>
        <v>28</v>
      </c>
      <c r="J18" s="3">
        <f>VLOOKUP($C18,data,8)</f>
        <v>37</v>
      </c>
      <c r="K18" s="4">
        <f>VLOOKUP($C18,data,9)</f>
        <v>-9</v>
      </c>
      <c r="L18" s="17">
        <f>VLOOKUP($C18,data,10)</f>
        <v>319938</v>
      </c>
      <c r="M18" s="8">
        <f t="shared" si="10"/>
        <v>31999.937999999998</v>
      </c>
      <c r="N18" s="8">
        <v>6.9999999999999999E-6</v>
      </c>
      <c r="O18" s="8">
        <f t="shared" si="11"/>
        <v>31999.938006999997</v>
      </c>
      <c r="P18" s="8">
        <f t="shared" si="24"/>
        <v>14</v>
      </c>
      <c r="Q18" s="14" t="str">
        <f t="shared" si="12"/>
        <v>Lorient</v>
      </c>
      <c r="R18" s="15">
        <f t="shared" si="13"/>
        <v>32</v>
      </c>
      <c r="S18" s="12">
        <f t="shared" si="14"/>
        <v>29</v>
      </c>
      <c r="T18" s="12">
        <f t="shared" si="15"/>
        <v>7</v>
      </c>
      <c r="U18" s="12">
        <f t="shared" si="16"/>
        <v>11</v>
      </c>
      <c r="V18" s="12">
        <f t="shared" si="17"/>
        <v>11</v>
      </c>
      <c r="W18" s="12">
        <f t="shared" si="18"/>
        <v>28</v>
      </c>
      <c r="X18" s="12">
        <f t="shared" si="19"/>
        <v>37</v>
      </c>
      <c r="Y18" s="13">
        <f t="shared" si="20"/>
        <v>-9</v>
      </c>
      <c r="AA18" s="8" t="str">
        <f t="shared" si="21"/>
        <v>Lorient</v>
      </c>
      <c r="AB18" s="8">
        <f t="shared" si="22"/>
        <v>319938</v>
      </c>
      <c r="AC18" s="8">
        <f t="shared" si="23"/>
        <v>14</v>
      </c>
    </row>
    <row r="19" spans="1:29" ht="13.5" thickBot="1" x14ac:dyDescent="0.2">
      <c r="A19" s="8">
        <v>15</v>
      </c>
      <c r="B19" s="16">
        <f>RANK(O19,$O$5:$O$24)</f>
        <v>15</v>
      </c>
      <c r="C19" s="1" t="s">
        <v>42</v>
      </c>
      <c r="D19" s="3">
        <f>VLOOKUP($C19,data,2)</f>
        <v>31</v>
      </c>
      <c r="E19" s="3">
        <f>VLOOKUP($C19,data,3)</f>
        <v>29</v>
      </c>
      <c r="F19" s="3">
        <f>VLOOKUP($C19,data,4)</f>
        <v>7</v>
      </c>
      <c r="G19" s="3">
        <f>VLOOKUP($C19,data,5)</f>
        <v>10</v>
      </c>
      <c r="H19" s="3">
        <f>VLOOKUP($C19,data,6)</f>
        <v>12</v>
      </c>
      <c r="I19" s="3">
        <f>VLOOKUP($C19,data,7)</f>
        <v>31</v>
      </c>
      <c r="J19" s="3">
        <f>VLOOKUP($C19,data,8)</f>
        <v>49</v>
      </c>
      <c r="K19" s="4">
        <f>VLOOKUP($C19,data,9)</f>
        <v>-18</v>
      </c>
      <c r="L19" s="17">
        <f>VLOOKUP($C19,data,10)</f>
        <v>309851</v>
      </c>
      <c r="M19" s="8">
        <f t="shared" si="10"/>
        <v>30999.850999999999</v>
      </c>
      <c r="N19" s="8">
        <v>6.0000000000000002E-6</v>
      </c>
      <c r="O19" s="8">
        <f t="shared" si="11"/>
        <v>30999.851005999997</v>
      </c>
      <c r="P19" s="8">
        <f t="shared" si="24"/>
        <v>15</v>
      </c>
      <c r="Q19" s="14" t="str">
        <f t="shared" si="12"/>
        <v>Ajaccio</v>
      </c>
      <c r="R19" s="15">
        <f t="shared" si="13"/>
        <v>31</v>
      </c>
      <c r="S19" s="12">
        <f t="shared" si="14"/>
        <v>29</v>
      </c>
      <c r="T19" s="12">
        <f t="shared" si="15"/>
        <v>7</v>
      </c>
      <c r="U19" s="12">
        <f t="shared" si="16"/>
        <v>10</v>
      </c>
      <c r="V19" s="12">
        <f t="shared" si="17"/>
        <v>12</v>
      </c>
      <c r="W19" s="12">
        <f t="shared" si="18"/>
        <v>31</v>
      </c>
      <c r="X19" s="12">
        <f t="shared" si="19"/>
        <v>49</v>
      </c>
      <c r="Y19" s="13">
        <f t="shared" si="20"/>
        <v>-18</v>
      </c>
      <c r="AA19" s="8" t="str">
        <f t="shared" si="21"/>
        <v>Ajaccio</v>
      </c>
      <c r="AB19" s="8">
        <f t="shared" si="22"/>
        <v>309851</v>
      </c>
      <c r="AC19" s="8">
        <f t="shared" si="23"/>
        <v>15</v>
      </c>
    </row>
    <row r="20" spans="1:29" ht="13.5" thickBot="1" x14ac:dyDescent="0.2">
      <c r="A20" s="8">
        <v>16</v>
      </c>
      <c r="B20" s="16">
        <f>RANK(O20,$O$5:$O$24)</f>
        <v>16</v>
      </c>
      <c r="C20" s="1" t="s">
        <v>46</v>
      </c>
      <c r="D20" s="3">
        <f>VLOOKUP($C20,data,2)</f>
        <v>30</v>
      </c>
      <c r="E20" s="3">
        <f>VLOOKUP($C20,data,3)</f>
        <v>29</v>
      </c>
      <c r="F20" s="3">
        <f>VLOOKUP($C20,data,4)</f>
        <v>5</v>
      </c>
      <c r="G20" s="3">
        <f>VLOOKUP($C20,data,5)</f>
        <v>15</v>
      </c>
      <c r="H20" s="3">
        <f>VLOOKUP($C20,data,6)</f>
        <v>9</v>
      </c>
      <c r="I20" s="3">
        <f>VLOOKUP($C20,data,7)</f>
        <v>23</v>
      </c>
      <c r="J20" s="3">
        <f>VLOOKUP($C20,data,8)</f>
        <v>27</v>
      </c>
      <c r="K20" s="4">
        <f>VLOOKUP($C20,data,9)</f>
        <v>-4</v>
      </c>
      <c r="L20" s="17">
        <f>VLOOKUP($C20,data,10)</f>
        <v>299983</v>
      </c>
      <c r="M20" s="8">
        <f t="shared" si="10"/>
        <v>29999.983</v>
      </c>
      <c r="N20" s="8">
        <v>5.0000000000000004E-6</v>
      </c>
      <c r="O20" s="8">
        <f t="shared" si="11"/>
        <v>29999.983005000002</v>
      </c>
      <c r="P20" s="8">
        <f t="shared" si="24"/>
        <v>16</v>
      </c>
      <c r="Q20" s="14" t="str">
        <f t="shared" si="12"/>
        <v>Brest</v>
      </c>
      <c r="R20" s="15">
        <f t="shared" si="13"/>
        <v>30</v>
      </c>
      <c r="S20" s="12">
        <f t="shared" si="14"/>
        <v>29</v>
      </c>
      <c r="T20" s="12">
        <f t="shared" si="15"/>
        <v>5</v>
      </c>
      <c r="U20" s="12">
        <f t="shared" si="16"/>
        <v>15</v>
      </c>
      <c r="V20" s="12">
        <f t="shared" si="17"/>
        <v>9</v>
      </c>
      <c r="W20" s="12">
        <f t="shared" si="18"/>
        <v>23</v>
      </c>
      <c r="X20" s="12">
        <f t="shared" si="19"/>
        <v>27</v>
      </c>
      <c r="Y20" s="13">
        <f t="shared" si="20"/>
        <v>-4</v>
      </c>
      <c r="AA20" s="8" t="str">
        <f t="shared" si="21"/>
        <v>Brest</v>
      </c>
      <c r="AB20" s="8">
        <f t="shared" si="22"/>
        <v>299983</v>
      </c>
      <c r="AC20" s="8">
        <f t="shared" si="23"/>
        <v>16</v>
      </c>
    </row>
    <row r="21" spans="1:29" ht="13.5" thickBot="1" x14ac:dyDescent="0.2">
      <c r="A21" s="8">
        <v>17</v>
      </c>
      <c r="B21" s="16">
        <f>RANK(O21,$O$5:$O$24)</f>
        <v>17</v>
      </c>
      <c r="C21" s="1" t="s">
        <v>43</v>
      </c>
      <c r="D21" s="3">
        <f>VLOOKUP($C21,data,2)</f>
        <v>29</v>
      </c>
      <c r="E21" s="3">
        <f>VLOOKUP($C21,data,3)</f>
        <v>29</v>
      </c>
      <c r="F21" s="3">
        <f>VLOOKUP($C21,data,4)</f>
        <v>7</v>
      </c>
      <c r="G21" s="3">
        <f>VLOOKUP($C21,data,5)</f>
        <v>8</v>
      </c>
      <c r="H21" s="3">
        <f>VLOOKUP($C21,data,6)</f>
        <v>14</v>
      </c>
      <c r="I21" s="3">
        <f>VLOOKUP($C21,data,7)</f>
        <v>32</v>
      </c>
      <c r="J21" s="3">
        <f>VLOOKUP($C21,data,8)</f>
        <v>44</v>
      </c>
      <c r="K21" s="4">
        <f>VLOOKUP($C21,data,9)</f>
        <v>-12</v>
      </c>
      <c r="L21" s="17">
        <f>VLOOKUP($C21,data,10)</f>
        <v>289912</v>
      </c>
      <c r="M21" s="8">
        <f t="shared" si="10"/>
        <v>28999.912</v>
      </c>
      <c r="N21" s="8">
        <v>3.9999999999999998E-6</v>
      </c>
      <c r="O21" s="8">
        <f t="shared" si="11"/>
        <v>28999.912004000002</v>
      </c>
      <c r="P21" s="8">
        <f t="shared" si="24"/>
        <v>17</v>
      </c>
      <c r="Q21" s="14" t="str">
        <f t="shared" si="12"/>
        <v>Caen</v>
      </c>
      <c r="R21" s="15">
        <f t="shared" si="13"/>
        <v>29</v>
      </c>
      <c r="S21" s="12">
        <f t="shared" si="14"/>
        <v>29</v>
      </c>
      <c r="T21" s="12">
        <f t="shared" si="15"/>
        <v>7</v>
      </c>
      <c r="U21" s="12">
        <f t="shared" si="16"/>
        <v>8</v>
      </c>
      <c r="V21" s="12">
        <f t="shared" si="17"/>
        <v>14</v>
      </c>
      <c r="W21" s="12">
        <f t="shared" si="18"/>
        <v>32</v>
      </c>
      <c r="X21" s="12">
        <f t="shared" si="19"/>
        <v>44</v>
      </c>
      <c r="Y21" s="13">
        <f t="shared" si="20"/>
        <v>-12</v>
      </c>
      <c r="AA21" s="8" t="str">
        <f t="shared" si="21"/>
        <v>Caen</v>
      </c>
      <c r="AB21" s="8">
        <f t="shared" si="22"/>
        <v>289912</v>
      </c>
      <c r="AC21" s="8">
        <f t="shared" si="23"/>
        <v>17</v>
      </c>
    </row>
    <row r="22" spans="1:29" ht="13.5" thickBot="1" x14ac:dyDescent="0.2">
      <c r="A22" s="8">
        <v>18</v>
      </c>
      <c r="B22" s="16">
        <f>RANK(O22,$O$5:$O$24)</f>
        <v>18</v>
      </c>
      <c r="C22" s="1" t="s">
        <v>4</v>
      </c>
      <c r="D22" s="3">
        <f>VLOOKUP($C22,data,2)</f>
        <v>28</v>
      </c>
      <c r="E22" s="3">
        <f>VLOOKUP($C22,data,3)</f>
        <v>29</v>
      </c>
      <c r="F22" s="3">
        <f>VLOOKUP($C22,data,4)</f>
        <v>6</v>
      </c>
      <c r="G22" s="3">
        <f>VLOOKUP($C22,data,5)</f>
        <v>10</v>
      </c>
      <c r="H22" s="3">
        <f>VLOOKUP($C22,data,6)</f>
        <v>13</v>
      </c>
      <c r="I22" s="5">
        <f>VLOOKUP($C22,data,7)</f>
        <v>27</v>
      </c>
      <c r="J22" s="3">
        <f>VLOOKUP($C22,data,8)</f>
        <v>34</v>
      </c>
      <c r="K22" s="4">
        <f>VLOOKUP($C22,data,9)</f>
        <v>-7</v>
      </c>
      <c r="L22" s="17">
        <f>VLOOKUP($C22,data,10)</f>
        <v>279957</v>
      </c>
      <c r="M22" s="8">
        <f t="shared" si="10"/>
        <v>27999.956999999999</v>
      </c>
      <c r="N22" s="8">
        <v>3.0000000000000001E-6</v>
      </c>
      <c r="O22" s="8">
        <f t="shared" si="11"/>
        <v>27999.957003</v>
      </c>
      <c r="P22" s="8">
        <f t="shared" si="24"/>
        <v>18</v>
      </c>
      <c r="Q22" s="14" t="str">
        <f t="shared" si="12"/>
        <v>Nice</v>
      </c>
      <c r="R22" s="15">
        <f t="shared" si="13"/>
        <v>28</v>
      </c>
      <c r="S22" s="12">
        <f t="shared" si="14"/>
        <v>29</v>
      </c>
      <c r="T22" s="12">
        <f t="shared" si="15"/>
        <v>6</v>
      </c>
      <c r="U22" s="12">
        <f t="shared" si="16"/>
        <v>10</v>
      </c>
      <c r="V22" s="12">
        <f t="shared" si="17"/>
        <v>13</v>
      </c>
      <c r="W22" s="12">
        <f t="shared" si="18"/>
        <v>27</v>
      </c>
      <c r="X22" s="12">
        <f t="shared" si="19"/>
        <v>34</v>
      </c>
      <c r="Y22" s="13">
        <f t="shared" si="20"/>
        <v>-7</v>
      </c>
      <c r="AA22" s="8" t="str">
        <f t="shared" si="21"/>
        <v>Nice</v>
      </c>
      <c r="AB22" s="8">
        <f t="shared" si="22"/>
        <v>279957</v>
      </c>
      <c r="AC22" s="8">
        <f t="shared" si="23"/>
        <v>18</v>
      </c>
    </row>
    <row r="23" spans="1:29" ht="13.5" thickBot="1" x14ac:dyDescent="0.2">
      <c r="A23" s="8">
        <v>19</v>
      </c>
      <c r="B23" s="16">
        <f>RANK(O23,$O$5:$O$24)</f>
        <v>19</v>
      </c>
      <c r="C23" s="1" t="s">
        <v>1</v>
      </c>
      <c r="D23" s="3">
        <f>VLOOKUP($C23,data,2)</f>
        <v>27</v>
      </c>
      <c r="E23" s="3">
        <f>VLOOKUP($C23,data,3)</f>
        <v>29</v>
      </c>
      <c r="F23" s="3">
        <f>VLOOKUP($C23,data,4)</f>
        <v>6</v>
      </c>
      <c r="G23" s="3">
        <f>VLOOKUP($C23,data,5)</f>
        <v>9</v>
      </c>
      <c r="H23" s="3">
        <f>VLOOKUP($C23,data,6)</f>
        <v>14</v>
      </c>
      <c r="I23" s="5">
        <f>VLOOKUP($C23,data,7)</f>
        <v>29</v>
      </c>
      <c r="J23" s="3">
        <f>VLOOKUP($C23,data,8)</f>
        <v>45</v>
      </c>
      <c r="K23" s="4">
        <f>VLOOKUP($C23,data,9)</f>
        <v>-16</v>
      </c>
      <c r="L23" s="17">
        <f>VLOOKUP($C23,data,10)</f>
        <v>269869</v>
      </c>
      <c r="M23" s="8">
        <f t="shared" si="10"/>
        <v>26999.868999999999</v>
      </c>
      <c r="N23" s="8">
        <v>1.9999999999999999E-6</v>
      </c>
      <c r="O23" s="8">
        <f t="shared" si="11"/>
        <v>26999.869001999999</v>
      </c>
      <c r="P23" s="8">
        <f t="shared" si="24"/>
        <v>19</v>
      </c>
      <c r="Q23" s="14" t="str">
        <f t="shared" si="12"/>
        <v>Sochaux</v>
      </c>
      <c r="R23" s="15">
        <f t="shared" si="13"/>
        <v>27</v>
      </c>
      <c r="S23" s="12">
        <f t="shared" si="14"/>
        <v>29</v>
      </c>
      <c r="T23" s="12">
        <f t="shared" si="15"/>
        <v>6</v>
      </c>
      <c r="U23" s="12">
        <f t="shared" si="16"/>
        <v>9</v>
      </c>
      <c r="V23" s="12">
        <f t="shared" si="17"/>
        <v>14</v>
      </c>
      <c r="W23" s="12">
        <f t="shared" si="18"/>
        <v>29</v>
      </c>
      <c r="X23" s="12">
        <f t="shared" si="19"/>
        <v>45</v>
      </c>
      <c r="Y23" s="13">
        <f t="shared" si="20"/>
        <v>-16</v>
      </c>
      <c r="AA23" s="8" t="str">
        <f t="shared" si="21"/>
        <v>Sochaux</v>
      </c>
      <c r="AB23" s="8">
        <f t="shared" si="22"/>
        <v>269869</v>
      </c>
      <c r="AC23" s="8">
        <f t="shared" si="23"/>
        <v>19</v>
      </c>
    </row>
    <row r="24" spans="1:29" ht="13.5" thickBot="1" x14ac:dyDescent="0.2">
      <c r="A24" s="8">
        <v>20</v>
      </c>
      <c r="B24" s="16">
        <f>RANK(O24,$O$5:$O$24)</f>
        <v>20</v>
      </c>
      <c r="C24" s="2" t="s">
        <v>0</v>
      </c>
      <c r="D24" s="6">
        <f>VLOOKUP($C24,data,2)</f>
        <v>24</v>
      </c>
      <c r="E24" s="6">
        <f>VLOOKUP($C24,data,3)</f>
        <v>29</v>
      </c>
      <c r="F24" s="6">
        <f>VLOOKUP($C24,data,4)</f>
        <v>4</v>
      </c>
      <c r="G24" s="6">
        <f>VLOOKUP($C24,data,5)</f>
        <v>12</v>
      </c>
      <c r="H24" s="6">
        <f>VLOOKUP($C24,data,6)</f>
        <v>13</v>
      </c>
      <c r="I24" s="6">
        <f>VLOOKUP($C24,data,7)</f>
        <v>33</v>
      </c>
      <c r="J24" s="6">
        <f>VLOOKUP($C24,data,8)</f>
        <v>44</v>
      </c>
      <c r="K24" s="7">
        <f>VLOOKUP($C24,data,9)</f>
        <v>-11</v>
      </c>
      <c r="L24" s="17">
        <f>VLOOKUP($C24,data,10)</f>
        <v>239923</v>
      </c>
      <c r="M24" s="8">
        <f t="shared" si="10"/>
        <v>23999.922999999999</v>
      </c>
      <c r="N24" s="8">
        <v>9.9999999999999995E-7</v>
      </c>
      <c r="O24" s="8">
        <f t="shared" si="11"/>
        <v>23999.923000999999</v>
      </c>
      <c r="P24" s="8">
        <f t="shared" si="24"/>
        <v>20</v>
      </c>
      <c r="Q24" s="14" t="str">
        <f t="shared" si="12"/>
        <v>Auxerre</v>
      </c>
      <c r="R24" s="15">
        <f t="shared" si="13"/>
        <v>24</v>
      </c>
      <c r="S24" s="12">
        <f t="shared" si="14"/>
        <v>29</v>
      </c>
      <c r="T24" s="12">
        <f t="shared" si="15"/>
        <v>4</v>
      </c>
      <c r="U24" s="12">
        <f t="shared" si="16"/>
        <v>12</v>
      </c>
      <c r="V24" s="12">
        <f t="shared" si="17"/>
        <v>13</v>
      </c>
      <c r="W24" s="12">
        <f t="shared" si="18"/>
        <v>33</v>
      </c>
      <c r="X24" s="12">
        <f t="shared" si="19"/>
        <v>44</v>
      </c>
      <c r="Y24" s="13">
        <f t="shared" si="20"/>
        <v>-11</v>
      </c>
      <c r="AA24" s="8" t="str">
        <f t="shared" si="21"/>
        <v>Auxerre</v>
      </c>
      <c r="AB24" s="8">
        <f t="shared" si="22"/>
        <v>239923</v>
      </c>
      <c r="AC24" s="8">
        <f t="shared" si="23"/>
        <v>20</v>
      </c>
    </row>
    <row r="25" spans="1:29" x14ac:dyDescent="0.2">
      <c r="B25" s="9"/>
      <c r="C25" s="10"/>
      <c r="D25" s="9"/>
      <c r="E25" s="9"/>
      <c r="F25" s="9"/>
      <c r="G25" s="9"/>
      <c r="H25" s="9"/>
      <c r="I25" s="10"/>
      <c r="J25" s="9"/>
      <c r="K25" s="9"/>
    </row>
    <row r="26" spans="1:29" x14ac:dyDescent="0.2">
      <c r="I26" s="18"/>
    </row>
    <row r="27" spans="1:29" x14ac:dyDescent="0.2">
      <c r="I27" s="18"/>
    </row>
    <row r="28" spans="1:29" x14ac:dyDescent="0.2">
      <c r="I28" s="18"/>
    </row>
    <row r="29" spans="1:29" x14ac:dyDescent="0.2">
      <c r="I29" s="18"/>
    </row>
    <row r="30" spans="1:29" x14ac:dyDescent="0.2">
      <c r="I30" s="18"/>
    </row>
    <row r="31" spans="1:29" x14ac:dyDescent="0.2">
      <c r="I31" s="18"/>
    </row>
    <row r="32" spans="1:29" x14ac:dyDescent="0.2">
      <c r="I32" s="18"/>
    </row>
    <row r="33" spans="9:9" x14ac:dyDescent="0.2">
      <c r="I33" s="18"/>
    </row>
    <row r="34" spans="9:9" x14ac:dyDescent="0.2">
      <c r="I34" s="18"/>
    </row>
  </sheetData>
  <sheetProtection password="CC3D" sheet="1" objects="1" scenarios="1" selectLockedCells="1" autoFilter="0" selectUnlockedCells="1"/>
  <sortState ref="B6:L24">
    <sortCondition descending="1" ref="L5"/>
    <sortCondition ref="B5"/>
  </sortState>
  <mergeCells count="1">
    <mergeCell ref="B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ommandButton1">
              <controlPr defaultSize="0" autoFill="0" autoLine="0" autoPict="0" macro="[0]!class">
                <anchor moveWithCells="1" sizeWithCells="1">
                  <from>
                    <xdr:col>1</xdr:col>
                    <xdr:colOff>104775</xdr:colOff>
                    <xdr:row>0</xdr:row>
                    <xdr:rowOff>152400</xdr:rowOff>
                  </from>
                  <to>
                    <xdr:col>2</xdr:col>
                    <xdr:colOff>447675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382"/>
  <sheetViews>
    <sheetView zoomScale="70" zoomScaleNormal="70" workbookViewId="0">
      <pane ySplit="1" topLeftCell="A263" activePane="bottomLeft" state="frozen"/>
      <selection pane="bottomLeft" activeCell="R18" sqref="R18"/>
    </sheetView>
  </sheetViews>
  <sheetFormatPr baseColWidth="10" defaultRowHeight="12.75" x14ac:dyDescent="0.2"/>
  <cols>
    <col min="1" max="1" width="13.140625" style="69" customWidth="1"/>
    <col min="2" max="2" width="6.42578125" style="67" customWidth="1"/>
    <col min="3" max="3" width="6" style="67" customWidth="1"/>
    <col min="4" max="4" width="12.140625" style="69" customWidth="1"/>
    <col min="5" max="5" width="3.85546875" style="68" customWidth="1"/>
    <col min="6" max="6" width="4.42578125" style="67" customWidth="1"/>
    <col min="7" max="7" width="4.140625" style="67" customWidth="1"/>
    <col min="8" max="8" width="4.42578125" style="67" customWidth="1"/>
    <col min="9" max="9" width="4.140625" style="67" customWidth="1"/>
    <col min="10" max="10" width="4.42578125" style="67" customWidth="1"/>
    <col min="11" max="11" width="4.140625" style="67" customWidth="1"/>
    <col min="12" max="12" width="4.42578125" style="67" customWidth="1"/>
    <col min="13" max="13" width="4.140625" style="68" customWidth="1"/>
    <col min="14" max="14" width="7" style="68" customWidth="1"/>
    <col min="15" max="15" width="4.42578125" style="68" customWidth="1"/>
    <col min="16" max="16" width="4.140625" style="68" customWidth="1"/>
    <col min="17" max="17" width="11.42578125" style="68"/>
    <col min="18" max="18" width="13.85546875" style="69" bestFit="1" customWidth="1"/>
    <col min="19" max="19" width="6.7109375" style="68" customWidth="1"/>
    <col min="20" max="20" width="7.42578125" style="68" customWidth="1"/>
    <col min="21" max="23" width="3.42578125" style="68" bestFit="1" customWidth="1"/>
    <col min="24" max="25" width="7.28515625" style="68" bestFit="1" customWidth="1"/>
    <col min="26" max="26" width="5" style="68" bestFit="1" customWidth="1"/>
    <col min="27" max="27" width="7.42578125" style="68" bestFit="1" customWidth="1"/>
    <col min="28" max="16384" width="11.42578125" style="68"/>
  </cols>
  <sheetData>
    <row r="1" spans="1:27" x14ac:dyDescent="0.2">
      <c r="A1" s="66" t="s">
        <v>27</v>
      </c>
      <c r="D1" s="66" t="s">
        <v>28</v>
      </c>
      <c r="F1" s="67" t="s">
        <v>29</v>
      </c>
      <c r="G1" s="67" t="s">
        <v>30</v>
      </c>
      <c r="H1" s="67" t="s">
        <v>31</v>
      </c>
      <c r="I1" s="67" t="s">
        <v>32</v>
      </c>
      <c r="J1" s="67" t="s">
        <v>33</v>
      </c>
      <c r="K1" s="67" t="s">
        <v>34</v>
      </c>
      <c r="L1" s="67" t="s">
        <v>35</v>
      </c>
      <c r="M1" s="67" t="s">
        <v>36</v>
      </c>
      <c r="N1" s="67" t="s">
        <v>37</v>
      </c>
      <c r="O1" s="67" t="s">
        <v>38</v>
      </c>
      <c r="P1" s="67" t="s">
        <v>39</v>
      </c>
    </row>
    <row r="2" spans="1:27" x14ac:dyDescent="0.2">
      <c r="A2" s="69" t="str">
        <f>'Les Résultats'!A4</f>
        <v>Marseille</v>
      </c>
      <c r="B2" s="67">
        <f>'Les Résultats'!B4</f>
        <v>2</v>
      </c>
      <c r="C2" s="67">
        <f>'Les Résultats'!C4</f>
        <v>2</v>
      </c>
      <c r="D2" s="69" t="str">
        <f>'Les Résultats'!D4</f>
        <v>Sochaux</v>
      </c>
      <c r="E2" s="68" t="str">
        <f>'Les Résultats'!E4</f>
        <v>X</v>
      </c>
      <c r="F2" s="67">
        <f>IF(E2&lt;&gt;"X","",IF(B2&lt;C2,0,IF(B2=C2,1,3)))</f>
        <v>1</v>
      </c>
      <c r="G2" s="67">
        <f>IF(E2&lt;&gt;"X","",IF(C2&lt;B2,0,IF(B2=C2,1,3)))</f>
        <v>1</v>
      </c>
      <c r="H2" s="67">
        <f>IF(E2&lt;&gt;"X","",IF(B2&gt;C2,1,0))</f>
        <v>0</v>
      </c>
      <c r="I2" s="67">
        <f>IF(E2&lt;&gt;"X","",IF(C2&gt;B2,1,0))</f>
        <v>0</v>
      </c>
      <c r="J2" s="67">
        <f>IF(E2&lt;&gt;"X","",IF(B2=C2,1,0))</f>
        <v>1</v>
      </c>
      <c r="K2" s="67">
        <f>IF(E2&lt;&gt;"X","",IF(B2=C2,1,0))</f>
        <v>1</v>
      </c>
      <c r="L2" s="67">
        <f>IF(E2&lt;&gt;"X","",IF(B2&lt;C2,1,0))</f>
        <v>0</v>
      </c>
      <c r="M2" s="68">
        <f>IF(E2&lt;&gt;"X","",IF(C2&lt;B2,1,0))</f>
        <v>0</v>
      </c>
      <c r="N2" s="68">
        <f>IF(E2="X",1,"")</f>
        <v>1</v>
      </c>
      <c r="O2" s="68">
        <f>IF(E2="X",B2,"")</f>
        <v>2</v>
      </c>
      <c r="P2" s="68">
        <f>IF(E2="X",C2,"")</f>
        <v>2</v>
      </c>
      <c r="R2" s="61"/>
      <c r="S2" s="62" t="s">
        <v>19</v>
      </c>
      <c r="T2" s="62" t="s">
        <v>20</v>
      </c>
      <c r="U2" s="62" t="s">
        <v>21</v>
      </c>
      <c r="V2" s="62" t="s">
        <v>22</v>
      </c>
      <c r="W2" s="62" t="s">
        <v>23</v>
      </c>
      <c r="X2" s="62" t="s">
        <v>24</v>
      </c>
      <c r="Y2" s="62" t="s">
        <v>25</v>
      </c>
      <c r="Z2" s="63" t="s">
        <v>40</v>
      </c>
    </row>
    <row r="3" spans="1:27" x14ac:dyDescent="0.2">
      <c r="A3" s="69" t="str">
        <f>'Les Résultats'!A5</f>
        <v xml:space="preserve">Paris-SG </v>
      </c>
      <c r="B3" s="67">
        <f>'Les Résultats'!B5</f>
        <v>0</v>
      </c>
      <c r="C3" s="67">
        <f>'Les Résultats'!C5</f>
        <v>1</v>
      </c>
      <c r="D3" s="69" t="str">
        <f>'Les Résultats'!D5</f>
        <v>Lorient</v>
      </c>
      <c r="E3" s="68" t="str">
        <f>'Les Résultats'!E5</f>
        <v>X</v>
      </c>
      <c r="F3" s="67">
        <f t="shared" ref="F3:F66" si="0">IF(E3&lt;&gt;"X","",IF(B3&lt;C3,0,IF(B3=C3,1,3)))</f>
        <v>0</v>
      </c>
      <c r="G3" s="67">
        <f t="shared" ref="G3:G66" si="1">IF(E3&lt;&gt;"X","",IF(C3&lt;B3,0,IF(B3=C3,1,3)))</f>
        <v>3</v>
      </c>
      <c r="H3" s="67">
        <f t="shared" ref="H3:H12" si="2">IF(E3&lt;&gt;"X","",IF(B3&gt;C3,1,0))</f>
        <v>0</v>
      </c>
      <c r="I3" s="67">
        <f t="shared" ref="I3:I12" si="3">IF(E3&lt;&gt;"X","",IF(C3&gt;B3,1,0))</f>
        <v>1</v>
      </c>
      <c r="J3" s="67">
        <f t="shared" ref="J3:J66" si="4">IF(E3&lt;&gt;"X","",IF(B3=C3,1,0))</f>
        <v>0</v>
      </c>
      <c r="K3" s="67">
        <f t="shared" ref="K3:K66" si="5">IF(E3&lt;&gt;"X","",IF(B3=C3,1,0))</f>
        <v>0</v>
      </c>
      <c r="L3" s="67">
        <f t="shared" ref="L3:L66" si="6">IF(E3&lt;&gt;"X","",IF(B3&lt;C3,1,0))</f>
        <v>1</v>
      </c>
      <c r="M3" s="68">
        <f t="shared" ref="M3:M66" si="7">IF(E3&lt;&gt;"X","",IF(C3&lt;B3,1,0))</f>
        <v>0</v>
      </c>
      <c r="N3" s="68">
        <f t="shared" ref="N3:N66" si="8">IF(E3="X",1,"")</f>
        <v>1</v>
      </c>
      <c r="O3" s="68">
        <f t="shared" ref="O3:O66" si="9">IF(E3="X",B3,"")</f>
        <v>0</v>
      </c>
      <c r="P3" s="68">
        <f t="shared" ref="P3:P66" si="10">IF(E3="X",C3,"")</f>
        <v>1</v>
      </c>
      <c r="R3" s="64" t="s">
        <v>42</v>
      </c>
      <c r="S3" s="70">
        <f t="shared" ref="S3:S22" si="11">SUMIF(rec,R3,prec)+SUMIF(vis,R3,pvis)</f>
        <v>31</v>
      </c>
      <c r="T3" s="70">
        <f t="shared" ref="T3:T22" si="12">SUMIF(rec,R3,mjoues)+SUMIF(vis,R3,mjoues)</f>
        <v>29</v>
      </c>
      <c r="U3" s="70">
        <f t="shared" ref="U3:U22" si="13">SUMIF(rec,R3,grec)+SUMIF(vis,R3,gvis)</f>
        <v>7</v>
      </c>
      <c r="V3" s="70">
        <f t="shared" ref="V3:V22" si="14">SUMIF(rec,R3,nrec)+SUMIF(vis,R3,nvis)</f>
        <v>10</v>
      </c>
      <c r="W3" s="70">
        <f t="shared" ref="W3:W22" si="15">SUMIF(rec,R3,drec)+SUMIF(vis,R3,dvis)</f>
        <v>12</v>
      </c>
      <c r="X3" s="70">
        <f t="shared" ref="X3:X22" si="16">SUMIF(rec,R3,brec)+SUMIF(vis,R3,bvis)</f>
        <v>31</v>
      </c>
      <c r="Y3" s="70">
        <f t="shared" ref="Y3:Y22" si="17">SUMIF(rec,R3,bvis)+SUMIF(vis,R3,brec)</f>
        <v>49</v>
      </c>
      <c r="Z3" s="68">
        <f>X3-Y3</f>
        <v>-18</v>
      </c>
      <c r="AA3" s="68">
        <f>S3*10000+Z3*10+X3</f>
        <v>309851</v>
      </c>
    </row>
    <row r="4" spans="1:27" x14ac:dyDescent="0.2">
      <c r="A4" s="69" t="str">
        <f>'Les Résultats'!A6</f>
        <v>Ajaccio</v>
      </c>
      <c r="B4" s="67">
        <f>'Les Résultats'!B6</f>
        <v>0</v>
      </c>
      <c r="C4" s="67">
        <f>'Les Résultats'!C6</f>
        <v>2</v>
      </c>
      <c r="D4" s="69" t="str">
        <f>'Les Résultats'!D6</f>
        <v>Toulouse</v>
      </c>
      <c r="E4" s="68" t="str">
        <f>'Les Résultats'!E6</f>
        <v>X</v>
      </c>
      <c r="F4" s="67">
        <f t="shared" si="0"/>
        <v>0</v>
      </c>
      <c r="G4" s="67">
        <f t="shared" si="1"/>
        <v>3</v>
      </c>
      <c r="H4" s="67">
        <f t="shared" si="2"/>
        <v>0</v>
      </c>
      <c r="I4" s="67">
        <f t="shared" si="3"/>
        <v>1</v>
      </c>
      <c r="J4" s="67">
        <f t="shared" si="4"/>
        <v>0</v>
      </c>
      <c r="K4" s="67">
        <f t="shared" si="5"/>
        <v>0</v>
      </c>
      <c r="L4" s="67">
        <f t="shared" si="6"/>
        <v>1</v>
      </c>
      <c r="M4" s="68">
        <f t="shared" si="7"/>
        <v>0</v>
      </c>
      <c r="N4" s="68">
        <f t="shared" si="8"/>
        <v>1</v>
      </c>
      <c r="O4" s="68">
        <f t="shared" si="9"/>
        <v>0</v>
      </c>
      <c r="P4" s="68">
        <f t="shared" si="10"/>
        <v>2</v>
      </c>
      <c r="R4" s="64" t="s">
        <v>0</v>
      </c>
      <c r="S4" s="70">
        <f t="shared" si="11"/>
        <v>24</v>
      </c>
      <c r="T4" s="70">
        <f t="shared" si="12"/>
        <v>29</v>
      </c>
      <c r="U4" s="70">
        <f t="shared" si="13"/>
        <v>4</v>
      </c>
      <c r="V4" s="70">
        <f t="shared" si="14"/>
        <v>12</v>
      </c>
      <c r="W4" s="70">
        <f t="shared" si="15"/>
        <v>13</v>
      </c>
      <c r="X4" s="70">
        <f t="shared" si="16"/>
        <v>33</v>
      </c>
      <c r="Y4" s="70">
        <f t="shared" si="17"/>
        <v>44</v>
      </c>
      <c r="Z4" s="68">
        <f t="shared" ref="Z4:Z22" si="18">X4-Y4</f>
        <v>-11</v>
      </c>
      <c r="AA4" s="68">
        <f t="shared" ref="AA4:AA22" si="19">S4*10000+Z4*10+X4</f>
        <v>239923</v>
      </c>
    </row>
    <row r="5" spans="1:27" x14ac:dyDescent="0.2">
      <c r="A5" s="69" t="str">
        <f>'Les Résultats'!A7</f>
        <v>Nice</v>
      </c>
      <c r="B5" s="67">
        <f>'Les Résultats'!B7</f>
        <v>1</v>
      </c>
      <c r="C5" s="67">
        <f>'Les Résultats'!C7</f>
        <v>3</v>
      </c>
      <c r="D5" s="69" t="str">
        <f>'Les Résultats'!D7</f>
        <v>Lyon</v>
      </c>
      <c r="E5" s="68" t="str">
        <f>'Les Résultats'!E7</f>
        <v>X</v>
      </c>
      <c r="F5" s="67">
        <f t="shared" si="0"/>
        <v>0</v>
      </c>
      <c r="G5" s="67">
        <f t="shared" si="1"/>
        <v>3</v>
      </c>
      <c r="H5" s="67">
        <f t="shared" si="2"/>
        <v>0</v>
      </c>
      <c r="I5" s="67">
        <f t="shared" si="3"/>
        <v>1</v>
      </c>
      <c r="J5" s="67">
        <f t="shared" si="4"/>
        <v>0</v>
      </c>
      <c r="K5" s="67">
        <f t="shared" si="5"/>
        <v>0</v>
      </c>
      <c r="L5" s="67">
        <f t="shared" si="6"/>
        <v>1</v>
      </c>
      <c r="M5" s="68">
        <f t="shared" si="7"/>
        <v>0</v>
      </c>
      <c r="N5" s="68">
        <f t="shared" si="8"/>
        <v>1</v>
      </c>
      <c r="O5" s="68">
        <f t="shared" si="9"/>
        <v>1</v>
      </c>
      <c r="P5" s="68">
        <f t="shared" si="10"/>
        <v>3</v>
      </c>
      <c r="R5" s="64" t="s">
        <v>3</v>
      </c>
      <c r="S5" s="70">
        <f t="shared" si="11"/>
        <v>41</v>
      </c>
      <c r="T5" s="70">
        <f t="shared" si="12"/>
        <v>29</v>
      </c>
      <c r="U5" s="70">
        <f t="shared" si="13"/>
        <v>10</v>
      </c>
      <c r="V5" s="70">
        <f t="shared" si="14"/>
        <v>11</v>
      </c>
      <c r="W5" s="70">
        <f t="shared" si="15"/>
        <v>8</v>
      </c>
      <c r="X5" s="70">
        <f t="shared" si="16"/>
        <v>35</v>
      </c>
      <c r="Y5" s="70">
        <f t="shared" si="17"/>
        <v>32</v>
      </c>
      <c r="Z5" s="68">
        <f t="shared" si="18"/>
        <v>3</v>
      </c>
      <c r="AA5" s="68">
        <f t="shared" si="19"/>
        <v>410065</v>
      </c>
    </row>
    <row r="6" spans="1:27" x14ac:dyDescent="0.2">
      <c r="A6" s="69" t="str">
        <f>'Les Résultats'!A8</f>
        <v>Nancy</v>
      </c>
      <c r="B6" s="67">
        <f>'Les Résultats'!B8</f>
        <v>1</v>
      </c>
      <c r="C6" s="67">
        <f>'Les Résultats'!C8</f>
        <v>1</v>
      </c>
      <c r="D6" s="69" t="str">
        <f>'Les Résultats'!D8</f>
        <v>Lille</v>
      </c>
      <c r="E6" s="68" t="str">
        <f>'Les Résultats'!E8</f>
        <v>X</v>
      </c>
      <c r="F6" s="67">
        <f t="shared" si="0"/>
        <v>1</v>
      </c>
      <c r="G6" s="67">
        <f t="shared" si="1"/>
        <v>1</v>
      </c>
      <c r="H6" s="67">
        <f t="shared" si="2"/>
        <v>0</v>
      </c>
      <c r="I6" s="67">
        <f t="shared" si="3"/>
        <v>0</v>
      </c>
      <c r="J6" s="67">
        <f t="shared" si="4"/>
        <v>1</v>
      </c>
      <c r="K6" s="67">
        <f t="shared" si="5"/>
        <v>1</v>
      </c>
      <c r="L6" s="67">
        <f t="shared" si="6"/>
        <v>0</v>
      </c>
      <c r="M6" s="68">
        <f t="shared" si="7"/>
        <v>0</v>
      </c>
      <c r="N6" s="68">
        <f t="shared" si="8"/>
        <v>1</v>
      </c>
      <c r="O6" s="68">
        <f t="shared" si="9"/>
        <v>1</v>
      </c>
      <c r="P6" s="68">
        <f t="shared" si="10"/>
        <v>1</v>
      </c>
      <c r="R6" s="64" t="s">
        <v>46</v>
      </c>
      <c r="S6" s="70">
        <f t="shared" si="11"/>
        <v>30</v>
      </c>
      <c r="T6" s="70">
        <f t="shared" si="12"/>
        <v>29</v>
      </c>
      <c r="U6" s="70">
        <f t="shared" si="13"/>
        <v>5</v>
      </c>
      <c r="V6" s="70">
        <f t="shared" si="14"/>
        <v>15</v>
      </c>
      <c r="W6" s="70">
        <f t="shared" si="15"/>
        <v>9</v>
      </c>
      <c r="X6" s="70">
        <f t="shared" si="16"/>
        <v>23</v>
      </c>
      <c r="Y6" s="70">
        <f t="shared" si="17"/>
        <v>27</v>
      </c>
      <c r="Z6" s="68">
        <f t="shared" si="18"/>
        <v>-4</v>
      </c>
      <c r="AA6" s="68">
        <f t="shared" si="19"/>
        <v>299983</v>
      </c>
    </row>
    <row r="7" spans="1:27" x14ac:dyDescent="0.2">
      <c r="A7" s="69" t="str">
        <f>'Les Résultats'!A9</f>
        <v>Caen</v>
      </c>
      <c r="B7" s="67">
        <f>'Les Résultats'!B9</f>
        <v>1</v>
      </c>
      <c r="C7" s="67">
        <f>'Les Résultats'!C9</f>
        <v>0</v>
      </c>
      <c r="D7" s="69" t="str">
        <f>'Les Résultats'!D9</f>
        <v>Valenciennes</v>
      </c>
      <c r="E7" s="68" t="str">
        <f>'Les Résultats'!E9</f>
        <v>X</v>
      </c>
      <c r="F7" s="67">
        <f t="shared" si="0"/>
        <v>3</v>
      </c>
      <c r="G7" s="67">
        <f t="shared" si="1"/>
        <v>0</v>
      </c>
      <c r="H7" s="67">
        <f t="shared" si="2"/>
        <v>1</v>
      </c>
      <c r="I7" s="67">
        <f t="shared" si="3"/>
        <v>0</v>
      </c>
      <c r="J7" s="67">
        <f t="shared" si="4"/>
        <v>0</v>
      </c>
      <c r="K7" s="67">
        <f t="shared" si="5"/>
        <v>0</v>
      </c>
      <c r="L7" s="67">
        <f t="shared" si="6"/>
        <v>0</v>
      </c>
      <c r="M7" s="68">
        <f t="shared" si="7"/>
        <v>1</v>
      </c>
      <c r="N7" s="68">
        <f t="shared" si="8"/>
        <v>1</v>
      </c>
      <c r="O7" s="68">
        <f t="shared" si="9"/>
        <v>1</v>
      </c>
      <c r="P7" s="68">
        <f t="shared" si="10"/>
        <v>0</v>
      </c>
      <c r="R7" s="64" t="s">
        <v>43</v>
      </c>
      <c r="S7" s="70">
        <f t="shared" si="11"/>
        <v>29</v>
      </c>
      <c r="T7" s="70">
        <f t="shared" si="12"/>
        <v>29</v>
      </c>
      <c r="U7" s="70">
        <f t="shared" si="13"/>
        <v>7</v>
      </c>
      <c r="V7" s="70">
        <f t="shared" si="14"/>
        <v>8</v>
      </c>
      <c r="W7" s="70">
        <f t="shared" si="15"/>
        <v>14</v>
      </c>
      <c r="X7" s="70">
        <f t="shared" si="16"/>
        <v>32</v>
      </c>
      <c r="Y7" s="70">
        <f t="shared" si="17"/>
        <v>44</v>
      </c>
      <c r="Z7" s="68">
        <f t="shared" si="18"/>
        <v>-12</v>
      </c>
      <c r="AA7" s="68">
        <f t="shared" si="19"/>
        <v>289912</v>
      </c>
    </row>
    <row r="8" spans="1:27" x14ac:dyDescent="0.2">
      <c r="A8" s="69" t="str">
        <f>'Les Résultats'!A10</f>
        <v>Montpellier</v>
      </c>
      <c r="B8" s="67">
        <f>'Les Résultats'!B10</f>
        <v>3</v>
      </c>
      <c r="C8" s="67">
        <f>'Les Résultats'!C10</f>
        <v>1</v>
      </c>
      <c r="D8" s="69" t="str">
        <f>'Les Résultats'!D10</f>
        <v>Auxerre</v>
      </c>
      <c r="E8" s="68" t="str">
        <f>'Les Résultats'!E10</f>
        <v>X</v>
      </c>
      <c r="F8" s="67">
        <f t="shared" si="0"/>
        <v>3</v>
      </c>
      <c r="G8" s="67">
        <f t="shared" si="1"/>
        <v>0</v>
      </c>
      <c r="H8" s="67">
        <f t="shared" si="2"/>
        <v>1</v>
      </c>
      <c r="I8" s="67">
        <f t="shared" si="3"/>
        <v>0</v>
      </c>
      <c r="J8" s="67">
        <f t="shared" si="4"/>
        <v>0</v>
      </c>
      <c r="K8" s="67">
        <f t="shared" si="5"/>
        <v>0</v>
      </c>
      <c r="L8" s="67">
        <f t="shared" si="6"/>
        <v>0</v>
      </c>
      <c r="M8" s="68">
        <f t="shared" si="7"/>
        <v>1</v>
      </c>
      <c r="N8" s="68">
        <f t="shared" si="8"/>
        <v>1</v>
      </c>
      <c r="O8" s="68">
        <f t="shared" si="9"/>
        <v>3</v>
      </c>
      <c r="P8" s="68">
        <f t="shared" si="10"/>
        <v>1</v>
      </c>
      <c r="R8" s="64" t="s">
        <v>45</v>
      </c>
      <c r="S8" s="70">
        <f t="shared" si="11"/>
        <v>33</v>
      </c>
      <c r="T8" s="70">
        <f t="shared" si="12"/>
        <v>29</v>
      </c>
      <c r="U8" s="70">
        <f t="shared" si="13"/>
        <v>9</v>
      </c>
      <c r="V8" s="70">
        <f t="shared" si="14"/>
        <v>6</v>
      </c>
      <c r="W8" s="70">
        <f t="shared" si="15"/>
        <v>14</v>
      </c>
      <c r="X8" s="70">
        <f t="shared" si="16"/>
        <v>36</v>
      </c>
      <c r="Y8" s="70">
        <f t="shared" si="17"/>
        <v>48</v>
      </c>
      <c r="Z8" s="68">
        <f t="shared" si="18"/>
        <v>-12</v>
      </c>
      <c r="AA8" s="68">
        <f t="shared" si="19"/>
        <v>329916</v>
      </c>
    </row>
    <row r="9" spans="1:27" x14ac:dyDescent="0.2">
      <c r="A9" s="69" t="str">
        <f>'Les Résultats'!A11</f>
        <v>Brest</v>
      </c>
      <c r="B9" s="67">
        <f>'Les Résultats'!B11</f>
        <v>2</v>
      </c>
      <c r="C9" s="67">
        <f>'Les Résultats'!C11</f>
        <v>2</v>
      </c>
      <c r="D9" s="69" t="str">
        <f>'Les Résultats'!D11</f>
        <v>Evian-Thonon</v>
      </c>
      <c r="E9" s="68" t="str">
        <f>'Les Résultats'!E11</f>
        <v>X</v>
      </c>
      <c r="F9" s="67">
        <f t="shared" si="0"/>
        <v>1</v>
      </c>
      <c r="G9" s="67">
        <f t="shared" si="1"/>
        <v>1</v>
      </c>
      <c r="H9" s="67">
        <f t="shared" si="2"/>
        <v>0</v>
      </c>
      <c r="I9" s="67">
        <f t="shared" si="3"/>
        <v>0</v>
      </c>
      <c r="J9" s="67">
        <f t="shared" si="4"/>
        <v>1</v>
      </c>
      <c r="K9" s="67">
        <f t="shared" si="5"/>
        <v>1</v>
      </c>
      <c r="L9" s="67">
        <f t="shared" si="6"/>
        <v>0</v>
      </c>
      <c r="M9" s="68">
        <f t="shared" si="7"/>
        <v>0</v>
      </c>
      <c r="N9" s="68">
        <f t="shared" si="8"/>
        <v>1</v>
      </c>
      <c r="O9" s="68">
        <f t="shared" si="9"/>
        <v>2</v>
      </c>
      <c r="P9" s="68">
        <f t="shared" si="10"/>
        <v>2</v>
      </c>
      <c r="R9" s="64" t="s">
        <v>44</v>
      </c>
      <c r="S9" s="70">
        <f t="shared" si="11"/>
        <v>36</v>
      </c>
      <c r="T9" s="70">
        <f t="shared" si="12"/>
        <v>29</v>
      </c>
      <c r="U9" s="70">
        <f t="shared" si="13"/>
        <v>9</v>
      </c>
      <c r="V9" s="70">
        <f t="shared" si="14"/>
        <v>9</v>
      </c>
      <c r="W9" s="70">
        <f t="shared" si="15"/>
        <v>11</v>
      </c>
      <c r="X9" s="70">
        <f t="shared" si="16"/>
        <v>41</v>
      </c>
      <c r="Y9" s="70">
        <f t="shared" si="17"/>
        <v>43</v>
      </c>
      <c r="Z9" s="68">
        <f t="shared" si="18"/>
        <v>-2</v>
      </c>
      <c r="AA9" s="68">
        <f t="shared" si="19"/>
        <v>360021</v>
      </c>
    </row>
    <row r="10" spans="1:27" x14ac:dyDescent="0.2">
      <c r="A10" s="69" t="str">
        <f>'Les Résultats'!A12</f>
        <v>Dijon</v>
      </c>
      <c r="B10" s="67">
        <f>'Les Résultats'!B12</f>
        <v>1</v>
      </c>
      <c r="C10" s="67">
        <f>'Les Résultats'!C12</f>
        <v>5</v>
      </c>
      <c r="D10" s="69" t="str">
        <f>'Les Résultats'!D12</f>
        <v>Rennes</v>
      </c>
      <c r="E10" s="68" t="str">
        <f>'Les Résultats'!E12</f>
        <v>X</v>
      </c>
      <c r="F10" s="67">
        <f t="shared" si="0"/>
        <v>0</v>
      </c>
      <c r="G10" s="67">
        <f t="shared" si="1"/>
        <v>3</v>
      </c>
      <c r="H10" s="67">
        <f t="shared" si="2"/>
        <v>0</v>
      </c>
      <c r="I10" s="67">
        <f t="shared" si="3"/>
        <v>1</v>
      </c>
      <c r="J10" s="67">
        <f t="shared" si="4"/>
        <v>0</v>
      </c>
      <c r="K10" s="67">
        <f t="shared" si="5"/>
        <v>0</v>
      </c>
      <c r="L10" s="67">
        <f t="shared" si="6"/>
        <v>1</v>
      </c>
      <c r="M10" s="68">
        <f t="shared" si="7"/>
        <v>0</v>
      </c>
      <c r="N10" s="68">
        <f t="shared" si="8"/>
        <v>1</v>
      </c>
      <c r="O10" s="68">
        <f t="shared" si="9"/>
        <v>1</v>
      </c>
      <c r="P10" s="68">
        <f t="shared" si="10"/>
        <v>5</v>
      </c>
      <c r="R10" s="64" t="s">
        <v>11</v>
      </c>
      <c r="S10" s="70">
        <f t="shared" si="11"/>
        <v>53</v>
      </c>
      <c r="T10" s="70">
        <f t="shared" si="12"/>
        <v>29</v>
      </c>
      <c r="U10" s="70">
        <f t="shared" si="13"/>
        <v>14</v>
      </c>
      <c r="V10" s="70">
        <f t="shared" si="14"/>
        <v>11</v>
      </c>
      <c r="W10" s="70">
        <f t="shared" si="15"/>
        <v>4</v>
      </c>
      <c r="X10" s="70">
        <f t="shared" si="16"/>
        <v>53</v>
      </c>
      <c r="Y10" s="70">
        <f t="shared" si="17"/>
        <v>31</v>
      </c>
      <c r="Z10" s="68">
        <f t="shared" si="18"/>
        <v>22</v>
      </c>
      <c r="AA10" s="68">
        <f t="shared" si="19"/>
        <v>530273</v>
      </c>
    </row>
    <row r="11" spans="1:27" x14ac:dyDescent="0.2">
      <c r="A11" s="69" t="str">
        <f>'Les Résultats'!A13</f>
        <v>Bordeaux</v>
      </c>
      <c r="B11" s="67">
        <f>'Les Résultats'!B13</f>
        <v>1</v>
      </c>
      <c r="C11" s="67">
        <f>'Les Résultats'!C13</f>
        <v>2</v>
      </c>
      <c r="D11" s="69" t="str">
        <f>'Les Résultats'!D13</f>
        <v>Saint-Etienne</v>
      </c>
      <c r="E11" s="68" t="str">
        <f>'Les Résultats'!E13</f>
        <v>X</v>
      </c>
      <c r="F11" s="67">
        <f t="shared" si="0"/>
        <v>0</v>
      </c>
      <c r="G11" s="67">
        <f t="shared" si="1"/>
        <v>3</v>
      </c>
      <c r="H11" s="67">
        <f t="shared" si="2"/>
        <v>0</v>
      </c>
      <c r="I11" s="67">
        <f t="shared" si="3"/>
        <v>1</v>
      </c>
      <c r="J11" s="67">
        <f t="shared" si="4"/>
        <v>0</v>
      </c>
      <c r="K11" s="67">
        <f t="shared" si="5"/>
        <v>0</v>
      </c>
      <c r="L11" s="67">
        <f t="shared" si="6"/>
        <v>1</v>
      </c>
      <c r="M11" s="68">
        <f t="shared" si="7"/>
        <v>0</v>
      </c>
      <c r="N11" s="68">
        <f t="shared" si="8"/>
        <v>1</v>
      </c>
      <c r="O11" s="68">
        <f t="shared" si="9"/>
        <v>1</v>
      </c>
      <c r="P11" s="68">
        <f t="shared" si="10"/>
        <v>2</v>
      </c>
      <c r="R11" s="64" t="s">
        <v>7</v>
      </c>
      <c r="S11" s="70">
        <f t="shared" si="11"/>
        <v>32</v>
      </c>
      <c r="T11" s="70">
        <f t="shared" si="12"/>
        <v>29</v>
      </c>
      <c r="U11" s="70">
        <f t="shared" si="13"/>
        <v>7</v>
      </c>
      <c r="V11" s="70">
        <f t="shared" si="14"/>
        <v>11</v>
      </c>
      <c r="W11" s="70">
        <f t="shared" si="15"/>
        <v>11</v>
      </c>
      <c r="X11" s="70">
        <f t="shared" si="16"/>
        <v>28</v>
      </c>
      <c r="Y11" s="70">
        <f t="shared" si="17"/>
        <v>37</v>
      </c>
      <c r="Z11" s="68">
        <f t="shared" si="18"/>
        <v>-9</v>
      </c>
      <c r="AA11" s="68">
        <f t="shared" si="19"/>
        <v>319938</v>
      </c>
    </row>
    <row r="12" spans="1:27" x14ac:dyDescent="0.2">
      <c r="A12" s="69" t="str">
        <f>'Les Résultats'!G4</f>
        <v>Rennes</v>
      </c>
      <c r="B12" s="67">
        <f>'Les Résultats'!H4</f>
        <v>1</v>
      </c>
      <c r="C12" s="67">
        <f>'Les Résultats'!I4</f>
        <v>1</v>
      </c>
      <c r="D12" s="69" t="str">
        <f>'Les Résultats'!J4</f>
        <v xml:space="preserve">Paris-SG </v>
      </c>
      <c r="E12" s="68" t="str">
        <f>'Les Résultats'!K4</f>
        <v>X</v>
      </c>
      <c r="F12" s="67">
        <f t="shared" si="0"/>
        <v>1</v>
      </c>
      <c r="G12" s="67">
        <f t="shared" si="1"/>
        <v>1</v>
      </c>
      <c r="H12" s="67">
        <f t="shared" si="2"/>
        <v>0</v>
      </c>
      <c r="I12" s="67">
        <f t="shared" si="3"/>
        <v>0</v>
      </c>
      <c r="J12" s="67">
        <f t="shared" si="4"/>
        <v>1</v>
      </c>
      <c r="K12" s="67">
        <f t="shared" si="5"/>
        <v>1</v>
      </c>
      <c r="L12" s="67">
        <f t="shared" si="6"/>
        <v>0</v>
      </c>
      <c r="M12" s="68">
        <f t="shared" si="7"/>
        <v>0</v>
      </c>
      <c r="N12" s="68">
        <f t="shared" si="8"/>
        <v>1</v>
      </c>
      <c r="O12" s="68">
        <f t="shared" si="9"/>
        <v>1</v>
      </c>
      <c r="P12" s="68">
        <f t="shared" si="10"/>
        <v>1</v>
      </c>
      <c r="R12" s="64" t="s">
        <v>2</v>
      </c>
      <c r="S12" s="70">
        <f t="shared" si="11"/>
        <v>49</v>
      </c>
      <c r="T12" s="70">
        <f t="shared" si="12"/>
        <v>29</v>
      </c>
      <c r="U12" s="70">
        <f t="shared" si="13"/>
        <v>15</v>
      </c>
      <c r="V12" s="70">
        <f t="shared" si="14"/>
        <v>4</v>
      </c>
      <c r="W12" s="70">
        <f t="shared" si="15"/>
        <v>10</v>
      </c>
      <c r="X12" s="70">
        <f t="shared" si="16"/>
        <v>46</v>
      </c>
      <c r="Y12" s="70">
        <f t="shared" si="17"/>
        <v>36</v>
      </c>
      <c r="Z12" s="68">
        <f t="shared" si="18"/>
        <v>10</v>
      </c>
      <c r="AA12" s="68">
        <f t="shared" si="19"/>
        <v>490146</v>
      </c>
    </row>
    <row r="13" spans="1:27" x14ac:dyDescent="0.2">
      <c r="A13" s="69" t="str">
        <f>'Les Résultats'!G5</f>
        <v>Lyon</v>
      </c>
      <c r="B13" s="67">
        <f>'Les Résultats'!H5</f>
        <v>1</v>
      </c>
      <c r="C13" s="67">
        <f>'Les Résultats'!I5</f>
        <v>1</v>
      </c>
      <c r="D13" s="69" t="str">
        <f>'Les Résultats'!J5</f>
        <v>Ajaccio</v>
      </c>
      <c r="E13" s="68" t="str">
        <f>'Les Résultats'!K5</f>
        <v>X</v>
      </c>
      <c r="F13" s="67">
        <f t="shared" si="0"/>
        <v>1</v>
      </c>
      <c r="G13" s="67">
        <f t="shared" si="1"/>
        <v>1</v>
      </c>
      <c r="H13" s="67">
        <f t="shared" ref="H13:H76" si="20">IF(E13&lt;&gt;"X","",IF(B13&gt;C13,1,0))</f>
        <v>0</v>
      </c>
      <c r="I13" s="67">
        <f t="shared" ref="I13:I76" si="21">IF(E13&lt;&gt;"X","",IF(C13&gt;B13,1,0))</f>
        <v>0</v>
      </c>
      <c r="J13" s="67">
        <f t="shared" si="4"/>
        <v>1</v>
      </c>
      <c r="K13" s="67">
        <f t="shared" si="5"/>
        <v>1</v>
      </c>
      <c r="L13" s="67">
        <f t="shared" si="6"/>
        <v>0</v>
      </c>
      <c r="M13" s="68">
        <f t="shared" si="7"/>
        <v>0</v>
      </c>
      <c r="N13" s="68">
        <f t="shared" si="8"/>
        <v>1</v>
      </c>
      <c r="O13" s="68">
        <f t="shared" si="9"/>
        <v>1</v>
      </c>
      <c r="P13" s="68">
        <f t="shared" si="10"/>
        <v>1</v>
      </c>
      <c r="R13" s="64" t="s">
        <v>6</v>
      </c>
      <c r="S13" s="70">
        <f t="shared" si="11"/>
        <v>40</v>
      </c>
      <c r="T13" s="70">
        <f t="shared" si="12"/>
        <v>29</v>
      </c>
      <c r="U13" s="70">
        <f t="shared" si="13"/>
        <v>10</v>
      </c>
      <c r="V13" s="70">
        <f t="shared" si="14"/>
        <v>10</v>
      </c>
      <c r="W13" s="70">
        <f t="shared" si="15"/>
        <v>9</v>
      </c>
      <c r="X13" s="70">
        <f t="shared" si="16"/>
        <v>36</v>
      </c>
      <c r="Y13" s="70">
        <f t="shared" si="17"/>
        <v>30</v>
      </c>
      <c r="Z13" s="68">
        <f t="shared" si="18"/>
        <v>6</v>
      </c>
      <c r="AA13" s="68">
        <f t="shared" si="19"/>
        <v>400096</v>
      </c>
    </row>
    <row r="14" spans="1:27" x14ac:dyDescent="0.2">
      <c r="A14" s="69" t="str">
        <f>'Les Résultats'!G6</f>
        <v>Toulouse</v>
      </c>
      <c r="B14" s="67">
        <f>'Les Résultats'!H6</f>
        <v>2</v>
      </c>
      <c r="C14" s="67">
        <f>'Les Résultats'!I6</f>
        <v>0</v>
      </c>
      <c r="D14" s="69" t="str">
        <f>'Les Résultats'!J6</f>
        <v>Dijon</v>
      </c>
      <c r="E14" s="68" t="str">
        <f>'Les Résultats'!K6</f>
        <v>X</v>
      </c>
      <c r="F14" s="67">
        <f t="shared" ref="F14" si="22">IF(E14&lt;&gt;"X","",IF(B14&lt;C14,0,IF(B14=C14,1,3)))</f>
        <v>3</v>
      </c>
      <c r="G14" s="67">
        <f t="shared" ref="G14" si="23">IF(E14&lt;&gt;"X","",IF(C14&lt;B14,0,IF(B14=C14,1,3)))</f>
        <v>0</v>
      </c>
      <c r="H14" s="67">
        <f t="shared" ref="H14" si="24">IF(E14&lt;&gt;"X","",IF(B14&gt;C14,1,0))</f>
        <v>1</v>
      </c>
      <c r="I14" s="67">
        <f t="shared" ref="I14" si="25">IF(E14&lt;&gt;"X","",IF(C14&gt;B14,1,0))</f>
        <v>0</v>
      </c>
      <c r="J14" s="67">
        <f t="shared" ref="J14" si="26">IF(E14&lt;&gt;"X","",IF(B14=C14,1,0))</f>
        <v>0</v>
      </c>
      <c r="K14" s="67">
        <f t="shared" ref="K14" si="27">IF(E14&lt;&gt;"X","",IF(B14=C14,1,0))</f>
        <v>0</v>
      </c>
      <c r="L14" s="67">
        <f t="shared" ref="L14" si="28">IF(E14&lt;&gt;"X","",IF(B14&lt;C14,1,0))</f>
        <v>0</v>
      </c>
      <c r="M14" s="68">
        <f t="shared" ref="M14" si="29">IF(E14&lt;&gt;"X","",IF(C14&lt;B14,1,0))</f>
        <v>1</v>
      </c>
      <c r="N14" s="68">
        <f t="shared" ref="N14" si="30">IF(E14="X",1,"")</f>
        <v>1</v>
      </c>
      <c r="O14" s="68">
        <f t="shared" ref="O14" si="31">IF(E14="X",B14,"")</f>
        <v>2</v>
      </c>
      <c r="P14" s="68">
        <f t="shared" ref="P14" si="32">IF(E14="X",C14,"")</f>
        <v>0</v>
      </c>
      <c r="R14" s="64" t="s">
        <v>8</v>
      </c>
      <c r="S14" s="70">
        <f t="shared" si="11"/>
        <v>60</v>
      </c>
      <c r="T14" s="70">
        <f t="shared" si="12"/>
        <v>29</v>
      </c>
      <c r="U14" s="70">
        <f t="shared" si="13"/>
        <v>18</v>
      </c>
      <c r="V14" s="70">
        <f t="shared" si="14"/>
        <v>6</v>
      </c>
      <c r="W14" s="70">
        <f t="shared" si="15"/>
        <v>5</v>
      </c>
      <c r="X14" s="70">
        <f t="shared" si="16"/>
        <v>53</v>
      </c>
      <c r="Y14" s="70">
        <f t="shared" si="17"/>
        <v>27</v>
      </c>
      <c r="Z14" s="68">
        <f t="shared" si="18"/>
        <v>26</v>
      </c>
      <c r="AA14" s="68">
        <f t="shared" si="19"/>
        <v>600313</v>
      </c>
    </row>
    <row r="15" spans="1:27" x14ac:dyDescent="0.2">
      <c r="A15" s="69" t="str">
        <f>'Les Résultats'!G7</f>
        <v>Saint-Etienne</v>
      </c>
      <c r="B15" s="67">
        <f>'Les Résultats'!H7</f>
        <v>1</v>
      </c>
      <c r="C15" s="67">
        <f>'Les Résultats'!I7</f>
        <v>0</v>
      </c>
      <c r="D15" s="69" t="str">
        <f>'Les Résultats'!J7</f>
        <v>Nancy</v>
      </c>
      <c r="E15" s="68" t="str">
        <f>'Les Résultats'!K7</f>
        <v>X</v>
      </c>
      <c r="F15" s="67">
        <f t="shared" si="0"/>
        <v>3</v>
      </c>
      <c r="G15" s="67">
        <f t="shared" si="1"/>
        <v>0</v>
      </c>
      <c r="H15" s="67">
        <f t="shared" si="20"/>
        <v>1</v>
      </c>
      <c r="I15" s="67">
        <f t="shared" si="21"/>
        <v>0</v>
      </c>
      <c r="J15" s="67">
        <f t="shared" si="4"/>
        <v>0</v>
      </c>
      <c r="K15" s="67">
        <f t="shared" si="5"/>
        <v>0</v>
      </c>
      <c r="L15" s="67">
        <f t="shared" si="6"/>
        <v>0</v>
      </c>
      <c r="M15" s="68">
        <f t="shared" si="7"/>
        <v>1</v>
      </c>
      <c r="N15" s="68">
        <f t="shared" si="8"/>
        <v>1</v>
      </c>
      <c r="O15" s="68">
        <f t="shared" si="9"/>
        <v>1</v>
      </c>
      <c r="P15" s="68">
        <f t="shared" si="10"/>
        <v>0</v>
      </c>
      <c r="R15" s="64" t="s">
        <v>10</v>
      </c>
      <c r="S15" s="70">
        <f t="shared" si="11"/>
        <v>33</v>
      </c>
      <c r="T15" s="70">
        <f t="shared" si="12"/>
        <v>29</v>
      </c>
      <c r="U15" s="70">
        <f t="shared" si="13"/>
        <v>8</v>
      </c>
      <c r="V15" s="70">
        <f t="shared" si="14"/>
        <v>9</v>
      </c>
      <c r="W15" s="70">
        <f t="shared" si="15"/>
        <v>12</v>
      </c>
      <c r="X15" s="70">
        <f t="shared" si="16"/>
        <v>27</v>
      </c>
      <c r="Y15" s="70">
        <f t="shared" si="17"/>
        <v>36</v>
      </c>
      <c r="Z15" s="68">
        <f t="shared" si="18"/>
        <v>-9</v>
      </c>
      <c r="AA15" s="68">
        <f t="shared" si="19"/>
        <v>329937</v>
      </c>
    </row>
    <row r="16" spans="1:27" x14ac:dyDescent="0.2">
      <c r="A16" s="69" t="str">
        <f>'Les Résultats'!G8</f>
        <v>Lorient</v>
      </c>
      <c r="B16" s="67">
        <f>'Les Résultats'!H8</f>
        <v>1</v>
      </c>
      <c r="C16" s="67">
        <f>'Les Résultats'!I8</f>
        <v>1</v>
      </c>
      <c r="D16" s="69" t="str">
        <f>'Les Résultats'!J8</f>
        <v>Bordeaux</v>
      </c>
      <c r="E16" s="68" t="str">
        <f>'Les Résultats'!K8</f>
        <v>X</v>
      </c>
      <c r="F16" s="67">
        <f t="shared" si="0"/>
        <v>1</v>
      </c>
      <c r="G16" s="67">
        <f t="shared" si="1"/>
        <v>1</v>
      </c>
      <c r="H16" s="67">
        <f t="shared" si="20"/>
        <v>0</v>
      </c>
      <c r="I16" s="67">
        <f t="shared" si="21"/>
        <v>0</v>
      </c>
      <c r="J16" s="67">
        <f t="shared" si="4"/>
        <v>1</v>
      </c>
      <c r="K16" s="67">
        <f t="shared" si="5"/>
        <v>1</v>
      </c>
      <c r="L16" s="67">
        <f t="shared" si="6"/>
        <v>0</v>
      </c>
      <c r="M16" s="68">
        <f t="shared" si="7"/>
        <v>0</v>
      </c>
      <c r="N16" s="68">
        <f t="shared" si="8"/>
        <v>1</v>
      </c>
      <c r="O16" s="68">
        <f t="shared" si="9"/>
        <v>1</v>
      </c>
      <c r="P16" s="68">
        <f t="shared" si="10"/>
        <v>1</v>
      </c>
      <c r="R16" s="64" t="s">
        <v>4</v>
      </c>
      <c r="S16" s="70">
        <f t="shared" si="11"/>
        <v>28</v>
      </c>
      <c r="T16" s="70">
        <f t="shared" si="12"/>
        <v>29</v>
      </c>
      <c r="U16" s="70">
        <f t="shared" si="13"/>
        <v>6</v>
      </c>
      <c r="V16" s="70">
        <f t="shared" si="14"/>
        <v>10</v>
      </c>
      <c r="W16" s="70">
        <f t="shared" si="15"/>
        <v>13</v>
      </c>
      <c r="X16" s="70">
        <f t="shared" si="16"/>
        <v>27</v>
      </c>
      <c r="Y16" s="70">
        <f t="shared" si="17"/>
        <v>34</v>
      </c>
      <c r="Z16" s="68">
        <f t="shared" si="18"/>
        <v>-7</v>
      </c>
      <c r="AA16" s="68">
        <f t="shared" si="19"/>
        <v>279957</v>
      </c>
    </row>
    <row r="17" spans="1:27" x14ac:dyDescent="0.2">
      <c r="A17" s="69" t="str">
        <f>'Les Résultats'!G9</f>
        <v>Sochaux</v>
      </c>
      <c r="B17" s="67">
        <f>'Les Résultats'!H9</f>
        <v>1</v>
      </c>
      <c r="C17" s="67">
        <f>'Les Résultats'!I9</f>
        <v>2</v>
      </c>
      <c r="D17" s="69" t="str">
        <f>'Les Résultats'!J9</f>
        <v>Caen</v>
      </c>
      <c r="E17" s="68" t="str">
        <f>'Les Résultats'!K9</f>
        <v>X</v>
      </c>
      <c r="F17" s="67">
        <f t="shared" si="0"/>
        <v>0</v>
      </c>
      <c r="G17" s="67">
        <f t="shared" si="1"/>
        <v>3</v>
      </c>
      <c r="H17" s="67">
        <f t="shared" si="20"/>
        <v>0</v>
      </c>
      <c r="I17" s="67">
        <f t="shared" si="21"/>
        <v>1</v>
      </c>
      <c r="J17" s="67">
        <f t="shared" si="4"/>
        <v>0</v>
      </c>
      <c r="K17" s="67">
        <f t="shared" si="5"/>
        <v>0</v>
      </c>
      <c r="L17" s="67">
        <f t="shared" si="6"/>
        <v>1</v>
      </c>
      <c r="M17" s="68">
        <f t="shared" si="7"/>
        <v>0</v>
      </c>
      <c r="N17" s="68">
        <f t="shared" si="8"/>
        <v>1</v>
      </c>
      <c r="O17" s="68">
        <f t="shared" si="9"/>
        <v>1</v>
      </c>
      <c r="P17" s="68">
        <f t="shared" si="10"/>
        <v>2</v>
      </c>
      <c r="R17" s="64" t="s">
        <v>59</v>
      </c>
      <c r="S17" s="70">
        <f t="shared" si="11"/>
        <v>60</v>
      </c>
      <c r="T17" s="70">
        <f t="shared" si="12"/>
        <v>29</v>
      </c>
      <c r="U17" s="70">
        <f t="shared" si="13"/>
        <v>17</v>
      </c>
      <c r="V17" s="70">
        <f t="shared" si="14"/>
        <v>9</v>
      </c>
      <c r="W17" s="70">
        <f t="shared" si="15"/>
        <v>3</v>
      </c>
      <c r="X17" s="70">
        <f t="shared" si="16"/>
        <v>53</v>
      </c>
      <c r="Y17" s="70">
        <f t="shared" si="17"/>
        <v>30</v>
      </c>
      <c r="Z17" s="68">
        <f t="shared" si="18"/>
        <v>23</v>
      </c>
      <c r="AA17" s="68">
        <f t="shared" si="19"/>
        <v>600283</v>
      </c>
    </row>
    <row r="18" spans="1:27" x14ac:dyDescent="0.2">
      <c r="A18" s="69" t="str">
        <f>'Les Résultats'!G10</f>
        <v>Valenciennes</v>
      </c>
      <c r="B18" s="67">
        <f>'Les Résultats'!H10</f>
        <v>0</v>
      </c>
      <c r="C18" s="67">
        <f>'Les Résultats'!I10</f>
        <v>0</v>
      </c>
      <c r="D18" s="69" t="str">
        <f>'Les Résultats'!J10</f>
        <v>Brest</v>
      </c>
      <c r="E18" s="68" t="str">
        <f>'Les Résultats'!K10</f>
        <v>X</v>
      </c>
      <c r="F18" s="67">
        <f t="shared" si="0"/>
        <v>1</v>
      </c>
      <c r="G18" s="67">
        <f t="shared" si="1"/>
        <v>1</v>
      </c>
      <c r="H18" s="67">
        <f t="shared" si="20"/>
        <v>0</v>
      </c>
      <c r="I18" s="67">
        <f t="shared" si="21"/>
        <v>0</v>
      </c>
      <c r="J18" s="67">
        <f t="shared" si="4"/>
        <v>1</v>
      </c>
      <c r="K18" s="67">
        <f t="shared" si="5"/>
        <v>1</v>
      </c>
      <c r="L18" s="67">
        <f t="shared" si="6"/>
        <v>0</v>
      </c>
      <c r="M18" s="68">
        <f t="shared" si="7"/>
        <v>0</v>
      </c>
      <c r="N18" s="68">
        <f t="shared" si="8"/>
        <v>1</v>
      </c>
      <c r="O18" s="68">
        <f t="shared" si="9"/>
        <v>0</v>
      </c>
      <c r="P18" s="68">
        <f t="shared" si="10"/>
        <v>0</v>
      </c>
      <c r="R18" s="64" t="s">
        <v>5</v>
      </c>
      <c r="S18" s="70">
        <f t="shared" si="11"/>
        <v>44</v>
      </c>
      <c r="T18" s="70">
        <f t="shared" si="12"/>
        <v>29</v>
      </c>
      <c r="U18" s="70">
        <f t="shared" si="13"/>
        <v>12</v>
      </c>
      <c r="V18" s="70">
        <f t="shared" si="14"/>
        <v>8</v>
      </c>
      <c r="W18" s="70">
        <f t="shared" si="15"/>
        <v>9</v>
      </c>
      <c r="X18" s="70">
        <f t="shared" si="16"/>
        <v>37</v>
      </c>
      <c r="Y18" s="70">
        <f t="shared" si="17"/>
        <v>33</v>
      </c>
      <c r="Z18" s="68">
        <f t="shared" si="18"/>
        <v>4</v>
      </c>
      <c r="AA18" s="68">
        <f t="shared" si="19"/>
        <v>440077</v>
      </c>
    </row>
    <row r="19" spans="1:27" x14ac:dyDescent="0.2">
      <c r="A19" s="69" t="str">
        <f>'Les Résultats'!G11</f>
        <v>Auxerre</v>
      </c>
      <c r="B19" s="67">
        <f>'Les Résultats'!H11</f>
        <v>2</v>
      </c>
      <c r="C19" s="67">
        <f>'Les Résultats'!I11</f>
        <v>2</v>
      </c>
      <c r="D19" s="69" t="str">
        <f>'Les Résultats'!J11</f>
        <v>Marseille</v>
      </c>
      <c r="E19" s="68" t="str">
        <f>'Les Résultats'!K11</f>
        <v>X</v>
      </c>
      <c r="F19" s="67">
        <f t="shared" si="0"/>
        <v>1</v>
      </c>
      <c r="G19" s="67">
        <f t="shared" si="1"/>
        <v>1</v>
      </c>
      <c r="H19" s="67">
        <f t="shared" si="20"/>
        <v>0</v>
      </c>
      <c r="I19" s="67">
        <f t="shared" si="21"/>
        <v>0</v>
      </c>
      <c r="J19" s="67">
        <f t="shared" si="4"/>
        <v>1</v>
      </c>
      <c r="K19" s="67">
        <f t="shared" si="5"/>
        <v>1</v>
      </c>
      <c r="L19" s="67">
        <f t="shared" si="6"/>
        <v>0</v>
      </c>
      <c r="M19" s="68">
        <f t="shared" si="7"/>
        <v>0</v>
      </c>
      <c r="N19" s="68">
        <f t="shared" si="8"/>
        <v>1</v>
      </c>
      <c r="O19" s="68">
        <f t="shared" si="9"/>
        <v>2</v>
      </c>
      <c r="P19" s="68">
        <f t="shared" si="10"/>
        <v>2</v>
      </c>
      <c r="R19" s="64" t="s">
        <v>13</v>
      </c>
      <c r="S19" s="70">
        <f t="shared" si="11"/>
        <v>49</v>
      </c>
      <c r="T19" s="70">
        <f t="shared" si="12"/>
        <v>29</v>
      </c>
      <c r="U19" s="70">
        <f t="shared" si="13"/>
        <v>14</v>
      </c>
      <c r="V19" s="70">
        <f t="shared" si="14"/>
        <v>7</v>
      </c>
      <c r="W19" s="70">
        <f t="shared" si="15"/>
        <v>8</v>
      </c>
      <c r="X19" s="70">
        <f t="shared" si="16"/>
        <v>36</v>
      </c>
      <c r="Y19" s="70">
        <f t="shared" si="17"/>
        <v>30</v>
      </c>
      <c r="Z19" s="68">
        <f t="shared" si="18"/>
        <v>6</v>
      </c>
      <c r="AA19" s="68">
        <f t="shared" si="19"/>
        <v>490096</v>
      </c>
    </row>
    <row r="20" spans="1:27" x14ac:dyDescent="0.2">
      <c r="A20" s="69" t="str">
        <f>'Les Résultats'!G12</f>
        <v>Evian-Thonon</v>
      </c>
      <c r="B20" s="67">
        <f>'Les Résultats'!H12</f>
        <v>1</v>
      </c>
      <c r="C20" s="67">
        <f>'Les Résultats'!I12</f>
        <v>0</v>
      </c>
      <c r="D20" s="69" t="str">
        <f>'Les Résultats'!J12</f>
        <v>Nice</v>
      </c>
      <c r="E20" s="68" t="str">
        <f>'Les Résultats'!K12</f>
        <v>X</v>
      </c>
      <c r="F20" s="67">
        <f t="shared" si="0"/>
        <v>3</v>
      </c>
      <c r="G20" s="67">
        <f t="shared" si="1"/>
        <v>0</v>
      </c>
      <c r="H20" s="67">
        <f t="shared" si="20"/>
        <v>1</v>
      </c>
      <c r="I20" s="67">
        <f t="shared" si="21"/>
        <v>0</v>
      </c>
      <c r="J20" s="67">
        <f t="shared" si="4"/>
        <v>0</v>
      </c>
      <c r="K20" s="67">
        <f t="shared" si="5"/>
        <v>0</v>
      </c>
      <c r="L20" s="67">
        <f t="shared" si="6"/>
        <v>0</v>
      </c>
      <c r="M20" s="68">
        <f t="shared" si="7"/>
        <v>1</v>
      </c>
      <c r="N20" s="68">
        <f t="shared" si="8"/>
        <v>1</v>
      </c>
      <c r="O20" s="68">
        <f t="shared" si="9"/>
        <v>1</v>
      </c>
      <c r="P20" s="68">
        <f t="shared" si="10"/>
        <v>0</v>
      </c>
      <c r="R20" s="64" t="s">
        <v>1</v>
      </c>
      <c r="S20" s="70">
        <f t="shared" si="11"/>
        <v>27</v>
      </c>
      <c r="T20" s="70">
        <f t="shared" si="12"/>
        <v>29</v>
      </c>
      <c r="U20" s="70">
        <f t="shared" si="13"/>
        <v>6</v>
      </c>
      <c r="V20" s="70">
        <f t="shared" si="14"/>
        <v>9</v>
      </c>
      <c r="W20" s="70">
        <f t="shared" si="15"/>
        <v>14</v>
      </c>
      <c r="X20" s="70">
        <f t="shared" si="16"/>
        <v>29</v>
      </c>
      <c r="Y20" s="70">
        <f t="shared" si="17"/>
        <v>45</v>
      </c>
      <c r="Z20" s="68">
        <f t="shared" si="18"/>
        <v>-16</v>
      </c>
      <c r="AA20" s="68">
        <f t="shared" si="19"/>
        <v>269869</v>
      </c>
    </row>
    <row r="21" spans="1:27" x14ac:dyDescent="0.2">
      <c r="A21" s="69" t="str">
        <f>'Les Résultats'!G13</f>
        <v>Lille</v>
      </c>
      <c r="B21" s="67">
        <f>'Les Résultats'!H13</f>
        <v>0</v>
      </c>
      <c r="C21" s="67">
        <f>'Les Résultats'!I13</f>
        <v>1</v>
      </c>
      <c r="D21" s="69" t="str">
        <f>'Les Résultats'!J13</f>
        <v>Montpellier</v>
      </c>
      <c r="E21" s="68" t="str">
        <f>'Les Résultats'!K13</f>
        <v>X</v>
      </c>
      <c r="F21" s="67">
        <f t="shared" si="0"/>
        <v>0</v>
      </c>
      <c r="G21" s="67">
        <f t="shared" si="1"/>
        <v>3</v>
      </c>
      <c r="H21" s="67">
        <f t="shared" si="20"/>
        <v>0</v>
      </c>
      <c r="I21" s="67">
        <f t="shared" si="21"/>
        <v>1</v>
      </c>
      <c r="J21" s="67">
        <f t="shared" si="4"/>
        <v>0</v>
      </c>
      <c r="K21" s="67">
        <f t="shared" si="5"/>
        <v>0</v>
      </c>
      <c r="L21" s="67">
        <f t="shared" si="6"/>
        <v>1</v>
      </c>
      <c r="M21" s="68">
        <f t="shared" si="7"/>
        <v>0</v>
      </c>
      <c r="N21" s="68">
        <f t="shared" si="8"/>
        <v>1</v>
      </c>
      <c r="O21" s="68">
        <f t="shared" si="9"/>
        <v>0</v>
      </c>
      <c r="P21" s="68">
        <f t="shared" si="10"/>
        <v>1</v>
      </c>
      <c r="R21" s="64" t="s">
        <v>12</v>
      </c>
      <c r="S21" s="70">
        <f t="shared" si="11"/>
        <v>47</v>
      </c>
      <c r="T21" s="70">
        <f t="shared" si="12"/>
        <v>28</v>
      </c>
      <c r="U21" s="70">
        <f t="shared" si="13"/>
        <v>13</v>
      </c>
      <c r="V21" s="70">
        <f t="shared" si="14"/>
        <v>8</v>
      </c>
      <c r="W21" s="70">
        <f t="shared" si="15"/>
        <v>7</v>
      </c>
      <c r="X21" s="70">
        <f t="shared" si="16"/>
        <v>30</v>
      </c>
      <c r="Y21" s="70">
        <f t="shared" si="17"/>
        <v>24</v>
      </c>
      <c r="Z21" s="68">
        <f t="shared" si="18"/>
        <v>6</v>
      </c>
      <c r="AA21" s="68">
        <f t="shared" si="19"/>
        <v>470090</v>
      </c>
    </row>
    <row r="22" spans="1:27" x14ac:dyDescent="0.2">
      <c r="A22" s="69" t="str">
        <f>'Les Résultats'!M4</f>
        <v>Nice</v>
      </c>
      <c r="B22" s="67">
        <f>'Les Résultats'!N4</f>
        <v>1</v>
      </c>
      <c r="C22" s="67">
        <f>'Les Résultats'!O4</f>
        <v>1</v>
      </c>
      <c r="D22" s="69" t="str">
        <f>'Les Résultats'!P4</f>
        <v>Toulouse</v>
      </c>
      <c r="E22" s="68" t="str">
        <f>'Les Résultats'!Q4</f>
        <v>X</v>
      </c>
      <c r="F22" s="67">
        <f t="shared" si="0"/>
        <v>1</v>
      </c>
      <c r="G22" s="67">
        <f t="shared" si="1"/>
        <v>1</v>
      </c>
      <c r="H22" s="67">
        <f t="shared" si="20"/>
        <v>0</v>
      </c>
      <c r="I22" s="67">
        <f t="shared" si="21"/>
        <v>0</v>
      </c>
      <c r="J22" s="67">
        <f t="shared" si="4"/>
        <v>1</v>
      </c>
      <c r="K22" s="67">
        <f t="shared" si="5"/>
        <v>1</v>
      </c>
      <c r="L22" s="67">
        <f t="shared" si="6"/>
        <v>0</v>
      </c>
      <c r="M22" s="68">
        <f t="shared" si="7"/>
        <v>0</v>
      </c>
      <c r="N22" s="68">
        <f t="shared" si="8"/>
        <v>1</v>
      </c>
      <c r="O22" s="68">
        <f t="shared" si="9"/>
        <v>1</v>
      </c>
      <c r="P22" s="68">
        <f t="shared" si="10"/>
        <v>1</v>
      </c>
      <c r="R22" s="65" t="s">
        <v>9</v>
      </c>
      <c r="S22" s="70">
        <f t="shared" si="11"/>
        <v>34</v>
      </c>
      <c r="T22" s="70">
        <f t="shared" si="12"/>
        <v>29</v>
      </c>
      <c r="U22" s="70">
        <f t="shared" si="13"/>
        <v>9</v>
      </c>
      <c r="V22" s="70">
        <f t="shared" si="14"/>
        <v>7</v>
      </c>
      <c r="W22" s="70">
        <f t="shared" si="15"/>
        <v>13</v>
      </c>
      <c r="X22" s="70">
        <f t="shared" si="16"/>
        <v>29</v>
      </c>
      <c r="Y22" s="70">
        <f t="shared" si="17"/>
        <v>34</v>
      </c>
      <c r="Z22" s="68">
        <f t="shared" si="18"/>
        <v>-5</v>
      </c>
      <c r="AA22" s="68">
        <f t="shared" si="19"/>
        <v>339979</v>
      </c>
    </row>
    <row r="23" spans="1:27" x14ac:dyDescent="0.2">
      <c r="A23" s="69" t="str">
        <f>'Les Résultats'!M5</f>
        <v>Caen</v>
      </c>
      <c r="B23" s="67">
        <f>'Les Résultats'!N5</f>
        <v>1</v>
      </c>
      <c r="C23" s="67">
        <f>'Les Résultats'!O5</f>
        <v>2</v>
      </c>
      <c r="D23" s="69" t="str">
        <f>'Les Résultats'!P5</f>
        <v>Lille</v>
      </c>
      <c r="E23" s="68" t="str">
        <f>'Les Résultats'!Q5</f>
        <v>X</v>
      </c>
      <c r="F23" s="67">
        <f t="shared" si="0"/>
        <v>0</v>
      </c>
      <c r="G23" s="67">
        <f t="shared" si="1"/>
        <v>3</v>
      </c>
      <c r="H23" s="67">
        <f t="shared" si="20"/>
        <v>0</v>
      </c>
      <c r="I23" s="67">
        <f t="shared" si="21"/>
        <v>1</v>
      </c>
      <c r="J23" s="67">
        <f t="shared" si="4"/>
        <v>0</v>
      </c>
      <c r="K23" s="67">
        <f t="shared" si="5"/>
        <v>0</v>
      </c>
      <c r="L23" s="67">
        <f t="shared" si="6"/>
        <v>1</v>
      </c>
      <c r="M23" s="68">
        <f t="shared" si="7"/>
        <v>0</v>
      </c>
      <c r="N23" s="68">
        <f t="shared" si="8"/>
        <v>1</v>
      </c>
      <c r="O23" s="68">
        <f t="shared" si="9"/>
        <v>1</v>
      </c>
      <c r="P23" s="68">
        <f t="shared" si="10"/>
        <v>2</v>
      </c>
    </row>
    <row r="24" spans="1:27" x14ac:dyDescent="0.2">
      <c r="A24" s="69" t="str">
        <f>'Les Résultats'!M6</f>
        <v>Brest</v>
      </c>
      <c r="B24" s="67">
        <f>'Les Résultats'!N6</f>
        <v>1</v>
      </c>
      <c r="C24" s="67">
        <f>'Les Résultats'!O6</f>
        <v>1</v>
      </c>
      <c r="D24" s="69" t="str">
        <f>'Les Résultats'!P6</f>
        <v>Lyon</v>
      </c>
      <c r="E24" s="68" t="str">
        <f>'Les Résultats'!Q6</f>
        <v>X</v>
      </c>
      <c r="F24" s="67">
        <f t="shared" si="0"/>
        <v>1</v>
      </c>
      <c r="G24" s="67">
        <f t="shared" si="1"/>
        <v>1</v>
      </c>
      <c r="H24" s="67">
        <f t="shared" si="20"/>
        <v>0</v>
      </c>
      <c r="I24" s="67">
        <f t="shared" si="21"/>
        <v>0</v>
      </c>
      <c r="J24" s="67">
        <f t="shared" si="4"/>
        <v>1</v>
      </c>
      <c r="K24" s="67">
        <f t="shared" si="5"/>
        <v>1</v>
      </c>
      <c r="L24" s="67">
        <f t="shared" si="6"/>
        <v>0</v>
      </c>
      <c r="M24" s="68">
        <f t="shared" si="7"/>
        <v>0</v>
      </c>
      <c r="N24" s="68">
        <f t="shared" si="8"/>
        <v>1</v>
      </c>
      <c r="O24" s="68">
        <f t="shared" si="9"/>
        <v>1</v>
      </c>
      <c r="P24" s="68">
        <f t="shared" si="10"/>
        <v>1</v>
      </c>
    </row>
    <row r="25" spans="1:27" x14ac:dyDescent="0.2">
      <c r="A25" s="69" t="str">
        <f>'Les Résultats'!M7</f>
        <v>Dijon</v>
      </c>
      <c r="B25" s="67">
        <f>'Les Résultats'!N7</f>
        <v>2</v>
      </c>
      <c r="C25" s="67">
        <f>'Les Résultats'!O7</f>
        <v>0</v>
      </c>
      <c r="D25" s="69" t="str">
        <f>'Les Résultats'!P7</f>
        <v>Lorient</v>
      </c>
      <c r="E25" s="68" t="str">
        <f>'Les Résultats'!Q7</f>
        <v>X</v>
      </c>
      <c r="F25" s="67">
        <f t="shared" si="0"/>
        <v>3</v>
      </c>
      <c r="G25" s="67">
        <f t="shared" si="1"/>
        <v>0</v>
      </c>
      <c r="H25" s="67">
        <f t="shared" si="20"/>
        <v>1</v>
      </c>
      <c r="I25" s="67">
        <f t="shared" si="21"/>
        <v>0</v>
      </c>
      <c r="J25" s="67">
        <f t="shared" si="4"/>
        <v>0</v>
      </c>
      <c r="K25" s="67">
        <f t="shared" si="5"/>
        <v>0</v>
      </c>
      <c r="L25" s="67">
        <f t="shared" si="6"/>
        <v>0</v>
      </c>
      <c r="M25" s="68">
        <f t="shared" si="7"/>
        <v>1</v>
      </c>
      <c r="N25" s="68">
        <f t="shared" si="8"/>
        <v>1</v>
      </c>
      <c r="O25" s="68">
        <f t="shared" si="9"/>
        <v>2</v>
      </c>
      <c r="P25" s="68">
        <f t="shared" si="10"/>
        <v>0</v>
      </c>
    </row>
    <row r="26" spans="1:27" x14ac:dyDescent="0.2">
      <c r="A26" s="69" t="str">
        <f>'Les Résultats'!M8</f>
        <v>Bordeaux</v>
      </c>
      <c r="B26" s="67">
        <f>'Les Résultats'!N8</f>
        <v>1</v>
      </c>
      <c r="C26" s="67">
        <f>'Les Résultats'!O8</f>
        <v>1</v>
      </c>
      <c r="D26" s="69" t="str">
        <f>'Les Résultats'!P8</f>
        <v>Auxerre</v>
      </c>
      <c r="E26" s="68" t="str">
        <f>'Les Résultats'!Q8</f>
        <v>X</v>
      </c>
      <c r="F26" s="67">
        <f t="shared" si="0"/>
        <v>1</v>
      </c>
      <c r="G26" s="67">
        <f t="shared" si="1"/>
        <v>1</v>
      </c>
      <c r="H26" s="67">
        <f t="shared" si="20"/>
        <v>0</v>
      </c>
      <c r="I26" s="67">
        <f t="shared" si="21"/>
        <v>0</v>
      </c>
      <c r="J26" s="67">
        <f t="shared" si="4"/>
        <v>1</v>
      </c>
      <c r="K26" s="67">
        <f t="shared" si="5"/>
        <v>1</v>
      </c>
      <c r="L26" s="67">
        <f t="shared" si="6"/>
        <v>0</v>
      </c>
      <c r="M26" s="68">
        <f t="shared" si="7"/>
        <v>0</v>
      </c>
      <c r="N26" s="68">
        <f t="shared" si="8"/>
        <v>1</v>
      </c>
      <c r="O26" s="68">
        <f t="shared" si="9"/>
        <v>1</v>
      </c>
      <c r="P26" s="68">
        <f t="shared" si="10"/>
        <v>1</v>
      </c>
    </row>
    <row r="27" spans="1:27" x14ac:dyDescent="0.2">
      <c r="A27" s="69" t="str">
        <f>'Les Résultats'!M9</f>
        <v>Ajaccio</v>
      </c>
      <c r="B27" s="67">
        <f>'Les Résultats'!N9</f>
        <v>1</v>
      </c>
      <c r="C27" s="67">
        <f>'Les Résultats'!O9</f>
        <v>1</v>
      </c>
      <c r="D27" s="69" t="str">
        <f>'Les Résultats'!P9</f>
        <v>Evian-Thonon</v>
      </c>
      <c r="E27" s="68" t="str">
        <f>'Les Résultats'!Q9</f>
        <v>X</v>
      </c>
      <c r="F27" s="67">
        <f t="shared" si="0"/>
        <v>1</v>
      </c>
      <c r="G27" s="67">
        <f t="shared" si="1"/>
        <v>1</v>
      </c>
      <c r="H27" s="67">
        <f t="shared" si="20"/>
        <v>0</v>
      </c>
      <c r="I27" s="67">
        <f t="shared" si="21"/>
        <v>0</v>
      </c>
      <c r="J27" s="67">
        <f t="shared" si="4"/>
        <v>1</v>
      </c>
      <c r="K27" s="67">
        <f t="shared" si="5"/>
        <v>1</v>
      </c>
      <c r="L27" s="67">
        <f t="shared" si="6"/>
        <v>0</v>
      </c>
      <c r="M27" s="68">
        <f t="shared" si="7"/>
        <v>0</v>
      </c>
      <c r="N27" s="68">
        <f t="shared" si="8"/>
        <v>1</v>
      </c>
      <c r="O27" s="68">
        <f t="shared" si="9"/>
        <v>1</v>
      </c>
      <c r="P27" s="68">
        <f t="shared" si="10"/>
        <v>1</v>
      </c>
    </row>
    <row r="28" spans="1:27" x14ac:dyDescent="0.2">
      <c r="A28" s="69" t="str">
        <f>'Les Résultats'!M10</f>
        <v>Montpellier</v>
      </c>
      <c r="B28" s="67">
        <f>'Les Résultats'!N10</f>
        <v>4</v>
      </c>
      <c r="C28" s="67">
        <f>'Les Résultats'!O10</f>
        <v>0</v>
      </c>
      <c r="D28" s="69" t="str">
        <f>'Les Résultats'!P10</f>
        <v>Rennes</v>
      </c>
      <c r="E28" s="68" t="str">
        <f>'Les Résultats'!Q10</f>
        <v>X</v>
      </c>
      <c r="F28" s="67">
        <f t="shared" si="0"/>
        <v>3</v>
      </c>
      <c r="G28" s="67">
        <f t="shared" si="1"/>
        <v>0</v>
      </c>
      <c r="H28" s="67">
        <f t="shared" si="20"/>
        <v>1</v>
      </c>
      <c r="I28" s="67">
        <f t="shared" si="21"/>
        <v>0</v>
      </c>
      <c r="J28" s="67">
        <f t="shared" si="4"/>
        <v>0</v>
      </c>
      <c r="K28" s="67">
        <f t="shared" si="5"/>
        <v>0</v>
      </c>
      <c r="L28" s="67">
        <f t="shared" si="6"/>
        <v>0</v>
      </c>
      <c r="M28" s="68">
        <f t="shared" si="7"/>
        <v>1</v>
      </c>
      <c r="N28" s="68">
        <f t="shared" si="8"/>
        <v>1</v>
      </c>
      <c r="O28" s="68">
        <f t="shared" si="9"/>
        <v>4</v>
      </c>
      <c r="P28" s="68">
        <f t="shared" si="10"/>
        <v>0</v>
      </c>
    </row>
    <row r="29" spans="1:27" x14ac:dyDescent="0.2">
      <c r="A29" s="69" t="str">
        <f>'Les Résultats'!M11</f>
        <v>Nancy</v>
      </c>
      <c r="B29" s="67">
        <f>'Les Résultats'!N11</f>
        <v>1</v>
      </c>
      <c r="C29" s="67">
        <f>'Les Résultats'!O11</f>
        <v>2</v>
      </c>
      <c r="D29" s="69" t="str">
        <f>'Les Résultats'!P11</f>
        <v>Sochaux</v>
      </c>
      <c r="E29" s="68" t="str">
        <f>'Les Résultats'!Q11</f>
        <v>X</v>
      </c>
      <c r="F29" s="67">
        <f t="shared" si="0"/>
        <v>0</v>
      </c>
      <c r="G29" s="67">
        <f t="shared" si="1"/>
        <v>3</v>
      </c>
      <c r="H29" s="67">
        <f t="shared" si="20"/>
        <v>0</v>
      </c>
      <c r="I29" s="67">
        <f t="shared" si="21"/>
        <v>1</v>
      </c>
      <c r="J29" s="67">
        <f t="shared" si="4"/>
        <v>0</v>
      </c>
      <c r="K29" s="67">
        <f t="shared" si="5"/>
        <v>0</v>
      </c>
      <c r="L29" s="67">
        <f t="shared" si="6"/>
        <v>1</v>
      </c>
      <c r="M29" s="68">
        <f t="shared" si="7"/>
        <v>0</v>
      </c>
      <c r="N29" s="68">
        <f t="shared" si="8"/>
        <v>1</v>
      </c>
      <c r="O29" s="68">
        <f t="shared" si="9"/>
        <v>1</v>
      </c>
      <c r="P29" s="68">
        <f t="shared" si="10"/>
        <v>2</v>
      </c>
    </row>
    <row r="30" spans="1:27" x14ac:dyDescent="0.2">
      <c r="A30" s="69" t="str">
        <f>'Les Résultats'!M12</f>
        <v xml:space="preserve">Paris-SG </v>
      </c>
      <c r="B30" s="67">
        <f>'Les Résultats'!N12</f>
        <v>2</v>
      </c>
      <c r="C30" s="67">
        <f>'Les Résultats'!O12</f>
        <v>1</v>
      </c>
      <c r="D30" s="69" t="str">
        <f>'Les Résultats'!P12</f>
        <v>Valenciennes</v>
      </c>
      <c r="E30" s="68" t="str">
        <f>'Les Résultats'!Q12</f>
        <v>X</v>
      </c>
      <c r="F30" s="67">
        <f t="shared" si="0"/>
        <v>3</v>
      </c>
      <c r="G30" s="67">
        <f t="shared" si="1"/>
        <v>0</v>
      </c>
      <c r="H30" s="67">
        <f t="shared" si="20"/>
        <v>1</v>
      </c>
      <c r="I30" s="67">
        <f t="shared" si="21"/>
        <v>0</v>
      </c>
      <c r="J30" s="67">
        <f t="shared" si="4"/>
        <v>0</v>
      </c>
      <c r="K30" s="67">
        <f t="shared" si="5"/>
        <v>0</v>
      </c>
      <c r="L30" s="67">
        <f t="shared" si="6"/>
        <v>0</v>
      </c>
      <c r="M30" s="68">
        <f t="shared" si="7"/>
        <v>1</v>
      </c>
      <c r="N30" s="68">
        <f t="shared" si="8"/>
        <v>1</v>
      </c>
      <c r="O30" s="68">
        <f t="shared" si="9"/>
        <v>2</v>
      </c>
      <c r="P30" s="68">
        <f t="shared" si="10"/>
        <v>1</v>
      </c>
    </row>
    <row r="31" spans="1:27" x14ac:dyDescent="0.2">
      <c r="A31" s="69" t="str">
        <f>'Les Résultats'!M13</f>
        <v>Marseille</v>
      </c>
      <c r="B31" s="67">
        <f>'Les Résultats'!N13</f>
        <v>0</v>
      </c>
      <c r="C31" s="67">
        <f>'Les Résultats'!O13</f>
        <v>0</v>
      </c>
      <c r="D31" s="69" t="str">
        <f>'Les Résultats'!P13</f>
        <v>Saint-Etienne</v>
      </c>
      <c r="E31" s="68" t="str">
        <f>'Les Résultats'!Q13</f>
        <v>X</v>
      </c>
      <c r="F31" s="67">
        <f t="shared" si="0"/>
        <v>1</v>
      </c>
      <c r="G31" s="67">
        <f t="shared" si="1"/>
        <v>1</v>
      </c>
      <c r="H31" s="67">
        <f t="shared" si="20"/>
        <v>0</v>
      </c>
      <c r="I31" s="67">
        <f t="shared" si="21"/>
        <v>0</v>
      </c>
      <c r="J31" s="67">
        <f t="shared" si="4"/>
        <v>1</v>
      </c>
      <c r="K31" s="67">
        <f t="shared" si="5"/>
        <v>1</v>
      </c>
      <c r="L31" s="67">
        <f t="shared" si="6"/>
        <v>0</v>
      </c>
      <c r="M31" s="68">
        <f t="shared" si="7"/>
        <v>0</v>
      </c>
      <c r="N31" s="68">
        <f t="shared" si="8"/>
        <v>1</v>
      </c>
      <c r="O31" s="68">
        <f t="shared" si="9"/>
        <v>0</v>
      </c>
      <c r="P31" s="68">
        <f t="shared" si="10"/>
        <v>0</v>
      </c>
    </row>
    <row r="32" spans="1:27" x14ac:dyDescent="0.2">
      <c r="A32" s="69" t="str">
        <f>'Les Résultats'!S4</f>
        <v>Evian-Thonon</v>
      </c>
      <c r="B32" s="67">
        <f>'Les Résultats'!T4</f>
        <v>0</v>
      </c>
      <c r="C32" s="67">
        <f>'Les Résultats'!U4</f>
        <v>1</v>
      </c>
      <c r="D32" s="69" t="str">
        <f>'Les Résultats'!V4</f>
        <v>Dijon</v>
      </c>
      <c r="E32" s="68" t="str">
        <f>'Les Résultats'!W4</f>
        <v>X</v>
      </c>
      <c r="F32" s="67">
        <f t="shared" si="0"/>
        <v>0</v>
      </c>
      <c r="G32" s="67">
        <f t="shared" si="1"/>
        <v>3</v>
      </c>
      <c r="H32" s="67">
        <f t="shared" si="20"/>
        <v>0</v>
      </c>
      <c r="I32" s="67">
        <f t="shared" si="21"/>
        <v>1</v>
      </c>
      <c r="J32" s="67">
        <f t="shared" si="4"/>
        <v>0</v>
      </c>
      <c r="K32" s="67">
        <f t="shared" si="5"/>
        <v>0</v>
      </c>
      <c r="L32" s="67">
        <f t="shared" si="6"/>
        <v>1</v>
      </c>
      <c r="M32" s="68">
        <f t="shared" si="7"/>
        <v>0</v>
      </c>
      <c r="N32" s="68">
        <f t="shared" si="8"/>
        <v>1</v>
      </c>
      <c r="O32" s="68">
        <f t="shared" si="9"/>
        <v>0</v>
      </c>
      <c r="P32" s="68">
        <f t="shared" si="10"/>
        <v>1</v>
      </c>
    </row>
    <row r="33" spans="1:16" x14ac:dyDescent="0.2">
      <c r="A33" s="69" t="str">
        <f>'Les Résultats'!S5</f>
        <v>Lorient</v>
      </c>
      <c r="B33" s="67">
        <f>'Les Résultats'!T5</f>
        <v>2</v>
      </c>
      <c r="C33" s="67">
        <f>'Les Résultats'!U5</f>
        <v>1</v>
      </c>
      <c r="D33" s="69" t="str">
        <f>'Les Résultats'!V5</f>
        <v>Nancy</v>
      </c>
      <c r="E33" s="68" t="str">
        <f>'Les Résultats'!W5</f>
        <v>X</v>
      </c>
      <c r="F33" s="67">
        <f t="shared" si="0"/>
        <v>3</v>
      </c>
      <c r="G33" s="67">
        <f t="shared" si="1"/>
        <v>0</v>
      </c>
      <c r="H33" s="67">
        <f t="shared" si="20"/>
        <v>1</v>
      </c>
      <c r="I33" s="67">
        <f t="shared" si="21"/>
        <v>0</v>
      </c>
      <c r="J33" s="67">
        <f t="shared" si="4"/>
        <v>0</v>
      </c>
      <c r="K33" s="67">
        <f t="shared" si="5"/>
        <v>0</v>
      </c>
      <c r="L33" s="67">
        <f t="shared" si="6"/>
        <v>0</v>
      </c>
      <c r="M33" s="68">
        <f t="shared" si="7"/>
        <v>1</v>
      </c>
      <c r="N33" s="68">
        <f t="shared" si="8"/>
        <v>1</v>
      </c>
      <c r="O33" s="68">
        <f t="shared" si="9"/>
        <v>2</v>
      </c>
      <c r="P33" s="68">
        <f t="shared" si="10"/>
        <v>1</v>
      </c>
    </row>
    <row r="34" spans="1:16" x14ac:dyDescent="0.2">
      <c r="A34" s="69" t="str">
        <f>'Les Résultats'!S6</f>
        <v>Nice</v>
      </c>
      <c r="B34" s="67">
        <f>'Les Résultats'!T6</f>
        <v>0</v>
      </c>
      <c r="C34" s="67">
        <f>'Les Résultats'!U6</f>
        <v>0</v>
      </c>
      <c r="D34" s="69" t="str">
        <f>'Les Résultats'!V6</f>
        <v>Brest</v>
      </c>
      <c r="E34" s="68" t="str">
        <f>'Les Résultats'!W6</f>
        <v>X</v>
      </c>
      <c r="F34" s="67">
        <f t="shared" si="0"/>
        <v>1</v>
      </c>
      <c r="G34" s="67">
        <f t="shared" si="1"/>
        <v>1</v>
      </c>
      <c r="H34" s="67">
        <f t="shared" si="20"/>
        <v>0</v>
      </c>
      <c r="I34" s="67">
        <f t="shared" si="21"/>
        <v>0</v>
      </c>
      <c r="J34" s="67">
        <f t="shared" si="4"/>
        <v>1</v>
      </c>
      <c r="K34" s="67">
        <f t="shared" si="5"/>
        <v>1</v>
      </c>
      <c r="L34" s="67">
        <f t="shared" si="6"/>
        <v>0</v>
      </c>
      <c r="M34" s="68">
        <f t="shared" si="7"/>
        <v>0</v>
      </c>
      <c r="N34" s="68">
        <f t="shared" si="8"/>
        <v>1</v>
      </c>
      <c r="O34" s="68">
        <f t="shared" si="9"/>
        <v>0</v>
      </c>
      <c r="P34" s="68">
        <f t="shared" si="10"/>
        <v>0</v>
      </c>
    </row>
    <row r="35" spans="1:16" x14ac:dyDescent="0.2">
      <c r="A35" s="69" t="str">
        <f>'Les Résultats'!S7</f>
        <v>Valenciennes</v>
      </c>
      <c r="B35" s="67">
        <f>'Les Résultats'!T7</f>
        <v>1</v>
      </c>
      <c r="C35" s="67">
        <f>'Les Résultats'!U7</f>
        <v>2</v>
      </c>
      <c r="D35" s="69" t="str">
        <f>'Les Résultats'!V7</f>
        <v>Bordeaux</v>
      </c>
      <c r="E35" s="68" t="str">
        <f>'Les Résultats'!W7</f>
        <v>X</v>
      </c>
      <c r="F35" s="67">
        <f t="shared" si="0"/>
        <v>0</v>
      </c>
      <c r="G35" s="67">
        <f t="shared" si="1"/>
        <v>3</v>
      </c>
      <c r="H35" s="67">
        <f t="shared" si="20"/>
        <v>0</v>
      </c>
      <c r="I35" s="67">
        <f t="shared" si="21"/>
        <v>1</v>
      </c>
      <c r="J35" s="67">
        <f t="shared" si="4"/>
        <v>0</v>
      </c>
      <c r="K35" s="67">
        <f t="shared" si="5"/>
        <v>0</v>
      </c>
      <c r="L35" s="67">
        <f t="shared" si="6"/>
        <v>1</v>
      </c>
      <c r="M35" s="68">
        <f t="shared" si="7"/>
        <v>0</v>
      </c>
      <c r="N35" s="68">
        <f t="shared" si="8"/>
        <v>1</v>
      </c>
      <c r="O35" s="68">
        <f t="shared" si="9"/>
        <v>1</v>
      </c>
      <c r="P35" s="68">
        <f t="shared" si="10"/>
        <v>2</v>
      </c>
    </row>
    <row r="36" spans="1:16" x14ac:dyDescent="0.2">
      <c r="A36" s="69" t="str">
        <f>'Les Résultats'!S8</f>
        <v>Auxerre</v>
      </c>
      <c r="B36" s="67">
        <f>'Les Résultats'!T8</f>
        <v>4</v>
      </c>
      <c r="C36" s="67">
        <f>'Les Résultats'!U8</f>
        <v>1</v>
      </c>
      <c r="D36" s="69" t="str">
        <f>'Les Résultats'!V8</f>
        <v>Ajaccio</v>
      </c>
      <c r="E36" s="68" t="str">
        <f>'Les Résultats'!W8</f>
        <v>X</v>
      </c>
      <c r="F36" s="67">
        <f t="shared" si="0"/>
        <v>3</v>
      </c>
      <c r="G36" s="67">
        <f t="shared" si="1"/>
        <v>0</v>
      </c>
      <c r="H36" s="67">
        <f t="shared" si="20"/>
        <v>1</v>
      </c>
      <c r="I36" s="67">
        <f t="shared" si="21"/>
        <v>0</v>
      </c>
      <c r="J36" s="67">
        <f t="shared" si="4"/>
        <v>0</v>
      </c>
      <c r="K36" s="67">
        <f t="shared" si="5"/>
        <v>0</v>
      </c>
      <c r="L36" s="67">
        <f t="shared" si="6"/>
        <v>0</v>
      </c>
      <c r="M36" s="68">
        <f t="shared" si="7"/>
        <v>1</v>
      </c>
      <c r="N36" s="68">
        <f t="shared" si="8"/>
        <v>1</v>
      </c>
      <c r="O36" s="68">
        <f t="shared" si="9"/>
        <v>4</v>
      </c>
      <c r="P36" s="68">
        <f t="shared" si="10"/>
        <v>1</v>
      </c>
    </row>
    <row r="37" spans="1:16" x14ac:dyDescent="0.2">
      <c r="A37" s="69" t="str">
        <f>'Les Résultats'!S9</f>
        <v>Lyon</v>
      </c>
      <c r="B37" s="67">
        <f>'Les Résultats'!T9</f>
        <v>2</v>
      </c>
      <c r="C37" s="67">
        <f>'Les Résultats'!U9</f>
        <v>1</v>
      </c>
      <c r="D37" s="69" t="str">
        <f>'Les Résultats'!V9</f>
        <v>Montpellier</v>
      </c>
      <c r="E37" s="68" t="str">
        <f>'Les Résultats'!W9</f>
        <v>X</v>
      </c>
      <c r="F37" s="67">
        <f t="shared" si="0"/>
        <v>3</v>
      </c>
      <c r="G37" s="67">
        <f t="shared" si="1"/>
        <v>0</v>
      </c>
      <c r="H37" s="67">
        <f t="shared" si="20"/>
        <v>1</v>
      </c>
      <c r="I37" s="67">
        <f t="shared" si="21"/>
        <v>0</v>
      </c>
      <c r="J37" s="67">
        <f t="shared" si="4"/>
        <v>0</v>
      </c>
      <c r="K37" s="67">
        <f t="shared" si="5"/>
        <v>0</v>
      </c>
      <c r="L37" s="67">
        <f t="shared" si="6"/>
        <v>0</v>
      </c>
      <c r="M37" s="68">
        <f t="shared" si="7"/>
        <v>1</v>
      </c>
      <c r="N37" s="68">
        <f t="shared" si="8"/>
        <v>1</v>
      </c>
      <c r="O37" s="68">
        <f t="shared" si="9"/>
        <v>2</v>
      </c>
      <c r="P37" s="68">
        <f t="shared" si="10"/>
        <v>1</v>
      </c>
    </row>
    <row r="38" spans="1:16" x14ac:dyDescent="0.2">
      <c r="A38" s="69" t="str">
        <f>'Les Résultats'!S10</f>
        <v>Toulouse</v>
      </c>
      <c r="B38" s="67">
        <f>'Les Résultats'!T10</f>
        <v>1</v>
      </c>
      <c r="C38" s="67">
        <f>'Les Résultats'!U10</f>
        <v>3</v>
      </c>
      <c r="D38" s="69" t="str">
        <f>'Les Résultats'!V10</f>
        <v xml:space="preserve">Paris-SG </v>
      </c>
      <c r="E38" s="68" t="str">
        <f>'Les Résultats'!W10</f>
        <v>X</v>
      </c>
      <c r="F38" s="67">
        <f t="shared" si="0"/>
        <v>0</v>
      </c>
      <c r="G38" s="67">
        <f t="shared" si="1"/>
        <v>3</v>
      </c>
      <c r="H38" s="67">
        <f t="shared" si="20"/>
        <v>0</v>
      </c>
      <c r="I38" s="67">
        <f t="shared" si="21"/>
        <v>1</v>
      </c>
      <c r="J38" s="67">
        <f t="shared" si="4"/>
        <v>0</v>
      </c>
      <c r="K38" s="67">
        <f t="shared" si="5"/>
        <v>0</v>
      </c>
      <c r="L38" s="67">
        <f t="shared" si="6"/>
        <v>1</v>
      </c>
      <c r="M38" s="68">
        <f t="shared" si="7"/>
        <v>0</v>
      </c>
      <c r="N38" s="68">
        <f t="shared" si="8"/>
        <v>1</v>
      </c>
      <c r="O38" s="68">
        <f t="shared" si="9"/>
        <v>1</v>
      </c>
      <c r="P38" s="68">
        <f t="shared" si="10"/>
        <v>3</v>
      </c>
    </row>
    <row r="39" spans="1:16" x14ac:dyDescent="0.2">
      <c r="A39" s="69" t="str">
        <f>'Les Résultats'!S11</f>
        <v>Sochaux</v>
      </c>
      <c r="B39" s="67">
        <f>'Les Résultats'!T11</f>
        <v>2</v>
      </c>
      <c r="C39" s="67">
        <f>'Les Résultats'!U11</f>
        <v>1</v>
      </c>
      <c r="D39" s="69" t="str">
        <f>'Les Résultats'!V11</f>
        <v>Saint-Etienne</v>
      </c>
      <c r="E39" s="68" t="str">
        <f>'Les Résultats'!W11</f>
        <v>X</v>
      </c>
      <c r="F39" s="67">
        <f t="shared" si="0"/>
        <v>3</v>
      </c>
      <c r="G39" s="67">
        <f t="shared" si="1"/>
        <v>0</v>
      </c>
      <c r="H39" s="67">
        <f t="shared" si="20"/>
        <v>1</v>
      </c>
      <c r="I39" s="67">
        <f t="shared" si="21"/>
        <v>0</v>
      </c>
      <c r="J39" s="67">
        <f t="shared" si="4"/>
        <v>0</v>
      </c>
      <c r="K39" s="67">
        <f t="shared" si="5"/>
        <v>0</v>
      </c>
      <c r="L39" s="67">
        <f t="shared" si="6"/>
        <v>0</v>
      </c>
      <c r="M39" s="68">
        <f t="shared" si="7"/>
        <v>1</v>
      </c>
      <c r="N39" s="68">
        <f t="shared" si="8"/>
        <v>1</v>
      </c>
      <c r="O39" s="68">
        <f t="shared" si="9"/>
        <v>2</v>
      </c>
      <c r="P39" s="68">
        <f t="shared" si="10"/>
        <v>1</v>
      </c>
    </row>
    <row r="40" spans="1:16" x14ac:dyDescent="0.2">
      <c r="A40" s="69" t="str">
        <f>'Les Résultats'!S12</f>
        <v>Rennes</v>
      </c>
      <c r="B40" s="67">
        <f>'Les Résultats'!T12</f>
        <v>3</v>
      </c>
      <c r="C40" s="67">
        <f>'Les Résultats'!U12</f>
        <v>2</v>
      </c>
      <c r="D40" s="69" t="str">
        <f>'Les Résultats'!V12</f>
        <v>Caen</v>
      </c>
      <c r="E40" s="68" t="str">
        <f>'Les Résultats'!W12</f>
        <v>X</v>
      </c>
      <c r="F40" s="67">
        <f t="shared" si="0"/>
        <v>3</v>
      </c>
      <c r="G40" s="67">
        <f t="shared" si="1"/>
        <v>0</v>
      </c>
      <c r="H40" s="67">
        <f t="shared" si="20"/>
        <v>1</v>
      </c>
      <c r="I40" s="67">
        <f t="shared" si="21"/>
        <v>0</v>
      </c>
      <c r="J40" s="67">
        <f t="shared" si="4"/>
        <v>0</v>
      </c>
      <c r="K40" s="67">
        <f t="shared" si="5"/>
        <v>0</v>
      </c>
      <c r="L40" s="67">
        <f t="shared" si="6"/>
        <v>0</v>
      </c>
      <c r="M40" s="68">
        <f t="shared" si="7"/>
        <v>1</v>
      </c>
      <c r="N40" s="68">
        <f t="shared" si="8"/>
        <v>1</v>
      </c>
      <c r="O40" s="68">
        <f t="shared" si="9"/>
        <v>3</v>
      </c>
      <c r="P40" s="68">
        <f t="shared" si="10"/>
        <v>2</v>
      </c>
    </row>
    <row r="41" spans="1:16" x14ac:dyDescent="0.2">
      <c r="A41" s="69" t="str">
        <f>'Les Résultats'!S13</f>
        <v>Lille</v>
      </c>
      <c r="B41" s="67">
        <f>'Les Résultats'!T13</f>
        <v>3</v>
      </c>
      <c r="C41" s="67">
        <f>'Les Résultats'!U13</f>
        <v>2</v>
      </c>
      <c r="D41" s="69" t="str">
        <f>'Les Résultats'!V13</f>
        <v>Marseille</v>
      </c>
      <c r="E41" s="68" t="str">
        <f>'Les Résultats'!W13</f>
        <v>X</v>
      </c>
      <c r="F41" s="67">
        <f t="shared" si="0"/>
        <v>3</v>
      </c>
      <c r="G41" s="67">
        <f t="shared" si="1"/>
        <v>0</v>
      </c>
      <c r="H41" s="67">
        <f t="shared" si="20"/>
        <v>1</v>
      </c>
      <c r="I41" s="67">
        <f t="shared" si="21"/>
        <v>0</v>
      </c>
      <c r="J41" s="67">
        <f t="shared" si="4"/>
        <v>0</v>
      </c>
      <c r="K41" s="67">
        <f t="shared" si="5"/>
        <v>0</v>
      </c>
      <c r="L41" s="67">
        <f t="shared" si="6"/>
        <v>0</v>
      </c>
      <c r="M41" s="68">
        <f t="shared" si="7"/>
        <v>1</v>
      </c>
      <c r="N41" s="68">
        <f t="shared" si="8"/>
        <v>1</v>
      </c>
      <c r="O41" s="68">
        <f t="shared" si="9"/>
        <v>3</v>
      </c>
      <c r="P41" s="68">
        <f t="shared" si="10"/>
        <v>2</v>
      </c>
    </row>
    <row r="42" spans="1:16" x14ac:dyDescent="0.2">
      <c r="A42" s="69" t="str">
        <f>'Les Résultats'!A16</f>
        <v>Dijon</v>
      </c>
      <c r="B42" s="67">
        <f>'Les Résultats'!B16</f>
        <v>1</v>
      </c>
      <c r="C42" s="67">
        <f>'Les Résultats'!C16</f>
        <v>2</v>
      </c>
      <c r="D42" s="69" t="str">
        <f>'Les Résultats'!D16</f>
        <v>Lyon</v>
      </c>
      <c r="E42" s="68" t="str">
        <f>'Les Résultats'!E16</f>
        <v>X</v>
      </c>
      <c r="F42" s="67">
        <f t="shared" si="0"/>
        <v>0</v>
      </c>
      <c r="G42" s="67">
        <f t="shared" si="1"/>
        <v>3</v>
      </c>
      <c r="H42" s="67">
        <f t="shared" si="20"/>
        <v>0</v>
      </c>
      <c r="I42" s="67">
        <f t="shared" si="21"/>
        <v>1</v>
      </c>
      <c r="J42" s="67">
        <f t="shared" si="4"/>
        <v>0</v>
      </c>
      <c r="K42" s="67">
        <f t="shared" si="5"/>
        <v>0</v>
      </c>
      <c r="L42" s="67">
        <f t="shared" si="6"/>
        <v>1</v>
      </c>
      <c r="M42" s="68">
        <f t="shared" si="7"/>
        <v>0</v>
      </c>
      <c r="N42" s="68">
        <f t="shared" si="8"/>
        <v>1</v>
      </c>
      <c r="O42" s="68">
        <f t="shared" si="9"/>
        <v>1</v>
      </c>
      <c r="P42" s="68">
        <f t="shared" si="10"/>
        <v>2</v>
      </c>
    </row>
    <row r="43" spans="1:16" x14ac:dyDescent="0.2">
      <c r="A43" s="69" t="str">
        <f>'Les Résultats'!A17</f>
        <v>Caen</v>
      </c>
      <c r="B43" s="67">
        <f>'Les Résultats'!B17</f>
        <v>0</v>
      </c>
      <c r="C43" s="67">
        <f>'Les Résultats'!C17</f>
        <v>1</v>
      </c>
      <c r="D43" s="69" t="str">
        <f>'Les Résultats'!D17</f>
        <v>Toulouse</v>
      </c>
      <c r="E43" s="68" t="str">
        <f>'Les Résultats'!E17</f>
        <v>X</v>
      </c>
      <c r="F43" s="67">
        <f t="shared" si="0"/>
        <v>0</v>
      </c>
      <c r="G43" s="67">
        <f t="shared" si="1"/>
        <v>3</v>
      </c>
      <c r="H43" s="67">
        <f t="shared" si="20"/>
        <v>0</v>
      </c>
      <c r="I43" s="67">
        <f t="shared" si="21"/>
        <v>1</v>
      </c>
      <c r="J43" s="67">
        <f t="shared" si="4"/>
        <v>0</v>
      </c>
      <c r="K43" s="67">
        <f t="shared" si="5"/>
        <v>0</v>
      </c>
      <c r="L43" s="67">
        <f t="shared" si="6"/>
        <v>1</v>
      </c>
      <c r="M43" s="68">
        <f t="shared" si="7"/>
        <v>0</v>
      </c>
      <c r="N43" s="68">
        <f t="shared" si="8"/>
        <v>1</v>
      </c>
      <c r="O43" s="68">
        <f t="shared" si="9"/>
        <v>0</v>
      </c>
      <c r="P43" s="68">
        <f t="shared" si="10"/>
        <v>1</v>
      </c>
    </row>
    <row r="44" spans="1:16" x14ac:dyDescent="0.2">
      <c r="A44" s="69" t="str">
        <f>'Les Résultats'!A18</f>
        <v>Sochaux</v>
      </c>
      <c r="B44" s="67">
        <f>'Les Résultats'!B18</f>
        <v>1</v>
      </c>
      <c r="C44" s="67">
        <f>'Les Résultats'!C18</f>
        <v>1</v>
      </c>
      <c r="D44" s="69" t="str">
        <f>'Les Résultats'!D18</f>
        <v>Lorient</v>
      </c>
      <c r="E44" s="68" t="str">
        <f>'Les Résultats'!E18</f>
        <v>X</v>
      </c>
      <c r="F44" s="67">
        <f t="shared" si="0"/>
        <v>1</v>
      </c>
      <c r="G44" s="67">
        <f t="shared" si="1"/>
        <v>1</v>
      </c>
      <c r="H44" s="67">
        <f t="shared" si="20"/>
        <v>0</v>
      </c>
      <c r="I44" s="67">
        <f t="shared" si="21"/>
        <v>0</v>
      </c>
      <c r="J44" s="67">
        <f t="shared" si="4"/>
        <v>1</v>
      </c>
      <c r="K44" s="67">
        <f t="shared" si="5"/>
        <v>1</v>
      </c>
      <c r="L44" s="67">
        <f t="shared" si="6"/>
        <v>0</v>
      </c>
      <c r="M44" s="68">
        <f t="shared" si="7"/>
        <v>0</v>
      </c>
      <c r="N44" s="68">
        <f t="shared" si="8"/>
        <v>1</v>
      </c>
      <c r="O44" s="68">
        <f t="shared" si="9"/>
        <v>1</v>
      </c>
      <c r="P44" s="68">
        <f t="shared" si="10"/>
        <v>1</v>
      </c>
    </row>
    <row r="45" spans="1:16" x14ac:dyDescent="0.2">
      <c r="A45" s="69" t="str">
        <f>'Les Résultats'!A19</f>
        <v>Saint-Etienne</v>
      </c>
      <c r="B45" s="67">
        <f>'Les Résultats'!B19</f>
        <v>1</v>
      </c>
      <c r="C45" s="67">
        <f>'Les Résultats'!C19</f>
        <v>3</v>
      </c>
      <c r="D45" s="69" t="str">
        <f>'Les Résultats'!D19</f>
        <v>Lille</v>
      </c>
      <c r="E45" s="68" t="str">
        <f>'Les Résultats'!E19</f>
        <v>X</v>
      </c>
      <c r="F45" s="67">
        <f t="shared" si="0"/>
        <v>0</v>
      </c>
      <c r="G45" s="67">
        <f t="shared" si="1"/>
        <v>3</v>
      </c>
      <c r="H45" s="67">
        <f t="shared" si="20"/>
        <v>0</v>
      </c>
      <c r="I45" s="67">
        <f t="shared" si="21"/>
        <v>1</v>
      </c>
      <c r="J45" s="67">
        <f t="shared" si="4"/>
        <v>0</v>
      </c>
      <c r="K45" s="67">
        <f t="shared" si="5"/>
        <v>0</v>
      </c>
      <c r="L45" s="67">
        <f t="shared" si="6"/>
        <v>1</v>
      </c>
      <c r="M45" s="68">
        <f t="shared" si="7"/>
        <v>0</v>
      </c>
      <c r="N45" s="68">
        <f t="shared" si="8"/>
        <v>1</v>
      </c>
      <c r="O45" s="68">
        <f t="shared" si="9"/>
        <v>1</v>
      </c>
      <c r="P45" s="68">
        <f t="shared" si="10"/>
        <v>3</v>
      </c>
    </row>
    <row r="46" spans="1:16" x14ac:dyDescent="0.2">
      <c r="A46" s="69" t="str">
        <f>'Les Résultats'!A20</f>
        <v>Bordeaux</v>
      </c>
      <c r="B46" s="67">
        <f>'Les Résultats'!B20</f>
        <v>0</v>
      </c>
      <c r="C46" s="67">
        <f>'Les Résultats'!C20</f>
        <v>0</v>
      </c>
      <c r="D46" s="69" t="str">
        <f>'Les Résultats'!D20</f>
        <v>Evian-Thonon</v>
      </c>
      <c r="E46" s="68" t="str">
        <f>'Les Résultats'!E20</f>
        <v>X</v>
      </c>
      <c r="F46" s="67">
        <f t="shared" si="0"/>
        <v>1</v>
      </c>
      <c r="G46" s="67">
        <f t="shared" si="1"/>
        <v>1</v>
      </c>
      <c r="H46" s="67">
        <f t="shared" si="20"/>
        <v>0</v>
      </c>
      <c r="I46" s="67">
        <f t="shared" si="21"/>
        <v>0</v>
      </c>
      <c r="J46" s="67">
        <f t="shared" si="4"/>
        <v>1</v>
      </c>
      <c r="K46" s="67">
        <f t="shared" si="5"/>
        <v>1</v>
      </c>
      <c r="L46" s="67">
        <f t="shared" si="6"/>
        <v>0</v>
      </c>
      <c r="M46" s="68">
        <f t="shared" si="7"/>
        <v>0</v>
      </c>
      <c r="N46" s="68">
        <f t="shared" si="8"/>
        <v>1</v>
      </c>
      <c r="O46" s="68">
        <f t="shared" si="9"/>
        <v>0</v>
      </c>
      <c r="P46" s="68">
        <f t="shared" si="10"/>
        <v>0</v>
      </c>
    </row>
    <row r="47" spans="1:16" x14ac:dyDescent="0.2">
      <c r="A47" s="69" t="str">
        <f>'Les Résultats'!A21</f>
        <v>Ajaccio</v>
      </c>
      <c r="B47" s="67">
        <f>'Les Résultats'!B21</f>
        <v>3</v>
      </c>
      <c r="C47" s="67">
        <f>'Les Résultats'!C21</f>
        <v>1</v>
      </c>
      <c r="D47" s="69" t="str">
        <f>'Les Résultats'!D21</f>
        <v>Valenciennes</v>
      </c>
      <c r="E47" s="68" t="str">
        <f>'Les Résultats'!E21</f>
        <v>X</v>
      </c>
      <c r="F47" s="67">
        <f t="shared" si="0"/>
        <v>3</v>
      </c>
      <c r="G47" s="67">
        <f t="shared" si="1"/>
        <v>0</v>
      </c>
      <c r="H47" s="67">
        <f t="shared" si="20"/>
        <v>1</v>
      </c>
      <c r="I47" s="67">
        <f t="shared" si="21"/>
        <v>0</v>
      </c>
      <c r="J47" s="67">
        <f t="shared" si="4"/>
        <v>0</v>
      </c>
      <c r="K47" s="67">
        <f t="shared" si="5"/>
        <v>0</v>
      </c>
      <c r="L47" s="67">
        <f t="shared" si="6"/>
        <v>0</v>
      </c>
      <c r="M47" s="68">
        <f t="shared" si="7"/>
        <v>1</v>
      </c>
      <c r="N47" s="68">
        <f t="shared" si="8"/>
        <v>1</v>
      </c>
      <c r="O47" s="68">
        <f t="shared" si="9"/>
        <v>3</v>
      </c>
      <c r="P47" s="68">
        <f t="shared" si="10"/>
        <v>1</v>
      </c>
    </row>
    <row r="48" spans="1:16" x14ac:dyDescent="0.2">
      <c r="A48" s="69" t="str">
        <f>'Les Résultats'!A22</f>
        <v>Marseille</v>
      </c>
      <c r="B48" s="67">
        <f>'Les Résultats'!B22</f>
        <v>0</v>
      </c>
      <c r="C48" s="67">
        <f>'Les Résultats'!C22</f>
        <v>1</v>
      </c>
      <c r="D48" s="69" t="str">
        <f>'Les Résultats'!D22</f>
        <v>Rennes</v>
      </c>
      <c r="E48" s="68" t="str">
        <f>'Les Résultats'!E22</f>
        <v>X</v>
      </c>
      <c r="F48" s="67">
        <f t="shared" si="0"/>
        <v>0</v>
      </c>
      <c r="G48" s="67">
        <f t="shared" si="1"/>
        <v>3</v>
      </c>
      <c r="H48" s="67">
        <f t="shared" si="20"/>
        <v>0</v>
      </c>
      <c r="I48" s="67">
        <f t="shared" si="21"/>
        <v>1</v>
      </c>
      <c r="J48" s="67">
        <f t="shared" si="4"/>
        <v>0</v>
      </c>
      <c r="K48" s="67">
        <f t="shared" si="5"/>
        <v>0</v>
      </c>
      <c r="L48" s="67">
        <f t="shared" si="6"/>
        <v>1</v>
      </c>
      <c r="M48" s="68">
        <f t="shared" si="7"/>
        <v>0</v>
      </c>
      <c r="N48" s="68">
        <f t="shared" si="8"/>
        <v>1</v>
      </c>
      <c r="O48" s="68">
        <f t="shared" si="9"/>
        <v>0</v>
      </c>
      <c r="P48" s="68">
        <f t="shared" si="10"/>
        <v>1</v>
      </c>
    </row>
    <row r="49" spans="1:16" x14ac:dyDescent="0.2">
      <c r="A49" s="69" t="str">
        <f>'Les Résultats'!A23</f>
        <v>Montpellier</v>
      </c>
      <c r="B49" s="67">
        <f>'Les Résultats'!B23</f>
        <v>1</v>
      </c>
      <c r="C49" s="67">
        <f>'Les Résultats'!C23</f>
        <v>0</v>
      </c>
      <c r="D49" s="69" t="str">
        <f>'Les Résultats'!D23</f>
        <v>Nice</v>
      </c>
      <c r="E49" s="68" t="str">
        <f>'Les Résultats'!E23</f>
        <v>X</v>
      </c>
      <c r="F49" s="67">
        <f t="shared" si="0"/>
        <v>3</v>
      </c>
      <c r="G49" s="67">
        <f t="shared" si="1"/>
        <v>0</v>
      </c>
      <c r="H49" s="67">
        <f t="shared" si="20"/>
        <v>1</v>
      </c>
      <c r="I49" s="67">
        <f t="shared" si="21"/>
        <v>0</v>
      </c>
      <c r="J49" s="67">
        <f t="shared" si="4"/>
        <v>0</v>
      </c>
      <c r="K49" s="67">
        <f t="shared" si="5"/>
        <v>0</v>
      </c>
      <c r="L49" s="67">
        <f t="shared" si="6"/>
        <v>0</v>
      </c>
      <c r="M49" s="68">
        <f t="shared" si="7"/>
        <v>1</v>
      </c>
      <c r="N49" s="68">
        <f t="shared" si="8"/>
        <v>1</v>
      </c>
      <c r="O49" s="68">
        <f t="shared" si="9"/>
        <v>1</v>
      </c>
      <c r="P49" s="68">
        <f t="shared" si="10"/>
        <v>0</v>
      </c>
    </row>
    <row r="50" spans="1:16" x14ac:dyDescent="0.2">
      <c r="A50" s="69" t="str">
        <f>'Les Résultats'!A24</f>
        <v>Nancy</v>
      </c>
      <c r="B50" s="67">
        <f>'Les Résultats'!B24</f>
        <v>0</v>
      </c>
      <c r="C50" s="67">
        <f>'Les Résultats'!C24</f>
        <v>0</v>
      </c>
      <c r="D50" s="69" t="str">
        <f>'Les Résultats'!D24</f>
        <v>Auxerre</v>
      </c>
      <c r="E50" s="68" t="str">
        <f>'Les Résultats'!E24</f>
        <v>X</v>
      </c>
      <c r="F50" s="67">
        <f t="shared" si="0"/>
        <v>1</v>
      </c>
      <c r="G50" s="67">
        <f t="shared" si="1"/>
        <v>1</v>
      </c>
      <c r="H50" s="67">
        <f t="shared" si="20"/>
        <v>0</v>
      </c>
      <c r="I50" s="67">
        <f t="shared" si="21"/>
        <v>0</v>
      </c>
      <c r="J50" s="67">
        <f t="shared" si="4"/>
        <v>1</v>
      </c>
      <c r="K50" s="67">
        <f t="shared" si="5"/>
        <v>1</v>
      </c>
      <c r="L50" s="67">
        <f t="shared" si="6"/>
        <v>0</v>
      </c>
      <c r="M50" s="68">
        <f t="shared" si="7"/>
        <v>0</v>
      </c>
      <c r="N50" s="68">
        <f t="shared" si="8"/>
        <v>1</v>
      </c>
      <c r="O50" s="68">
        <f t="shared" si="9"/>
        <v>0</v>
      </c>
      <c r="P50" s="68">
        <f t="shared" si="10"/>
        <v>0</v>
      </c>
    </row>
    <row r="51" spans="1:16" x14ac:dyDescent="0.2">
      <c r="A51" s="69" t="str">
        <f>'Les Résultats'!A25</f>
        <v xml:space="preserve">Paris-SG </v>
      </c>
      <c r="B51" s="67">
        <f>'Les Résultats'!B25</f>
        <v>1</v>
      </c>
      <c r="C51" s="67">
        <f>'Les Résultats'!C25</f>
        <v>0</v>
      </c>
      <c r="D51" s="69" t="str">
        <f>'Les Résultats'!D25</f>
        <v>Brest</v>
      </c>
      <c r="E51" s="68" t="str">
        <f>'Les Résultats'!E25</f>
        <v>X</v>
      </c>
      <c r="F51" s="67">
        <f t="shared" si="0"/>
        <v>3</v>
      </c>
      <c r="G51" s="67">
        <f t="shared" si="1"/>
        <v>0</v>
      </c>
      <c r="H51" s="67">
        <f t="shared" si="20"/>
        <v>1</v>
      </c>
      <c r="I51" s="67">
        <f t="shared" si="21"/>
        <v>0</v>
      </c>
      <c r="J51" s="67">
        <f t="shared" si="4"/>
        <v>0</v>
      </c>
      <c r="K51" s="67">
        <f t="shared" si="5"/>
        <v>0</v>
      </c>
      <c r="L51" s="67">
        <f t="shared" si="6"/>
        <v>0</v>
      </c>
      <c r="M51" s="68">
        <f t="shared" si="7"/>
        <v>1</v>
      </c>
      <c r="N51" s="68">
        <f t="shared" si="8"/>
        <v>1</v>
      </c>
      <c r="O51" s="68">
        <f t="shared" si="9"/>
        <v>1</v>
      </c>
      <c r="P51" s="68">
        <f t="shared" si="10"/>
        <v>0</v>
      </c>
    </row>
    <row r="52" spans="1:16" x14ac:dyDescent="0.2">
      <c r="A52" s="69" t="str">
        <f>'Les Résultats'!G16</f>
        <v>Brest</v>
      </c>
      <c r="B52" s="67">
        <f>'Les Résultats'!H16</f>
        <v>2</v>
      </c>
      <c r="C52" s="67">
        <f>'Les Résultats'!I16</f>
        <v>2</v>
      </c>
      <c r="D52" s="69" t="str">
        <f>'Les Résultats'!J16</f>
        <v>Montpellier</v>
      </c>
      <c r="E52" s="68" t="str">
        <f>'Les Résultats'!K16</f>
        <v>X</v>
      </c>
      <c r="F52" s="67">
        <f t="shared" si="0"/>
        <v>1</v>
      </c>
      <c r="G52" s="67">
        <f t="shared" si="1"/>
        <v>1</v>
      </c>
      <c r="H52" s="67">
        <f t="shared" si="20"/>
        <v>0</v>
      </c>
      <c r="I52" s="67">
        <f t="shared" si="21"/>
        <v>0</v>
      </c>
      <c r="J52" s="67">
        <f t="shared" si="4"/>
        <v>1</v>
      </c>
      <c r="K52" s="67">
        <f t="shared" si="5"/>
        <v>1</v>
      </c>
      <c r="L52" s="67">
        <f t="shared" si="6"/>
        <v>0</v>
      </c>
      <c r="M52" s="68">
        <f t="shared" si="7"/>
        <v>0</v>
      </c>
      <c r="N52" s="68">
        <f t="shared" si="8"/>
        <v>1</v>
      </c>
      <c r="O52" s="68">
        <f t="shared" si="9"/>
        <v>2</v>
      </c>
      <c r="P52" s="68">
        <f t="shared" si="10"/>
        <v>2</v>
      </c>
    </row>
    <row r="53" spans="1:16" x14ac:dyDescent="0.2">
      <c r="A53" s="69" t="str">
        <f>'Les Résultats'!G17</f>
        <v>Toulouse</v>
      </c>
      <c r="B53" s="67">
        <f>'Les Résultats'!H17</f>
        <v>3</v>
      </c>
      <c r="C53" s="67">
        <f>'Les Résultats'!I17</f>
        <v>2</v>
      </c>
      <c r="D53" s="69" t="str">
        <f>'Les Résultats'!J17</f>
        <v>Bordeaux</v>
      </c>
      <c r="E53" s="68" t="str">
        <f>'Les Résultats'!K17</f>
        <v>X</v>
      </c>
      <c r="F53" s="67">
        <f t="shared" si="0"/>
        <v>3</v>
      </c>
      <c r="G53" s="67">
        <f t="shared" si="1"/>
        <v>0</v>
      </c>
      <c r="H53" s="67">
        <f t="shared" si="20"/>
        <v>1</v>
      </c>
      <c r="I53" s="67">
        <f t="shared" si="21"/>
        <v>0</v>
      </c>
      <c r="J53" s="67">
        <f t="shared" si="4"/>
        <v>0</v>
      </c>
      <c r="K53" s="67">
        <f t="shared" si="5"/>
        <v>0</v>
      </c>
      <c r="L53" s="67">
        <f t="shared" si="6"/>
        <v>0</v>
      </c>
      <c r="M53" s="68">
        <f t="shared" si="7"/>
        <v>1</v>
      </c>
      <c r="N53" s="68">
        <f t="shared" si="8"/>
        <v>1</v>
      </c>
      <c r="O53" s="68">
        <f t="shared" si="9"/>
        <v>3</v>
      </c>
      <c r="P53" s="68">
        <f t="shared" si="10"/>
        <v>2</v>
      </c>
    </row>
    <row r="54" spans="1:16" x14ac:dyDescent="0.2">
      <c r="A54" s="69" t="str">
        <f>'Les Résultats'!G18</f>
        <v>Lorient</v>
      </c>
      <c r="B54" s="67">
        <f>'Les Résultats'!H18</f>
        <v>3</v>
      </c>
      <c r="C54" s="67">
        <f>'Les Résultats'!I18</f>
        <v>0</v>
      </c>
      <c r="D54" s="69" t="str">
        <f>'Les Résultats'!J18</f>
        <v>Saint-Etienne</v>
      </c>
      <c r="E54" s="68" t="str">
        <f>'Les Résultats'!K18</f>
        <v>X</v>
      </c>
      <c r="F54" s="67">
        <f t="shared" si="0"/>
        <v>3</v>
      </c>
      <c r="G54" s="67">
        <f t="shared" si="1"/>
        <v>0</v>
      </c>
      <c r="H54" s="67">
        <f t="shared" si="20"/>
        <v>1</v>
      </c>
      <c r="I54" s="67">
        <f t="shared" si="21"/>
        <v>0</v>
      </c>
      <c r="J54" s="67">
        <f t="shared" si="4"/>
        <v>0</v>
      </c>
      <c r="K54" s="67">
        <f t="shared" si="5"/>
        <v>0</v>
      </c>
      <c r="L54" s="67">
        <f t="shared" si="6"/>
        <v>0</v>
      </c>
      <c r="M54" s="68">
        <f t="shared" si="7"/>
        <v>1</v>
      </c>
      <c r="N54" s="68">
        <f t="shared" si="8"/>
        <v>1</v>
      </c>
      <c r="O54" s="68">
        <f t="shared" si="9"/>
        <v>3</v>
      </c>
      <c r="P54" s="68">
        <f t="shared" si="10"/>
        <v>0</v>
      </c>
    </row>
    <row r="55" spans="1:16" x14ac:dyDescent="0.2">
      <c r="A55" s="69" t="str">
        <f>'Les Résultats'!G19</f>
        <v>Auxerre</v>
      </c>
      <c r="B55" s="67">
        <f>'Les Résultats'!H19</f>
        <v>1</v>
      </c>
      <c r="C55" s="67">
        <f>'Les Résultats'!I19</f>
        <v>1</v>
      </c>
      <c r="D55" s="69" t="str">
        <f>'Les Résultats'!J19</f>
        <v>Caen</v>
      </c>
      <c r="E55" s="68" t="str">
        <f>'Les Résultats'!K19</f>
        <v>X</v>
      </c>
      <c r="F55" s="67">
        <f t="shared" si="0"/>
        <v>1</v>
      </c>
      <c r="G55" s="67">
        <f t="shared" si="1"/>
        <v>1</v>
      </c>
      <c r="H55" s="67">
        <f t="shared" si="20"/>
        <v>0</v>
      </c>
      <c r="I55" s="67">
        <f t="shared" si="21"/>
        <v>0</v>
      </c>
      <c r="J55" s="67">
        <f t="shared" si="4"/>
        <v>1</v>
      </c>
      <c r="K55" s="67">
        <f t="shared" si="5"/>
        <v>1</v>
      </c>
      <c r="L55" s="67">
        <f t="shared" si="6"/>
        <v>0</v>
      </c>
      <c r="M55" s="68">
        <f t="shared" si="7"/>
        <v>0</v>
      </c>
      <c r="N55" s="68">
        <f t="shared" si="8"/>
        <v>1</v>
      </c>
      <c r="O55" s="68">
        <f t="shared" si="9"/>
        <v>1</v>
      </c>
      <c r="P55" s="68">
        <f t="shared" si="10"/>
        <v>1</v>
      </c>
    </row>
    <row r="56" spans="1:16" x14ac:dyDescent="0.2">
      <c r="A56" s="69" t="str">
        <f>'Les Résultats'!G20</f>
        <v>Valenciennes</v>
      </c>
      <c r="B56" s="67">
        <f>'Les Résultats'!H20</f>
        <v>4</v>
      </c>
      <c r="C56" s="67">
        <f>'Les Résultats'!I20</f>
        <v>0</v>
      </c>
      <c r="D56" s="69" t="str">
        <f>'Les Résultats'!J20</f>
        <v>Dijon</v>
      </c>
      <c r="E56" s="68" t="str">
        <f>'Les Résultats'!K20</f>
        <v>X</v>
      </c>
      <c r="F56" s="67">
        <f t="shared" si="0"/>
        <v>3</v>
      </c>
      <c r="G56" s="67">
        <f t="shared" si="1"/>
        <v>0</v>
      </c>
      <c r="H56" s="67">
        <f t="shared" si="20"/>
        <v>1</v>
      </c>
      <c r="I56" s="67">
        <f t="shared" si="21"/>
        <v>0</v>
      </c>
      <c r="J56" s="67">
        <f t="shared" si="4"/>
        <v>0</v>
      </c>
      <c r="K56" s="67">
        <f t="shared" si="5"/>
        <v>0</v>
      </c>
      <c r="L56" s="67">
        <f t="shared" si="6"/>
        <v>0</v>
      </c>
      <c r="M56" s="68">
        <f t="shared" si="7"/>
        <v>1</v>
      </c>
      <c r="N56" s="68">
        <f t="shared" si="8"/>
        <v>1</v>
      </c>
      <c r="O56" s="68">
        <f t="shared" si="9"/>
        <v>4</v>
      </c>
      <c r="P56" s="68">
        <f t="shared" si="10"/>
        <v>0</v>
      </c>
    </row>
    <row r="57" spans="1:16" x14ac:dyDescent="0.2">
      <c r="A57" s="69" t="str">
        <f>'Les Résultats'!G21</f>
        <v>Nice</v>
      </c>
      <c r="B57" s="67">
        <f>'Les Résultats'!H21</f>
        <v>3</v>
      </c>
      <c r="C57" s="67">
        <f>'Les Résultats'!I21</f>
        <v>0</v>
      </c>
      <c r="D57" s="69" t="str">
        <f>'Les Résultats'!J21</f>
        <v>Ajaccio</v>
      </c>
      <c r="E57" s="68" t="str">
        <f>'Les Résultats'!K21</f>
        <v>X</v>
      </c>
      <c r="F57" s="67">
        <f t="shared" si="0"/>
        <v>3</v>
      </c>
      <c r="G57" s="67">
        <f t="shared" si="1"/>
        <v>0</v>
      </c>
      <c r="H57" s="67">
        <f t="shared" si="20"/>
        <v>1</v>
      </c>
      <c r="I57" s="67">
        <f t="shared" si="21"/>
        <v>0</v>
      </c>
      <c r="J57" s="67">
        <f t="shared" si="4"/>
        <v>0</v>
      </c>
      <c r="K57" s="67">
        <f t="shared" si="5"/>
        <v>0</v>
      </c>
      <c r="L57" s="67">
        <f t="shared" si="6"/>
        <v>0</v>
      </c>
      <c r="M57" s="68">
        <f t="shared" si="7"/>
        <v>1</v>
      </c>
      <c r="N57" s="68">
        <f t="shared" si="8"/>
        <v>1</v>
      </c>
      <c r="O57" s="68">
        <f t="shared" si="9"/>
        <v>3</v>
      </c>
      <c r="P57" s="68">
        <f t="shared" si="10"/>
        <v>0</v>
      </c>
    </row>
    <row r="58" spans="1:16" x14ac:dyDescent="0.2">
      <c r="A58" s="69" t="str">
        <f>'Les Résultats'!G22</f>
        <v>Lille</v>
      </c>
      <c r="B58" s="67">
        <f>'Les Résultats'!H22</f>
        <v>2</v>
      </c>
      <c r="C58" s="67">
        <f>'Les Résultats'!I22</f>
        <v>2</v>
      </c>
      <c r="D58" s="69" t="str">
        <f>'Les Résultats'!J22</f>
        <v>Sochaux</v>
      </c>
      <c r="E58" s="68" t="str">
        <f>'Les Résultats'!K22</f>
        <v>X</v>
      </c>
      <c r="F58" s="67">
        <f t="shared" si="0"/>
        <v>1</v>
      </c>
      <c r="G58" s="67">
        <f t="shared" si="1"/>
        <v>1</v>
      </c>
      <c r="H58" s="67">
        <f t="shared" si="20"/>
        <v>0</v>
      </c>
      <c r="I58" s="67">
        <f t="shared" si="21"/>
        <v>0</v>
      </c>
      <c r="J58" s="67">
        <f t="shared" si="4"/>
        <v>1</v>
      </c>
      <c r="K58" s="67">
        <f t="shared" si="5"/>
        <v>1</v>
      </c>
      <c r="L58" s="67">
        <f t="shared" si="6"/>
        <v>0</v>
      </c>
      <c r="M58" s="68">
        <f t="shared" si="7"/>
        <v>0</v>
      </c>
      <c r="N58" s="68">
        <f t="shared" si="8"/>
        <v>1</v>
      </c>
      <c r="O58" s="68">
        <f t="shared" si="9"/>
        <v>2</v>
      </c>
      <c r="P58" s="68">
        <f t="shared" si="10"/>
        <v>2</v>
      </c>
    </row>
    <row r="59" spans="1:16" x14ac:dyDescent="0.2">
      <c r="A59" s="69" t="str">
        <f>'Les Résultats'!G23</f>
        <v>Evian-Thonon</v>
      </c>
      <c r="B59" s="67">
        <f>'Les Résultats'!H23</f>
        <v>2</v>
      </c>
      <c r="C59" s="67">
        <f>'Les Résultats'!I23</f>
        <v>2</v>
      </c>
      <c r="D59" s="69" t="str">
        <f>'Les Résultats'!J23</f>
        <v xml:space="preserve">Paris-SG </v>
      </c>
      <c r="E59" s="68" t="str">
        <f>'Les Résultats'!K23</f>
        <v>X</v>
      </c>
      <c r="F59" s="67">
        <f t="shared" si="0"/>
        <v>1</v>
      </c>
      <c r="G59" s="67">
        <f t="shared" si="1"/>
        <v>1</v>
      </c>
      <c r="H59" s="67">
        <f t="shared" si="20"/>
        <v>0</v>
      </c>
      <c r="I59" s="67">
        <f t="shared" si="21"/>
        <v>0</v>
      </c>
      <c r="J59" s="67">
        <f t="shared" si="4"/>
        <v>1</v>
      </c>
      <c r="K59" s="67">
        <f t="shared" si="5"/>
        <v>1</v>
      </c>
      <c r="L59" s="67">
        <f t="shared" si="6"/>
        <v>0</v>
      </c>
      <c r="M59" s="68">
        <f t="shared" si="7"/>
        <v>0</v>
      </c>
      <c r="N59" s="68">
        <f t="shared" si="8"/>
        <v>1</v>
      </c>
      <c r="O59" s="68">
        <f t="shared" si="9"/>
        <v>2</v>
      </c>
      <c r="P59" s="68">
        <f t="shared" si="10"/>
        <v>2</v>
      </c>
    </row>
    <row r="60" spans="1:16" x14ac:dyDescent="0.2">
      <c r="A60" s="69" t="str">
        <f>'Les Résultats'!G24</f>
        <v>Rennes</v>
      </c>
      <c r="B60" s="67">
        <f>'Les Résultats'!H24</f>
        <v>1</v>
      </c>
      <c r="C60" s="67">
        <f>'Les Résultats'!I24</f>
        <v>1</v>
      </c>
      <c r="D60" s="69" t="str">
        <f>'Les Résultats'!J24</f>
        <v>Nancy</v>
      </c>
      <c r="E60" s="68" t="str">
        <f>'Les Résultats'!K24</f>
        <v>X</v>
      </c>
      <c r="F60" s="67">
        <f t="shared" si="0"/>
        <v>1</v>
      </c>
      <c r="G60" s="67">
        <f t="shared" si="1"/>
        <v>1</v>
      </c>
      <c r="H60" s="67">
        <f t="shared" si="20"/>
        <v>0</v>
      </c>
      <c r="I60" s="67">
        <f t="shared" si="21"/>
        <v>0</v>
      </c>
      <c r="J60" s="67">
        <f t="shared" si="4"/>
        <v>1</v>
      </c>
      <c r="K60" s="67">
        <f t="shared" si="5"/>
        <v>1</v>
      </c>
      <c r="L60" s="67">
        <f t="shared" si="6"/>
        <v>0</v>
      </c>
      <c r="M60" s="68">
        <f t="shared" si="7"/>
        <v>0</v>
      </c>
      <c r="N60" s="68">
        <f t="shared" si="8"/>
        <v>1</v>
      </c>
      <c r="O60" s="68">
        <f t="shared" si="9"/>
        <v>1</v>
      </c>
      <c r="P60" s="68">
        <f t="shared" si="10"/>
        <v>1</v>
      </c>
    </row>
    <row r="61" spans="1:16" x14ac:dyDescent="0.2">
      <c r="A61" s="69" t="str">
        <f>'Les Résultats'!G25</f>
        <v>Lyon</v>
      </c>
      <c r="B61" s="67">
        <f>'Les Résultats'!H25</f>
        <v>2</v>
      </c>
      <c r="C61" s="67">
        <f>'Les Résultats'!I25</f>
        <v>0</v>
      </c>
      <c r="D61" s="69" t="str">
        <f>'Les Résultats'!J25</f>
        <v>Marseille</v>
      </c>
      <c r="E61" s="68" t="str">
        <f>'Les Résultats'!K25</f>
        <v>X</v>
      </c>
      <c r="F61" s="67">
        <f t="shared" si="0"/>
        <v>3</v>
      </c>
      <c r="G61" s="67">
        <f t="shared" si="1"/>
        <v>0</v>
      </c>
      <c r="H61" s="67">
        <f t="shared" si="20"/>
        <v>1</v>
      </c>
      <c r="I61" s="67">
        <f t="shared" si="21"/>
        <v>0</v>
      </c>
      <c r="J61" s="67">
        <f t="shared" si="4"/>
        <v>0</v>
      </c>
      <c r="K61" s="67">
        <f t="shared" si="5"/>
        <v>0</v>
      </c>
      <c r="L61" s="67">
        <f t="shared" si="6"/>
        <v>0</v>
      </c>
      <c r="M61" s="68">
        <f t="shared" si="7"/>
        <v>1</v>
      </c>
      <c r="N61" s="68">
        <f t="shared" si="8"/>
        <v>1</v>
      </c>
      <c r="O61" s="68">
        <f t="shared" si="9"/>
        <v>2</v>
      </c>
      <c r="P61" s="68">
        <f t="shared" si="10"/>
        <v>0</v>
      </c>
    </row>
    <row r="62" spans="1:16" x14ac:dyDescent="0.2">
      <c r="A62" s="69" t="str">
        <f>'Les Résultats'!M16</f>
        <v>Bordeaux</v>
      </c>
      <c r="B62" s="67">
        <f>'Les Résultats'!N16</f>
        <v>1</v>
      </c>
      <c r="C62" s="67">
        <f>'Les Résultats'!O16</f>
        <v>1</v>
      </c>
      <c r="D62" s="69" t="str">
        <f>'Les Résultats'!P16</f>
        <v>Lille</v>
      </c>
      <c r="E62" s="68" t="str">
        <f>'Les Résultats'!Q16</f>
        <v>X</v>
      </c>
      <c r="F62" s="67">
        <f t="shared" si="0"/>
        <v>1</v>
      </c>
      <c r="G62" s="67">
        <f t="shared" si="1"/>
        <v>1</v>
      </c>
      <c r="H62" s="67">
        <f t="shared" si="20"/>
        <v>0</v>
      </c>
      <c r="I62" s="67">
        <f t="shared" si="21"/>
        <v>0</v>
      </c>
      <c r="J62" s="67">
        <f t="shared" si="4"/>
        <v>1</v>
      </c>
      <c r="K62" s="67">
        <f t="shared" si="5"/>
        <v>1</v>
      </c>
      <c r="L62" s="67">
        <f t="shared" si="6"/>
        <v>0</v>
      </c>
      <c r="M62" s="68">
        <f t="shared" si="7"/>
        <v>0</v>
      </c>
      <c r="N62" s="68">
        <f t="shared" si="8"/>
        <v>1</v>
      </c>
      <c r="O62" s="68">
        <f t="shared" si="9"/>
        <v>1</v>
      </c>
      <c r="P62" s="68">
        <f t="shared" si="10"/>
        <v>1</v>
      </c>
    </row>
    <row r="63" spans="1:16" x14ac:dyDescent="0.2">
      <c r="A63" s="69" t="str">
        <f>'Les Résultats'!M17</f>
        <v>Caen</v>
      </c>
      <c r="B63" s="67">
        <f>'Les Résultats'!N17</f>
        <v>1</v>
      </c>
      <c r="C63" s="67">
        <f>'Les Résultats'!O17</f>
        <v>0</v>
      </c>
      <c r="D63" s="69" t="str">
        <f>'Les Résultats'!P17</f>
        <v>Lyon</v>
      </c>
      <c r="E63" s="68" t="str">
        <f>'Les Résultats'!Q17</f>
        <v>X</v>
      </c>
      <c r="F63" s="67">
        <f t="shared" si="0"/>
        <v>3</v>
      </c>
      <c r="G63" s="67">
        <f t="shared" si="1"/>
        <v>0</v>
      </c>
      <c r="H63" s="67">
        <f t="shared" si="20"/>
        <v>1</v>
      </c>
      <c r="I63" s="67">
        <f t="shared" si="21"/>
        <v>0</v>
      </c>
      <c r="J63" s="67">
        <f t="shared" si="4"/>
        <v>0</v>
      </c>
      <c r="K63" s="67">
        <f t="shared" si="5"/>
        <v>0</v>
      </c>
      <c r="L63" s="67">
        <f t="shared" si="6"/>
        <v>0</v>
      </c>
      <c r="M63" s="68">
        <f t="shared" si="7"/>
        <v>1</v>
      </c>
      <c r="N63" s="68">
        <f t="shared" si="8"/>
        <v>1</v>
      </c>
      <c r="O63" s="68">
        <f t="shared" si="9"/>
        <v>1</v>
      </c>
      <c r="P63" s="68">
        <f t="shared" si="10"/>
        <v>0</v>
      </c>
    </row>
    <row r="64" spans="1:16" x14ac:dyDescent="0.2">
      <c r="A64" s="69" t="str">
        <f>'Les Résultats'!M18</f>
        <v>Ajaccio</v>
      </c>
      <c r="B64" s="67">
        <f>'Les Résultats'!N18</f>
        <v>1</v>
      </c>
      <c r="C64" s="67">
        <f>'Les Résultats'!O18</f>
        <v>3</v>
      </c>
      <c r="D64" s="69" t="str">
        <f>'Les Résultats'!P18</f>
        <v>Montpellier</v>
      </c>
      <c r="E64" s="68" t="str">
        <f>'Les Résultats'!Q18</f>
        <v>X</v>
      </c>
      <c r="F64" s="67">
        <f t="shared" si="0"/>
        <v>0</v>
      </c>
      <c r="G64" s="67">
        <f t="shared" si="1"/>
        <v>3</v>
      </c>
      <c r="H64" s="67">
        <f t="shared" si="20"/>
        <v>0</v>
      </c>
      <c r="I64" s="67">
        <f t="shared" si="21"/>
        <v>1</v>
      </c>
      <c r="J64" s="67">
        <f t="shared" si="4"/>
        <v>0</v>
      </c>
      <c r="K64" s="67">
        <f t="shared" si="5"/>
        <v>0</v>
      </c>
      <c r="L64" s="67">
        <f t="shared" si="6"/>
        <v>1</v>
      </c>
      <c r="M64" s="68">
        <f t="shared" si="7"/>
        <v>0</v>
      </c>
      <c r="N64" s="68">
        <f t="shared" si="8"/>
        <v>1</v>
      </c>
      <c r="O64" s="68">
        <f t="shared" si="9"/>
        <v>1</v>
      </c>
      <c r="P64" s="68">
        <f t="shared" si="10"/>
        <v>3</v>
      </c>
    </row>
    <row r="65" spans="1:16" x14ac:dyDescent="0.2">
      <c r="A65" s="69" t="str">
        <f>'Les Résultats'!M19</f>
        <v xml:space="preserve">Paris-SG </v>
      </c>
      <c r="B65" s="67">
        <f>'Les Résultats'!N19</f>
        <v>2</v>
      </c>
      <c r="C65" s="67">
        <f>'Les Résultats'!O19</f>
        <v>1</v>
      </c>
      <c r="D65" s="69" t="str">
        <f>'Les Résultats'!P19</f>
        <v>Nice</v>
      </c>
      <c r="E65" s="68" t="str">
        <f>'Les Résultats'!Q19</f>
        <v>X</v>
      </c>
      <c r="F65" s="67">
        <f t="shared" si="0"/>
        <v>3</v>
      </c>
      <c r="G65" s="67">
        <f t="shared" si="1"/>
        <v>0</v>
      </c>
      <c r="H65" s="67">
        <f t="shared" si="20"/>
        <v>1</v>
      </c>
      <c r="I65" s="67">
        <f t="shared" si="21"/>
        <v>0</v>
      </c>
      <c r="J65" s="67">
        <f t="shared" si="4"/>
        <v>0</v>
      </c>
      <c r="K65" s="67">
        <f t="shared" si="5"/>
        <v>0</v>
      </c>
      <c r="L65" s="67">
        <f t="shared" si="6"/>
        <v>0</v>
      </c>
      <c r="M65" s="68">
        <f t="shared" si="7"/>
        <v>1</v>
      </c>
      <c r="N65" s="68">
        <f t="shared" si="8"/>
        <v>1</v>
      </c>
      <c r="O65" s="68">
        <f t="shared" si="9"/>
        <v>2</v>
      </c>
      <c r="P65" s="68">
        <f t="shared" si="10"/>
        <v>1</v>
      </c>
    </row>
    <row r="66" spans="1:16" x14ac:dyDescent="0.2">
      <c r="A66" s="69" t="str">
        <f>'Les Résultats'!M20</f>
        <v>Lorient</v>
      </c>
      <c r="B66" s="67">
        <f>'Les Résultats'!N20</f>
        <v>1</v>
      </c>
      <c r="C66" s="67">
        <f>'Les Résultats'!O20</f>
        <v>1</v>
      </c>
      <c r="D66" s="69" t="str">
        <f>'Les Résultats'!P20</f>
        <v>Auxerre</v>
      </c>
      <c r="E66" s="68" t="str">
        <f>'Les Résultats'!Q20</f>
        <v>X</v>
      </c>
      <c r="F66" s="67">
        <f t="shared" si="0"/>
        <v>1</v>
      </c>
      <c r="G66" s="67">
        <f t="shared" si="1"/>
        <v>1</v>
      </c>
      <c r="H66" s="67">
        <f t="shared" si="20"/>
        <v>0</v>
      </c>
      <c r="I66" s="67">
        <f t="shared" si="21"/>
        <v>0</v>
      </c>
      <c r="J66" s="67">
        <f t="shared" si="4"/>
        <v>1</v>
      </c>
      <c r="K66" s="67">
        <f t="shared" si="5"/>
        <v>1</v>
      </c>
      <c r="L66" s="67">
        <f t="shared" si="6"/>
        <v>0</v>
      </c>
      <c r="M66" s="68">
        <f t="shared" si="7"/>
        <v>0</v>
      </c>
      <c r="N66" s="68">
        <f t="shared" si="8"/>
        <v>1</v>
      </c>
      <c r="O66" s="68">
        <f t="shared" si="9"/>
        <v>1</v>
      </c>
      <c r="P66" s="68">
        <f t="shared" si="10"/>
        <v>1</v>
      </c>
    </row>
    <row r="67" spans="1:16" x14ac:dyDescent="0.2">
      <c r="A67" s="69" t="str">
        <f>'Les Résultats'!M21</f>
        <v>Sochaux</v>
      </c>
      <c r="B67" s="67">
        <f>'Les Résultats'!N21</f>
        <v>2</v>
      </c>
      <c r="C67" s="67">
        <f>'Les Résultats'!O21</f>
        <v>6</v>
      </c>
      <c r="D67" s="69" t="str">
        <f>'Les Résultats'!P21</f>
        <v>Rennes</v>
      </c>
      <c r="E67" s="68" t="str">
        <f>'Les Résultats'!Q21</f>
        <v>X</v>
      </c>
      <c r="F67" s="67">
        <f t="shared" ref="F67:F130" si="33">IF(E67&lt;&gt;"X","",IF(B67&lt;C67,0,IF(B67=C67,1,3)))</f>
        <v>0</v>
      </c>
      <c r="G67" s="67">
        <f t="shared" ref="G67:G130" si="34">IF(E67&lt;&gt;"X","",IF(C67&lt;B67,0,IF(B67=C67,1,3)))</f>
        <v>3</v>
      </c>
      <c r="H67" s="67">
        <f t="shared" si="20"/>
        <v>0</v>
      </c>
      <c r="I67" s="67">
        <f t="shared" si="21"/>
        <v>1</v>
      </c>
      <c r="J67" s="67">
        <f t="shared" ref="J67:J130" si="35">IF(E67&lt;&gt;"X","",IF(B67=C67,1,0))</f>
        <v>0</v>
      </c>
      <c r="K67" s="67">
        <f t="shared" ref="K67:K130" si="36">IF(E67&lt;&gt;"X","",IF(B67=C67,1,0))</f>
        <v>0</v>
      </c>
      <c r="L67" s="67">
        <f t="shared" ref="L67:L130" si="37">IF(E67&lt;&gt;"X","",IF(B67&lt;C67,1,0))</f>
        <v>1</v>
      </c>
      <c r="M67" s="68">
        <f t="shared" ref="M67:M130" si="38">IF(E67&lt;&gt;"X","",IF(C67&lt;B67,1,0))</f>
        <v>0</v>
      </c>
      <c r="N67" s="68">
        <f t="shared" ref="N67:N130" si="39">IF(E67="X",1,"")</f>
        <v>1</v>
      </c>
      <c r="O67" s="68">
        <f t="shared" ref="O67:O130" si="40">IF(E67="X",B67,"")</f>
        <v>2</v>
      </c>
      <c r="P67" s="68">
        <f t="shared" ref="P67:P130" si="41">IF(E67="X",C67,"")</f>
        <v>6</v>
      </c>
    </row>
    <row r="68" spans="1:16" x14ac:dyDescent="0.2">
      <c r="A68" s="69" t="str">
        <f>'Les Résultats'!M22</f>
        <v>Marseille</v>
      </c>
      <c r="B68" s="67">
        <f>'Les Résultats'!N22</f>
        <v>2</v>
      </c>
      <c r="C68" s="67">
        <f>'Les Résultats'!O22</f>
        <v>0</v>
      </c>
      <c r="D68" s="69" t="str">
        <f>'Les Résultats'!P22</f>
        <v>Evian-Thonon</v>
      </c>
      <c r="E68" s="68" t="str">
        <f>'Les Résultats'!Q22</f>
        <v>X</v>
      </c>
      <c r="F68" s="67">
        <f t="shared" si="33"/>
        <v>3</v>
      </c>
      <c r="G68" s="67">
        <f t="shared" si="34"/>
        <v>0</v>
      </c>
      <c r="H68" s="67">
        <f t="shared" si="20"/>
        <v>1</v>
      </c>
      <c r="I68" s="67">
        <f t="shared" si="21"/>
        <v>0</v>
      </c>
      <c r="J68" s="67">
        <f t="shared" si="35"/>
        <v>0</v>
      </c>
      <c r="K68" s="67">
        <f t="shared" si="36"/>
        <v>0</v>
      </c>
      <c r="L68" s="67">
        <f t="shared" si="37"/>
        <v>0</v>
      </c>
      <c r="M68" s="68">
        <f t="shared" si="38"/>
        <v>1</v>
      </c>
      <c r="N68" s="68">
        <f t="shared" si="39"/>
        <v>1</v>
      </c>
      <c r="O68" s="68">
        <f t="shared" si="40"/>
        <v>2</v>
      </c>
      <c r="P68" s="68">
        <f t="shared" si="41"/>
        <v>0</v>
      </c>
    </row>
    <row r="69" spans="1:16" x14ac:dyDescent="0.2">
      <c r="A69" s="69" t="str">
        <f>'Les Résultats'!M23</f>
        <v>Dijon</v>
      </c>
      <c r="B69" s="67">
        <f>'Les Résultats'!N23</f>
        <v>1</v>
      </c>
      <c r="C69" s="67">
        <f>'Les Résultats'!O23</f>
        <v>0</v>
      </c>
      <c r="D69" s="69" t="str">
        <f>'Les Résultats'!P23</f>
        <v>Brest</v>
      </c>
      <c r="E69" s="68" t="str">
        <f>'Les Résultats'!Q23</f>
        <v>X</v>
      </c>
      <c r="F69" s="67">
        <f t="shared" si="33"/>
        <v>3</v>
      </c>
      <c r="G69" s="67">
        <f t="shared" si="34"/>
        <v>0</v>
      </c>
      <c r="H69" s="67">
        <f t="shared" si="20"/>
        <v>1</v>
      </c>
      <c r="I69" s="67">
        <f t="shared" si="21"/>
        <v>0</v>
      </c>
      <c r="J69" s="67">
        <f t="shared" si="35"/>
        <v>0</v>
      </c>
      <c r="K69" s="67">
        <f t="shared" si="36"/>
        <v>0</v>
      </c>
      <c r="L69" s="67">
        <f t="shared" si="37"/>
        <v>0</v>
      </c>
      <c r="M69" s="68">
        <f t="shared" si="38"/>
        <v>1</v>
      </c>
      <c r="N69" s="68">
        <f t="shared" si="39"/>
        <v>1</v>
      </c>
      <c r="O69" s="68">
        <f t="shared" si="40"/>
        <v>1</v>
      </c>
      <c r="P69" s="68">
        <f t="shared" si="41"/>
        <v>0</v>
      </c>
    </row>
    <row r="70" spans="1:16" x14ac:dyDescent="0.2">
      <c r="A70" s="69" t="str">
        <f>'Les Résultats'!M24</f>
        <v>Nancy</v>
      </c>
      <c r="B70" s="67">
        <f>'Les Résultats'!N24</f>
        <v>1</v>
      </c>
      <c r="C70" s="67">
        <f>'Les Résultats'!O24</f>
        <v>1</v>
      </c>
      <c r="D70" s="69" t="str">
        <f>'Les Résultats'!P24</f>
        <v>Valenciennes</v>
      </c>
      <c r="E70" s="68" t="str">
        <f>'Les Résultats'!Q24</f>
        <v>X</v>
      </c>
      <c r="F70" s="67">
        <f t="shared" si="33"/>
        <v>1</v>
      </c>
      <c r="G70" s="67">
        <f t="shared" si="34"/>
        <v>1</v>
      </c>
      <c r="H70" s="67">
        <f t="shared" si="20"/>
        <v>0</v>
      </c>
      <c r="I70" s="67">
        <f t="shared" si="21"/>
        <v>0</v>
      </c>
      <c r="J70" s="67">
        <f t="shared" si="35"/>
        <v>1</v>
      </c>
      <c r="K70" s="67">
        <f t="shared" si="36"/>
        <v>1</v>
      </c>
      <c r="L70" s="67">
        <f t="shared" si="37"/>
        <v>0</v>
      </c>
      <c r="M70" s="68">
        <f t="shared" si="38"/>
        <v>0</v>
      </c>
      <c r="N70" s="68">
        <f t="shared" si="39"/>
        <v>1</v>
      </c>
      <c r="O70" s="68">
        <f t="shared" si="40"/>
        <v>1</v>
      </c>
      <c r="P70" s="68">
        <f t="shared" si="41"/>
        <v>1</v>
      </c>
    </row>
    <row r="71" spans="1:16" x14ac:dyDescent="0.2">
      <c r="A71" s="69" t="str">
        <f>'Les Résultats'!M25</f>
        <v>Saint-Etienne</v>
      </c>
      <c r="B71" s="67">
        <f>'Les Résultats'!N25</f>
        <v>1</v>
      </c>
      <c r="C71" s="67">
        <f>'Les Résultats'!O25</f>
        <v>1</v>
      </c>
      <c r="D71" s="69" t="str">
        <f>'Les Résultats'!P25</f>
        <v>Toulouse</v>
      </c>
      <c r="E71" s="68" t="str">
        <f>'Les Résultats'!Q25</f>
        <v>X</v>
      </c>
      <c r="F71" s="67">
        <f t="shared" si="33"/>
        <v>1</v>
      </c>
      <c r="G71" s="67">
        <f t="shared" si="34"/>
        <v>1</v>
      </c>
      <c r="H71" s="67">
        <f t="shared" si="20"/>
        <v>0</v>
      </c>
      <c r="I71" s="67">
        <f t="shared" si="21"/>
        <v>0</v>
      </c>
      <c r="J71" s="67">
        <f t="shared" si="35"/>
        <v>1</v>
      </c>
      <c r="K71" s="67">
        <f t="shared" si="36"/>
        <v>1</v>
      </c>
      <c r="L71" s="67">
        <f t="shared" si="37"/>
        <v>0</v>
      </c>
      <c r="M71" s="68">
        <f t="shared" si="38"/>
        <v>0</v>
      </c>
      <c r="N71" s="68">
        <f t="shared" si="39"/>
        <v>1</v>
      </c>
      <c r="O71" s="68">
        <f t="shared" si="40"/>
        <v>1</v>
      </c>
      <c r="P71" s="68">
        <f t="shared" si="41"/>
        <v>1</v>
      </c>
    </row>
    <row r="72" spans="1:16" x14ac:dyDescent="0.2">
      <c r="A72" s="69" t="str">
        <f>'Les Résultats'!S16</f>
        <v>Lyon</v>
      </c>
      <c r="B72" s="67">
        <f>'Les Résultats'!T16</f>
        <v>3</v>
      </c>
      <c r="C72" s="67">
        <f>'Les Résultats'!U16</f>
        <v>1</v>
      </c>
      <c r="D72" s="69" t="str">
        <f>'Les Résultats'!V16</f>
        <v>Bordeaux</v>
      </c>
      <c r="E72" s="68" t="str">
        <f>'Les Résultats'!W16</f>
        <v>X</v>
      </c>
      <c r="F72" s="67">
        <f t="shared" si="33"/>
        <v>3</v>
      </c>
      <c r="G72" s="67">
        <f t="shared" si="34"/>
        <v>0</v>
      </c>
      <c r="H72" s="67">
        <f t="shared" si="20"/>
        <v>1</v>
      </c>
      <c r="I72" s="67">
        <f t="shared" si="21"/>
        <v>0</v>
      </c>
      <c r="J72" s="67">
        <f t="shared" si="35"/>
        <v>0</v>
      </c>
      <c r="K72" s="67">
        <f t="shared" si="36"/>
        <v>0</v>
      </c>
      <c r="L72" s="67">
        <f t="shared" si="37"/>
        <v>0</v>
      </c>
      <c r="M72" s="68">
        <f t="shared" si="38"/>
        <v>1</v>
      </c>
      <c r="N72" s="68">
        <f t="shared" si="39"/>
        <v>1</v>
      </c>
      <c r="O72" s="68">
        <f t="shared" si="40"/>
        <v>3</v>
      </c>
      <c r="P72" s="68">
        <f t="shared" si="41"/>
        <v>1</v>
      </c>
    </row>
    <row r="73" spans="1:16" x14ac:dyDescent="0.2">
      <c r="A73" s="69" t="str">
        <f>'Les Résultats'!S17</f>
        <v>Toulouse</v>
      </c>
      <c r="B73" s="67">
        <f>'Les Résultats'!T17</f>
        <v>1</v>
      </c>
      <c r="C73" s="67">
        <f>'Les Résultats'!U17</f>
        <v>0</v>
      </c>
      <c r="D73" s="69" t="str">
        <f>'Les Résultats'!V17</f>
        <v>Nancy</v>
      </c>
      <c r="E73" s="68" t="str">
        <f>'Les Résultats'!W17</f>
        <v>X</v>
      </c>
      <c r="F73" s="67">
        <f t="shared" si="33"/>
        <v>3</v>
      </c>
      <c r="G73" s="67">
        <f t="shared" si="34"/>
        <v>0</v>
      </c>
      <c r="H73" s="67">
        <f t="shared" si="20"/>
        <v>1</v>
      </c>
      <c r="I73" s="67">
        <f t="shared" si="21"/>
        <v>0</v>
      </c>
      <c r="J73" s="67">
        <f t="shared" si="35"/>
        <v>0</v>
      </c>
      <c r="K73" s="67">
        <f t="shared" si="36"/>
        <v>0</v>
      </c>
      <c r="L73" s="67">
        <f t="shared" si="37"/>
        <v>0</v>
      </c>
      <c r="M73" s="68">
        <f t="shared" si="38"/>
        <v>1</v>
      </c>
      <c r="N73" s="68">
        <f t="shared" si="39"/>
        <v>1</v>
      </c>
      <c r="O73" s="68">
        <f t="shared" si="40"/>
        <v>1</v>
      </c>
      <c r="P73" s="68">
        <f t="shared" si="41"/>
        <v>0</v>
      </c>
    </row>
    <row r="74" spans="1:16" x14ac:dyDescent="0.2">
      <c r="A74" s="69" t="str">
        <f>'Les Résultats'!S18</f>
        <v>Lille</v>
      </c>
      <c r="B74" s="67">
        <f>'Les Résultats'!T18</f>
        <v>1</v>
      </c>
      <c r="C74" s="67">
        <f>'Les Résultats'!U18</f>
        <v>1</v>
      </c>
      <c r="D74" s="69" t="str">
        <f>'Les Résultats'!V18</f>
        <v>Lorient</v>
      </c>
      <c r="E74" s="68" t="str">
        <f>'Les Résultats'!W18</f>
        <v>X</v>
      </c>
      <c r="F74" s="67">
        <f t="shared" si="33"/>
        <v>1</v>
      </c>
      <c r="G74" s="67">
        <f t="shared" si="34"/>
        <v>1</v>
      </c>
      <c r="H74" s="67">
        <f t="shared" si="20"/>
        <v>0</v>
      </c>
      <c r="I74" s="67">
        <f t="shared" si="21"/>
        <v>0</v>
      </c>
      <c r="J74" s="67">
        <f t="shared" si="35"/>
        <v>1</v>
      </c>
      <c r="K74" s="67">
        <f t="shared" si="36"/>
        <v>1</v>
      </c>
      <c r="L74" s="67">
        <f t="shared" si="37"/>
        <v>0</v>
      </c>
      <c r="M74" s="68">
        <f t="shared" si="38"/>
        <v>0</v>
      </c>
      <c r="N74" s="68">
        <f t="shared" si="39"/>
        <v>1</v>
      </c>
      <c r="O74" s="68">
        <f t="shared" si="40"/>
        <v>1</v>
      </c>
      <c r="P74" s="68">
        <f t="shared" si="41"/>
        <v>1</v>
      </c>
    </row>
    <row r="75" spans="1:16" x14ac:dyDescent="0.2">
      <c r="A75" s="69" t="str">
        <f>'Les Résultats'!S19</f>
        <v>Evian-Thonon</v>
      </c>
      <c r="B75" s="67">
        <f>'Les Résultats'!T19</f>
        <v>2</v>
      </c>
      <c r="C75" s="67">
        <f>'Les Résultats'!U19</f>
        <v>4</v>
      </c>
      <c r="D75" s="69" t="str">
        <f>'Les Résultats'!V19</f>
        <v>Caen</v>
      </c>
      <c r="E75" s="68" t="str">
        <f>'Les Résultats'!W19</f>
        <v>X</v>
      </c>
      <c r="F75" s="67">
        <f t="shared" si="33"/>
        <v>0</v>
      </c>
      <c r="G75" s="67">
        <f t="shared" si="34"/>
        <v>3</v>
      </c>
      <c r="H75" s="67">
        <f t="shared" si="20"/>
        <v>0</v>
      </c>
      <c r="I75" s="67">
        <f t="shared" si="21"/>
        <v>1</v>
      </c>
      <c r="J75" s="67">
        <f t="shared" si="35"/>
        <v>0</v>
      </c>
      <c r="K75" s="67">
        <f t="shared" si="36"/>
        <v>0</v>
      </c>
      <c r="L75" s="67">
        <f t="shared" si="37"/>
        <v>1</v>
      </c>
      <c r="M75" s="68">
        <f t="shared" si="38"/>
        <v>0</v>
      </c>
      <c r="N75" s="68">
        <f t="shared" si="39"/>
        <v>1</v>
      </c>
      <c r="O75" s="68">
        <f t="shared" si="40"/>
        <v>2</v>
      </c>
      <c r="P75" s="68">
        <f t="shared" si="41"/>
        <v>4</v>
      </c>
    </row>
    <row r="76" spans="1:16" x14ac:dyDescent="0.2">
      <c r="A76" s="69" t="str">
        <f>'Les Résultats'!S20</f>
        <v>Nice</v>
      </c>
      <c r="B76" s="67">
        <f>'Les Résultats'!T20</f>
        <v>1</v>
      </c>
      <c r="C76" s="67">
        <f>'Les Résultats'!U20</f>
        <v>1</v>
      </c>
      <c r="D76" s="69" t="str">
        <f>'Les Résultats'!V20</f>
        <v>Dijon</v>
      </c>
      <c r="E76" s="68" t="str">
        <f>'Les Résultats'!W20</f>
        <v>X</v>
      </c>
      <c r="F76" s="67">
        <f t="shared" si="33"/>
        <v>1</v>
      </c>
      <c r="G76" s="67">
        <f t="shared" si="34"/>
        <v>1</v>
      </c>
      <c r="H76" s="67">
        <f t="shared" si="20"/>
        <v>0</v>
      </c>
      <c r="I76" s="67">
        <f t="shared" si="21"/>
        <v>0</v>
      </c>
      <c r="J76" s="67">
        <f t="shared" si="35"/>
        <v>1</v>
      </c>
      <c r="K76" s="67">
        <f t="shared" si="36"/>
        <v>1</v>
      </c>
      <c r="L76" s="67">
        <f t="shared" si="37"/>
        <v>0</v>
      </c>
      <c r="M76" s="68">
        <f t="shared" si="38"/>
        <v>0</v>
      </c>
      <c r="N76" s="68">
        <f t="shared" si="39"/>
        <v>1</v>
      </c>
      <c r="O76" s="68">
        <f t="shared" si="40"/>
        <v>1</v>
      </c>
      <c r="P76" s="68">
        <f t="shared" si="41"/>
        <v>1</v>
      </c>
    </row>
    <row r="77" spans="1:16" x14ac:dyDescent="0.2">
      <c r="A77" s="69" t="str">
        <f>'Les Résultats'!S21</f>
        <v>Valenciennes</v>
      </c>
      <c r="B77" s="67">
        <f>'Les Résultats'!T21</f>
        <v>1</v>
      </c>
      <c r="C77" s="67">
        <f>'Les Résultats'!U21</f>
        <v>1</v>
      </c>
      <c r="D77" s="69" t="str">
        <f>'Les Résultats'!V21</f>
        <v>Marseille</v>
      </c>
      <c r="E77" s="68" t="str">
        <f>'Les Résultats'!W21</f>
        <v>X</v>
      </c>
      <c r="F77" s="67">
        <f t="shared" si="33"/>
        <v>1</v>
      </c>
      <c r="G77" s="67">
        <f t="shared" si="34"/>
        <v>1</v>
      </c>
      <c r="H77" s="67">
        <f t="shared" ref="H77:H140" si="42">IF(E77&lt;&gt;"X","",IF(B77&gt;C77,1,0))</f>
        <v>0</v>
      </c>
      <c r="I77" s="67">
        <f t="shared" ref="I77:I140" si="43">IF(E77&lt;&gt;"X","",IF(C77&gt;B77,1,0))</f>
        <v>0</v>
      </c>
      <c r="J77" s="67">
        <f t="shared" si="35"/>
        <v>1</v>
      </c>
      <c r="K77" s="67">
        <f t="shared" si="36"/>
        <v>1</v>
      </c>
      <c r="L77" s="67">
        <f t="shared" si="37"/>
        <v>0</v>
      </c>
      <c r="M77" s="68">
        <f t="shared" si="38"/>
        <v>0</v>
      </c>
      <c r="N77" s="68">
        <f t="shared" si="39"/>
        <v>1</v>
      </c>
      <c r="O77" s="68">
        <f t="shared" si="40"/>
        <v>1</v>
      </c>
      <c r="P77" s="68">
        <f t="shared" si="41"/>
        <v>1</v>
      </c>
    </row>
    <row r="78" spans="1:16" x14ac:dyDescent="0.2">
      <c r="A78" s="69" t="str">
        <f>'Les Résultats'!S22</f>
        <v>Montpellier</v>
      </c>
      <c r="B78" s="67">
        <f>'Les Résultats'!T22</f>
        <v>0</v>
      </c>
      <c r="C78" s="67">
        <f>'Les Résultats'!U22</f>
        <v>3</v>
      </c>
      <c r="D78" s="69" t="str">
        <f>'Les Résultats'!V22</f>
        <v xml:space="preserve">Paris-SG </v>
      </c>
      <c r="E78" s="68" t="str">
        <f>'Les Résultats'!W22</f>
        <v>X</v>
      </c>
      <c r="F78" s="67">
        <f t="shared" si="33"/>
        <v>0</v>
      </c>
      <c r="G78" s="67">
        <f t="shared" si="34"/>
        <v>3</v>
      </c>
      <c r="H78" s="67">
        <f t="shared" si="42"/>
        <v>0</v>
      </c>
      <c r="I78" s="67">
        <f t="shared" si="43"/>
        <v>1</v>
      </c>
      <c r="J78" s="67">
        <f t="shared" si="35"/>
        <v>0</v>
      </c>
      <c r="K78" s="67">
        <f t="shared" si="36"/>
        <v>0</v>
      </c>
      <c r="L78" s="67">
        <f t="shared" si="37"/>
        <v>1</v>
      </c>
      <c r="M78" s="68">
        <f t="shared" si="38"/>
        <v>0</v>
      </c>
      <c r="N78" s="68">
        <f t="shared" si="39"/>
        <v>1</v>
      </c>
      <c r="O78" s="68">
        <f t="shared" si="40"/>
        <v>0</v>
      </c>
      <c r="P78" s="68">
        <f t="shared" si="41"/>
        <v>3</v>
      </c>
    </row>
    <row r="79" spans="1:16" x14ac:dyDescent="0.2">
      <c r="A79" s="69" t="str">
        <f>'Les Résultats'!S23</f>
        <v>Auxerre</v>
      </c>
      <c r="B79" s="67">
        <f>'Les Résultats'!T23</f>
        <v>4</v>
      </c>
      <c r="C79" s="67">
        <f>'Les Résultats'!U23</f>
        <v>1</v>
      </c>
      <c r="D79" s="69" t="str">
        <f>'Les Résultats'!V23</f>
        <v>Sochaux</v>
      </c>
      <c r="E79" s="68" t="str">
        <f>'Les Résultats'!W23</f>
        <v>X</v>
      </c>
      <c r="F79" s="67">
        <f t="shared" si="33"/>
        <v>3</v>
      </c>
      <c r="G79" s="67">
        <f t="shared" si="34"/>
        <v>0</v>
      </c>
      <c r="H79" s="67">
        <f t="shared" si="42"/>
        <v>1</v>
      </c>
      <c r="I79" s="67">
        <f t="shared" si="43"/>
        <v>0</v>
      </c>
      <c r="J79" s="67">
        <f t="shared" si="35"/>
        <v>0</v>
      </c>
      <c r="K79" s="67">
        <f t="shared" si="36"/>
        <v>0</v>
      </c>
      <c r="L79" s="67">
        <f t="shared" si="37"/>
        <v>0</v>
      </c>
      <c r="M79" s="68">
        <f t="shared" si="38"/>
        <v>1</v>
      </c>
      <c r="N79" s="68">
        <f t="shared" si="39"/>
        <v>1</v>
      </c>
      <c r="O79" s="68">
        <f t="shared" si="40"/>
        <v>4</v>
      </c>
      <c r="P79" s="68">
        <f t="shared" si="41"/>
        <v>1</v>
      </c>
    </row>
    <row r="80" spans="1:16" x14ac:dyDescent="0.2">
      <c r="A80" s="69" t="str">
        <f>'Les Résultats'!S24</f>
        <v>Brest</v>
      </c>
      <c r="B80" s="67">
        <f>'Les Résultats'!T24</f>
        <v>1</v>
      </c>
      <c r="C80" s="67">
        <f>'Les Résultats'!U24</f>
        <v>1</v>
      </c>
      <c r="D80" s="69" t="str">
        <f>'Les Résultats'!V24</f>
        <v>Ajaccio</v>
      </c>
      <c r="E80" s="68" t="str">
        <f>'Les Résultats'!W24</f>
        <v>X</v>
      </c>
      <c r="F80" s="67">
        <f t="shared" si="33"/>
        <v>1</v>
      </c>
      <c r="G80" s="67">
        <f t="shared" si="34"/>
        <v>1</v>
      </c>
      <c r="H80" s="67">
        <f t="shared" si="42"/>
        <v>0</v>
      </c>
      <c r="I80" s="67">
        <f t="shared" si="43"/>
        <v>0</v>
      </c>
      <c r="J80" s="67">
        <f t="shared" si="35"/>
        <v>1</v>
      </c>
      <c r="K80" s="67">
        <f t="shared" si="36"/>
        <v>1</v>
      </c>
      <c r="L80" s="67">
        <f t="shared" si="37"/>
        <v>0</v>
      </c>
      <c r="M80" s="68">
        <f t="shared" si="38"/>
        <v>0</v>
      </c>
      <c r="N80" s="68">
        <f t="shared" si="39"/>
        <v>1</v>
      </c>
      <c r="O80" s="68">
        <f t="shared" si="40"/>
        <v>1</v>
      </c>
      <c r="P80" s="68">
        <f t="shared" si="41"/>
        <v>1</v>
      </c>
    </row>
    <row r="81" spans="1:16" x14ac:dyDescent="0.2">
      <c r="A81" s="69" t="str">
        <f>'Les Résultats'!S25</f>
        <v>Rennes</v>
      </c>
      <c r="B81" s="67">
        <f>'Les Résultats'!T25</f>
        <v>1</v>
      </c>
      <c r="C81" s="67">
        <f>'Les Résultats'!U25</f>
        <v>1</v>
      </c>
      <c r="D81" s="69" t="str">
        <f>'Les Résultats'!V25</f>
        <v>Saint-Etienne</v>
      </c>
      <c r="E81" s="68" t="str">
        <f>'Les Résultats'!W25</f>
        <v>X</v>
      </c>
      <c r="F81" s="67">
        <f t="shared" si="33"/>
        <v>1</v>
      </c>
      <c r="G81" s="67">
        <f t="shared" si="34"/>
        <v>1</v>
      </c>
      <c r="H81" s="67">
        <f t="shared" si="42"/>
        <v>0</v>
      </c>
      <c r="I81" s="67">
        <f t="shared" si="43"/>
        <v>0</v>
      </c>
      <c r="J81" s="67">
        <f t="shared" si="35"/>
        <v>1</v>
      </c>
      <c r="K81" s="67">
        <f t="shared" si="36"/>
        <v>1</v>
      </c>
      <c r="L81" s="67">
        <f t="shared" si="37"/>
        <v>0</v>
      </c>
      <c r="M81" s="68">
        <f t="shared" si="38"/>
        <v>0</v>
      </c>
      <c r="N81" s="68">
        <f t="shared" si="39"/>
        <v>1</v>
      </c>
      <c r="O81" s="68">
        <f t="shared" si="40"/>
        <v>1</v>
      </c>
      <c r="P81" s="68">
        <f t="shared" si="41"/>
        <v>1</v>
      </c>
    </row>
    <row r="82" spans="1:16" x14ac:dyDescent="0.2">
      <c r="A82" s="69" t="str">
        <f>'Les Résultats'!A28</f>
        <v>Sochaux</v>
      </c>
      <c r="B82" s="67">
        <f>'Les Résultats'!B28</f>
        <v>3</v>
      </c>
      <c r="C82" s="67">
        <f>'Les Résultats'!C28</f>
        <v>0</v>
      </c>
      <c r="D82" s="69" t="str">
        <f>'Les Résultats'!D28</f>
        <v>Toulouse</v>
      </c>
      <c r="E82" s="68" t="str">
        <f>'Les Résultats'!E28</f>
        <v>X</v>
      </c>
      <c r="F82" s="67">
        <f t="shared" si="33"/>
        <v>3</v>
      </c>
      <c r="G82" s="67">
        <f t="shared" si="34"/>
        <v>0</v>
      </c>
      <c r="H82" s="67">
        <f t="shared" si="42"/>
        <v>1</v>
      </c>
      <c r="I82" s="67">
        <f t="shared" si="43"/>
        <v>0</v>
      </c>
      <c r="J82" s="67">
        <f t="shared" si="35"/>
        <v>0</v>
      </c>
      <c r="K82" s="67">
        <f t="shared" si="36"/>
        <v>0</v>
      </c>
      <c r="L82" s="67">
        <f t="shared" si="37"/>
        <v>0</v>
      </c>
      <c r="M82" s="68">
        <f t="shared" si="38"/>
        <v>1</v>
      </c>
      <c r="N82" s="68">
        <f t="shared" si="39"/>
        <v>1</v>
      </c>
      <c r="O82" s="68">
        <f t="shared" si="40"/>
        <v>3</v>
      </c>
      <c r="P82" s="68">
        <f t="shared" si="41"/>
        <v>0</v>
      </c>
    </row>
    <row r="83" spans="1:16" x14ac:dyDescent="0.2">
      <c r="A83" s="69" t="str">
        <f>'Les Résultats'!A29</f>
        <v>Lorient</v>
      </c>
      <c r="B83" s="67">
        <f>'Les Résultats'!B29</f>
        <v>2</v>
      </c>
      <c r="C83" s="67">
        <f>'Les Résultats'!C29</f>
        <v>0</v>
      </c>
      <c r="D83" s="69" t="str">
        <f>'Les Résultats'!D29</f>
        <v>Valenciennes</v>
      </c>
      <c r="E83" s="68" t="str">
        <f>'Les Résultats'!E29</f>
        <v>X</v>
      </c>
      <c r="F83" s="67">
        <f t="shared" si="33"/>
        <v>3</v>
      </c>
      <c r="G83" s="67">
        <f t="shared" si="34"/>
        <v>0</v>
      </c>
      <c r="H83" s="67">
        <f t="shared" si="42"/>
        <v>1</v>
      </c>
      <c r="I83" s="67">
        <f t="shared" si="43"/>
        <v>0</v>
      </c>
      <c r="J83" s="67">
        <f t="shared" si="35"/>
        <v>0</v>
      </c>
      <c r="K83" s="67">
        <f t="shared" si="36"/>
        <v>0</v>
      </c>
      <c r="L83" s="67">
        <f t="shared" si="37"/>
        <v>0</v>
      </c>
      <c r="M83" s="68">
        <f t="shared" si="38"/>
        <v>1</v>
      </c>
      <c r="N83" s="68">
        <f t="shared" si="39"/>
        <v>1</v>
      </c>
      <c r="O83" s="68">
        <f t="shared" si="40"/>
        <v>2</v>
      </c>
      <c r="P83" s="68">
        <f t="shared" si="41"/>
        <v>0</v>
      </c>
    </row>
    <row r="84" spans="1:16" x14ac:dyDescent="0.2">
      <c r="A84" s="69" t="str">
        <f>'Les Résultats'!A30</f>
        <v>Caen</v>
      </c>
      <c r="B84" s="67">
        <f>'Les Résultats'!B30</f>
        <v>1</v>
      </c>
      <c r="C84" s="67">
        <f>'Les Résultats'!C30</f>
        <v>1</v>
      </c>
      <c r="D84" s="69" t="str">
        <f>'Les Résultats'!D30</f>
        <v>Nice</v>
      </c>
      <c r="E84" s="68" t="str">
        <f>'Les Résultats'!E30</f>
        <v>X</v>
      </c>
      <c r="F84" s="67">
        <f t="shared" si="33"/>
        <v>1</v>
      </c>
      <c r="G84" s="67">
        <f t="shared" si="34"/>
        <v>1</v>
      </c>
      <c r="H84" s="67">
        <f t="shared" si="42"/>
        <v>0</v>
      </c>
      <c r="I84" s="67">
        <f t="shared" si="43"/>
        <v>0</v>
      </c>
      <c r="J84" s="67">
        <f t="shared" si="35"/>
        <v>1</v>
      </c>
      <c r="K84" s="67">
        <f t="shared" si="36"/>
        <v>1</v>
      </c>
      <c r="L84" s="67">
        <f t="shared" si="37"/>
        <v>0</v>
      </c>
      <c r="M84" s="68">
        <f t="shared" si="38"/>
        <v>0</v>
      </c>
      <c r="N84" s="68">
        <f t="shared" si="39"/>
        <v>1</v>
      </c>
      <c r="O84" s="68">
        <f t="shared" si="40"/>
        <v>1</v>
      </c>
      <c r="P84" s="68">
        <f t="shared" si="41"/>
        <v>1</v>
      </c>
    </row>
    <row r="85" spans="1:16" x14ac:dyDescent="0.2">
      <c r="A85" s="69" t="str">
        <f>'Les Résultats'!A31</f>
        <v>Saint-Etienne</v>
      </c>
      <c r="B85" s="67">
        <f>'Les Résultats'!B31</f>
        <v>1</v>
      </c>
      <c r="C85" s="67">
        <f>'Les Résultats'!C31</f>
        <v>1</v>
      </c>
      <c r="D85" s="69" t="str">
        <f>'Les Résultats'!D31</f>
        <v>Auxerre</v>
      </c>
      <c r="E85" s="68" t="str">
        <f>'Les Résultats'!E31</f>
        <v>X</v>
      </c>
      <c r="F85" s="67">
        <f t="shared" si="33"/>
        <v>1</v>
      </c>
      <c r="G85" s="67">
        <f t="shared" si="34"/>
        <v>1</v>
      </c>
      <c r="H85" s="67">
        <f t="shared" si="42"/>
        <v>0</v>
      </c>
      <c r="I85" s="67">
        <f t="shared" si="43"/>
        <v>0</v>
      </c>
      <c r="J85" s="67">
        <f t="shared" si="35"/>
        <v>1</v>
      </c>
      <c r="K85" s="67">
        <f t="shared" si="36"/>
        <v>1</v>
      </c>
      <c r="L85" s="67">
        <f t="shared" si="37"/>
        <v>0</v>
      </c>
      <c r="M85" s="68">
        <f t="shared" si="38"/>
        <v>0</v>
      </c>
      <c r="N85" s="68">
        <f t="shared" si="39"/>
        <v>1</v>
      </c>
      <c r="O85" s="68">
        <f t="shared" si="40"/>
        <v>1</v>
      </c>
      <c r="P85" s="68">
        <f t="shared" si="41"/>
        <v>1</v>
      </c>
    </row>
    <row r="86" spans="1:16" x14ac:dyDescent="0.2">
      <c r="A86" s="69" t="str">
        <f>'Les Résultats'!A32</f>
        <v>Dijon</v>
      </c>
      <c r="B86" s="67">
        <f>'Les Résultats'!B32</f>
        <v>1</v>
      </c>
      <c r="C86" s="67">
        <f>'Les Résultats'!C32</f>
        <v>1</v>
      </c>
      <c r="D86" s="69" t="str">
        <f>'Les Résultats'!D32</f>
        <v>Ajaccio</v>
      </c>
      <c r="E86" s="68" t="str">
        <f>'Les Résultats'!E32</f>
        <v>X</v>
      </c>
      <c r="F86" s="67">
        <f t="shared" si="33"/>
        <v>1</v>
      </c>
      <c r="G86" s="67">
        <f t="shared" si="34"/>
        <v>1</v>
      </c>
      <c r="H86" s="67">
        <f t="shared" si="42"/>
        <v>0</v>
      </c>
      <c r="I86" s="67">
        <f t="shared" si="43"/>
        <v>0</v>
      </c>
      <c r="J86" s="67">
        <f t="shared" si="35"/>
        <v>1</v>
      </c>
      <c r="K86" s="67">
        <f t="shared" si="36"/>
        <v>1</v>
      </c>
      <c r="L86" s="67">
        <f t="shared" si="37"/>
        <v>0</v>
      </c>
      <c r="M86" s="68">
        <f t="shared" si="38"/>
        <v>0</v>
      </c>
      <c r="N86" s="68">
        <f t="shared" si="39"/>
        <v>1</v>
      </c>
      <c r="O86" s="68">
        <f t="shared" si="40"/>
        <v>1</v>
      </c>
      <c r="P86" s="68">
        <f t="shared" si="41"/>
        <v>1</v>
      </c>
    </row>
    <row r="87" spans="1:16" x14ac:dyDescent="0.2">
      <c r="A87" s="69" t="str">
        <f>'Les Résultats'!A33</f>
        <v>Nancy</v>
      </c>
      <c r="B87" s="67">
        <f>'Les Résultats'!B33</f>
        <v>1</v>
      </c>
      <c r="C87" s="67">
        <f>'Les Résultats'!C33</f>
        <v>1</v>
      </c>
      <c r="D87" s="69" t="str">
        <f>'Les Résultats'!D33</f>
        <v>Evian-Thonon</v>
      </c>
      <c r="E87" s="68" t="str">
        <f>'Les Résultats'!E33</f>
        <v>X</v>
      </c>
      <c r="F87" s="67">
        <f t="shared" si="33"/>
        <v>1</v>
      </c>
      <c r="G87" s="67">
        <f t="shared" si="34"/>
        <v>1</v>
      </c>
      <c r="H87" s="67">
        <f t="shared" si="42"/>
        <v>0</v>
      </c>
      <c r="I87" s="67">
        <f t="shared" si="43"/>
        <v>0</v>
      </c>
      <c r="J87" s="67">
        <f t="shared" si="35"/>
        <v>1</v>
      </c>
      <c r="K87" s="67">
        <f t="shared" si="36"/>
        <v>1</v>
      </c>
      <c r="L87" s="67">
        <f t="shared" si="37"/>
        <v>0</v>
      </c>
      <c r="M87" s="68">
        <f t="shared" si="38"/>
        <v>0</v>
      </c>
      <c r="N87" s="68">
        <f t="shared" si="39"/>
        <v>1</v>
      </c>
      <c r="O87" s="68">
        <f t="shared" si="40"/>
        <v>1</v>
      </c>
      <c r="P87" s="68">
        <f t="shared" si="41"/>
        <v>1</v>
      </c>
    </row>
    <row r="88" spans="1:16" x14ac:dyDescent="0.2">
      <c r="A88" s="69" t="str">
        <f>'Les Résultats'!A34</f>
        <v>Bordeaux</v>
      </c>
      <c r="B88" s="67">
        <f>'Les Résultats'!B34</f>
        <v>2</v>
      </c>
      <c r="C88" s="67">
        <f>'Les Résultats'!C34</f>
        <v>2</v>
      </c>
      <c r="D88" s="69" t="str">
        <f>'Les Résultats'!D34</f>
        <v>Montpellier</v>
      </c>
      <c r="E88" s="68" t="str">
        <f>'Les Résultats'!E34</f>
        <v>X</v>
      </c>
      <c r="F88" s="67">
        <f t="shared" si="33"/>
        <v>1</v>
      </c>
      <c r="G88" s="67">
        <f t="shared" si="34"/>
        <v>1</v>
      </c>
      <c r="H88" s="67">
        <f t="shared" si="42"/>
        <v>0</v>
      </c>
      <c r="I88" s="67">
        <f t="shared" si="43"/>
        <v>0</v>
      </c>
      <c r="J88" s="67">
        <f t="shared" si="35"/>
        <v>1</v>
      </c>
      <c r="K88" s="67">
        <f t="shared" si="36"/>
        <v>1</v>
      </c>
      <c r="L88" s="67">
        <f t="shared" si="37"/>
        <v>0</v>
      </c>
      <c r="M88" s="68">
        <f t="shared" si="38"/>
        <v>0</v>
      </c>
      <c r="N88" s="68">
        <f t="shared" si="39"/>
        <v>1</v>
      </c>
      <c r="O88" s="68">
        <f t="shared" si="40"/>
        <v>2</v>
      </c>
      <c r="P88" s="68">
        <f t="shared" si="41"/>
        <v>2</v>
      </c>
    </row>
    <row r="89" spans="1:16" x14ac:dyDescent="0.2">
      <c r="A89" s="69" t="str">
        <f>'Les Résultats'!A35</f>
        <v>Lille</v>
      </c>
      <c r="B89" s="67">
        <f>'Les Résultats'!B35</f>
        <v>2</v>
      </c>
      <c r="C89" s="67">
        <f>'Les Résultats'!C35</f>
        <v>0</v>
      </c>
      <c r="D89" s="69" t="str">
        <f>'Les Résultats'!D35</f>
        <v>Rennes</v>
      </c>
      <c r="E89" s="68" t="str">
        <f>'Les Résultats'!E35</f>
        <v>X</v>
      </c>
      <c r="F89" s="67">
        <f t="shared" si="33"/>
        <v>3</v>
      </c>
      <c r="G89" s="67">
        <f t="shared" si="34"/>
        <v>0</v>
      </c>
      <c r="H89" s="67">
        <f t="shared" si="42"/>
        <v>1</v>
      </c>
      <c r="I89" s="67">
        <f t="shared" si="43"/>
        <v>0</v>
      </c>
      <c r="J89" s="67">
        <f t="shared" si="35"/>
        <v>0</v>
      </c>
      <c r="K89" s="67">
        <f t="shared" si="36"/>
        <v>0</v>
      </c>
      <c r="L89" s="67">
        <f t="shared" si="37"/>
        <v>0</v>
      </c>
      <c r="M89" s="68">
        <f t="shared" si="38"/>
        <v>1</v>
      </c>
      <c r="N89" s="68">
        <f t="shared" si="39"/>
        <v>1</v>
      </c>
      <c r="O89" s="68">
        <f t="shared" si="40"/>
        <v>2</v>
      </c>
      <c r="P89" s="68">
        <f t="shared" si="41"/>
        <v>0</v>
      </c>
    </row>
    <row r="90" spans="1:16" x14ac:dyDescent="0.2">
      <c r="A90" s="69" t="str">
        <f>'Les Résultats'!A36</f>
        <v>Marseille</v>
      </c>
      <c r="B90" s="67">
        <f>'Les Résultats'!B36</f>
        <v>1</v>
      </c>
      <c r="C90" s="67">
        <f>'Les Résultats'!C36</f>
        <v>1</v>
      </c>
      <c r="D90" s="69" t="str">
        <f>'Les Résultats'!D36</f>
        <v>Brest</v>
      </c>
      <c r="E90" s="68" t="str">
        <f>'Les Résultats'!E36</f>
        <v>X</v>
      </c>
      <c r="F90" s="67">
        <f t="shared" si="33"/>
        <v>1</v>
      </c>
      <c r="G90" s="67">
        <f t="shared" si="34"/>
        <v>1</v>
      </c>
      <c r="H90" s="67">
        <f t="shared" si="42"/>
        <v>0</v>
      </c>
      <c r="I90" s="67">
        <f t="shared" si="43"/>
        <v>0</v>
      </c>
      <c r="J90" s="67">
        <f t="shared" si="35"/>
        <v>1</v>
      </c>
      <c r="K90" s="67">
        <f t="shared" si="36"/>
        <v>1</v>
      </c>
      <c r="L90" s="67">
        <f t="shared" si="37"/>
        <v>0</v>
      </c>
      <c r="M90" s="68">
        <f t="shared" si="38"/>
        <v>0</v>
      </c>
      <c r="N90" s="68">
        <f t="shared" si="39"/>
        <v>1</v>
      </c>
      <c r="O90" s="68">
        <f t="shared" si="40"/>
        <v>1</v>
      </c>
      <c r="P90" s="68">
        <f t="shared" si="41"/>
        <v>1</v>
      </c>
    </row>
    <row r="91" spans="1:16" x14ac:dyDescent="0.2">
      <c r="A91" s="69" t="str">
        <f>'Les Résultats'!A37</f>
        <v xml:space="preserve">Paris-SG </v>
      </c>
      <c r="B91" s="67">
        <f>'Les Résultats'!B37</f>
        <v>2</v>
      </c>
      <c r="C91" s="67">
        <f>'Les Résultats'!C37</f>
        <v>0</v>
      </c>
      <c r="D91" s="69" t="str">
        <f>'Les Résultats'!D37</f>
        <v>Lyon</v>
      </c>
      <c r="E91" s="68" t="str">
        <f>'Les Résultats'!E37</f>
        <v>X</v>
      </c>
      <c r="F91" s="67">
        <f t="shared" si="33"/>
        <v>3</v>
      </c>
      <c r="G91" s="67">
        <f t="shared" si="34"/>
        <v>0</v>
      </c>
      <c r="H91" s="67">
        <f t="shared" si="42"/>
        <v>1</v>
      </c>
      <c r="I91" s="67">
        <f t="shared" si="43"/>
        <v>0</v>
      </c>
      <c r="J91" s="67">
        <f t="shared" si="35"/>
        <v>0</v>
      </c>
      <c r="K91" s="67">
        <f t="shared" si="36"/>
        <v>0</v>
      </c>
      <c r="L91" s="67">
        <f t="shared" si="37"/>
        <v>0</v>
      </c>
      <c r="M91" s="68">
        <f t="shared" si="38"/>
        <v>1</v>
      </c>
      <c r="N91" s="68">
        <f t="shared" si="39"/>
        <v>1</v>
      </c>
      <c r="O91" s="68">
        <f t="shared" si="40"/>
        <v>2</v>
      </c>
      <c r="P91" s="68">
        <f t="shared" si="41"/>
        <v>0</v>
      </c>
    </row>
    <row r="92" spans="1:16" x14ac:dyDescent="0.2">
      <c r="A92" s="69" t="str">
        <f>'Les Résultats'!G28</f>
        <v>Montpellier</v>
      </c>
      <c r="B92" s="67">
        <f>'Les Résultats'!H28</f>
        <v>5</v>
      </c>
      <c r="C92" s="67">
        <f>'Les Résultats'!I28</f>
        <v>3</v>
      </c>
      <c r="D92" s="69" t="str">
        <f>'Les Résultats'!J28</f>
        <v>Dijon</v>
      </c>
      <c r="E92" s="68" t="str">
        <f>'Les Résultats'!K28</f>
        <v>X</v>
      </c>
      <c r="F92" s="67">
        <f t="shared" si="33"/>
        <v>3</v>
      </c>
      <c r="G92" s="67">
        <f t="shared" si="34"/>
        <v>0</v>
      </c>
      <c r="H92" s="67">
        <f t="shared" si="42"/>
        <v>1</v>
      </c>
      <c r="I92" s="67">
        <f t="shared" si="43"/>
        <v>0</v>
      </c>
      <c r="J92" s="67">
        <f t="shared" si="35"/>
        <v>0</v>
      </c>
      <c r="K92" s="67">
        <f t="shared" si="36"/>
        <v>0</v>
      </c>
      <c r="L92" s="67">
        <f t="shared" si="37"/>
        <v>0</v>
      </c>
      <c r="M92" s="68">
        <f t="shared" si="38"/>
        <v>1</v>
      </c>
      <c r="N92" s="68">
        <f t="shared" si="39"/>
        <v>1</v>
      </c>
      <c r="O92" s="68">
        <f t="shared" si="40"/>
        <v>5</v>
      </c>
      <c r="P92" s="68">
        <f t="shared" si="41"/>
        <v>3</v>
      </c>
    </row>
    <row r="93" spans="1:16" x14ac:dyDescent="0.2">
      <c r="A93" s="69" t="str">
        <f>'Les Résultats'!G29</f>
        <v>Lyon</v>
      </c>
      <c r="B93" s="67">
        <f>'Les Résultats'!H29</f>
        <v>3</v>
      </c>
      <c r="C93" s="67">
        <f>'Les Résultats'!I29</f>
        <v>1</v>
      </c>
      <c r="D93" s="69" t="str">
        <f>'Les Résultats'!J29</f>
        <v>Nancy</v>
      </c>
      <c r="E93" s="68" t="str">
        <f>'Les Résultats'!K29</f>
        <v>X</v>
      </c>
      <c r="F93" s="67">
        <f t="shared" si="33"/>
        <v>3</v>
      </c>
      <c r="G93" s="67">
        <f t="shared" si="34"/>
        <v>0</v>
      </c>
      <c r="H93" s="67">
        <f t="shared" si="42"/>
        <v>1</v>
      </c>
      <c r="I93" s="67">
        <f t="shared" si="43"/>
        <v>0</v>
      </c>
      <c r="J93" s="67">
        <f t="shared" si="35"/>
        <v>0</v>
      </c>
      <c r="K93" s="67">
        <f t="shared" si="36"/>
        <v>0</v>
      </c>
      <c r="L93" s="67">
        <f t="shared" si="37"/>
        <v>0</v>
      </c>
      <c r="M93" s="68">
        <f t="shared" si="38"/>
        <v>1</v>
      </c>
      <c r="N93" s="68">
        <f t="shared" si="39"/>
        <v>1</v>
      </c>
      <c r="O93" s="68">
        <f t="shared" si="40"/>
        <v>3</v>
      </c>
      <c r="P93" s="68">
        <f t="shared" si="41"/>
        <v>1</v>
      </c>
    </row>
    <row r="94" spans="1:16" x14ac:dyDescent="0.2">
      <c r="A94" s="69" t="str">
        <f>'Les Résultats'!G30</f>
        <v>Toulouse</v>
      </c>
      <c r="B94" s="67">
        <f>'Les Résultats'!H30</f>
        <v>0</v>
      </c>
      <c r="C94" s="67">
        <f>'Les Résultats'!I30</f>
        <v>0</v>
      </c>
      <c r="D94" s="69" t="str">
        <f>'Les Résultats'!J30</f>
        <v>Marseille</v>
      </c>
      <c r="E94" s="68" t="str">
        <f>'Les Résultats'!K30</f>
        <v>X</v>
      </c>
      <c r="F94" s="67">
        <f t="shared" si="33"/>
        <v>1</v>
      </c>
      <c r="G94" s="67">
        <f t="shared" si="34"/>
        <v>1</v>
      </c>
      <c r="H94" s="67">
        <f t="shared" si="42"/>
        <v>0</v>
      </c>
      <c r="I94" s="67">
        <f t="shared" si="43"/>
        <v>0</v>
      </c>
      <c r="J94" s="67">
        <f t="shared" si="35"/>
        <v>1</v>
      </c>
      <c r="K94" s="67">
        <f t="shared" si="36"/>
        <v>1</v>
      </c>
      <c r="L94" s="67">
        <f t="shared" si="37"/>
        <v>0</v>
      </c>
      <c r="M94" s="68">
        <f t="shared" si="38"/>
        <v>0</v>
      </c>
      <c r="N94" s="68">
        <f t="shared" si="39"/>
        <v>1</v>
      </c>
      <c r="O94" s="68">
        <f t="shared" si="40"/>
        <v>0</v>
      </c>
      <c r="P94" s="68">
        <f t="shared" si="41"/>
        <v>0</v>
      </c>
    </row>
    <row r="95" spans="1:16" x14ac:dyDescent="0.2">
      <c r="A95" s="69" t="str">
        <f>'Les Résultats'!G31</f>
        <v>Auxerre</v>
      </c>
      <c r="B95" s="67">
        <f>'Les Résultats'!H31</f>
        <v>1</v>
      </c>
      <c r="C95" s="67">
        <f>'Les Résultats'!I31</f>
        <v>3</v>
      </c>
      <c r="D95" s="69" t="str">
        <f>'Les Résultats'!J31</f>
        <v>Lille</v>
      </c>
      <c r="E95" s="68" t="str">
        <f>'Les Résultats'!K31</f>
        <v>X</v>
      </c>
      <c r="F95" s="67">
        <f t="shared" si="33"/>
        <v>0</v>
      </c>
      <c r="G95" s="67">
        <f t="shared" si="34"/>
        <v>3</v>
      </c>
      <c r="H95" s="67">
        <f t="shared" si="42"/>
        <v>0</v>
      </c>
      <c r="I95" s="67">
        <f t="shared" si="43"/>
        <v>1</v>
      </c>
      <c r="J95" s="67">
        <f t="shared" si="35"/>
        <v>0</v>
      </c>
      <c r="K95" s="67">
        <f t="shared" si="36"/>
        <v>0</v>
      </c>
      <c r="L95" s="67">
        <f t="shared" si="37"/>
        <v>1</v>
      </c>
      <c r="M95" s="68">
        <f t="shared" si="38"/>
        <v>0</v>
      </c>
      <c r="N95" s="68">
        <f t="shared" si="39"/>
        <v>1</v>
      </c>
      <c r="O95" s="68">
        <f t="shared" si="40"/>
        <v>1</v>
      </c>
      <c r="P95" s="68">
        <f t="shared" si="41"/>
        <v>3</v>
      </c>
    </row>
    <row r="96" spans="1:16" x14ac:dyDescent="0.2">
      <c r="A96" s="69" t="str">
        <f>'Les Résultats'!G32</f>
        <v>Brest</v>
      </c>
      <c r="B96" s="67">
        <f>'Les Résultats'!H32</f>
        <v>1</v>
      </c>
      <c r="C96" s="67">
        <f>'Les Résultats'!I32</f>
        <v>1</v>
      </c>
      <c r="D96" s="69" t="str">
        <f>'Les Résultats'!J32</f>
        <v>Caen</v>
      </c>
      <c r="E96" s="68" t="str">
        <f>'Les Résultats'!K32</f>
        <v>X</v>
      </c>
      <c r="F96" s="67">
        <f t="shared" si="33"/>
        <v>1</v>
      </c>
      <c r="G96" s="67">
        <f t="shared" si="34"/>
        <v>1</v>
      </c>
      <c r="H96" s="67">
        <f t="shared" si="42"/>
        <v>0</v>
      </c>
      <c r="I96" s="67">
        <f t="shared" si="43"/>
        <v>0</v>
      </c>
      <c r="J96" s="67">
        <f t="shared" si="35"/>
        <v>1</v>
      </c>
      <c r="K96" s="67">
        <f t="shared" si="36"/>
        <v>1</v>
      </c>
      <c r="L96" s="67">
        <f t="shared" si="37"/>
        <v>0</v>
      </c>
      <c r="M96" s="68">
        <f t="shared" si="38"/>
        <v>0</v>
      </c>
      <c r="N96" s="68">
        <f t="shared" si="39"/>
        <v>1</v>
      </c>
      <c r="O96" s="68">
        <f t="shared" si="40"/>
        <v>1</v>
      </c>
      <c r="P96" s="68">
        <f t="shared" si="41"/>
        <v>1</v>
      </c>
    </row>
    <row r="97" spans="1:16" x14ac:dyDescent="0.2">
      <c r="A97" s="69" t="str">
        <f>'Les Résultats'!G33</f>
        <v>Evian-Thonon</v>
      </c>
      <c r="B97" s="67">
        <f>'Les Résultats'!H33</f>
        <v>1</v>
      </c>
      <c r="C97" s="67">
        <f>'Les Résultats'!I33</f>
        <v>2</v>
      </c>
      <c r="D97" s="69" t="str">
        <f>'Les Résultats'!J33</f>
        <v>Saint-Etienne</v>
      </c>
      <c r="E97" s="68" t="str">
        <f>'Les Résultats'!K33</f>
        <v>X</v>
      </c>
      <c r="F97" s="67">
        <f t="shared" si="33"/>
        <v>0</v>
      </c>
      <c r="G97" s="67">
        <f t="shared" si="34"/>
        <v>3</v>
      </c>
      <c r="H97" s="67">
        <f t="shared" si="42"/>
        <v>0</v>
      </c>
      <c r="I97" s="67">
        <f t="shared" si="43"/>
        <v>1</v>
      </c>
      <c r="J97" s="67">
        <f t="shared" si="35"/>
        <v>0</v>
      </c>
      <c r="K97" s="67">
        <f t="shared" si="36"/>
        <v>0</v>
      </c>
      <c r="L97" s="67">
        <f t="shared" si="37"/>
        <v>1</v>
      </c>
      <c r="M97" s="68">
        <f t="shared" si="38"/>
        <v>0</v>
      </c>
      <c r="N97" s="68">
        <f t="shared" si="39"/>
        <v>1</v>
      </c>
      <c r="O97" s="68">
        <f t="shared" si="40"/>
        <v>1</v>
      </c>
      <c r="P97" s="68">
        <f t="shared" si="41"/>
        <v>2</v>
      </c>
    </row>
    <row r="98" spans="1:16" x14ac:dyDescent="0.2">
      <c r="A98" s="69" t="str">
        <f>'Les Résultats'!G34</f>
        <v>Nice</v>
      </c>
      <c r="B98" s="67">
        <f>'Les Résultats'!H34</f>
        <v>3</v>
      </c>
      <c r="C98" s="67">
        <f>'Les Résultats'!I34</f>
        <v>0</v>
      </c>
      <c r="D98" s="69" t="str">
        <f>'Les Résultats'!J34</f>
        <v>Bordeaux</v>
      </c>
      <c r="E98" s="68" t="str">
        <f>'Les Résultats'!K34</f>
        <v>X</v>
      </c>
      <c r="F98" s="67">
        <f t="shared" si="33"/>
        <v>3</v>
      </c>
      <c r="G98" s="67">
        <f t="shared" si="34"/>
        <v>0</v>
      </c>
      <c r="H98" s="67">
        <f t="shared" si="42"/>
        <v>1</v>
      </c>
      <c r="I98" s="67">
        <f t="shared" si="43"/>
        <v>0</v>
      </c>
      <c r="J98" s="67">
        <f t="shared" si="35"/>
        <v>0</v>
      </c>
      <c r="K98" s="67">
        <f t="shared" si="36"/>
        <v>0</v>
      </c>
      <c r="L98" s="67">
        <f t="shared" si="37"/>
        <v>0</v>
      </c>
      <c r="M98" s="68">
        <f t="shared" si="38"/>
        <v>1</v>
      </c>
      <c r="N98" s="68">
        <f t="shared" si="39"/>
        <v>1</v>
      </c>
      <c r="O98" s="68">
        <f t="shared" si="40"/>
        <v>3</v>
      </c>
      <c r="P98" s="68">
        <f t="shared" si="41"/>
        <v>0</v>
      </c>
    </row>
    <row r="99" spans="1:16" x14ac:dyDescent="0.2">
      <c r="A99" s="69" t="str">
        <f>'Les Résultats'!G35</f>
        <v>Ajaccio</v>
      </c>
      <c r="B99" s="67">
        <f>'Les Résultats'!H35</f>
        <v>1</v>
      </c>
      <c r="C99" s="67">
        <f>'Les Résultats'!I35</f>
        <v>3</v>
      </c>
      <c r="D99" s="69" t="str">
        <f>'Les Résultats'!J35</f>
        <v xml:space="preserve">Paris-SG </v>
      </c>
      <c r="E99" s="68" t="str">
        <f>'Les Résultats'!K35</f>
        <v>X</v>
      </c>
      <c r="F99" s="67">
        <f t="shared" si="33"/>
        <v>0</v>
      </c>
      <c r="G99" s="67">
        <f t="shared" si="34"/>
        <v>3</v>
      </c>
      <c r="H99" s="67">
        <f t="shared" si="42"/>
        <v>0</v>
      </c>
      <c r="I99" s="67">
        <f t="shared" si="43"/>
        <v>1</v>
      </c>
      <c r="J99" s="67">
        <f t="shared" si="35"/>
        <v>0</v>
      </c>
      <c r="K99" s="67">
        <f t="shared" si="36"/>
        <v>0</v>
      </c>
      <c r="L99" s="67">
        <f t="shared" si="37"/>
        <v>1</v>
      </c>
      <c r="M99" s="68">
        <f t="shared" si="38"/>
        <v>0</v>
      </c>
      <c r="N99" s="68">
        <f t="shared" si="39"/>
        <v>1</v>
      </c>
      <c r="O99" s="68">
        <f t="shared" si="40"/>
        <v>1</v>
      </c>
      <c r="P99" s="68">
        <f t="shared" si="41"/>
        <v>3</v>
      </c>
    </row>
    <row r="100" spans="1:16" x14ac:dyDescent="0.2">
      <c r="A100" s="69" t="str">
        <f>'Les Résultats'!G36</f>
        <v>Valenciennes</v>
      </c>
      <c r="B100" s="67">
        <f>'Les Résultats'!H36</f>
        <v>3</v>
      </c>
      <c r="C100" s="67">
        <f>'Les Résultats'!I36</f>
        <v>0</v>
      </c>
      <c r="D100" s="69" t="str">
        <f>'Les Résultats'!J36</f>
        <v>Sochaux</v>
      </c>
      <c r="E100" s="68" t="str">
        <f>'Les Résultats'!K36</f>
        <v>X</v>
      </c>
      <c r="F100" s="67">
        <f t="shared" si="33"/>
        <v>3</v>
      </c>
      <c r="G100" s="67">
        <f t="shared" si="34"/>
        <v>0</v>
      </c>
      <c r="H100" s="67">
        <f t="shared" si="42"/>
        <v>1</v>
      </c>
      <c r="I100" s="67">
        <f t="shared" si="43"/>
        <v>0</v>
      </c>
      <c r="J100" s="67">
        <f t="shared" si="35"/>
        <v>0</v>
      </c>
      <c r="K100" s="67">
        <f t="shared" si="36"/>
        <v>0</v>
      </c>
      <c r="L100" s="67">
        <f t="shared" si="37"/>
        <v>0</v>
      </c>
      <c r="M100" s="68">
        <f t="shared" si="38"/>
        <v>1</v>
      </c>
      <c r="N100" s="68">
        <f t="shared" si="39"/>
        <v>1</v>
      </c>
      <c r="O100" s="68">
        <f t="shared" si="40"/>
        <v>3</v>
      </c>
      <c r="P100" s="68">
        <f t="shared" si="41"/>
        <v>0</v>
      </c>
    </row>
    <row r="101" spans="1:16" x14ac:dyDescent="0.2">
      <c r="A101" s="69" t="str">
        <f>'Les Résultats'!G37</f>
        <v>Rennes</v>
      </c>
      <c r="B101" s="67">
        <f>'Les Résultats'!H37</f>
        <v>2</v>
      </c>
      <c r="C101" s="67">
        <f>'Les Résultats'!I37</f>
        <v>0</v>
      </c>
      <c r="D101" s="69" t="str">
        <f>'Les Résultats'!J37</f>
        <v>Lorient</v>
      </c>
      <c r="E101" s="68" t="str">
        <f>'Les Résultats'!K37</f>
        <v>X</v>
      </c>
      <c r="F101" s="67">
        <f t="shared" si="33"/>
        <v>3</v>
      </c>
      <c r="G101" s="67">
        <f t="shared" si="34"/>
        <v>0</v>
      </c>
      <c r="H101" s="67">
        <f t="shared" si="42"/>
        <v>1</v>
      </c>
      <c r="I101" s="67">
        <f t="shared" si="43"/>
        <v>0</v>
      </c>
      <c r="J101" s="67">
        <f t="shared" si="35"/>
        <v>0</v>
      </c>
      <c r="K101" s="67">
        <f t="shared" si="36"/>
        <v>0</v>
      </c>
      <c r="L101" s="67">
        <f t="shared" si="37"/>
        <v>0</v>
      </c>
      <c r="M101" s="68">
        <f t="shared" si="38"/>
        <v>1</v>
      </c>
      <c r="N101" s="68">
        <f t="shared" si="39"/>
        <v>1</v>
      </c>
      <c r="O101" s="68">
        <f t="shared" si="40"/>
        <v>2</v>
      </c>
      <c r="P101" s="68">
        <f t="shared" si="41"/>
        <v>0</v>
      </c>
    </row>
    <row r="102" spans="1:16" x14ac:dyDescent="0.2">
      <c r="A102" s="69" t="str">
        <f>'Les Résultats'!M28</f>
        <v>Caen</v>
      </c>
      <c r="B102" s="67">
        <f>'Les Résultats'!N28</f>
        <v>1</v>
      </c>
      <c r="C102" s="67">
        <f>'Les Résultats'!O28</f>
        <v>3</v>
      </c>
      <c r="D102" s="69" t="str">
        <f>'Les Résultats'!P28</f>
        <v>Montpellier</v>
      </c>
      <c r="E102" s="68" t="str">
        <f>'Les Résultats'!Q28</f>
        <v>X</v>
      </c>
      <c r="F102" s="67">
        <f t="shared" si="33"/>
        <v>0</v>
      </c>
      <c r="G102" s="67">
        <f t="shared" si="34"/>
        <v>3</v>
      </c>
      <c r="H102" s="67">
        <f t="shared" si="42"/>
        <v>0</v>
      </c>
      <c r="I102" s="67">
        <f t="shared" si="43"/>
        <v>1</v>
      </c>
      <c r="J102" s="67">
        <f t="shared" si="35"/>
        <v>0</v>
      </c>
      <c r="K102" s="67">
        <f t="shared" si="36"/>
        <v>0</v>
      </c>
      <c r="L102" s="67">
        <f t="shared" si="37"/>
        <v>1</v>
      </c>
      <c r="M102" s="68">
        <f t="shared" si="38"/>
        <v>0</v>
      </c>
      <c r="N102" s="68">
        <f t="shared" si="39"/>
        <v>1</v>
      </c>
      <c r="O102" s="68">
        <f t="shared" si="40"/>
        <v>1</v>
      </c>
      <c r="P102" s="68">
        <f t="shared" si="41"/>
        <v>3</v>
      </c>
    </row>
    <row r="103" spans="1:16" x14ac:dyDescent="0.2">
      <c r="A103" s="69" t="str">
        <f>'Les Résultats'!M29</f>
        <v>Saint-Etienne</v>
      </c>
      <c r="B103" s="67">
        <f>'Les Résultats'!N29</f>
        <v>1</v>
      </c>
      <c r="C103" s="67">
        <f>'Les Résultats'!O29</f>
        <v>0</v>
      </c>
      <c r="D103" s="69" t="str">
        <f>'Les Résultats'!P29</f>
        <v>Valenciennes</v>
      </c>
      <c r="E103" s="68" t="str">
        <f>'Les Résultats'!Q29</f>
        <v>X</v>
      </c>
      <c r="F103" s="67">
        <f t="shared" si="33"/>
        <v>3</v>
      </c>
      <c r="G103" s="67">
        <f t="shared" si="34"/>
        <v>0</v>
      </c>
      <c r="H103" s="67">
        <f t="shared" si="42"/>
        <v>1</v>
      </c>
      <c r="I103" s="67">
        <f t="shared" si="43"/>
        <v>0</v>
      </c>
      <c r="J103" s="67">
        <f t="shared" si="35"/>
        <v>0</v>
      </c>
      <c r="K103" s="67">
        <f t="shared" si="36"/>
        <v>0</v>
      </c>
      <c r="L103" s="67">
        <f t="shared" si="37"/>
        <v>0</v>
      </c>
      <c r="M103" s="68">
        <f t="shared" si="38"/>
        <v>1</v>
      </c>
      <c r="N103" s="68">
        <f t="shared" si="39"/>
        <v>1</v>
      </c>
      <c r="O103" s="68">
        <f t="shared" si="40"/>
        <v>1</v>
      </c>
      <c r="P103" s="68">
        <f t="shared" si="41"/>
        <v>0</v>
      </c>
    </row>
    <row r="104" spans="1:16" x14ac:dyDescent="0.2">
      <c r="A104" s="69" t="str">
        <f>'Les Résultats'!M30</f>
        <v>Sochaux</v>
      </c>
      <c r="B104" s="67">
        <f>'Les Résultats'!N30</f>
        <v>1</v>
      </c>
      <c r="C104" s="67">
        <f>'Les Résultats'!O30</f>
        <v>1</v>
      </c>
      <c r="D104" s="69" t="str">
        <f>'Les Résultats'!P30</f>
        <v>Evian-Thonon</v>
      </c>
      <c r="E104" s="68" t="str">
        <f>'Les Résultats'!Q30</f>
        <v>X</v>
      </c>
      <c r="F104" s="67">
        <f t="shared" si="33"/>
        <v>1</v>
      </c>
      <c r="G104" s="67">
        <f t="shared" si="34"/>
        <v>1</v>
      </c>
      <c r="H104" s="67">
        <f t="shared" si="42"/>
        <v>0</v>
      </c>
      <c r="I104" s="67">
        <f t="shared" si="43"/>
        <v>0</v>
      </c>
      <c r="J104" s="67">
        <f t="shared" si="35"/>
        <v>1</v>
      </c>
      <c r="K104" s="67">
        <f t="shared" si="36"/>
        <v>1</v>
      </c>
      <c r="L104" s="67">
        <f t="shared" si="37"/>
        <v>0</v>
      </c>
      <c r="M104" s="68">
        <f t="shared" si="38"/>
        <v>0</v>
      </c>
      <c r="N104" s="68">
        <f t="shared" si="39"/>
        <v>1</v>
      </c>
      <c r="O104" s="68">
        <f t="shared" si="40"/>
        <v>1</v>
      </c>
      <c r="P104" s="68">
        <f t="shared" si="41"/>
        <v>1</v>
      </c>
    </row>
    <row r="105" spans="1:16" x14ac:dyDescent="0.2">
      <c r="A105" s="69" t="str">
        <f>'Les Résultats'!M31</f>
        <v>Nancy</v>
      </c>
      <c r="B105" s="67">
        <f>'Les Résultats'!N31</f>
        <v>1</v>
      </c>
      <c r="C105" s="67">
        <f>'Les Résultats'!O31</f>
        <v>0</v>
      </c>
      <c r="D105" s="69" t="str">
        <f>'Les Résultats'!P31</f>
        <v>Nice</v>
      </c>
      <c r="E105" s="68" t="str">
        <f>'Les Résultats'!Q31</f>
        <v>X</v>
      </c>
      <c r="F105" s="67">
        <f t="shared" si="33"/>
        <v>3</v>
      </c>
      <c r="G105" s="67">
        <f t="shared" si="34"/>
        <v>0</v>
      </c>
      <c r="H105" s="67">
        <f t="shared" si="42"/>
        <v>1</v>
      </c>
      <c r="I105" s="67">
        <f t="shared" si="43"/>
        <v>0</v>
      </c>
      <c r="J105" s="67">
        <f t="shared" si="35"/>
        <v>0</v>
      </c>
      <c r="K105" s="67">
        <f t="shared" si="36"/>
        <v>0</v>
      </c>
      <c r="L105" s="67">
        <f t="shared" si="37"/>
        <v>0</v>
      </c>
      <c r="M105" s="68">
        <f t="shared" si="38"/>
        <v>1</v>
      </c>
      <c r="N105" s="68">
        <f t="shared" si="39"/>
        <v>1</v>
      </c>
      <c r="O105" s="68">
        <f t="shared" si="40"/>
        <v>1</v>
      </c>
      <c r="P105" s="68">
        <f t="shared" si="41"/>
        <v>0</v>
      </c>
    </row>
    <row r="106" spans="1:16" x14ac:dyDescent="0.2">
      <c r="A106" s="69" t="str">
        <f>'Les Résultats'!M32</f>
        <v>Marseille</v>
      </c>
      <c r="B106" s="67">
        <f>'Les Résultats'!N32</f>
        <v>2</v>
      </c>
      <c r="C106" s="67">
        <f>'Les Résultats'!O32</f>
        <v>0</v>
      </c>
      <c r="D106" s="69" t="str">
        <f>'Les Résultats'!P32</f>
        <v>Ajaccio</v>
      </c>
      <c r="E106" s="68" t="str">
        <f>'Les Résultats'!Q32</f>
        <v>X</v>
      </c>
      <c r="F106" s="67">
        <f t="shared" si="33"/>
        <v>3</v>
      </c>
      <c r="G106" s="67">
        <f t="shared" si="34"/>
        <v>0</v>
      </c>
      <c r="H106" s="67">
        <f t="shared" si="42"/>
        <v>1</v>
      </c>
      <c r="I106" s="67">
        <f t="shared" si="43"/>
        <v>0</v>
      </c>
      <c r="J106" s="67">
        <f t="shared" si="35"/>
        <v>0</v>
      </c>
      <c r="K106" s="67">
        <f t="shared" si="36"/>
        <v>0</v>
      </c>
      <c r="L106" s="67">
        <f t="shared" si="37"/>
        <v>0</v>
      </c>
      <c r="M106" s="68">
        <f t="shared" si="38"/>
        <v>1</v>
      </c>
      <c r="N106" s="68">
        <f t="shared" si="39"/>
        <v>1</v>
      </c>
      <c r="O106" s="68">
        <f t="shared" si="40"/>
        <v>2</v>
      </c>
      <c r="P106" s="68">
        <f t="shared" si="41"/>
        <v>0</v>
      </c>
    </row>
    <row r="107" spans="1:16" x14ac:dyDescent="0.2">
      <c r="A107" s="69" t="str">
        <f>'Les Résultats'!M33</f>
        <v>Bordeaux</v>
      </c>
      <c r="B107" s="67">
        <f>'Les Résultats'!N33</f>
        <v>1</v>
      </c>
      <c r="C107" s="67">
        <f>'Les Résultats'!O33</f>
        <v>1</v>
      </c>
      <c r="D107" s="69" t="str">
        <f>'Les Résultats'!P33</f>
        <v>Brest</v>
      </c>
      <c r="E107" s="68" t="str">
        <f>'Les Résultats'!Q33</f>
        <v>X</v>
      </c>
      <c r="F107" s="67">
        <f t="shared" si="33"/>
        <v>1</v>
      </c>
      <c r="G107" s="67">
        <f t="shared" si="34"/>
        <v>1</v>
      </c>
      <c r="H107" s="67">
        <f t="shared" si="42"/>
        <v>0</v>
      </c>
      <c r="I107" s="67">
        <f t="shared" si="43"/>
        <v>0</v>
      </c>
      <c r="J107" s="67">
        <f t="shared" si="35"/>
        <v>1</v>
      </c>
      <c r="K107" s="67">
        <f t="shared" si="36"/>
        <v>1</v>
      </c>
      <c r="L107" s="67">
        <f t="shared" si="37"/>
        <v>0</v>
      </c>
      <c r="M107" s="68">
        <f t="shared" si="38"/>
        <v>0</v>
      </c>
      <c r="N107" s="68">
        <f t="shared" si="39"/>
        <v>1</v>
      </c>
      <c r="O107" s="68">
        <f t="shared" si="40"/>
        <v>1</v>
      </c>
      <c r="P107" s="68">
        <f t="shared" si="41"/>
        <v>1</v>
      </c>
    </row>
    <row r="108" spans="1:16" x14ac:dyDescent="0.2">
      <c r="A108" s="69" t="str">
        <f>'Les Résultats'!M34</f>
        <v>Lorient</v>
      </c>
      <c r="B108" s="67">
        <f>'Les Résultats'!N34</f>
        <v>0</v>
      </c>
      <c r="C108" s="67">
        <f>'Les Résultats'!O34</f>
        <v>0</v>
      </c>
      <c r="D108" s="69" t="str">
        <f>'Les Résultats'!P34</f>
        <v>Toulouse</v>
      </c>
      <c r="E108" s="68" t="str">
        <f>'Les Résultats'!Q34</f>
        <v>X</v>
      </c>
      <c r="F108" s="67">
        <f t="shared" si="33"/>
        <v>1</v>
      </c>
      <c r="G108" s="67">
        <f t="shared" si="34"/>
        <v>1</v>
      </c>
      <c r="H108" s="67">
        <f t="shared" si="42"/>
        <v>0</v>
      </c>
      <c r="I108" s="67">
        <f t="shared" si="43"/>
        <v>0</v>
      </c>
      <c r="J108" s="67">
        <f t="shared" si="35"/>
        <v>1</v>
      </c>
      <c r="K108" s="67">
        <f t="shared" si="36"/>
        <v>1</v>
      </c>
      <c r="L108" s="67">
        <f t="shared" si="37"/>
        <v>0</v>
      </c>
      <c r="M108" s="68">
        <f t="shared" si="38"/>
        <v>0</v>
      </c>
      <c r="N108" s="68">
        <f t="shared" si="39"/>
        <v>1</v>
      </c>
      <c r="O108" s="68">
        <f t="shared" si="40"/>
        <v>0</v>
      </c>
      <c r="P108" s="68">
        <f t="shared" si="41"/>
        <v>0</v>
      </c>
    </row>
    <row r="109" spans="1:16" x14ac:dyDescent="0.2">
      <c r="A109" s="69" t="str">
        <f>'Les Résultats'!M35</f>
        <v xml:space="preserve">Paris-SG </v>
      </c>
      <c r="B109" s="67">
        <f>'Les Résultats'!N35</f>
        <v>2</v>
      </c>
      <c r="C109" s="67">
        <f>'Les Résultats'!O35</f>
        <v>0</v>
      </c>
      <c r="D109" s="69" t="str">
        <f>'Les Résultats'!P35</f>
        <v>Dijon</v>
      </c>
      <c r="E109" s="68" t="str">
        <f>'Les Résultats'!Q35</f>
        <v>X</v>
      </c>
      <c r="F109" s="67">
        <f t="shared" si="33"/>
        <v>3</v>
      </c>
      <c r="G109" s="67">
        <f t="shared" si="34"/>
        <v>0</v>
      </c>
      <c r="H109" s="67">
        <f t="shared" si="42"/>
        <v>1</v>
      </c>
      <c r="I109" s="67">
        <f t="shared" si="43"/>
        <v>0</v>
      </c>
      <c r="J109" s="67">
        <f t="shared" si="35"/>
        <v>0</v>
      </c>
      <c r="K109" s="67">
        <f t="shared" si="36"/>
        <v>0</v>
      </c>
      <c r="L109" s="67">
        <f t="shared" si="37"/>
        <v>0</v>
      </c>
      <c r="M109" s="68">
        <f t="shared" si="38"/>
        <v>1</v>
      </c>
      <c r="N109" s="68">
        <f t="shared" si="39"/>
        <v>1</v>
      </c>
      <c r="O109" s="68">
        <f t="shared" si="40"/>
        <v>2</v>
      </c>
      <c r="P109" s="68">
        <f t="shared" si="41"/>
        <v>0</v>
      </c>
    </row>
    <row r="110" spans="1:16" x14ac:dyDescent="0.2">
      <c r="A110" s="69" t="str">
        <f>'Les Résultats'!M36</f>
        <v>Auxerre</v>
      </c>
      <c r="B110" s="67">
        <f>'Les Résultats'!N36</f>
        <v>0</v>
      </c>
      <c r="C110" s="67">
        <f>'Les Résultats'!O36</f>
        <v>1</v>
      </c>
      <c r="D110" s="69" t="str">
        <f>'Les Résultats'!P36</f>
        <v>Rennes</v>
      </c>
      <c r="E110" s="68" t="str">
        <f>'Les Résultats'!Q36</f>
        <v>X</v>
      </c>
      <c r="F110" s="67">
        <f t="shared" si="33"/>
        <v>0</v>
      </c>
      <c r="G110" s="67">
        <f t="shared" si="34"/>
        <v>3</v>
      </c>
      <c r="H110" s="67">
        <f t="shared" si="42"/>
        <v>0</v>
      </c>
      <c r="I110" s="67">
        <f t="shared" si="43"/>
        <v>1</v>
      </c>
      <c r="J110" s="67">
        <f t="shared" si="35"/>
        <v>0</v>
      </c>
      <c r="K110" s="67">
        <f t="shared" si="36"/>
        <v>0</v>
      </c>
      <c r="L110" s="67">
        <f t="shared" si="37"/>
        <v>1</v>
      </c>
      <c r="M110" s="68">
        <f t="shared" si="38"/>
        <v>0</v>
      </c>
      <c r="N110" s="68">
        <f t="shared" si="39"/>
        <v>1</v>
      </c>
      <c r="O110" s="68">
        <f t="shared" si="40"/>
        <v>0</v>
      </c>
      <c r="P110" s="68">
        <f t="shared" si="41"/>
        <v>1</v>
      </c>
    </row>
    <row r="111" spans="1:16" x14ac:dyDescent="0.2">
      <c r="A111" s="69" t="str">
        <f>'Les Résultats'!M37</f>
        <v>Lille</v>
      </c>
      <c r="B111" s="67">
        <f>'Les Résultats'!N37</f>
        <v>3</v>
      </c>
      <c r="C111" s="67">
        <f>'Les Résultats'!O37</f>
        <v>1</v>
      </c>
      <c r="D111" s="69" t="str">
        <f>'Les Résultats'!P37</f>
        <v>Lyon</v>
      </c>
      <c r="E111" s="68" t="str">
        <f>'Les Résultats'!Q37</f>
        <v>X</v>
      </c>
      <c r="F111" s="67">
        <f t="shared" si="33"/>
        <v>3</v>
      </c>
      <c r="G111" s="67">
        <f t="shared" si="34"/>
        <v>0</v>
      </c>
      <c r="H111" s="67">
        <f t="shared" si="42"/>
        <v>1</v>
      </c>
      <c r="I111" s="67">
        <f t="shared" si="43"/>
        <v>0</v>
      </c>
      <c r="J111" s="67">
        <f t="shared" si="35"/>
        <v>0</v>
      </c>
      <c r="K111" s="67">
        <f t="shared" si="36"/>
        <v>0</v>
      </c>
      <c r="L111" s="67">
        <f t="shared" si="37"/>
        <v>0</v>
      </c>
      <c r="M111" s="68">
        <f t="shared" si="38"/>
        <v>1</v>
      </c>
      <c r="N111" s="68">
        <f t="shared" si="39"/>
        <v>1</v>
      </c>
      <c r="O111" s="68">
        <f t="shared" si="40"/>
        <v>3</v>
      </c>
      <c r="P111" s="68">
        <f t="shared" si="41"/>
        <v>1</v>
      </c>
    </row>
    <row r="112" spans="1:16" x14ac:dyDescent="0.2">
      <c r="A112" s="69" t="str">
        <f>'Les Résultats'!S28</f>
        <v xml:space="preserve">Paris-SG </v>
      </c>
      <c r="B112" s="67">
        <f>'Les Résultats'!T28</f>
        <v>4</v>
      </c>
      <c r="C112" s="67">
        <f>'Les Résultats'!U28</f>
        <v>2</v>
      </c>
      <c r="D112" s="69" t="str">
        <f>'Les Résultats'!V28</f>
        <v>Caen</v>
      </c>
      <c r="E112" s="68" t="str">
        <f>'Les Résultats'!W28</f>
        <v>X</v>
      </c>
      <c r="F112" s="67">
        <f t="shared" si="33"/>
        <v>3</v>
      </c>
      <c r="G112" s="67">
        <f t="shared" si="34"/>
        <v>0</v>
      </c>
      <c r="H112" s="67">
        <f t="shared" si="42"/>
        <v>1</v>
      </c>
      <c r="I112" s="67">
        <f t="shared" si="43"/>
        <v>0</v>
      </c>
      <c r="J112" s="67">
        <f t="shared" si="35"/>
        <v>0</v>
      </c>
      <c r="K112" s="67">
        <f t="shared" si="36"/>
        <v>0</v>
      </c>
      <c r="L112" s="67">
        <f t="shared" si="37"/>
        <v>0</v>
      </c>
      <c r="M112" s="68">
        <f t="shared" si="38"/>
        <v>1</v>
      </c>
      <c r="N112" s="68">
        <f t="shared" si="39"/>
        <v>1</v>
      </c>
      <c r="O112" s="68">
        <f t="shared" si="40"/>
        <v>4</v>
      </c>
      <c r="P112" s="68">
        <f t="shared" si="41"/>
        <v>2</v>
      </c>
    </row>
    <row r="113" spans="1:16" x14ac:dyDescent="0.2">
      <c r="A113" s="69" t="str">
        <f>'Les Résultats'!S29</f>
        <v>Montpellier</v>
      </c>
      <c r="B113" s="67">
        <f>'Les Résultats'!T29</f>
        <v>2</v>
      </c>
      <c r="C113" s="67">
        <f>'Les Résultats'!U29</f>
        <v>0</v>
      </c>
      <c r="D113" s="69" t="str">
        <f>'Les Résultats'!V29</f>
        <v>Nancy</v>
      </c>
      <c r="E113" s="68" t="str">
        <f>'Les Résultats'!W29</f>
        <v>X</v>
      </c>
      <c r="F113" s="67">
        <f t="shared" si="33"/>
        <v>3</v>
      </c>
      <c r="G113" s="67">
        <f t="shared" si="34"/>
        <v>0</v>
      </c>
      <c r="H113" s="67">
        <f t="shared" si="42"/>
        <v>1</v>
      </c>
      <c r="I113" s="67">
        <f t="shared" si="43"/>
        <v>0</v>
      </c>
      <c r="J113" s="67">
        <f t="shared" si="35"/>
        <v>0</v>
      </c>
      <c r="K113" s="67">
        <f t="shared" si="36"/>
        <v>0</v>
      </c>
      <c r="L113" s="67">
        <f t="shared" si="37"/>
        <v>0</v>
      </c>
      <c r="M113" s="68">
        <f t="shared" si="38"/>
        <v>1</v>
      </c>
      <c r="N113" s="68">
        <f t="shared" si="39"/>
        <v>1</v>
      </c>
      <c r="O113" s="68">
        <f t="shared" si="40"/>
        <v>2</v>
      </c>
      <c r="P113" s="68">
        <f t="shared" si="41"/>
        <v>0</v>
      </c>
    </row>
    <row r="114" spans="1:16" x14ac:dyDescent="0.2">
      <c r="A114" s="69" t="str">
        <f>'Les Résultats'!S30</f>
        <v>Brest</v>
      </c>
      <c r="B114" s="67">
        <f>'Les Résultats'!T30</f>
        <v>3</v>
      </c>
      <c r="C114" s="67">
        <f>'Les Résultats'!U30</f>
        <v>1</v>
      </c>
      <c r="D114" s="69" t="str">
        <f>'Les Résultats'!V30</f>
        <v>Lorient</v>
      </c>
      <c r="E114" s="68" t="str">
        <f>'Les Résultats'!W30</f>
        <v>X</v>
      </c>
      <c r="F114" s="67">
        <f t="shared" si="33"/>
        <v>3</v>
      </c>
      <c r="G114" s="67">
        <f t="shared" si="34"/>
        <v>0</v>
      </c>
      <c r="H114" s="67">
        <f t="shared" si="42"/>
        <v>1</v>
      </c>
      <c r="I114" s="67">
        <f t="shared" si="43"/>
        <v>0</v>
      </c>
      <c r="J114" s="67">
        <f t="shared" si="35"/>
        <v>0</v>
      </c>
      <c r="K114" s="67">
        <f t="shared" si="36"/>
        <v>0</v>
      </c>
      <c r="L114" s="67">
        <f t="shared" si="37"/>
        <v>0</v>
      </c>
      <c r="M114" s="68">
        <f t="shared" si="38"/>
        <v>1</v>
      </c>
      <c r="N114" s="68">
        <f t="shared" si="39"/>
        <v>1</v>
      </c>
      <c r="O114" s="68">
        <f t="shared" si="40"/>
        <v>3</v>
      </c>
      <c r="P114" s="68">
        <f t="shared" si="41"/>
        <v>1</v>
      </c>
    </row>
    <row r="115" spans="1:16" x14ac:dyDescent="0.2">
      <c r="A115" s="69" t="str">
        <f>'Les Résultats'!S31</f>
        <v>Evian-Thonon</v>
      </c>
      <c r="B115" s="67">
        <f>'Les Résultats'!T31</f>
        <v>3</v>
      </c>
      <c r="C115" s="67">
        <f>'Les Résultats'!U31</f>
        <v>1</v>
      </c>
      <c r="D115" s="69" t="str">
        <f>'Les Résultats'!V31</f>
        <v>Auxerre</v>
      </c>
      <c r="E115" s="68" t="str">
        <f>'Les Résultats'!W31</f>
        <v>X</v>
      </c>
      <c r="F115" s="67">
        <f t="shared" si="33"/>
        <v>3</v>
      </c>
      <c r="G115" s="67">
        <f t="shared" si="34"/>
        <v>0</v>
      </c>
      <c r="H115" s="67">
        <f t="shared" si="42"/>
        <v>1</v>
      </c>
      <c r="I115" s="67">
        <f t="shared" si="43"/>
        <v>0</v>
      </c>
      <c r="J115" s="67">
        <f t="shared" si="35"/>
        <v>0</v>
      </c>
      <c r="K115" s="67">
        <f t="shared" si="36"/>
        <v>0</v>
      </c>
      <c r="L115" s="67">
        <f t="shared" si="37"/>
        <v>0</v>
      </c>
      <c r="M115" s="68">
        <f t="shared" si="38"/>
        <v>1</v>
      </c>
      <c r="N115" s="68">
        <f t="shared" si="39"/>
        <v>1</v>
      </c>
      <c r="O115" s="68">
        <f t="shared" si="40"/>
        <v>3</v>
      </c>
      <c r="P115" s="68">
        <f t="shared" si="41"/>
        <v>1</v>
      </c>
    </row>
    <row r="116" spans="1:16" x14ac:dyDescent="0.2">
      <c r="A116" s="69" t="str">
        <f>'Les Résultats'!S32</f>
        <v>Dijon</v>
      </c>
      <c r="B116" s="67">
        <f>'Les Résultats'!T32</f>
        <v>2</v>
      </c>
      <c r="C116" s="67">
        <f>'Les Résultats'!U32</f>
        <v>3</v>
      </c>
      <c r="D116" s="69" t="str">
        <f>'Les Résultats'!V32</f>
        <v>Marseille</v>
      </c>
      <c r="E116" s="68" t="str">
        <f>'Les Résultats'!W32</f>
        <v>X</v>
      </c>
      <c r="F116" s="67">
        <f t="shared" si="33"/>
        <v>0</v>
      </c>
      <c r="G116" s="67">
        <f t="shared" si="34"/>
        <v>3</v>
      </c>
      <c r="H116" s="67">
        <f t="shared" si="42"/>
        <v>0</v>
      </c>
      <c r="I116" s="67">
        <f t="shared" si="43"/>
        <v>1</v>
      </c>
      <c r="J116" s="67">
        <f t="shared" si="35"/>
        <v>0</v>
      </c>
      <c r="K116" s="67">
        <f t="shared" si="36"/>
        <v>0</v>
      </c>
      <c r="L116" s="67">
        <f t="shared" si="37"/>
        <v>1</v>
      </c>
      <c r="M116" s="68">
        <f t="shared" si="38"/>
        <v>0</v>
      </c>
      <c r="N116" s="68">
        <f t="shared" si="39"/>
        <v>1</v>
      </c>
      <c r="O116" s="68">
        <f t="shared" si="40"/>
        <v>2</v>
      </c>
      <c r="P116" s="68">
        <f t="shared" si="41"/>
        <v>3</v>
      </c>
    </row>
    <row r="117" spans="1:16" x14ac:dyDescent="0.2">
      <c r="A117" s="69" t="str">
        <f>'Les Résultats'!S33</f>
        <v>Ajaccio</v>
      </c>
      <c r="B117" s="67">
        <f>'Les Résultats'!T33</f>
        <v>0</v>
      </c>
      <c r="C117" s="67">
        <f>'Les Résultats'!U33</f>
        <v>2</v>
      </c>
      <c r="D117" s="69" t="str">
        <f>'Les Résultats'!V33</f>
        <v>Bordeaux</v>
      </c>
      <c r="E117" s="68" t="str">
        <f>'Les Résultats'!W33</f>
        <v>X</v>
      </c>
      <c r="F117" s="67">
        <f t="shared" si="33"/>
        <v>0</v>
      </c>
      <c r="G117" s="67">
        <f t="shared" si="34"/>
        <v>3</v>
      </c>
      <c r="H117" s="67">
        <f t="shared" si="42"/>
        <v>0</v>
      </c>
      <c r="I117" s="67">
        <f t="shared" si="43"/>
        <v>1</v>
      </c>
      <c r="J117" s="67">
        <f t="shared" si="35"/>
        <v>0</v>
      </c>
      <c r="K117" s="67">
        <f t="shared" si="36"/>
        <v>0</v>
      </c>
      <c r="L117" s="67">
        <f t="shared" si="37"/>
        <v>1</v>
      </c>
      <c r="M117" s="68">
        <f t="shared" si="38"/>
        <v>0</v>
      </c>
      <c r="N117" s="68">
        <f t="shared" si="39"/>
        <v>1</v>
      </c>
      <c r="O117" s="68">
        <f t="shared" si="40"/>
        <v>0</v>
      </c>
      <c r="P117" s="68">
        <f t="shared" si="41"/>
        <v>2</v>
      </c>
    </row>
    <row r="118" spans="1:16" x14ac:dyDescent="0.2">
      <c r="A118" s="69" t="str">
        <f>'Les Résultats'!S34</f>
        <v>Lyon</v>
      </c>
      <c r="B118" s="67">
        <f>'Les Résultats'!T34</f>
        <v>2</v>
      </c>
      <c r="C118" s="67">
        <f>'Les Résultats'!U34</f>
        <v>0</v>
      </c>
      <c r="D118" s="69" t="str">
        <f>'Les Résultats'!V34</f>
        <v>Saint-Etienne</v>
      </c>
      <c r="E118" s="68" t="str">
        <f>'Les Résultats'!W34</f>
        <v>X</v>
      </c>
      <c r="F118" s="67">
        <f t="shared" si="33"/>
        <v>3</v>
      </c>
      <c r="G118" s="67">
        <f t="shared" si="34"/>
        <v>0</v>
      </c>
      <c r="H118" s="67">
        <f t="shared" si="42"/>
        <v>1</v>
      </c>
      <c r="I118" s="67">
        <f t="shared" si="43"/>
        <v>0</v>
      </c>
      <c r="J118" s="67">
        <f t="shared" si="35"/>
        <v>0</v>
      </c>
      <c r="K118" s="67">
        <f t="shared" si="36"/>
        <v>0</v>
      </c>
      <c r="L118" s="67">
        <f t="shared" si="37"/>
        <v>0</v>
      </c>
      <c r="M118" s="68">
        <f t="shared" si="38"/>
        <v>1</v>
      </c>
      <c r="N118" s="68">
        <f t="shared" si="39"/>
        <v>1</v>
      </c>
      <c r="O118" s="68">
        <f t="shared" si="40"/>
        <v>2</v>
      </c>
      <c r="P118" s="68">
        <f t="shared" si="41"/>
        <v>0</v>
      </c>
    </row>
    <row r="119" spans="1:16" x14ac:dyDescent="0.2">
      <c r="A119" s="69" t="str">
        <f>'Les Résultats'!S35</f>
        <v>Toulouse</v>
      </c>
      <c r="B119" s="67">
        <f>'Les Résultats'!T35</f>
        <v>1</v>
      </c>
      <c r="C119" s="67">
        <f>'Les Résultats'!U35</f>
        <v>0</v>
      </c>
      <c r="D119" s="69" t="str">
        <f>'Les Résultats'!V35</f>
        <v>Rennes</v>
      </c>
      <c r="E119" s="68" t="str">
        <f>'Les Résultats'!W35</f>
        <v>X</v>
      </c>
      <c r="F119" s="67">
        <f t="shared" si="33"/>
        <v>3</v>
      </c>
      <c r="G119" s="67">
        <f t="shared" si="34"/>
        <v>0</v>
      </c>
      <c r="H119" s="67">
        <f t="shared" si="42"/>
        <v>1</v>
      </c>
      <c r="I119" s="67">
        <f t="shared" si="43"/>
        <v>0</v>
      </c>
      <c r="J119" s="67">
        <f t="shared" si="35"/>
        <v>0</v>
      </c>
      <c r="K119" s="67">
        <f t="shared" si="36"/>
        <v>0</v>
      </c>
      <c r="L119" s="67">
        <f t="shared" si="37"/>
        <v>0</v>
      </c>
      <c r="M119" s="68">
        <f t="shared" si="38"/>
        <v>1</v>
      </c>
      <c r="N119" s="68">
        <f t="shared" si="39"/>
        <v>1</v>
      </c>
      <c r="O119" s="68">
        <f t="shared" si="40"/>
        <v>1</v>
      </c>
      <c r="P119" s="68">
        <f t="shared" si="41"/>
        <v>0</v>
      </c>
    </row>
    <row r="120" spans="1:16" x14ac:dyDescent="0.2">
      <c r="A120" s="69" t="str">
        <f>'Les Résultats'!S36</f>
        <v>Nice</v>
      </c>
      <c r="B120" s="67">
        <f>'Les Résultats'!T36</f>
        <v>1</v>
      </c>
      <c r="C120" s="67">
        <f>'Les Résultats'!U36</f>
        <v>1</v>
      </c>
      <c r="D120" s="69" t="str">
        <f>'Les Résultats'!V36</f>
        <v>Sochaux</v>
      </c>
      <c r="E120" s="68" t="str">
        <f>'Les Résultats'!W36</f>
        <v>X</v>
      </c>
      <c r="F120" s="67">
        <f t="shared" si="33"/>
        <v>1</v>
      </c>
      <c r="G120" s="67">
        <f t="shared" si="34"/>
        <v>1</v>
      </c>
      <c r="H120" s="67">
        <f t="shared" si="42"/>
        <v>0</v>
      </c>
      <c r="I120" s="67">
        <f t="shared" si="43"/>
        <v>0</v>
      </c>
      <c r="J120" s="67">
        <f t="shared" si="35"/>
        <v>1</v>
      </c>
      <c r="K120" s="67">
        <f t="shared" si="36"/>
        <v>1</v>
      </c>
      <c r="L120" s="67">
        <f t="shared" si="37"/>
        <v>0</v>
      </c>
      <c r="M120" s="68">
        <f t="shared" si="38"/>
        <v>0</v>
      </c>
      <c r="N120" s="68">
        <f t="shared" si="39"/>
        <v>1</v>
      </c>
      <c r="O120" s="68">
        <f t="shared" si="40"/>
        <v>1</v>
      </c>
      <c r="P120" s="68">
        <f t="shared" si="41"/>
        <v>1</v>
      </c>
    </row>
    <row r="121" spans="1:16" x14ac:dyDescent="0.2">
      <c r="A121" s="69" t="str">
        <f>'Les Résultats'!S37</f>
        <v>Valenciennes</v>
      </c>
      <c r="B121" s="67">
        <f>'Les Résultats'!T37</f>
        <v>0</v>
      </c>
      <c r="C121" s="67">
        <f>'Les Résultats'!U37</f>
        <v>0</v>
      </c>
      <c r="D121" s="69" t="str">
        <f>'Les Résultats'!V37</f>
        <v>Lille</v>
      </c>
      <c r="E121" s="68" t="str">
        <f>'Les Résultats'!W37</f>
        <v>X</v>
      </c>
      <c r="F121" s="67">
        <f t="shared" si="33"/>
        <v>1</v>
      </c>
      <c r="G121" s="67">
        <f t="shared" si="34"/>
        <v>1</v>
      </c>
      <c r="H121" s="67">
        <f t="shared" si="42"/>
        <v>0</v>
      </c>
      <c r="I121" s="67">
        <f t="shared" si="43"/>
        <v>0</v>
      </c>
      <c r="J121" s="67">
        <f t="shared" si="35"/>
        <v>1</v>
      </c>
      <c r="K121" s="67">
        <f t="shared" si="36"/>
        <v>1</v>
      </c>
      <c r="L121" s="67">
        <f t="shared" si="37"/>
        <v>0</v>
      </c>
      <c r="M121" s="68">
        <f t="shared" si="38"/>
        <v>0</v>
      </c>
      <c r="N121" s="68">
        <f t="shared" si="39"/>
        <v>1</v>
      </c>
      <c r="O121" s="68">
        <f t="shared" si="40"/>
        <v>0</v>
      </c>
      <c r="P121" s="68">
        <f t="shared" si="41"/>
        <v>0</v>
      </c>
    </row>
    <row r="122" spans="1:16" x14ac:dyDescent="0.2">
      <c r="A122" s="69" t="str">
        <f>'Les Résultats'!A40</f>
        <v>Lille</v>
      </c>
      <c r="B122" s="67">
        <f>'Les Résultats'!B40</f>
        <v>1</v>
      </c>
      <c r="C122" s="67">
        <f>'Les Résultats'!C40</f>
        <v>1</v>
      </c>
      <c r="D122" s="69" t="str">
        <f>'Les Résultats'!D40</f>
        <v>Evian-Thonon</v>
      </c>
      <c r="E122" s="68" t="str">
        <f>'Les Résultats'!E40</f>
        <v>X</v>
      </c>
      <c r="F122" s="67">
        <f t="shared" si="33"/>
        <v>1</v>
      </c>
      <c r="G122" s="67">
        <f t="shared" si="34"/>
        <v>1</v>
      </c>
      <c r="H122" s="67">
        <f t="shared" si="42"/>
        <v>0</v>
      </c>
      <c r="I122" s="67">
        <f t="shared" si="43"/>
        <v>0</v>
      </c>
      <c r="J122" s="67">
        <f t="shared" si="35"/>
        <v>1</v>
      </c>
      <c r="K122" s="67">
        <f t="shared" si="36"/>
        <v>1</v>
      </c>
      <c r="L122" s="67">
        <f t="shared" si="37"/>
        <v>0</v>
      </c>
      <c r="M122" s="68">
        <f t="shared" si="38"/>
        <v>0</v>
      </c>
      <c r="N122" s="68">
        <f t="shared" si="39"/>
        <v>1</v>
      </c>
      <c r="O122" s="68">
        <f t="shared" si="40"/>
        <v>1</v>
      </c>
      <c r="P122" s="68">
        <f t="shared" si="41"/>
        <v>1</v>
      </c>
    </row>
    <row r="123" spans="1:16" x14ac:dyDescent="0.2">
      <c r="A123" s="69" t="str">
        <f>'Les Résultats'!A41</f>
        <v>Saint-Etienne</v>
      </c>
      <c r="B123" s="67">
        <f>'Les Résultats'!B41</f>
        <v>1</v>
      </c>
      <c r="C123" s="67">
        <f>'Les Résultats'!C41</f>
        <v>1</v>
      </c>
      <c r="D123" s="69" t="str">
        <f>'Les Résultats'!D41</f>
        <v>Montpellier</v>
      </c>
      <c r="E123" s="68" t="str">
        <f>'Les Résultats'!E41</f>
        <v>X</v>
      </c>
      <c r="F123" s="67">
        <f t="shared" si="33"/>
        <v>1</v>
      </c>
      <c r="G123" s="67">
        <f t="shared" si="34"/>
        <v>1</v>
      </c>
      <c r="H123" s="67">
        <f t="shared" si="42"/>
        <v>0</v>
      </c>
      <c r="I123" s="67">
        <f t="shared" si="43"/>
        <v>0</v>
      </c>
      <c r="J123" s="67">
        <f t="shared" si="35"/>
        <v>1</v>
      </c>
      <c r="K123" s="67">
        <f t="shared" si="36"/>
        <v>1</v>
      </c>
      <c r="L123" s="67">
        <f t="shared" si="37"/>
        <v>0</v>
      </c>
      <c r="M123" s="68">
        <f t="shared" si="38"/>
        <v>0</v>
      </c>
      <c r="N123" s="68">
        <f t="shared" si="39"/>
        <v>1</v>
      </c>
      <c r="O123" s="68">
        <f t="shared" si="40"/>
        <v>1</v>
      </c>
      <c r="P123" s="68">
        <f t="shared" si="41"/>
        <v>1</v>
      </c>
    </row>
    <row r="124" spans="1:16" x14ac:dyDescent="0.2">
      <c r="A124" s="69" t="str">
        <f>'Les Résultats'!A42</f>
        <v>Sochaux</v>
      </c>
      <c r="B124" s="67">
        <f>'Les Résultats'!B42</f>
        <v>2</v>
      </c>
      <c r="C124" s="67">
        <f>'Les Résultats'!C42</f>
        <v>1</v>
      </c>
      <c r="D124" s="69" t="str">
        <f>'Les Résultats'!D42</f>
        <v>Lyon</v>
      </c>
      <c r="E124" s="68" t="str">
        <f>'Les Résultats'!E42</f>
        <v>X</v>
      </c>
      <c r="F124" s="67">
        <f t="shared" si="33"/>
        <v>3</v>
      </c>
      <c r="G124" s="67">
        <f t="shared" si="34"/>
        <v>0</v>
      </c>
      <c r="H124" s="67">
        <f t="shared" si="42"/>
        <v>1</v>
      </c>
      <c r="I124" s="67">
        <f t="shared" si="43"/>
        <v>0</v>
      </c>
      <c r="J124" s="67">
        <f t="shared" si="35"/>
        <v>0</v>
      </c>
      <c r="K124" s="67">
        <f t="shared" si="36"/>
        <v>0</v>
      </c>
      <c r="L124" s="67">
        <f t="shared" si="37"/>
        <v>0</v>
      </c>
      <c r="M124" s="68">
        <f t="shared" si="38"/>
        <v>1</v>
      </c>
      <c r="N124" s="68">
        <f t="shared" si="39"/>
        <v>1</v>
      </c>
      <c r="O124" s="68">
        <f t="shared" si="40"/>
        <v>2</v>
      </c>
      <c r="P124" s="68">
        <f t="shared" si="41"/>
        <v>1</v>
      </c>
    </row>
    <row r="125" spans="1:16" x14ac:dyDescent="0.2">
      <c r="A125" s="69" t="str">
        <f>'Les Résultats'!A43</f>
        <v>Rennes</v>
      </c>
      <c r="B125" s="67">
        <f>'Les Résultats'!B43</f>
        <v>1</v>
      </c>
      <c r="C125" s="67">
        <f>'Les Résultats'!C43</f>
        <v>1</v>
      </c>
      <c r="D125" s="69" t="str">
        <f>'Les Résultats'!D43</f>
        <v>Valenciennes</v>
      </c>
      <c r="E125" s="68" t="str">
        <f>'Les Résultats'!E43</f>
        <v>X</v>
      </c>
      <c r="F125" s="67">
        <f t="shared" si="33"/>
        <v>1</v>
      </c>
      <c r="G125" s="67">
        <f t="shared" si="34"/>
        <v>1</v>
      </c>
      <c r="H125" s="67">
        <f t="shared" si="42"/>
        <v>0</v>
      </c>
      <c r="I125" s="67">
        <f t="shared" si="43"/>
        <v>0</v>
      </c>
      <c r="J125" s="67">
        <f t="shared" si="35"/>
        <v>1</v>
      </c>
      <c r="K125" s="67">
        <f t="shared" si="36"/>
        <v>1</v>
      </c>
      <c r="L125" s="67">
        <f t="shared" si="37"/>
        <v>0</v>
      </c>
      <c r="M125" s="68">
        <f t="shared" si="38"/>
        <v>0</v>
      </c>
      <c r="N125" s="68">
        <f t="shared" si="39"/>
        <v>1</v>
      </c>
      <c r="O125" s="68">
        <f t="shared" si="40"/>
        <v>1</v>
      </c>
      <c r="P125" s="68">
        <f t="shared" si="41"/>
        <v>1</v>
      </c>
    </row>
    <row r="126" spans="1:16" x14ac:dyDescent="0.2">
      <c r="A126" s="69" t="str">
        <f>'Les Résultats'!A44</f>
        <v>Lorient</v>
      </c>
      <c r="B126" s="67">
        <f>'Les Résultats'!B44</f>
        <v>2</v>
      </c>
      <c r="C126" s="67">
        <f>'Les Résultats'!C44</f>
        <v>0</v>
      </c>
      <c r="D126" s="69" t="str">
        <f>'Les Résultats'!D44</f>
        <v>Ajaccio</v>
      </c>
      <c r="E126" s="68" t="str">
        <f>'Les Résultats'!E44</f>
        <v>X</v>
      </c>
      <c r="F126" s="67">
        <f t="shared" si="33"/>
        <v>3</v>
      </c>
      <c r="G126" s="67">
        <f t="shared" si="34"/>
        <v>0</v>
      </c>
      <c r="H126" s="67">
        <f t="shared" si="42"/>
        <v>1</v>
      </c>
      <c r="I126" s="67">
        <f t="shared" si="43"/>
        <v>0</v>
      </c>
      <c r="J126" s="67">
        <f t="shared" si="35"/>
        <v>0</v>
      </c>
      <c r="K126" s="67">
        <f t="shared" si="36"/>
        <v>0</v>
      </c>
      <c r="L126" s="67">
        <f t="shared" si="37"/>
        <v>0</v>
      </c>
      <c r="M126" s="68">
        <f t="shared" si="38"/>
        <v>1</v>
      </c>
      <c r="N126" s="68">
        <f t="shared" si="39"/>
        <v>1</v>
      </c>
      <c r="O126" s="68">
        <f t="shared" si="40"/>
        <v>2</v>
      </c>
      <c r="P126" s="68">
        <f t="shared" si="41"/>
        <v>0</v>
      </c>
    </row>
    <row r="127" spans="1:16" x14ac:dyDescent="0.2">
      <c r="A127" s="69" t="str">
        <f>'Les Résultats'!A45</f>
        <v>Marseille</v>
      </c>
      <c r="B127" s="67">
        <f>'Les Résultats'!B45</f>
        <v>2</v>
      </c>
      <c r="C127" s="67">
        <f>'Les Résultats'!C45</f>
        <v>0</v>
      </c>
      <c r="D127" s="69" t="str">
        <f>'Les Résultats'!D45</f>
        <v>Nice</v>
      </c>
      <c r="E127" s="68" t="str">
        <f>'Les Résultats'!E45</f>
        <v>X</v>
      </c>
      <c r="F127" s="67">
        <f t="shared" si="33"/>
        <v>3</v>
      </c>
      <c r="G127" s="67">
        <f t="shared" si="34"/>
        <v>0</v>
      </c>
      <c r="H127" s="67">
        <f t="shared" si="42"/>
        <v>1</v>
      </c>
      <c r="I127" s="67">
        <f t="shared" si="43"/>
        <v>0</v>
      </c>
      <c r="J127" s="67">
        <f t="shared" si="35"/>
        <v>0</v>
      </c>
      <c r="K127" s="67">
        <f t="shared" si="36"/>
        <v>0</v>
      </c>
      <c r="L127" s="67">
        <f t="shared" si="37"/>
        <v>0</v>
      </c>
      <c r="M127" s="68">
        <f t="shared" si="38"/>
        <v>1</v>
      </c>
      <c r="N127" s="68">
        <f t="shared" si="39"/>
        <v>1</v>
      </c>
      <c r="O127" s="68">
        <f t="shared" si="40"/>
        <v>2</v>
      </c>
      <c r="P127" s="68">
        <f t="shared" si="41"/>
        <v>0</v>
      </c>
    </row>
    <row r="128" spans="1:16" x14ac:dyDescent="0.2">
      <c r="A128" s="69" t="str">
        <f>'Les Résultats'!A46</f>
        <v>Caen</v>
      </c>
      <c r="B128" s="67">
        <f>'Les Résultats'!B46</f>
        <v>3</v>
      </c>
      <c r="C128" s="67">
        <f>'Les Résultats'!C46</f>
        <v>0</v>
      </c>
      <c r="D128" s="69" t="str">
        <f>'Les Résultats'!D46</f>
        <v>Dijon</v>
      </c>
      <c r="E128" s="68" t="str">
        <f>'Les Résultats'!E46</f>
        <v>X</v>
      </c>
      <c r="F128" s="67">
        <f t="shared" si="33"/>
        <v>3</v>
      </c>
      <c r="G128" s="67">
        <f t="shared" si="34"/>
        <v>0</v>
      </c>
      <c r="H128" s="67">
        <f t="shared" si="42"/>
        <v>1</v>
      </c>
      <c r="I128" s="67">
        <f t="shared" si="43"/>
        <v>0</v>
      </c>
      <c r="J128" s="67">
        <f t="shared" si="35"/>
        <v>0</v>
      </c>
      <c r="K128" s="67">
        <f t="shared" si="36"/>
        <v>0</v>
      </c>
      <c r="L128" s="67">
        <f t="shared" si="37"/>
        <v>0</v>
      </c>
      <c r="M128" s="68">
        <f t="shared" si="38"/>
        <v>1</v>
      </c>
      <c r="N128" s="68">
        <f t="shared" si="39"/>
        <v>1</v>
      </c>
      <c r="O128" s="68">
        <f t="shared" si="40"/>
        <v>3</v>
      </c>
      <c r="P128" s="68">
        <f t="shared" si="41"/>
        <v>0</v>
      </c>
    </row>
    <row r="129" spans="1:16" x14ac:dyDescent="0.2">
      <c r="A129" s="69" t="str">
        <f>'Les Résultats'!A47</f>
        <v>Nancy</v>
      </c>
      <c r="B129" s="67">
        <f>'Les Résultats'!B47</f>
        <v>2</v>
      </c>
      <c r="C129" s="67">
        <f>'Les Résultats'!C47</f>
        <v>1</v>
      </c>
      <c r="D129" s="69" t="str">
        <f>'Les Résultats'!D47</f>
        <v>Brest</v>
      </c>
      <c r="E129" s="68" t="str">
        <f>'Les Résultats'!E47</f>
        <v>X</v>
      </c>
      <c r="F129" s="67">
        <f t="shared" si="33"/>
        <v>3</v>
      </c>
      <c r="G129" s="67">
        <f t="shared" si="34"/>
        <v>0</v>
      </c>
      <c r="H129" s="67">
        <f t="shared" si="42"/>
        <v>1</v>
      </c>
      <c r="I129" s="67">
        <f t="shared" si="43"/>
        <v>0</v>
      </c>
      <c r="J129" s="67">
        <f t="shared" si="35"/>
        <v>0</v>
      </c>
      <c r="K129" s="67">
        <f t="shared" si="36"/>
        <v>0</v>
      </c>
      <c r="L129" s="67">
        <f t="shared" si="37"/>
        <v>0</v>
      </c>
      <c r="M129" s="68">
        <f t="shared" si="38"/>
        <v>1</v>
      </c>
      <c r="N129" s="68">
        <f t="shared" si="39"/>
        <v>1</v>
      </c>
      <c r="O129" s="68">
        <f t="shared" si="40"/>
        <v>2</v>
      </c>
      <c r="P129" s="68">
        <f t="shared" si="41"/>
        <v>1</v>
      </c>
    </row>
    <row r="130" spans="1:16" x14ac:dyDescent="0.2">
      <c r="A130" s="69" t="str">
        <f>'Les Résultats'!A48</f>
        <v>Auxerre</v>
      </c>
      <c r="B130" s="67">
        <f>'Les Résultats'!B48</f>
        <v>2</v>
      </c>
      <c r="C130" s="67">
        <f>'Les Résultats'!C48</f>
        <v>0</v>
      </c>
      <c r="D130" s="69" t="str">
        <f>'Les Résultats'!D48</f>
        <v>Toulouse</v>
      </c>
      <c r="E130" s="68" t="str">
        <f>'Les Résultats'!E48</f>
        <v>X</v>
      </c>
      <c r="F130" s="67">
        <f t="shared" si="33"/>
        <v>3</v>
      </c>
      <c r="G130" s="67">
        <f t="shared" si="34"/>
        <v>0</v>
      </c>
      <c r="H130" s="67">
        <f t="shared" si="42"/>
        <v>1</v>
      </c>
      <c r="I130" s="67">
        <f t="shared" si="43"/>
        <v>0</v>
      </c>
      <c r="J130" s="67">
        <f t="shared" si="35"/>
        <v>0</v>
      </c>
      <c r="K130" s="67">
        <f t="shared" si="36"/>
        <v>0</v>
      </c>
      <c r="L130" s="67">
        <f t="shared" si="37"/>
        <v>0</v>
      </c>
      <c r="M130" s="68">
        <f t="shared" si="38"/>
        <v>1</v>
      </c>
      <c r="N130" s="68">
        <f t="shared" si="39"/>
        <v>1</v>
      </c>
      <c r="O130" s="68">
        <f t="shared" si="40"/>
        <v>2</v>
      </c>
      <c r="P130" s="68">
        <f t="shared" si="41"/>
        <v>0</v>
      </c>
    </row>
    <row r="131" spans="1:16" x14ac:dyDescent="0.2">
      <c r="A131" s="69" t="str">
        <f>'Les Résultats'!A49</f>
        <v>Bordeaux</v>
      </c>
      <c r="B131" s="67">
        <f>'Les Résultats'!B49</f>
        <v>1</v>
      </c>
      <c r="C131" s="67">
        <f>'Les Résultats'!C49</f>
        <v>1</v>
      </c>
      <c r="D131" s="69" t="str">
        <f>'Les Résultats'!D49</f>
        <v xml:space="preserve">Paris-SG </v>
      </c>
      <c r="E131" s="68" t="str">
        <f>'Les Résultats'!E49</f>
        <v>X</v>
      </c>
      <c r="F131" s="67">
        <f t="shared" ref="F131:F194" si="44">IF(E131&lt;&gt;"X","",IF(B131&lt;C131,0,IF(B131=C131,1,3)))</f>
        <v>1</v>
      </c>
      <c r="G131" s="67">
        <f t="shared" ref="G131:G194" si="45">IF(E131&lt;&gt;"X","",IF(C131&lt;B131,0,IF(B131=C131,1,3)))</f>
        <v>1</v>
      </c>
      <c r="H131" s="67">
        <f t="shared" si="42"/>
        <v>0</v>
      </c>
      <c r="I131" s="67">
        <f t="shared" si="43"/>
        <v>0</v>
      </c>
      <c r="J131" s="67">
        <f t="shared" ref="J131:J194" si="46">IF(E131&lt;&gt;"X","",IF(B131=C131,1,0))</f>
        <v>1</v>
      </c>
      <c r="K131" s="67">
        <f t="shared" ref="K131:K194" si="47">IF(E131&lt;&gt;"X","",IF(B131=C131,1,0))</f>
        <v>1</v>
      </c>
      <c r="L131" s="67">
        <f t="shared" ref="L131:L194" si="48">IF(E131&lt;&gt;"X","",IF(B131&lt;C131,1,0))</f>
        <v>0</v>
      </c>
      <c r="M131" s="68">
        <f t="shared" ref="M131:M194" si="49">IF(E131&lt;&gt;"X","",IF(C131&lt;B131,1,0))</f>
        <v>0</v>
      </c>
      <c r="N131" s="68">
        <f t="shared" ref="N131:N194" si="50">IF(E131="X",1,"")</f>
        <v>1</v>
      </c>
      <c r="O131" s="68">
        <f t="shared" ref="O131:O194" si="51">IF(E131="X",B131,"")</f>
        <v>1</v>
      </c>
      <c r="P131" s="68">
        <f t="shared" ref="P131:P194" si="52">IF(E131="X",C131,"")</f>
        <v>1</v>
      </c>
    </row>
    <row r="132" spans="1:16" x14ac:dyDescent="0.2">
      <c r="A132" s="69" t="str">
        <f>'Les Résultats'!G40</f>
        <v>Toulouse</v>
      </c>
      <c r="B132" s="67">
        <f>'Les Résultats'!H40</f>
        <v>0</v>
      </c>
      <c r="C132" s="67">
        <f>'Les Résultats'!I40</f>
        <v>0</v>
      </c>
      <c r="D132" s="69" t="str">
        <f>'Les Résultats'!J40</f>
        <v>Lille</v>
      </c>
      <c r="E132" s="68" t="str">
        <f>'Les Résultats'!K40</f>
        <v>X</v>
      </c>
      <c r="F132" s="67">
        <f t="shared" si="44"/>
        <v>1</v>
      </c>
      <c r="G132" s="67">
        <f t="shared" si="45"/>
        <v>1</v>
      </c>
      <c r="H132" s="67">
        <f t="shared" si="42"/>
        <v>0</v>
      </c>
      <c r="I132" s="67">
        <f t="shared" si="43"/>
        <v>0</v>
      </c>
      <c r="J132" s="67">
        <f t="shared" si="46"/>
        <v>1</v>
      </c>
      <c r="K132" s="67">
        <f t="shared" si="47"/>
        <v>1</v>
      </c>
      <c r="L132" s="67">
        <f t="shared" si="48"/>
        <v>0</v>
      </c>
      <c r="M132" s="68">
        <f t="shared" si="49"/>
        <v>0</v>
      </c>
      <c r="N132" s="68">
        <f t="shared" si="50"/>
        <v>1</v>
      </c>
      <c r="O132" s="68">
        <f t="shared" si="51"/>
        <v>0</v>
      </c>
      <c r="P132" s="68">
        <f t="shared" si="52"/>
        <v>0</v>
      </c>
    </row>
    <row r="133" spans="1:16" x14ac:dyDescent="0.2">
      <c r="A133" s="69" t="str">
        <f>'Les Résultats'!G41</f>
        <v>Lyon</v>
      </c>
      <c r="B133" s="67">
        <f>'Les Résultats'!H41</f>
        <v>1</v>
      </c>
      <c r="C133" s="67">
        <f>'Les Résultats'!I41</f>
        <v>2</v>
      </c>
      <c r="D133" s="69" t="str">
        <f>'Les Résultats'!J41</f>
        <v>Rennes</v>
      </c>
      <c r="E133" s="68" t="str">
        <f>'Les Résultats'!K41</f>
        <v>X</v>
      </c>
      <c r="F133" s="67">
        <f t="shared" si="44"/>
        <v>0</v>
      </c>
      <c r="G133" s="67">
        <f t="shared" si="45"/>
        <v>3</v>
      </c>
      <c r="H133" s="67">
        <f t="shared" si="42"/>
        <v>0</v>
      </c>
      <c r="I133" s="67">
        <f t="shared" si="43"/>
        <v>1</v>
      </c>
      <c r="J133" s="67">
        <f t="shared" si="46"/>
        <v>0</v>
      </c>
      <c r="K133" s="67">
        <f t="shared" si="47"/>
        <v>0</v>
      </c>
      <c r="L133" s="67">
        <f t="shared" si="48"/>
        <v>1</v>
      </c>
      <c r="M133" s="68">
        <f t="shared" si="49"/>
        <v>0</v>
      </c>
      <c r="N133" s="68">
        <f t="shared" si="50"/>
        <v>1</v>
      </c>
      <c r="O133" s="68">
        <f t="shared" si="51"/>
        <v>1</v>
      </c>
      <c r="P133" s="68">
        <f t="shared" si="52"/>
        <v>2</v>
      </c>
    </row>
    <row r="134" spans="1:16" x14ac:dyDescent="0.2">
      <c r="A134" s="69" t="str">
        <f>'Les Résultats'!G42</f>
        <v>Evian-Thonon</v>
      </c>
      <c r="B134" s="67">
        <f>'Les Résultats'!H42</f>
        <v>2</v>
      </c>
      <c r="C134" s="67">
        <f>'Les Résultats'!I42</f>
        <v>1</v>
      </c>
      <c r="D134" s="69" t="str">
        <f>'Les Résultats'!J42</f>
        <v>Lorient</v>
      </c>
      <c r="E134" s="68" t="str">
        <f>'Les Résultats'!K42</f>
        <v>X</v>
      </c>
      <c r="F134" s="67">
        <f t="shared" si="44"/>
        <v>3</v>
      </c>
      <c r="G134" s="67">
        <f t="shared" si="45"/>
        <v>0</v>
      </c>
      <c r="H134" s="67">
        <f t="shared" si="42"/>
        <v>1</v>
      </c>
      <c r="I134" s="67">
        <f t="shared" si="43"/>
        <v>0</v>
      </c>
      <c r="J134" s="67">
        <f t="shared" si="46"/>
        <v>0</v>
      </c>
      <c r="K134" s="67">
        <f t="shared" si="47"/>
        <v>0</v>
      </c>
      <c r="L134" s="67">
        <f t="shared" si="48"/>
        <v>0</v>
      </c>
      <c r="M134" s="68">
        <f t="shared" si="49"/>
        <v>1</v>
      </c>
      <c r="N134" s="68">
        <f t="shared" si="50"/>
        <v>1</v>
      </c>
      <c r="O134" s="68">
        <f t="shared" si="51"/>
        <v>2</v>
      </c>
      <c r="P134" s="68">
        <f t="shared" si="52"/>
        <v>1</v>
      </c>
    </row>
    <row r="135" spans="1:16" x14ac:dyDescent="0.2">
      <c r="A135" s="69" t="str">
        <f>'Les Résultats'!G43</f>
        <v>Ajaccio</v>
      </c>
      <c r="B135" s="67">
        <f>'Les Résultats'!H43</f>
        <v>2</v>
      </c>
      <c r="C135" s="67">
        <f>'Les Résultats'!I43</f>
        <v>2</v>
      </c>
      <c r="D135" s="69" t="str">
        <f>'Les Résultats'!J43</f>
        <v>Caen</v>
      </c>
      <c r="E135" s="68" t="str">
        <f>'Les Résultats'!K43</f>
        <v>X</v>
      </c>
      <c r="F135" s="67">
        <f t="shared" si="44"/>
        <v>1</v>
      </c>
      <c r="G135" s="67">
        <f t="shared" si="45"/>
        <v>1</v>
      </c>
      <c r="H135" s="67">
        <f t="shared" si="42"/>
        <v>0</v>
      </c>
      <c r="I135" s="67">
        <f t="shared" si="43"/>
        <v>0</v>
      </c>
      <c r="J135" s="67">
        <f t="shared" si="46"/>
        <v>1</v>
      </c>
      <c r="K135" s="67">
        <f t="shared" si="47"/>
        <v>1</v>
      </c>
      <c r="L135" s="67">
        <f t="shared" si="48"/>
        <v>0</v>
      </c>
      <c r="M135" s="68">
        <f t="shared" si="49"/>
        <v>0</v>
      </c>
      <c r="N135" s="68">
        <f t="shared" si="50"/>
        <v>1</v>
      </c>
      <c r="O135" s="68">
        <f t="shared" si="51"/>
        <v>2</v>
      </c>
      <c r="P135" s="68">
        <f t="shared" si="52"/>
        <v>2</v>
      </c>
    </row>
    <row r="136" spans="1:16" x14ac:dyDescent="0.2">
      <c r="A136" s="69" t="str">
        <f>'Les Résultats'!G44</f>
        <v>Nice</v>
      </c>
      <c r="B136" s="67">
        <f>'Les Résultats'!H44</f>
        <v>0</v>
      </c>
      <c r="C136" s="67">
        <f>'Les Résultats'!I44</f>
        <v>2</v>
      </c>
      <c r="D136" s="69" t="str">
        <f>'Les Résultats'!J44</f>
        <v>Saint-Etienne</v>
      </c>
      <c r="E136" s="68" t="str">
        <f>'Les Résultats'!K44</f>
        <v>X</v>
      </c>
      <c r="F136" s="67">
        <f t="shared" si="44"/>
        <v>0</v>
      </c>
      <c r="G136" s="67">
        <f t="shared" si="45"/>
        <v>3</v>
      </c>
      <c r="H136" s="67">
        <f t="shared" si="42"/>
        <v>0</v>
      </c>
      <c r="I136" s="67">
        <f t="shared" si="43"/>
        <v>1</v>
      </c>
      <c r="J136" s="67">
        <f t="shared" si="46"/>
        <v>0</v>
      </c>
      <c r="K136" s="67">
        <f t="shared" si="47"/>
        <v>0</v>
      </c>
      <c r="L136" s="67">
        <f t="shared" si="48"/>
        <v>1</v>
      </c>
      <c r="M136" s="68">
        <f t="shared" si="49"/>
        <v>0</v>
      </c>
      <c r="N136" s="68">
        <f t="shared" si="50"/>
        <v>1</v>
      </c>
      <c r="O136" s="68">
        <f t="shared" si="51"/>
        <v>0</v>
      </c>
      <c r="P136" s="68">
        <f t="shared" si="52"/>
        <v>2</v>
      </c>
    </row>
    <row r="137" spans="1:16" x14ac:dyDescent="0.2">
      <c r="A137" s="69" t="str">
        <f>'Les Résultats'!G45</f>
        <v>Dijon</v>
      </c>
      <c r="B137" s="67">
        <f>'Les Résultats'!H45</f>
        <v>2</v>
      </c>
      <c r="C137" s="67">
        <f>'Les Résultats'!I45</f>
        <v>0</v>
      </c>
      <c r="D137" s="69" t="str">
        <f>'Les Résultats'!J45</f>
        <v>Bordeaux</v>
      </c>
      <c r="E137" s="68" t="str">
        <f>'Les Résultats'!K45</f>
        <v>X</v>
      </c>
      <c r="F137" s="67">
        <f t="shared" si="44"/>
        <v>3</v>
      </c>
      <c r="G137" s="67">
        <f t="shared" si="45"/>
        <v>0</v>
      </c>
      <c r="H137" s="67">
        <f t="shared" si="42"/>
        <v>1</v>
      </c>
      <c r="I137" s="67">
        <f t="shared" si="43"/>
        <v>0</v>
      </c>
      <c r="J137" s="67">
        <f t="shared" si="46"/>
        <v>0</v>
      </c>
      <c r="K137" s="67">
        <f t="shared" si="47"/>
        <v>0</v>
      </c>
      <c r="L137" s="67">
        <f t="shared" si="48"/>
        <v>0</v>
      </c>
      <c r="M137" s="68">
        <f t="shared" si="49"/>
        <v>1</v>
      </c>
      <c r="N137" s="68">
        <f t="shared" si="50"/>
        <v>1</v>
      </c>
      <c r="O137" s="68">
        <f t="shared" si="51"/>
        <v>2</v>
      </c>
      <c r="P137" s="68">
        <f t="shared" si="52"/>
        <v>0</v>
      </c>
    </row>
    <row r="138" spans="1:16" x14ac:dyDescent="0.2">
      <c r="A138" s="69" t="str">
        <f>'Les Résultats'!G46</f>
        <v>Montpellier</v>
      </c>
      <c r="B138" s="67">
        <f>'Les Résultats'!H46</f>
        <v>1</v>
      </c>
      <c r="C138" s="67">
        <f>'Les Résultats'!I46</f>
        <v>0</v>
      </c>
      <c r="D138" s="69" t="str">
        <f>'Les Résultats'!J46</f>
        <v>Marseille</v>
      </c>
      <c r="E138" s="68" t="str">
        <f>'Les Résultats'!K46</f>
        <v>X</v>
      </c>
      <c r="F138" s="67">
        <f t="shared" si="44"/>
        <v>3</v>
      </c>
      <c r="G138" s="67">
        <f t="shared" si="45"/>
        <v>0</v>
      </c>
      <c r="H138" s="67">
        <f t="shared" si="42"/>
        <v>1</v>
      </c>
      <c r="I138" s="67">
        <f t="shared" si="43"/>
        <v>0</v>
      </c>
      <c r="J138" s="67">
        <f t="shared" si="46"/>
        <v>0</v>
      </c>
      <c r="K138" s="67">
        <f t="shared" si="47"/>
        <v>0</v>
      </c>
      <c r="L138" s="67">
        <f t="shared" si="48"/>
        <v>0</v>
      </c>
      <c r="M138" s="68">
        <f t="shared" si="49"/>
        <v>1</v>
      </c>
      <c r="N138" s="68">
        <f t="shared" si="50"/>
        <v>1</v>
      </c>
      <c r="O138" s="68">
        <f t="shared" si="51"/>
        <v>1</v>
      </c>
      <c r="P138" s="68">
        <f t="shared" si="52"/>
        <v>0</v>
      </c>
    </row>
    <row r="139" spans="1:16" x14ac:dyDescent="0.2">
      <c r="A139" s="69" t="str">
        <f>'Les Résultats'!G47</f>
        <v>Brest</v>
      </c>
      <c r="B139" s="67">
        <f>'Les Résultats'!H47</f>
        <v>2</v>
      </c>
      <c r="C139" s="67">
        <f>'Les Résultats'!I47</f>
        <v>0</v>
      </c>
      <c r="D139" s="69" t="str">
        <f>'Les Résultats'!J47</f>
        <v>Sochaux</v>
      </c>
      <c r="E139" s="68" t="str">
        <f>'Les Résultats'!K47</f>
        <v>X</v>
      </c>
      <c r="F139" s="67">
        <f t="shared" si="44"/>
        <v>3</v>
      </c>
      <c r="G139" s="67">
        <f t="shared" si="45"/>
        <v>0</v>
      </c>
      <c r="H139" s="67">
        <f t="shared" si="42"/>
        <v>1</v>
      </c>
      <c r="I139" s="67">
        <f t="shared" si="43"/>
        <v>0</v>
      </c>
      <c r="J139" s="67">
        <f t="shared" si="46"/>
        <v>0</v>
      </c>
      <c r="K139" s="67">
        <f t="shared" si="47"/>
        <v>0</v>
      </c>
      <c r="L139" s="67">
        <f t="shared" si="48"/>
        <v>0</v>
      </c>
      <c r="M139" s="68">
        <f t="shared" si="49"/>
        <v>1</v>
      </c>
      <c r="N139" s="68">
        <f t="shared" si="50"/>
        <v>1</v>
      </c>
      <c r="O139" s="68">
        <f t="shared" si="51"/>
        <v>2</v>
      </c>
      <c r="P139" s="68">
        <f t="shared" si="52"/>
        <v>0</v>
      </c>
    </row>
    <row r="140" spans="1:16" x14ac:dyDescent="0.2">
      <c r="A140" s="69" t="str">
        <f>'Les Résultats'!G48</f>
        <v>Valenciennes</v>
      </c>
      <c r="B140" s="67">
        <f>'Les Résultats'!H48</f>
        <v>2</v>
      </c>
      <c r="C140" s="67">
        <f>'Les Résultats'!I48</f>
        <v>1</v>
      </c>
      <c r="D140" s="69" t="str">
        <f>'Les Résultats'!J48</f>
        <v>Auxerre</v>
      </c>
      <c r="E140" s="68" t="str">
        <f>'Les Résultats'!K48</f>
        <v>X</v>
      </c>
      <c r="F140" s="67">
        <f t="shared" si="44"/>
        <v>3</v>
      </c>
      <c r="G140" s="67">
        <f t="shared" si="45"/>
        <v>0</v>
      </c>
      <c r="H140" s="67">
        <f t="shared" si="42"/>
        <v>1</v>
      </c>
      <c r="I140" s="67">
        <f t="shared" si="43"/>
        <v>0</v>
      </c>
      <c r="J140" s="67">
        <f t="shared" si="46"/>
        <v>0</v>
      </c>
      <c r="K140" s="67">
        <f t="shared" si="47"/>
        <v>0</v>
      </c>
      <c r="L140" s="67">
        <f t="shared" si="48"/>
        <v>0</v>
      </c>
      <c r="M140" s="68">
        <f t="shared" si="49"/>
        <v>1</v>
      </c>
      <c r="N140" s="68">
        <f t="shared" si="50"/>
        <v>1</v>
      </c>
      <c r="O140" s="68">
        <f t="shared" si="51"/>
        <v>2</v>
      </c>
      <c r="P140" s="68">
        <f t="shared" si="52"/>
        <v>1</v>
      </c>
    </row>
    <row r="141" spans="1:16" x14ac:dyDescent="0.2">
      <c r="A141" s="69" t="str">
        <f>'Les Résultats'!G49</f>
        <v xml:space="preserve">Paris-SG </v>
      </c>
      <c r="B141" s="67">
        <f>'Les Résultats'!H49</f>
        <v>0</v>
      </c>
      <c r="C141" s="67">
        <f>'Les Résultats'!I49</f>
        <v>1</v>
      </c>
      <c r="D141" s="69" t="str">
        <f>'Les Résultats'!J49</f>
        <v>Nancy</v>
      </c>
      <c r="E141" s="68" t="str">
        <f>'Les Résultats'!K49</f>
        <v>X</v>
      </c>
      <c r="F141" s="67">
        <f t="shared" si="44"/>
        <v>0</v>
      </c>
      <c r="G141" s="67">
        <f t="shared" si="45"/>
        <v>3</v>
      </c>
      <c r="H141" s="67">
        <f t="shared" ref="H141:H204" si="53">IF(E141&lt;&gt;"X","",IF(B141&gt;C141,1,0))</f>
        <v>0</v>
      </c>
      <c r="I141" s="67">
        <f t="shared" ref="I141:I204" si="54">IF(E141&lt;&gt;"X","",IF(C141&gt;B141,1,0))</f>
        <v>1</v>
      </c>
      <c r="J141" s="67">
        <f t="shared" si="46"/>
        <v>0</v>
      </c>
      <c r="K141" s="67">
        <f t="shared" si="47"/>
        <v>0</v>
      </c>
      <c r="L141" s="67">
        <f t="shared" si="48"/>
        <v>1</v>
      </c>
      <c r="M141" s="68">
        <f t="shared" si="49"/>
        <v>0</v>
      </c>
      <c r="N141" s="68">
        <f t="shared" si="50"/>
        <v>1</v>
      </c>
      <c r="O141" s="68">
        <f t="shared" si="51"/>
        <v>0</v>
      </c>
      <c r="P141" s="68">
        <f t="shared" si="52"/>
        <v>1</v>
      </c>
    </row>
    <row r="142" spans="1:16" x14ac:dyDescent="0.2">
      <c r="A142" s="69" t="str">
        <f>'Les Résultats'!M40</f>
        <v>Sochaux</v>
      </c>
      <c r="B142" s="67">
        <f>'Les Résultats'!N40</f>
        <v>1</v>
      </c>
      <c r="C142" s="67">
        <f>'Les Résultats'!O40</f>
        <v>3</v>
      </c>
      <c r="D142" s="69" t="str">
        <f>'Les Résultats'!P40</f>
        <v>Montpellier</v>
      </c>
      <c r="E142" s="68" t="str">
        <f>'Les Résultats'!Q40</f>
        <v>X</v>
      </c>
      <c r="F142" s="67">
        <f t="shared" si="44"/>
        <v>0</v>
      </c>
      <c r="G142" s="67">
        <f t="shared" si="45"/>
        <v>3</v>
      </c>
      <c r="H142" s="67">
        <f t="shared" si="53"/>
        <v>0</v>
      </c>
      <c r="I142" s="67">
        <f t="shared" si="54"/>
        <v>1</v>
      </c>
      <c r="J142" s="67">
        <f t="shared" si="46"/>
        <v>0</v>
      </c>
      <c r="K142" s="67">
        <f t="shared" si="47"/>
        <v>0</v>
      </c>
      <c r="L142" s="67">
        <f t="shared" si="48"/>
        <v>1</v>
      </c>
      <c r="M142" s="68">
        <f t="shared" si="49"/>
        <v>0</v>
      </c>
      <c r="N142" s="68">
        <f t="shared" si="50"/>
        <v>1</v>
      </c>
      <c r="O142" s="68">
        <f t="shared" si="51"/>
        <v>1</v>
      </c>
      <c r="P142" s="68">
        <f t="shared" si="52"/>
        <v>3</v>
      </c>
    </row>
    <row r="143" spans="1:16" x14ac:dyDescent="0.2">
      <c r="A143" s="69" t="str">
        <f>'Les Résultats'!M41</f>
        <v>Rennes</v>
      </c>
      <c r="B143" s="67">
        <f>'Les Résultats'!N41</f>
        <v>3</v>
      </c>
      <c r="C143" s="67">
        <f>'Les Résultats'!O41</f>
        <v>2</v>
      </c>
      <c r="D143" s="69" t="str">
        <f>'Les Résultats'!P41</f>
        <v>Evian-Thonon</v>
      </c>
      <c r="E143" s="68" t="str">
        <f>'Les Résultats'!Q41</f>
        <v>X</v>
      </c>
      <c r="F143" s="67">
        <f t="shared" si="44"/>
        <v>3</v>
      </c>
      <c r="G143" s="67">
        <f t="shared" si="45"/>
        <v>0</v>
      </c>
      <c r="H143" s="67">
        <f t="shared" si="53"/>
        <v>1</v>
      </c>
      <c r="I143" s="67">
        <f t="shared" si="54"/>
        <v>0</v>
      </c>
      <c r="J143" s="67">
        <f t="shared" si="46"/>
        <v>0</v>
      </c>
      <c r="K143" s="67">
        <f t="shared" si="47"/>
        <v>0</v>
      </c>
      <c r="L143" s="67">
        <f t="shared" si="48"/>
        <v>0</v>
      </c>
      <c r="M143" s="68">
        <f t="shared" si="49"/>
        <v>1</v>
      </c>
      <c r="N143" s="68">
        <f t="shared" si="50"/>
        <v>1</v>
      </c>
      <c r="O143" s="68">
        <f t="shared" si="51"/>
        <v>3</v>
      </c>
      <c r="P143" s="68">
        <f t="shared" si="52"/>
        <v>2</v>
      </c>
    </row>
    <row r="144" spans="1:16" x14ac:dyDescent="0.2">
      <c r="A144" s="69" t="str">
        <f>'Les Résultats'!M42</f>
        <v>Toulouse</v>
      </c>
      <c r="B144" s="67">
        <f>'Les Résultats'!N42</f>
        <v>2</v>
      </c>
      <c r="C144" s="67">
        <f>'Les Résultats'!O42</f>
        <v>0</v>
      </c>
      <c r="D144" s="69" t="str">
        <f>'Les Résultats'!P42</f>
        <v>Valenciennes</v>
      </c>
      <c r="E144" s="68" t="str">
        <f>'Les Résultats'!Q42</f>
        <v>X</v>
      </c>
      <c r="F144" s="67">
        <f t="shared" si="44"/>
        <v>3</v>
      </c>
      <c r="G144" s="67">
        <f t="shared" si="45"/>
        <v>0</v>
      </c>
      <c r="H144" s="67">
        <f t="shared" si="53"/>
        <v>1</v>
      </c>
      <c r="I144" s="67">
        <f t="shared" si="54"/>
        <v>0</v>
      </c>
      <c r="J144" s="67">
        <f t="shared" si="46"/>
        <v>0</v>
      </c>
      <c r="K144" s="67">
        <f t="shared" si="47"/>
        <v>0</v>
      </c>
      <c r="L144" s="67">
        <f t="shared" si="48"/>
        <v>0</v>
      </c>
      <c r="M144" s="68">
        <f t="shared" si="49"/>
        <v>1</v>
      </c>
      <c r="N144" s="68">
        <f t="shared" si="50"/>
        <v>1</v>
      </c>
      <c r="O144" s="68">
        <f t="shared" si="51"/>
        <v>2</v>
      </c>
      <c r="P144" s="68">
        <f t="shared" si="52"/>
        <v>0</v>
      </c>
    </row>
    <row r="145" spans="1:16" x14ac:dyDescent="0.2">
      <c r="A145" s="69" t="str">
        <f>'Les Résultats'!M43</f>
        <v>Saint-Etienne</v>
      </c>
      <c r="B145" s="67">
        <f>'Les Résultats'!N43</f>
        <v>3</v>
      </c>
      <c r="C145" s="67">
        <f>'Les Résultats'!O43</f>
        <v>1</v>
      </c>
      <c r="D145" s="69" t="str">
        <f>'Les Résultats'!P43</f>
        <v>Ajaccio</v>
      </c>
      <c r="E145" s="68" t="str">
        <f>'Les Résultats'!Q43</f>
        <v>X</v>
      </c>
      <c r="F145" s="67">
        <f t="shared" si="44"/>
        <v>3</v>
      </c>
      <c r="G145" s="67">
        <f t="shared" si="45"/>
        <v>0</v>
      </c>
      <c r="H145" s="67">
        <f t="shared" si="53"/>
        <v>1</v>
      </c>
      <c r="I145" s="67">
        <f t="shared" si="54"/>
        <v>0</v>
      </c>
      <c r="J145" s="67">
        <f t="shared" si="46"/>
        <v>0</v>
      </c>
      <c r="K145" s="67">
        <f t="shared" si="47"/>
        <v>0</v>
      </c>
      <c r="L145" s="67">
        <f t="shared" si="48"/>
        <v>0</v>
      </c>
      <c r="M145" s="68">
        <f t="shared" si="49"/>
        <v>1</v>
      </c>
      <c r="N145" s="68">
        <f t="shared" si="50"/>
        <v>1</v>
      </c>
      <c r="O145" s="68">
        <f t="shared" si="51"/>
        <v>3</v>
      </c>
      <c r="P145" s="68">
        <f t="shared" si="52"/>
        <v>1</v>
      </c>
    </row>
    <row r="146" spans="1:16" x14ac:dyDescent="0.2">
      <c r="A146" s="69" t="str">
        <f>'Les Résultats'!M44</f>
        <v>Bordeaux</v>
      </c>
      <c r="B146" s="67">
        <f>'Les Résultats'!N44</f>
        <v>2</v>
      </c>
      <c r="C146" s="67">
        <f>'Les Résultats'!O44</f>
        <v>0</v>
      </c>
      <c r="D146" s="69" t="str">
        <f>'Les Résultats'!P44</f>
        <v>Caen</v>
      </c>
      <c r="E146" s="68" t="str">
        <f>'Les Résultats'!Q44</f>
        <v>X</v>
      </c>
      <c r="F146" s="67">
        <f t="shared" si="44"/>
        <v>3</v>
      </c>
      <c r="G146" s="67">
        <f t="shared" si="45"/>
        <v>0</v>
      </c>
      <c r="H146" s="67">
        <f t="shared" si="53"/>
        <v>1</v>
      </c>
      <c r="I146" s="67">
        <f t="shared" si="54"/>
        <v>0</v>
      </c>
      <c r="J146" s="67">
        <f t="shared" si="46"/>
        <v>0</v>
      </c>
      <c r="K146" s="67">
        <f t="shared" si="47"/>
        <v>0</v>
      </c>
      <c r="L146" s="67">
        <f t="shared" si="48"/>
        <v>0</v>
      </c>
      <c r="M146" s="68">
        <f t="shared" si="49"/>
        <v>1</v>
      </c>
      <c r="N146" s="68">
        <f t="shared" si="50"/>
        <v>1</v>
      </c>
      <c r="O146" s="68">
        <f t="shared" si="51"/>
        <v>2</v>
      </c>
      <c r="P146" s="68">
        <f t="shared" si="52"/>
        <v>0</v>
      </c>
    </row>
    <row r="147" spans="1:16" x14ac:dyDescent="0.2">
      <c r="A147" s="69" t="str">
        <f>'Les Résultats'!M45</f>
        <v>Nancy</v>
      </c>
      <c r="B147" s="67">
        <f>'Les Résultats'!N45</f>
        <v>1</v>
      </c>
      <c r="C147" s="67">
        <f>'Les Résultats'!O45</f>
        <v>2</v>
      </c>
      <c r="D147" s="69" t="str">
        <f>'Les Résultats'!P45</f>
        <v>Dijon</v>
      </c>
      <c r="E147" s="68" t="str">
        <f>'Les Résultats'!Q45</f>
        <v>X</v>
      </c>
      <c r="F147" s="67">
        <f t="shared" si="44"/>
        <v>0</v>
      </c>
      <c r="G147" s="67">
        <f t="shared" si="45"/>
        <v>3</v>
      </c>
      <c r="H147" s="67">
        <f t="shared" si="53"/>
        <v>0</v>
      </c>
      <c r="I147" s="67">
        <f t="shared" si="54"/>
        <v>1</v>
      </c>
      <c r="J147" s="67">
        <f t="shared" si="46"/>
        <v>0</v>
      </c>
      <c r="K147" s="67">
        <f t="shared" si="47"/>
        <v>0</v>
      </c>
      <c r="L147" s="67">
        <f t="shared" si="48"/>
        <v>1</v>
      </c>
      <c r="M147" s="68">
        <f t="shared" si="49"/>
        <v>0</v>
      </c>
      <c r="N147" s="68">
        <f t="shared" si="50"/>
        <v>1</v>
      </c>
      <c r="O147" s="68">
        <f t="shared" si="51"/>
        <v>1</v>
      </c>
      <c r="P147" s="68">
        <f t="shared" si="52"/>
        <v>2</v>
      </c>
    </row>
    <row r="148" spans="1:16" x14ac:dyDescent="0.2">
      <c r="A148" s="69" t="str">
        <f>'Les Résultats'!M46</f>
        <v>Lille</v>
      </c>
      <c r="B148" s="67">
        <f>'Les Résultats'!N46</f>
        <v>2</v>
      </c>
      <c r="C148" s="67">
        <f>'Les Résultats'!O46</f>
        <v>0</v>
      </c>
      <c r="D148" s="69" t="str">
        <f>'Les Résultats'!P46</f>
        <v>Brest</v>
      </c>
      <c r="E148" s="68" t="str">
        <f>'Les Résultats'!Q46</f>
        <v>X</v>
      </c>
      <c r="F148" s="67">
        <f t="shared" si="44"/>
        <v>3</v>
      </c>
      <c r="G148" s="67">
        <f t="shared" si="45"/>
        <v>0</v>
      </c>
      <c r="H148" s="67">
        <f t="shared" si="53"/>
        <v>1</v>
      </c>
      <c r="I148" s="67">
        <f t="shared" si="54"/>
        <v>0</v>
      </c>
      <c r="J148" s="67">
        <f t="shared" si="46"/>
        <v>0</v>
      </c>
      <c r="K148" s="67">
        <f t="shared" si="47"/>
        <v>0</v>
      </c>
      <c r="L148" s="67">
        <f t="shared" si="48"/>
        <v>0</v>
      </c>
      <c r="M148" s="68">
        <f t="shared" si="49"/>
        <v>1</v>
      </c>
      <c r="N148" s="68">
        <f t="shared" si="50"/>
        <v>1</v>
      </c>
      <c r="O148" s="68">
        <f t="shared" si="51"/>
        <v>2</v>
      </c>
      <c r="P148" s="68">
        <f t="shared" si="52"/>
        <v>0</v>
      </c>
    </row>
    <row r="149" spans="1:16" x14ac:dyDescent="0.2">
      <c r="A149" s="69" t="str">
        <f>'Les Résultats'!M47</f>
        <v>Auxerre</v>
      </c>
      <c r="B149" s="67">
        <f>'Les Résultats'!N47</f>
        <v>0</v>
      </c>
      <c r="C149" s="67">
        <f>'Les Résultats'!O47</f>
        <v>3</v>
      </c>
      <c r="D149" s="69" t="str">
        <f>'Les Résultats'!P47</f>
        <v>Lyon</v>
      </c>
      <c r="E149" s="68" t="str">
        <f>'Les Résultats'!Q47</f>
        <v>X</v>
      </c>
      <c r="F149" s="67">
        <f t="shared" si="44"/>
        <v>0</v>
      </c>
      <c r="G149" s="67">
        <f t="shared" si="45"/>
        <v>3</v>
      </c>
      <c r="H149" s="67">
        <f t="shared" si="53"/>
        <v>0</v>
      </c>
      <c r="I149" s="67">
        <f t="shared" si="54"/>
        <v>1</v>
      </c>
      <c r="J149" s="67">
        <f t="shared" si="46"/>
        <v>0</v>
      </c>
      <c r="K149" s="67">
        <f t="shared" si="47"/>
        <v>0</v>
      </c>
      <c r="L149" s="67">
        <f t="shared" si="48"/>
        <v>1</v>
      </c>
      <c r="M149" s="68">
        <f t="shared" si="49"/>
        <v>0</v>
      </c>
      <c r="N149" s="68">
        <f t="shared" si="50"/>
        <v>1</v>
      </c>
      <c r="O149" s="68">
        <f t="shared" si="51"/>
        <v>0</v>
      </c>
      <c r="P149" s="68">
        <f t="shared" si="52"/>
        <v>3</v>
      </c>
    </row>
    <row r="150" spans="1:16" x14ac:dyDescent="0.2">
      <c r="A150" s="69" t="str">
        <f>'Les Résultats'!M48</f>
        <v>Lorient</v>
      </c>
      <c r="B150" s="67">
        <f>'Les Résultats'!N48</f>
        <v>1</v>
      </c>
      <c r="C150" s="67">
        <f>'Les Résultats'!O48</f>
        <v>0</v>
      </c>
      <c r="D150" s="69" t="str">
        <f>'Les Résultats'!P48</f>
        <v>Nice</v>
      </c>
      <c r="E150" s="68" t="str">
        <f>'Les Résultats'!Q48</f>
        <v>X</v>
      </c>
      <c r="F150" s="67">
        <f t="shared" si="44"/>
        <v>3</v>
      </c>
      <c r="G150" s="67">
        <f t="shared" si="45"/>
        <v>0</v>
      </c>
      <c r="H150" s="67">
        <f t="shared" si="53"/>
        <v>1</v>
      </c>
      <c r="I150" s="67">
        <f t="shared" si="54"/>
        <v>0</v>
      </c>
      <c r="J150" s="67">
        <f t="shared" si="46"/>
        <v>0</v>
      </c>
      <c r="K150" s="67">
        <f t="shared" si="47"/>
        <v>0</v>
      </c>
      <c r="L150" s="67">
        <f t="shared" si="48"/>
        <v>0</v>
      </c>
      <c r="M150" s="68">
        <f t="shared" si="49"/>
        <v>1</v>
      </c>
      <c r="N150" s="68">
        <f t="shared" si="50"/>
        <v>1</v>
      </c>
      <c r="O150" s="68">
        <f t="shared" si="51"/>
        <v>1</v>
      </c>
      <c r="P150" s="68">
        <f t="shared" si="52"/>
        <v>0</v>
      </c>
    </row>
    <row r="151" spans="1:16" x14ac:dyDescent="0.2">
      <c r="A151" s="69" t="str">
        <f>'Les Résultats'!M49</f>
        <v>Marseille</v>
      </c>
      <c r="B151" s="67">
        <f>'Les Résultats'!N49</f>
        <v>3</v>
      </c>
      <c r="C151" s="67">
        <f>'Les Résultats'!O49</f>
        <v>0</v>
      </c>
      <c r="D151" s="69" t="str">
        <f>'Les Résultats'!P49</f>
        <v xml:space="preserve">Paris-SG </v>
      </c>
      <c r="E151" s="68" t="str">
        <f>'Les Résultats'!Q49</f>
        <v>X</v>
      </c>
      <c r="F151" s="67">
        <f t="shared" si="44"/>
        <v>3</v>
      </c>
      <c r="G151" s="67">
        <f t="shared" si="45"/>
        <v>0</v>
      </c>
      <c r="H151" s="67">
        <f t="shared" si="53"/>
        <v>1</v>
      </c>
      <c r="I151" s="67">
        <f t="shared" si="54"/>
        <v>0</v>
      </c>
      <c r="J151" s="67">
        <f t="shared" si="46"/>
        <v>0</v>
      </c>
      <c r="K151" s="67">
        <f t="shared" si="47"/>
        <v>0</v>
      </c>
      <c r="L151" s="67">
        <f t="shared" si="48"/>
        <v>0</v>
      </c>
      <c r="M151" s="68">
        <f t="shared" si="49"/>
        <v>1</v>
      </c>
      <c r="N151" s="68">
        <f t="shared" si="50"/>
        <v>1</v>
      </c>
      <c r="O151" s="68">
        <f t="shared" si="51"/>
        <v>3</v>
      </c>
      <c r="P151" s="68">
        <f t="shared" si="52"/>
        <v>0</v>
      </c>
    </row>
    <row r="152" spans="1:16" x14ac:dyDescent="0.2">
      <c r="A152" s="69" t="str">
        <f>'Les Résultats'!S40</f>
        <v>Caen</v>
      </c>
      <c r="B152" s="67">
        <f>'Les Résultats'!T40</f>
        <v>1</v>
      </c>
      <c r="C152" s="67">
        <f>'Les Résultats'!U40</f>
        <v>2</v>
      </c>
      <c r="D152" s="69" t="str">
        <f>'Les Résultats'!V40</f>
        <v>Marseille</v>
      </c>
      <c r="E152" s="68" t="str">
        <f>'Les Résultats'!W40</f>
        <v>X</v>
      </c>
      <c r="F152" s="67">
        <f t="shared" si="44"/>
        <v>0</v>
      </c>
      <c r="G152" s="67">
        <f t="shared" si="45"/>
        <v>3</v>
      </c>
      <c r="H152" s="67">
        <f t="shared" si="53"/>
        <v>0</v>
      </c>
      <c r="I152" s="67">
        <f t="shared" si="54"/>
        <v>1</v>
      </c>
      <c r="J152" s="67">
        <f t="shared" si="46"/>
        <v>0</v>
      </c>
      <c r="K152" s="67">
        <f t="shared" si="47"/>
        <v>0</v>
      </c>
      <c r="L152" s="67">
        <f t="shared" si="48"/>
        <v>1</v>
      </c>
      <c r="M152" s="68">
        <f t="shared" si="49"/>
        <v>0</v>
      </c>
      <c r="N152" s="68">
        <f t="shared" si="50"/>
        <v>1</v>
      </c>
      <c r="O152" s="68">
        <f t="shared" si="51"/>
        <v>1</v>
      </c>
      <c r="P152" s="68">
        <f t="shared" si="52"/>
        <v>2</v>
      </c>
    </row>
    <row r="153" spans="1:16" x14ac:dyDescent="0.2">
      <c r="A153" s="69" t="str">
        <f>'Les Résultats'!S41</f>
        <v>Montpellier</v>
      </c>
      <c r="B153" s="67">
        <f>'Les Résultats'!T41</f>
        <v>4</v>
      </c>
      <c r="C153" s="67">
        <f>'Les Résultats'!U41</f>
        <v>0</v>
      </c>
      <c r="D153" s="69" t="str">
        <f>'Les Résultats'!V41</f>
        <v>Lorient</v>
      </c>
      <c r="E153" s="68" t="str">
        <f>'Les Résultats'!W41</f>
        <v>X</v>
      </c>
      <c r="F153" s="67">
        <f t="shared" si="44"/>
        <v>3</v>
      </c>
      <c r="G153" s="67">
        <f t="shared" si="45"/>
        <v>0</v>
      </c>
      <c r="H153" s="67">
        <f t="shared" si="53"/>
        <v>1</v>
      </c>
      <c r="I153" s="67">
        <f t="shared" si="54"/>
        <v>0</v>
      </c>
      <c r="J153" s="67">
        <f t="shared" si="46"/>
        <v>0</v>
      </c>
      <c r="K153" s="67">
        <f t="shared" si="47"/>
        <v>0</v>
      </c>
      <c r="L153" s="67">
        <f t="shared" si="48"/>
        <v>0</v>
      </c>
      <c r="M153" s="68">
        <f t="shared" si="49"/>
        <v>1</v>
      </c>
      <c r="N153" s="68">
        <f t="shared" si="50"/>
        <v>1</v>
      </c>
      <c r="O153" s="68">
        <f t="shared" si="51"/>
        <v>4</v>
      </c>
      <c r="P153" s="68">
        <f t="shared" si="52"/>
        <v>0</v>
      </c>
    </row>
    <row r="154" spans="1:16" x14ac:dyDescent="0.2">
      <c r="A154" s="69" t="str">
        <f>'Les Résultats'!S42</f>
        <v>Ajaccio</v>
      </c>
      <c r="B154" s="67">
        <f>'Les Résultats'!T42</f>
        <v>2</v>
      </c>
      <c r="C154" s="67">
        <f>'Les Résultats'!U42</f>
        <v>3</v>
      </c>
      <c r="D154" s="69" t="str">
        <f>'Les Résultats'!V42</f>
        <v>Lille</v>
      </c>
      <c r="E154" s="68" t="str">
        <f>'Les Résultats'!W42</f>
        <v>X</v>
      </c>
      <c r="F154" s="67">
        <f t="shared" si="44"/>
        <v>0</v>
      </c>
      <c r="G154" s="67">
        <f t="shared" si="45"/>
        <v>3</v>
      </c>
      <c r="H154" s="67">
        <f t="shared" si="53"/>
        <v>0</v>
      </c>
      <c r="I154" s="67">
        <f t="shared" si="54"/>
        <v>1</v>
      </c>
      <c r="J154" s="67">
        <f t="shared" si="46"/>
        <v>0</v>
      </c>
      <c r="K154" s="67">
        <f t="shared" si="47"/>
        <v>0</v>
      </c>
      <c r="L154" s="67">
        <f t="shared" si="48"/>
        <v>1</v>
      </c>
      <c r="M154" s="68">
        <f t="shared" si="49"/>
        <v>0</v>
      </c>
      <c r="N154" s="68">
        <f t="shared" si="50"/>
        <v>1</v>
      </c>
      <c r="O154" s="68">
        <f t="shared" si="51"/>
        <v>2</v>
      </c>
      <c r="P154" s="68">
        <f t="shared" si="52"/>
        <v>3</v>
      </c>
    </row>
    <row r="155" spans="1:16" x14ac:dyDescent="0.2">
      <c r="A155" s="69" t="str">
        <f>'Les Résultats'!S43</f>
        <v>Brest</v>
      </c>
      <c r="B155" s="67">
        <f>'Les Résultats'!T43</f>
        <v>2</v>
      </c>
      <c r="C155" s="67">
        <f>'Les Résultats'!U43</f>
        <v>2</v>
      </c>
      <c r="D155" s="69" t="str">
        <f>'Les Résultats'!V43</f>
        <v>Saint-Etienne</v>
      </c>
      <c r="E155" s="68" t="str">
        <f>'Les Résultats'!W43</f>
        <v>X</v>
      </c>
      <c r="F155" s="67">
        <f t="shared" si="44"/>
        <v>1</v>
      </c>
      <c r="G155" s="67">
        <f t="shared" si="45"/>
        <v>1</v>
      </c>
      <c r="H155" s="67">
        <f t="shared" si="53"/>
        <v>0</v>
      </c>
      <c r="I155" s="67">
        <f t="shared" si="54"/>
        <v>0</v>
      </c>
      <c r="J155" s="67">
        <f t="shared" si="46"/>
        <v>1</v>
      </c>
      <c r="K155" s="67">
        <f t="shared" si="47"/>
        <v>1</v>
      </c>
      <c r="L155" s="67">
        <f t="shared" si="48"/>
        <v>0</v>
      </c>
      <c r="M155" s="68">
        <f t="shared" si="49"/>
        <v>0</v>
      </c>
      <c r="N155" s="68">
        <f t="shared" si="50"/>
        <v>1</v>
      </c>
      <c r="O155" s="68">
        <f t="shared" si="51"/>
        <v>2</v>
      </c>
      <c r="P155" s="68">
        <f t="shared" si="52"/>
        <v>2</v>
      </c>
    </row>
    <row r="156" spans="1:16" x14ac:dyDescent="0.2">
      <c r="A156" s="69" t="str">
        <f>'Les Résultats'!S44</f>
        <v>Dijon</v>
      </c>
      <c r="B156" s="67">
        <f>'Les Résultats'!T44</f>
        <v>0</v>
      </c>
      <c r="C156" s="67">
        <f>'Les Résultats'!U44</f>
        <v>0</v>
      </c>
      <c r="D156" s="69" t="str">
        <f>'Les Résultats'!V44</f>
        <v>Sochaux</v>
      </c>
      <c r="E156" s="68" t="str">
        <f>'Les Résultats'!W44</f>
        <v>X</v>
      </c>
      <c r="F156" s="67">
        <f t="shared" si="44"/>
        <v>1</v>
      </c>
      <c r="G156" s="67">
        <f t="shared" si="45"/>
        <v>1</v>
      </c>
      <c r="H156" s="67">
        <f t="shared" si="53"/>
        <v>0</v>
      </c>
      <c r="I156" s="67">
        <f t="shared" si="54"/>
        <v>0</v>
      </c>
      <c r="J156" s="67">
        <f t="shared" si="46"/>
        <v>1</v>
      </c>
      <c r="K156" s="67">
        <f t="shared" si="47"/>
        <v>1</v>
      </c>
      <c r="L156" s="67">
        <f t="shared" si="48"/>
        <v>0</v>
      </c>
      <c r="M156" s="68">
        <f t="shared" si="49"/>
        <v>0</v>
      </c>
      <c r="N156" s="68">
        <f t="shared" si="50"/>
        <v>1</v>
      </c>
      <c r="O156" s="68">
        <f t="shared" si="51"/>
        <v>0</v>
      </c>
      <c r="P156" s="68">
        <f t="shared" si="52"/>
        <v>0</v>
      </c>
    </row>
    <row r="157" spans="1:16" x14ac:dyDescent="0.2">
      <c r="A157" s="69" t="str">
        <f>'Les Résultats'!S45</f>
        <v>Evian-Thonon</v>
      </c>
      <c r="B157" s="67">
        <f>'Les Résultats'!T45</f>
        <v>2</v>
      </c>
      <c r="C157" s="67">
        <f>'Les Résultats'!U45</f>
        <v>1</v>
      </c>
      <c r="D157" s="69" t="str">
        <f>'Les Résultats'!V45</f>
        <v>Valenciennes</v>
      </c>
      <c r="E157" s="68" t="str">
        <f>'Les Résultats'!W45</f>
        <v>X</v>
      </c>
      <c r="F157" s="67">
        <f t="shared" si="44"/>
        <v>3</v>
      </c>
      <c r="G157" s="67">
        <f t="shared" si="45"/>
        <v>0</v>
      </c>
      <c r="H157" s="67">
        <f t="shared" si="53"/>
        <v>1</v>
      </c>
      <c r="I157" s="67">
        <f t="shared" si="54"/>
        <v>0</v>
      </c>
      <c r="J157" s="67">
        <f t="shared" si="46"/>
        <v>0</v>
      </c>
      <c r="K157" s="67">
        <f t="shared" si="47"/>
        <v>0</v>
      </c>
      <c r="L157" s="67">
        <f t="shared" si="48"/>
        <v>0</v>
      </c>
      <c r="M157" s="68">
        <f t="shared" si="49"/>
        <v>1</v>
      </c>
      <c r="N157" s="68">
        <f t="shared" si="50"/>
        <v>1</v>
      </c>
      <c r="O157" s="68">
        <f t="shared" si="51"/>
        <v>2</v>
      </c>
      <c r="P157" s="68">
        <f t="shared" si="52"/>
        <v>1</v>
      </c>
    </row>
    <row r="158" spans="1:16" x14ac:dyDescent="0.2">
      <c r="A158" s="69" t="str">
        <f>'Les Résultats'!S46</f>
        <v>Nice</v>
      </c>
      <c r="B158" s="67">
        <f>'Les Résultats'!T46</f>
        <v>2</v>
      </c>
      <c r="C158" s="67">
        <f>'Les Résultats'!U46</f>
        <v>0</v>
      </c>
      <c r="D158" s="69" t="str">
        <f>'Les Résultats'!V46</f>
        <v>Rennes</v>
      </c>
      <c r="E158" s="68" t="str">
        <f>'Les Résultats'!W46</f>
        <v>X</v>
      </c>
      <c r="F158" s="67">
        <f t="shared" si="44"/>
        <v>3</v>
      </c>
      <c r="G158" s="67">
        <f t="shared" si="45"/>
        <v>0</v>
      </c>
      <c r="H158" s="67">
        <f t="shared" si="53"/>
        <v>1</v>
      </c>
      <c r="I158" s="67">
        <f t="shared" si="54"/>
        <v>0</v>
      </c>
      <c r="J158" s="67">
        <f t="shared" si="46"/>
        <v>0</v>
      </c>
      <c r="K158" s="67">
        <f t="shared" si="47"/>
        <v>0</v>
      </c>
      <c r="L158" s="67">
        <f t="shared" si="48"/>
        <v>0</v>
      </c>
      <c r="M158" s="68">
        <f t="shared" si="49"/>
        <v>1</v>
      </c>
      <c r="N158" s="68">
        <f t="shared" si="50"/>
        <v>1</v>
      </c>
      <c r="O158" s="68">
        <f t="shared" si="51"/>
        <v>2</v>
      </c>
      <c r="P158" s="68">
        <f t="shared" si="52"/>
        <v>0</v>
      </c>
    </row>
    <row r="159" spans="1:16" x14ac:dyDescent="0.2">
      <c r="A159" s="69" t="str">
        <f>'Les Résultats'!S47</f>
        <v xml:space="preserve">Paris-SG </v>
      </c>
      <c r="B159" s="67">
        <f>'Les Résultats'!T47</f>
        <v>3</v>
      </c>
      <c r="C159" s="67">
        <f>'Les Résultats'!U47</f>
        <v>2</v>
      </c>
      <c r="D159" s="69" t="str">
        <f>'Les Résultats'!V47</f>
        <v>Auxerre</v>
      </c>
      <c r="E159" s="68" t="str">
        <f>'Les Résultats'!W47</f>
        <v>X</v>
      </c>
      <c r="F159" s="67">
        <f t="shared" si="44"/>
        <v>3</v>
      </c>
      <c r="G159" s="67">
        <f t="shared" si="45"/>
        <v>0</v>
      </c>
      <c r="H159" s="67">
        <f t="shared" si="53"/>
        <v>1</v>
      </c>
      <c r="I159" s="67">
        <f t="shared" si="54"/>
        <v>0</v>
      </c>
      <c r="J159" s="67">
        <f t="shared" si="46"/>
        <v>0</v>
      </c>
      <c r="K159" s="67">
        <f t="shared" si="47"/>
        <v>0</v>
      </c>
      <c r="L159" s="67">
        <f t="shared" si="48"/>
        <v>0</v>
      </c>
      <c r="M159" s="68">
        <f t="shared" si="49"/>
        <v>1</v>
      </c>
      <c r="N159" s="68">
        <f t="shared" si="50"/>
        <v>1</v>
      </c>
      <c r="O159" s="68">
        <f t="shared" si="51"/>
        <v>3</v>
      </c>
      <c r="P159" s="68">
        <f t="shared" si="52"/>
        <v>2</v>
      </c>
    </row>
    <row r="160" spans="1:16" x14ac:dyDescent="0.2">
      <c r="A160" s="69" t="str">
        <f>'Les Résultats'!S48</f>
        <v>Bordeaux</v>
      </c>
      <c r="B160" s="67">
        <f>'Les Résultats'!T48</f>
        <v>2</v>
      </c>
      <c r="C160" s="67">
        <f>'Les Résultats'!U48</f>
        <v>0</v>
      </c>
      <c r="D160" s="69" t="str">
        <f>'Les Résultats'!V48</f>
        <v>Nancy</v>
      </c>
      <c r="E160" s="68" t="str">
        <f>'Les Résultats'!W48</f>
        <v>X</v>
      </c>
      <c r="F160" s="67">
        <f t="shared" si="44"/>
        <v>3</v>
      </c>
      <c r="G160" s="67">
        <f t="shared" si="45"/>
        <v>0</v>
      </c>
      <c r="H160" s="67">
        <f t="shared" si="53"/>
        <v>1</v>
      </c>
      <c r="I160" s="67">
        <f t="shared" si="54"/>
        <v>0</v>
      </c>
      <c r="J160" s="67">
        <f t="shared" si="46"/>
        <v>0</v>
      </c>
      <c r="K160" s="67">
        <f t="shared" si="47"/>
        <v>0</v>
      </c>
      <c r="L160" s="67">
        <f t="shared" si="48"/>
        <v>0</v>
      </c>
      <c r="M160" s="68">
        <f t="shared" si="49"/>
        <v>1</v>
      </c>
      <c r="N160" s="68">
        <f t="shared" si="50"/>
        <v>1</v>
      </c>
      <c r="O160" s="68">
        <f t="shared" si="51"/>
        <v>2</v>
      </c>
      <c r="P160" s="68">
        <f t="shared" si="52"/>
        <v>0</v>
      </c>
    </row>
    <row r="161" spans="1:16" x14ac:dyDescent="0.2">
      <c r="A161" s="69" t="str">
        <f>'Les Résultats'!S49</f>
        <v>Lyon</v>
      </c>
      <c r="B161" s="67">
        <f>'Les Résultats'!T49</f>
        <v>3</v>
      </c>
      <c r="C161" s="67">
        <f>'Les Résultats'!U49</f>
        <v>2</v>
      </c>
      <c r="D161" s="69" t="str">
        <f>'Les Résultats'!V49</f>
        <v>Toulouse</v>
      </c>
      <c r="E161" s="68" t="str">
        <f>'Les Résultats'!W49</f>
        <v>X</v>
      </c>
      <c r="F161" s="67">
        <f t="shared" si="44"/>
        <v>3</v>
      </c>
      <c r="G161" s="67">
        <f t="shared" si="45"/>
        <v>0</v>
      </c>
      <c r="H161" s="67">
        <f t="shared" si="53"/>
        <v>1</v>
      </c>
      <c r="I161" s="67">
        <f t="shared" si="54"/>
        <v>0</v>
      </c>
      <c r="J161" s="67">
        <f t="shared" si="46"/>
        <v>0</v>
      </c>
      <c r="K161" s="67">
        <f t="shared" si="47"/>
        <v>0</v>
      </c>
      <c r="L161" s="67">
        <f t="shared" si="48"/>
        <v>0</v>
      </c>
      <c r="M161" s="68">
        <f t="shared" si="49"/>
        <v>1</v>
      </c>
      <c r="N161" s="68">
        <f t="shared" si="50"/>
        <v>1</v>
      </c>
      <c r="O161" s="68">
        <f t="shared" si="51"/>
        <v>3</v>
      </c>
      <c r="P161" s="68">
        <f t="shared" si="52"/>
        <v>2</v>
      </c>
    </row>
    <row r="162" spans="1:16" x14ac:dyDescent="0.2">
      <c r="A162" s="69" t="str">
        <f>'Les Résultats'!A52</f>
        <v>Valenciennes</v>
      </c>
      <c r="B162" s="67">
        <f>'Les Résultats'!B52</f>
        <v>1</v>
      </c>
      <c r="C162" s="67">
        <f>'Les Résultats'!C52</f>
        <v>0</v>
      </c>
      <c r="D162" s="69" t="str">
        <f>'Les Résultats'!D52</f>
        <v>Montpellier</v>
      </c>
      <c r="E162" s="68" t="str">
        <f>'Les Résultats'!E52</f>
        <v>X</v>
      </c>
      <c r="F162" s="67">
        <f t="shared" si="44"/>
        <v>3</v>
      </c>
      <c r="G162" s="67">
        <f t="shared" si="45"/>
        <v>0</v>
      </c>
      <c r="H162" s="67">
        <f t="shared" si="53"/>
        <v>1</v>
      </c>
      <c r="I162" s="67">
        <f t="shared" si="54"/>
        <v>0</v>
      </c>
      <c r="J162" s="67">
        <f t="shared" si="46"/>
        <v>0</v>
      </c>
      <c r="K162" s="67">
        <f t="shared" si="47"/>
        <v>0</v>
      </c>
      <c r="L162" s="67">
        <f t="shared" si="48"/>
        <v>0</v>
      </c>
      <c r="M162" s="68">
        <f t="shared" si="49"/>
        <v>1</v>
      </c>
      <c r="N162" s="68">
        <f t="shared" si="50"/>
        <v>1</v>
      </c>
      <c r="O162" s="68">
        <f t="shared" si="51"/>
        <v>1</v>
      </c>
      <c r="P162" s="68">
        <f t="shared" si="52"/>
        <v>0</v>
      </c>
    </row>
    <row r="163" spans="1:16" x14ac:dyDescent="0.2">
      <c r="A163" s="69" t="str">
        <f>'Les Résultats'!A53</f>
        <v>Sochaux</v>
      </c>
      <c r="B163" s="67">
        <f>'Les Résultats'!B53</f>
        <v>0</v>
      </c>
      <c r="C163" s="67">
        <f>'Les Résultats'!C53</f>
        <v>1</v>
      </c>
      <c r="D163" s="69" t="str">
        <f>'Les Résultats'!D53</f>
        <v xml:space="preserve">Paris-SG </v>
      </c>
      <c r="E163" s="68" t="str">
        <f>'Les Résultats'!E53</f>
        <v>X</v>
      </c>
      <c r="F163" s="67">
        <f t="shared" si="44"/>
        <v>0</v>
      </c>
      <c r="G163" s="67">
        <f t="shared" si="45"/>
        <v>3</v>
      </c>
      <c r="H163" s="67">
        <f t="shared" si="53"/>
        <v>0</v>
      </c>
      <c r="I163" s="67">
        <f t="shared" si="54"/>
        <v>1</v>
      </c>
      <c r="J163" s="67">
        <f t="shared" si="46"/>
        <v>0</v>
      </c>
      <c r="K163" s="67">
        <f t="shared" si="47"/>
        <v>0</v>
      </c>
      <c r="L163" s="67">
        <f t="shared" si="48"/>
        <v>1</v>
      </c>
      <c r="M163" s="68">
        <f t="shared" si="49"/>
        <v>0</v>
      </c>
      <c r="N163" s="68">
        <f t="shared" si="50"/>
        <v>1</v>
      </c>
      <c r="O163" s="68">
        <f t="shared" si="51"/>
        <v>0</v>
      </c>
      <c r="P163" s="68">
        <f t="shared" si="52"/>
        <v>1</v>
      </c>
    </row>
    <row r="164" spans="1:16" x14ac:dyDescent="0.2">
      <c r="A164" s="69" t="str">
        <f>'Les Résultats'!A54</f>
        <v>Rennes</v>
      </c>
      <c r="B164" s="67">
        <f>'Les Résultats'!B54</f>
        <v>1</v>
      </c>
      <c r="C164" s="67">
        <f>'Les Résultats'!C54</f>
        <v>1</v>
      </c>
      <c r="D164" s="69" t="str">
        <f>'Les Résultats'!D54</f>
        <v>Brest</v>
      </c>
      <c r="E164" s="68" t="str">
        <f>'Les Résultats'!E54</f>
        <v>X</v>
      </c>
      <c r="F164" s="67">
        <f t="shared" si="44"/>
        <v>1</v>
      </c>
      <c r="G164" s="67">
        <f t="shared" si="45"/>
        <v>1</v>
      </c>
      <c r="H164" s="67">
        <f t="shared" si="53"/>
        <v>0</v>
      </c>
      <c r="I164" s="67">
        <f t="shared" si="54"/>
        <v>0</v>
      </c>
      <c r="J164" s="67">
        <f t="shared" si="46"/>
        <v>1</v>
      </c>
      <c r="K164" s="67">
        <f t="shared" si="47"/>
        <v>1</v>
      </c>
      <c r="L164" s="67">
        <f t="shared" si="48"/>
        <v>0</v>
      </c>
      <c r="M164" s="68">
        <f t="shared" si="49"/>
        <v>0</v>
      </c>
      <c r="N164" s="68">
        <f t="shared" si="50"/>
        <v>1</v>
      </c>
      <c r="O164" s="68">
        <f t="shared" si="51"/>
        <v>1</v>
      </c>
      <c r="P164" s="68">
        <f t="shared" si="52"/>
        <v>1</v>
      </c>
    </row>
    <row r="165" spans="1:16" x14ac:dyDescent="0.2">
      <c r="A165" s="69" t="str">
        <f>'Les Résultats'!A55</f>
        <v>Toulouse</v>
      </c>
      <c r="B165" s="67">
        <f>'Les Résultats'!B55</f>
        <v>2</v>
      </c>
      <c r="C165" s="67">
        <f>'Les Résultats'!C55</f>
        <v>1</v>
      </c>
      <c r="D165" s="69" t="str">
        <f>'Les Résultats'!D55</f>
        <v>Evian-Thonon</v>
      </c>
      <c r="E165" s="68" t="str">
        <f>'Les Résultats'!E55</f>
        <v>X</v>
      </c>
      <c r="F165" s="67">
        <f t="shared" si="44"/>
        <v>3</v>
      </c>
      <c r="G165" s="67">
        <f t="shared" si="45"/>
        <v>0</v>
      </c>
      <c r="H165" s="67">
        <f t="shared" si="53"/>
        <v>1</v>
      </c>
      <c r="I165" s="67">
        <f t="shared" si="54"/>
        <v>0</v>
      </c>
      <c r="J165" s="67">
        <f t="shared" si="46"/>
        <v>0</v>
      </c>
      <c r="K165" s="67">
        <f t="shared" si="47"/>
        <v>0</v>
      </c>
      <c r="L165" s="67">
        <f t="shared" si="48"/>
        <v>0</v>
      </c>
      <c r="M165" s="68">
        <f t="shared" si="49"/>
        <v>1</v>
      </c>
      <c r="N165" s="68">
        <f t="shared" si="50"/>
        <v>1</v>
      </c>
      <c r="O165" s="68">
        <f t="shared" si="51"/>
        <v>2</v>
      </c>
      <c r="P165" s="68">
        <f t="shared" si="52"/>
        <v>1</v>
      </c>
    </row>
    <row r="166" spans="1:16" x14ac:dyDescent="0.2">
      <c r="A166" s="69" t="str">
        <f>'Les Résultats'!A56</f>
        <v>Saint-Etienne</v>
      </c>
      <c r="B166" s="67">
        <f>'Les Résultats'!B56</f>
        <v>2</v>
      </c>
      <c r="C166" s="67">
        <f>'Les Résultats'!C56</f>
        <v>0</v>
      </c>
      <c r="D166" s="69" t="str">
        <f>'Les Résultats'!D56</f>
        <v>Caen</v>
      </c>
      <c r="E166" s="68" t="str">
        <f>'Les Résultats'!E56</f>
        <v>X</v>
      </c>
      <c r="F166" s="67">
        <f t="shared" si="44"/>
        <v>3</v>
      </c>
      <c r="G166" s="67">
        <f t="shared" si="45"/>
        <v>0</v>
      </c>
      <c r="H166" s="67">
        <f t="shared" si="53"/>
        <v>1</v>
      </c>
      <c r="I166" s="67">
        <f t="shared" si="54"/>
        <v>0</v>
      </c>
      <c r="J166" s="67">
        <f t="shared" si="46"/>
        <v>0</v>
      </c>
      <c r="K166" s="67">
        <f t="shared" si="47"/>
        <v>0</v>
      </c>
      <c r="L166" s="67">
        <f t="shared" si="48"/>
        <v>0</v>
      </c>
      <c r="M166" s="68">
        <f t="shared" si="49"/>
        <v>1</v>
      </c>
      <c r="N166" s="68">
        <f t="shared" si="50"/>
        <v>1</v>
      </c>
      <c r="O166" s="68">
        <f t="shared" si="51"/>
        <v>2</v>
      </c>
      <c r="P166" s="68">
        <f t="shared" si="52"/>
        <v>0</v>
      </c>
    </row>
    <row r="167" spans="1:16" x14ac:dyDescent="0.2">
      <c r="A167" s="69" t="str">
        <f>'Les Résultats'!A57</f>
        <v>Nancy</v>
      </c>
      <c r="B167" s="67">
        <f>'Les Résultats'!B57</f>
        <v>2</v>
      </c>
      <c r="C167" s="67">
        <f>'Les Résultats'!C57</f>
        <v>2</v>
      </c>
      <c r="D167" s="69" t="str">
        <f>'Les Résultats'!D57</f>
        <v>Ajaccio</v>
      </c>
      <c r="E167" s="68" t="str">
        <f>'Les Résultats'!E57</f>
        <v>X</v>
      </c>
      <c r="F167" s="67">
        <f t="shared" si="44"/>
        <v>1</v>
      </c>
      <c r="G167" s="67">
        <f t="shared" si="45"/>
        <v>1</v>
      </c>
      <c r="H167" s="67">
        <f t="shared" si="53"/>
        <v>0</v>
      </c>
      <c r="I167" s="67">
        <f t="shared" si="54"/>
        <v>0</v>
      </c>
      <c r="J167" s="67">
        <f t="shared" si="46"/>
        <v>1</v>
      </c>
      <c r="K167" s="67">
        <f t="shared" si="47"/>
        <v>1</v>
      </c>
      <c r="L167" s="67">
        <f t="shared" si="48"/>
        <v>0</v>
      </c>
      <c r="M167" s="68">
        <f t="shared" si="49"/>
        <v>0</v>
      </c>
      <c r="N167" s="68">
        <f t="shared" si="50"/>
        <v>1</v>
      </c>
      <c r="O167" s="68">
        <f t="shared" si="51"/>
        <v>2</v>
      </c>
      <c r="P167" s="68">
        <f t="shared" si="52"/>
        <v>2</v>
      </c>
    </row>
    <row r="168" spans="1:16" x14ac:dyDescent="0.2">
      <c r="A168" s="69" t="str">
        <f>'Les Résultats'!A58</f>
        <v>Marseille</v>
      </c>
      <c r="B168" s="67">
        <f>'Les Résultats'!B58</f>
        <v>0</v>
      </c>
      <c r="C168" s="67">
        <f>'Les Résultats'!C58</f>
        <v>0</v>
      </c>
      <c r="D168" s="69" t="str">
        <f>'Les Résultats'!D58</f>
        <v>Bordeaux</v>
      </c>
      <c r="E168" s="68" t="str">
        <f>'Les Résultats'!E58</f>
        <v>X</v>
      </c>
      <c r="F168" s="67">
        <f t="shared" si="44"/>
        <v>1</v>
      </c>
      <c r="G168" s="67">
        <f t="shared" si="45"/>
        <v>1</v>
      </c>
      <c r="H168" s="67">
        <f t="shared" si="53"/>
        <v>0</v>
      </c>
      <c r="I168" s="67">
        <f t="shared" si="54"/>
        <v>0</v>
      </c>
      <c r="J168" s="67">
        <f t="shared" si="46"/>
        <v>1</v>
      </c>
      <c r="K168" s="67">
        <f t="shared" si="47"/>
        <v>1</v>
      </c>
      <c r="L168" s="67">
        <f t="shared" si="48"/>
        <v>0</v>
      </c>
      <c r="M168" s="68">
        <f t="shared" si="49"/>
        <v>0</v>
      </c>
      <c r="N168" s="68">
        <f t="shared" si="50"/>
        <v>1</v>
      </c>
      <c r="O168" s="68">
        <f t="shared" si="51"/>
        <v>0</v>
      </c>
      <c r="P168" s="68">
        <f t="shared" si="52"/>
        <v>0</v>
      </c>
    </row>
    <row r="169" spans="1:16" x14ac:dyDescent="0.2">
      <c r="A169" s="69" t="str">
        <f>'Les Résultats'!A59</f>
        <v>Lille</v>
      </c>
      <c r="B169" s="67">
        <f>'Les Résultats'!B59</f>
        <v>2</v>
      </c>
      <c r="C169" s="67">
        <f>'Les Résultats'!C59</f>
        <v>0</v>
      </c>
      <c r="D169" s="69" t="str">
        <f>'Les Résultats'!D59</f>
        <v>Dijon</v>
      </c>
      <c r="E169" s="68" t="str">
        <f>'Les Résultats'!E59</f>
        <v>X</v>
      </c>
      <c r="F169" s="67">
        <f t="shared" si="44"/>
        <v>3</v>
      </c>
      <c r="G169" s="67">
        <f t="shared" si="45"/>
        <v>0</v>
      </c>
      <c r="H169" s="67">
        <f t="shared" si="53"/>
        <v>1</v>
      </c>
      <c r="I169" s="67">
        <f t="shared" si="54"/>
        <v>0</v>
      </c>
      <c r="J169" s="67">
        <f t="shared" si="46"/>
        <v>0</v>
      </c>
      <c r="K169" s="67">
        <f t="shared" si="47"/>
        <v>0</v>
      </c>
      <c r="L169" s="67">
        <f t="shared" si="48"/>
        <v>0</v>
      </c>
      <c r="M169" s="68">
        <f t="shared" si="49"/>
        <v>1</v>
      </c>
      <c r="N169" s="68">
        <f t="shared" si="50"/>
        <v>1</v>
      </c>
      <c r="O169" s="68">
        <f t="shared" si="51"/>
        <v>2</v>
      </c>
      <c r="P169" s="68">
        <f t="shared" si="52"/>
        <v>0</v>
      </c>
    </row>
    <row r="170" spans="1:16" x14ac:dyDescent="0.2">
      <c r="A170" s="69" t="str">
        <f>'Les Résultats'!A60</f>
        <v>Auxerre</v>
      </c>
      <c r="B170" s="67">
        <f>'Les Résultats'!B60</f>
        <v>2</v>
      </c>
      <c r="C170" s="67">
        <f>'Les Résultats'!C60</f>
        <v>1</v>
      </c>
      <c r="D170" s="69" t="str">
        <f>'Les Résultats'!D60</f>
        <v>Nice</v>
      </c>
      <c r="E170" s="68" t="str">
        <f>'Les Résultats'!E60</f>
        <v>X</v>
      </c>
      <c r="F170" s="67">
        <f t="shared" si="44"/>
        <v>3</v>
      </c>
      <c r="G170" s="67">
        <f t="shared" si="45"/>
        <v>0</v>
      </c>
      <c r="H170" s="67">
        <f t="shared" si="53"/>
        <v>1</v>
      </c>
      <c r="I170" s="67">
        <f t="shared" si="54"/>
        <v>0</v>
      </c>
      <c r="J170" s="67">
        <f t="shared" si="46"/>
        <v>0</v>
      </c>
      <c r="K170" s="67">
        <f t="shared" si="47"/>
        <v>0</v>
      </c>
      <c r="L170" s="67">
        <f t="shared" si="48"/>
        <v>0</v>
      </c>
      <c r="M170" s="68">
        <f t="shared" si="49"/>
        <v>1</v>
      </c>
      <c r="N170" s="68">
        <f t="shared" si="50"/>
        <v>1</v>
      </c>
      <c r="O170" s="68">
        <f t="shared" si="51"/>
        <v>2</v>
      </c>
      <c r="P170" s="68">
        <f t="shared" si="52"/>
        <v>1</v>
      </c>
    </row>
    <row r="171" spans="1:16" x14ac:dyDescent="0.2">
      <c r="A171" s="69" t="str">
        <f>'Les Résultats'!A61</f>
        <v>Lorient</v>
      </c>
      <c r="B171" s="67">
        <f>'Les Résultats'!B61</f>
        <v>0</v>
      </c>
      <c r="C171" s="67">
        <f>'Les Résultats'!C61</f>
        <v>1</v>
      </c>
      <c r="D171" s="69" t="str">
        <f>'Les Résultats'!D61</f>
        <v>Lyon</v>
      </c>
      <c r="E171" s="68" t="str">
        <f>'Les Résultats'!E61</f>
        <v>X</v>
      </c>
      <c r="F171" s="67">
        <f t="shared" si="44"/>
        <v>0</v>
      </c>
      <c r="G171" s="67">
        <f t="shared" si="45"/>
        <v>3</v>
      </c>
      <c r="H171" s="67">
        <f t="shared" si="53"/>
        <v>0</v>
      </c>
      <c r="I171" s="67">
        <f t="shared" si="54"/>
        <v>1</v>
      </c>
      <c r="J171" s="67">
        <f t="shared" si="46"/>
        <v>0</v>
      </c>
      <c r="K171" s="67">
        <f t="shared" si="47"/>
        <v>0</v>
      </c>
      <c r="L171" s="67">
        <f t="shared" si="48"/>
        <v>1</v>
      </c>
      <c r="M171" s="68">
        <f t="shared" si="49"/>
        <v>0</v>
      </c>
      <c r="N171" s="68">
        <f t="shared" si="50"/>
        <v>1</v>
      </c>
      <c r="O171" s="68">
        <f t="shared" si="51"/>
        <v>0</v>
      </c>
      <c r="P171" s="68">
        <f t="shared" si="52"/>
        <v>1</v>
      </c>
    </row>
    <row r="172" spans="1:16" x14ac:dyDescent="0.2">
      <c r="A172" s="69" t="str">
        <f>'Les Résultats'!G52</f>
        <v>Montpellier</v>
      </c>
      <c r="B172" s="67">
        <f>'Les Résultats'!H52</f>
        <v>1</v>
      </c>
      <c r="C172" s="67">
        <f>'Les Résultats'!I52</f>
        <v>1</v>
      </c>
      <c r="D172" s="69" t="str">
        <f>'Les Résultats'!J52</f>
        <v>Toulouse</v>
      </c>
      <c r="E172" s="68" t="str">
        <f>'Les Résultats'!K52</f>
        <v>X</v>
      </c>
      <c r="F172" s="67">
        <f t="shared" si="44"/>
        <v>1</v>
      </c>
      <c r="G172" s="67">
        <f t="shared" si="45"/>
        <v>1</v>
      </c>
      <c r="H172" s="67">
        <f t="shared" si="53"/>
        <v>0</v>
      </c>
      <c r="I172" s="67">
        <f t="shared" si="54"/>
        <v>0</v>
      </c>
      <c r="J172" s="67">
        <f t="shared" si="46"/>
        <v>1</v>
      </c>
      <c r="K172" s="67">
        <f t="shared" si="47"/>
        <v>1</v>
      </c>
      <c r="L172" s="67">
        <f t="shared" si="48"/>
        <v>0</v>
      </c>
      <c r="M172" s="68">
        <f t="shared" si="49"/>
        <v>0</v>
      </c>
      <c r="N172" s="68">
        <f t="shared" si="50"/>
        <v>1</v>
      </c>
      <c r="O172" s="68">
        <f t="shared" si="51"/>
        <v>1</v>
      </c>
      <c r="P172" s="68">
        <f t="shared" si="52"/>
        <v>1</v>
      </c>
    </row>
    <row r="173" spans="1:16" x14ac:dyDescent="0.2">
      <c r="A173" s="69" t="str">
        <f>'Les Résultats'!G53</f>
        <v>Dijon</v>
      </c>
      <c r="B173" s="67">
        <f>'Les Résultats'!H53</f>
        <v>1</v>
      </c>
      <c r="C173" s="67">
        <f>'Les Résultats'!I53</f>
        <v>2</v>
      </c>
      <c r="D173" s="69" t="str">
        <f>'Les Résultats'!J53</f>
        <v>Saint-Etienne</v>
      </c>
      <c r="E173" s="68" t="str">
        <f>'Les Résultats'!K53</f>
        <v>X</v>
      </c>
      <c r="F173" s="67">
        <f t="shared" si="44"/>
        <v>0</v>
      </c>
      <c r="G173" s="67">
        <f t="shared" si="45"/>
        <v>3</v>
      </c>
      <c r="H173" s="67">
        <f t="shared" si="53"/>
        <v>0</v>
      </c>
      <c r="I173" s="67">
        <f t="shared" si="54"/>
        <v>1</v>
      </c>
      <c r="J173" s="67">
        <f t="shared" si="46"/>
        <v>0</v>
      </c>
      <c r="K173" s="67">
        <f t="shared" si="47"/>
        <v>0</v>
      </c>
      <c r="L173" s="67">
        <f t="shared" si="48"/>
        <v>1</v>
      </c>
      <c r="M173" s="68">
        <f t="shared" si="49"/>
        <v>0</v>
      </c>
      <c r="N173" s="68">
        <f t="shared" si="50"/>
        <v>1</v>
      </c>
      <c r="O173" s="68">
        <f t="shared" si="51"/>
        <v>1</v>
      </c>
      <c r="P173" s="68">
        <f t="shared" si="52"/>
        <v>2</v>
      </c>
    </row>
    <row r="174" spans="1:16" x14ac:dyDescent="0.2">
      <c r="A174" s="69" t="str">
        <f>'Les Résultats'!G54</f>
        <v>Marseille</v>
      </c>
      <c r="B174" s="67">
        <f>'Les Résultats'!H54</f>
        <v>2</v>
      </c>
      <c r="C174" s="67">
        <f>'Les Résultats'!I54</f>
        <v>1</v>
      </c>
      <c r="D174" s="69" t="str">
        <f>'Les Résultats'!J54</f>
        <v>Lorient</v>
      </c>
      <c r="E174" s="68" t="str">
        <f>'Les Résultats'!K54</f>
        <v>X</v>
      </c>
      <c r="F174" s="67">
        <f t="shared" si="44"/>
        <v>3</v>
      </c>
      <c r="G174" s="67">
        <f t="shared" si="45"/>
        <v>0</v>
      </c>
      <c r="H174" s="67">
        <f t="shared" si="53"/>
        <v>1</v>
      </c>
      <c r="I174" s="67">
        <f t="shared" si="54"/>
        <v>0</v>
      </c>
      <c r="J174" s="67">
        <f t="shared" si="46"/>
        <v>0</v>
      </c>
      <c r="K174" s="67">
        <f t="shared" si="47"/>
        <v>0</v>
      </c>
      <c r="L174" s="67">
        <f t="shared" si="48"/>
        <v>0</v>
      </c>
      <c r="M174" s="68">
        <f t="shared" si="49"/>
        <v>1</v>
      </c>
      <c r="N174" s="68">
        <f t="shared" si="50"/>
        <v>1</v>
      </c>
      <c r="O174" s="68">
        <f t="shared" si="51"/>
        <v>2</v>
      </c>
      <c r="P174" s="68">
        <f t="shared" si="52"/>
        <v>1</v>
      </c>
    </row>
    <row r="175" spans="1:16" x14ac:dyDescent="0.2">
      <c r="A175" s="69" t="str">
        <f>'Les Résultats'!G55</f>
        <v>Caen</v>
      </c>
      <c r="B175" s="67">
        <f>'Les Résultats'!H55</f>
        <v>1</v>
      </c>
      <c r="C175" s="67">
        <f>'Les Résultats'!I55</f>
        <v>2</v>
      </c>
      <c r="D175" s="69" t="str">
        <f>'Les Résultats'!J55</f>
        <v>Nancy</v>
      </c>
      <c r="E175" s="68" t="str">
        <f>'Les Résultats'!K55</f>
        <v>X</v>
      </c>
      <c r="F175" s="67">
        <f t="shared" si="44"/>
        <v>0</v>
      </c>
      <c r="G175" s="67">
        <f t="shared" si="45"/>
        <v>3</v>
      </c>
      <c r="H175" s="67">
        <f t="shared" si="53"/>
        <v>0</v>
      </c>
      <c r="I175" s="67">
        <f t="shared" si="54"/>
        <v>1</v>
      </c>
      <c r="J175" s="67">
        <f t="shared" si="46"/>
        <v>0</v>
      </c>
      <c r="K175" s="67">
        <f t="shared" si="47"/>
        <v>0</v>
      </c>
      <c r="L175" s="67">
        <f t="shared" si="48"/>
        <v>1</v>
      </c>
      <c r="M175" s="68">
        <f t="shared" si="49"/>
        <v>0</v>
      </c>
      <c r="N175" s="68">
        <f t="shared" si="50"/>
        <v>1</v>
      </c>
      <c r="O175" s="68">
        <f t="shared" si="51"/>
        <v>1</v>
      </c>
      <c r="P175" s="68">
        <f t="shared" si="52"/>
        <v>2</v>
      </c>
    </row>
    <row r="176" spans="1:16" x14ac:dyDescent="0.2">
      <c r="A176" s="69" t="str">
        <f>'Les Résultats'!G56</f>
        <v>Brest</v>
      </c>
      <c r="B176" s="67">
        <f>'Les Résultats'!H56</f>
        <v>1</v>
      </c>
      <c r="C176" s="67">
        <f>'Les Résultats'!I56</f>
        <v>0</v>
      </c>
      <c r="D176" s="69" t="str">
        <f>'Les Résultats'!J56</f>
        <v>Auxerre</v>
      </c>
      <c r="E176" s="68" t="str">
        <f>'Les Résultats'!K56</f>
        <v>X</v>
      </c>
      <c r="F176" s="67">
        <f t="shared" si="44"/>
        <v>3</v>
      </c>
      <c r="G176" s="67">
        <f t="shared" si="45"/>
        <v>0</v>
      </c>
      <c r="H176" s="67">
        <f t="shared" si="53"/>
        <v>1</v>
      </c>
      <c r="I176" s="67">
        <f t="shared" si="54"/>
        <v>0</v>
      </c>
      <c r="J176" s="67">
        <f t="shared" si="46"/>
        <v>0</v>
      </c>
      <c r="K176" s="67">
        <f t="shared" si="47"/>
        <v>0</v>
      </c>
      <c r="L176" s="67">
        <f t="shared" si="48"/>
        <v>0</v>
      </c>
      <c r="M176" s="68">
        <f t="shared" si="49"/>
        <v>1</v>
      </c>
      <c r="N176" s="68">
        <f t="shared" si="50"/>
        <v>1</v>
      </c>
      <c r="O176" s="68">
        <f t="shared" si="51"/>
        <v>1</v>
      </c>
      <c r="P176" s="68">
        <f t="shared" si="52"/>
        <v>0</v>
      </c>
    </row>
    <row r="177" spans="1:16" x14ac:dyDescent="0.2">
      <c r="A177" s="69" t="str">
        <f>'Les Résultats'!G57</f>
        <v>Nice</v>
      </c>
      <c r="B177" s="67">
        <f>'Les Résultats'!H57</f>
        <v>2</v>
      </c>
      <c r="C177" s="67">
        <f>'Les Résultats'!I57</f>
        <v>0</v>
      </c>
      <c r="D177" s="69" t="str">
        <f>'Les Résultats'!J57</f>
        <v>Valenciennes</v>
      </c>
      <c r="E177" s="68" t="str">
        <f>'Les Résultats'!K57</f>
        <v>X</v>
      </c>
      <c r="F177" s="67">
        <f t="shared" si="44"/>
        <v>3</v>
      </c>
      <c r="G177" s="67">
        <f t="shared" si="45"/>
        <v>0</v>
      </c>
      <c r="H177" s="67">
        <f t="shared" si="53"/>
        <v>1</v>
      </c>
      <c r="I177" s="67">
        <f t="shared" si="54"/>
        <v>0</v>
      </c>
      <c r="J177" s="67">
        <f t="shared" si="46"/>
        <v>0</v>
      </c>
      <c r="K177" s="67">
        <f t="shared" si="47"/>
        <v>0</v>
      </c>
      <c r="L177" s="67">
        <f t="shared" si="48"/>
        <v>0</v>
      </c>
      <c r="M177" s="68">
        <f t="shared" si="49"/>
        <v>1</v>
      </c>
      <c r="N177" s="68">
        <f t="shared" si="50"/>
        <v>1</v>
      </c>
      <c r="O177" s="68">
        <f t="shared" si="51"/>
        <v>2</v>
      </c>
      <c r="P177" s="68">
        <f t="shared" si="52"/>
        <v>0</v>
      </c>
    </row>
    <row r="178" spans="1:16" x14ac:dyDescent="0.2">
      <c r="A178" s="69" t="str">
        <f>'Les Résultats'!G58</f>
        <v>Lyon</v>
      </c>
      <c r="B178" s="67">
        <f>'Les Résultats'!H58</f>
        <v>2</v>
      </c>
      <c r="C178" s="67">
        <f>'Les Résultats'!I58</f>
        <v>1</v>
      </c>
      <c r="D178" s="69" t="str">
        <f>'Les Résultats'!J58</f>
        <v>Evian-Thonon</v>
      </c>
      <c r="E178" s="68" t="str">
        <f>'Les Résultats'!K58</f>
        <v>X</v>
      </c>
      <c r="F178" s="67">
        <f t="shared" si="44"/>
        <v>3</v>
      </c>
      <c r="G178" s="67">
        <f t="shared" si="45"/>
        <v>0</v>
      </c>
      <c r="H178" s="67">
        <f t="shared" si="53"/>
        <v>1</v>
      </c>
      <c r="I178" s="67">
        <f t="shared" si="54"/>
        <v>0</v>
      </c>
      <c r="J178" s="67">
        <f t="shared" si="46"/>
        <v>0</v>
      </c>
      <c r="K178" s="67">
        <f t="shared" si="47"/>
        <v>0</v>
      </c>
      <c r="L178" s="67">
        <f t="shared" si="48"/>
        <v>0</v>
      </c>
      <c r="M178" s="68">
        <f t="shared" si="49"/>
        <v>1</v>
      </c>
      <c r="N178" s="68">
        <f t="shared" si="50"/>
        <v>1</v>
      </c>
      <c r="O178" s="68">
        <f t="shared" si="51"/>
        <v>2</v>
      </c>
      <c r="P178" s="68">
        <f t="shared" si="52"/>
        <v>1</v>
      </c>
    </row>
    <row r="179" spans="1:16" x14ac:dyDescent="0.2">
      <c r="A179" s="69" t="str">
        <f>'Les Résultats'!G59</f>
        <v>Ajaccio</v>
      </c>
      <c r="B179" s="67">
        <f>'Les Résultats'!H59</f>
        <v>1</v>
      </c>
      <c r="C179" s="67">
        <f>'Les Résultats'!I59</f>
        <v>0</v>
      </c>
      <c r="D179" s="69" t="str">
        <f>'Les Résultats'!J59</f>
        <v>Rennes</v>
      </c>
      <c r="E179" s="68" t="str">
        <f>'Les Résultats'!K59</f>
        <v>X</v>
      </c>
      <c r="F179" s="67">
        <f t="shared" si="44"/>
        <v>3</v>
      </c>
      <c r="G179" s="67">
        <f t="shared" si="45"/>
        <v>0</v>
      </c>
      <c r="H179" s="67">
        <f t="shared" si="53"/>
        <v>1</v>
      </c>
      <c r="I179" s="67">
        <f t="shared" si="54"/>
        <v>0</v>
      </c>
      <c r="J179" s="67">
        <f t="shared" si="46"/>
        <v>0</v>
      </c>
      <c r="K179" s="67">
        <f t="shared" si="47"/>
        <v>0</v>
      </c>
      <c r="L179" s="67">
        <f t="shared" si="48"/>
        <v>0</v>
      </c>
      <c r="M179" s="68">
        <f t="shared" si="49"/>
        <v>1</v>
      </c>
      <c r="N179" s="68">
        <f t="shared" si="50"/>
        <v>1</v>
      </c>
      <c r="O179" s="68">
        <f t="shared" si="51"/>
        <v>1</v>
      </c>
      <c r="P179" s="68">
        <f t="shared" si="52"/>
        <v>0</v>
      </c>
    </row>
    <row r="180" spans="1:16" x14ac:dyDescent="0.2">
      <c r="A180" s="69" t="str">
        <f>'Les Résultats'!G60</f>
        <v>Bordeaux</v>
      </c>
      <c r="B180" s="67">
        <f>'Les Résultats'!H60</f>
        <v>1</v>
      </c>
      <c r="C180" s="67">
        <f>'Les Résultats'!I60</f>
        <v>0</v>
      </c>
      <c r="D180" s="69" t="str">
        <f>'Les Résultats'!J60</f>
        <v>Sochaux</v>
      </c>
      <c r="E180" s="68" t="str">
        <f>'Les Résultats'!K60</f>
        <v>X</v>
      </c>
      <c r="F180" s="67">
        <f t="shared" si="44"/>
        <v>3</v>
      </c>
      <c r="G180" s="67">
        <f t="shared" si="45"/>
        <v>0</v>
      </c>
      <c r="H180" s="67">
        <f t="shared" si="53"/>
        <v>1</v>
      </c>
      <c r="I180" s="67">
        <f t="shared" si="54"/>
        <v>0</v>
      </c>
      <c r="J180" s="67">
        <f t="shared" si="46"/>
        <v>0</v>
      </c>
      <c r="K180" s="67">
        <f t="shared" si="47"/>
        <v>0</v>
      </c>
      <c r="L180" s="67">
        <f t="shared" si="48"/>
        <v>0</v>
      </c>
      <c r="M180" s="68">
        <f t="shared" si="49"/>
        <v>1</v>
      </c>
      <c r="N180" s="68">
        <f t="shared" si="50"/>
        <v>1</v>
      </c>
      <c r="O180" s="68">
        <f t="shared" si="51"/>
        <v>1</v>
      </c>
      <c r="P180" s="68">
        <f t="shared" si="52"/>
        <v>0</v>
      </c>
    </row>
    <row r="181" spans="1:16" x14ac:dyDescent="0.2">
      <c r="A181" s="69" t="str">
        <f>'Les Résultats'!G61</f>
        <v xml:space="preserve">Paris-SG </v>
      </c>
      <c r="B181" s="67">
        <f>'Les Résultats'!H61</f>
        <v>0</v>
      </c>
      <c r="C181" s="67">
        <f>'Les Résultats'!I61</f>
        <v>0</v>
      </c>
      <c r="D181" s="69" t="str">
        <f>'Les Résultats'!J61</f>
        <v>Lille</v>
      </c>
      <c r="E181" s="68" t="str">
        <f>'Les Résultats'!K61</f>
        <v>X</v>
      </c>
      <c r="F181" s="67">
        <f t="shared" si="44"/>
        <v>1</v>
      </c>
      <c r="G181" s="67">
        <f t="shared" si="45"/>
        <v>1</v>
      </c>
      <c r="H181" s="67">
        <f t="shared" si="53"/>
        <v>0</v>
      </c>
      <c r="I181" s="67">
        <f t="shared" si="54"/>
        <v>0</v>
      </c>
      <c r="J181" s="67">
        <f t="shared" si="46"/>
        <v>1</v>
      </c>
      <c r="K181" s="67">
        <f t="shared" si="47"/>
        <v>1</v>
      </c>
      <c r="L181" s="67">
        <f t="shared" si="48"/>
        <v>0</v>
      </c>
      <c r="M181" s="68">
        <f t="shared" si="49"/>
        <v>0</v>
      </c>
      <c r="N181" s="68">
        <f t="shared" si="50"/>
        <v>1</v>
      </c>
      <c r="O181" s="68">
        <f t="shared" si="51"/>
        <v>0</v>
      </c>
      <c r="P181" s="68">
        <f t="shared" si="52"/>
        <v>0</v>
      </c>
    </row>
    <row r="182" spans="1:16" x14ac:dyDescent="0.2">
      <c r="A182" s="69" t="str">
        <f>'Les Résultats'!M52</f>
        <v>Nancy</v>
      </c>
      <c r="B182" s="67">
        <f>'Les Résultats'!N52</f>
        <v>1</v>
      </c>
      <c r="C182" s="67">
        <f>'Les Résultats'!O52</f>
        <v>3</v>
      </c>
      <c r="D182" s="69" t="str">
        <f>'Les Résultats'!P52</f>
        <v>Marseille</v>
      </c>
      <c r="E182" s="68" t="str">
        <f>'Les Résultats'!Q52</f>
        <v>X</v>
      </c>
      <c r="F182" s="67">
        <f t="shared" si="44"/>
        <v>0</v>
      </c>
      <c r="G182" s="67">
        <f t="shared" si="45"/>
        <v>3</v>
      </c>
      <c r="H182" s="67">
        <f t="shared" si="53"/>
        <v>0</v>
      </c>
      <c r="I182" s="67">
        <f t="shared" si="54"/>
        <v>1</v>
      </c>
      <c r="J182" s="67">
        <f t="shared" si="46"/>
        <v>0</v>
      </c>
      <c r="K182" s="67">
        <f t="shared" si="47"/>
        <v>0</v>
      </c>
      <c r="L182" s="67">
        <f t="shared" si="48"/>
        <v>1</v>
      </c>
      <c r="M182" s="68">
        <f t="shared" si="49"/>
        <v>0</v>
      </c>
      <c r="N182" s="68">
        <f t="shared" si="50"/>
        <v>1</v>
      </c>
      <c r="O182" s="68">
        <f t="shared" si="51"/>
        <v>1</v>
      </c>
      <c r="P182" s="68">
        <f t="shared" si="52"/>
        <v>3</v>
      </c>
    </row>
    <row r="183" spans="1:16" x14ac:dyDescent="0.2">
      <c r="A183" s="69" t="str">
        <f>'Les Résultats'!M53</f>
        <v>Evian-Thonon</v>
      </c>
      <c r="B183" s="67">
        <f>'Les Résultats'!N53</f>
        <v>4</v>
      </c>
      <c r="C183" s="67">
        <f>'Les Résultats'!O53</f>
        <v>2</v>
      </c>
      <c r="D183" s="69" t="str">
        <f>'Les Résultats'!P53</f>
        <v>Montpellier</v>
      </c>
      <c r="E183" s="68" t="str">
        <f>'Les Résultats'!Q53</f>
        <v>X</v>
      </c>
      <c r="F183" s="67">
        <f t="shared" si="44"/>
        <v>3</v>
      </c>
      <c r="G183" s="67">
        <f t="shared" si="45"/>
        <v>0</v>
      </c>
      <c r="H183" s="67">
        <f t="shared" si="53"/>
        <v>1</v>
      </c>
      <c r="I183" s="67">
        <f t="shared" si="54"/>
        <v>0</v>
      </c>
      <c r="J183" s="67">
        <f t="shared" si="46"/>
        <v>0</v>
      </c>
      <c r="K183" s="67">
        <f t="shared" si="47"/>
        <v>0</v>
      </c>
      <c r="L183" s="67">
        <f t="shared" si="48"/>
        <v>0</v>
      </c>
      <c r="M183" s="68">
        <f t="shared" si="49"/>
        <v>1</v>
      </c>
      <c r="N183" s="68">
        <f t="shared" si="50"/>
        <v>1</v>
      </c>
      <c r="O183" s="68">
        <f t="shared" si="51"/>
        <v>4</v>
      </c>
      <c r="P183" s="68">
        <f t="shared" si="52"/>
        <v>2</v>
      </c>
    </row>
    <row r="184" spans="1:16" x14ac:dyDescent="0.2">
      <c r="A184" s="69" t="str">
        <f>'Les Résultats'!M54</f>
        <v>Lille</v>
      </c>
      <c r="B184" s="67">
        <f>'Les Résultats'!N54</f>
        <v>4</v>
      </c>
      <c r="C184" s="67">
        <f>'Les Résultats'!O54</f>
        <v>4</v>
      </c>
      <c r="D184" s="69" t="str">
        <f>'Les Résultats'!P54</f>
        <v>Nice</v>
      </c>
      <c r="E184" s="68" t="str">
        <f>'Les Résultats'!Q54</f>
        <v>X</v>
      </c>
      <c r="F184" s="67">
        <f t="shared" si="44"/>
        <v>1</v>
      </c>
      <c r="G184" s="67">
        <f t="shared" si="45"/>
        <v>1</v>
      </c>
      <c r="H184" s="67">
        <f t="shared" si="53"/>
        <v>0</v>
      </c>
      <c r="I184" s="67">
        <f t="shared" si="54"/>
        <v>0</v>
      </c>
      <c r="J184" s="67">
        <f t="shared" si="46"/>
        <v>1</v>
      </c>
      <c r="K184" s="67">
        <f t="shared" si="47"/>
        <v>1</v>
      </c>
      <c r="L184" s="67">
        <f t="shared" si="48"/>
        <v>0</v>
      </c>
      <c r="M184" s="68">
        <f t="shared" si="49"/>
        <v>0</v>
      </c>
      <c r="N184" s="68">
        <f t="shared" si="50"/>
        <v>1</v>
      </c>
      <c r="O184" s="68">
        <f t="shared" si="51"/>
        <v>4</v>
      </c>
      <c r="P184" s="68">
        <f t="shared" si="52"/>
        <v>4</v>
      </c>
    </row>
    <row r="185" spans="1:16" x14ac:dyDescent="0.2">
      <c r="A185" s="69" t="str">
        <f>'Les Résultats'!M55</f>
        <v>Valenciennes</v>
      </c>
      <c r="B185" s="67">
        <f>'Les Résultats'!N55</f>
        <v>1</v>
      </c>
      <c r="C185" s="67">
        <f>'Les Résultats'!O55</f>
        <v>0</v>
      </c>
      <c r="D185" s="69" t="str">
        <f>'Les Résultats'!P55</f>
        <v>Lyon</v>
      </c>
      <c r="E185" s="68" t="str">
        <f>'Les Résultats'!Q55</f>
        <v>X</v>
      </c>
      <c r="F185" s="67">
        <f t="shared" si="44"/>
        <v>3</v>
      </c>
      <c r="G185" s="67">
        <f t="shared" si="45"/>
        <v>0</v>
      </c>
      <c r="H185" s="67">
        <f t="shared" si="53"/>
        <v>1</v>
      </c>
      <c r="I185" s="67">
        <f t="shared" si="54"/>
        <v>0</v>
      </c>
      <c r="J185" s="67">
        <f t="shared" si="46"/>
        <v>0</v>
      </c>
      <c r="K185" s="67">
        <f t="shared" si="47"/>
        <v>0</v>
      </c>
      <c r="L185" s="67">
        <f t="shared" si="48"/>
        <v>0</v>
      </c>
      <c r="M185" s="68">
        <f t="shared" si="49"/>
        <v>1</v>
      </c>
      <c r="N185" s="68">
        <f t="shared" si="50"/>
        <v>1</v>
      </c>
      <c r="O185" s="68">
        <f t="shared" si="51"/>
        <v>1</v>
      </c>
      <c r="P185" s="68">
        <f t="shared" si="52"/>
        <v>0</v>
      </c>
    </row>
    <row r="186" spans="1:16" x14ac:dyDescent="0.2">
      <c r="A186" s="69" t="str">
        <f>'Les Résultats'!M56</f>
        <v>Toulouse</v>
      </c>
      <c r="B186" s="67">
        <f>'Les Résultats'!N56</f>
        <v>0</v>
      </c>
      <c r="C186" s="67">
        <f>'Les Résultats'!O56</f>
        <v>0</v>
      </c>
      <c r="D186" s="69" t="str">
        <f>'Les Résultats'!P56</f>
        <v>Brest</v>
      </c>
      <c r="E186" s="68" t="str">
        <f>'Les Résultats'!Q56</f>
        <v>X</v>
      </c>
      <c r="F186" s="67">
        <f t="shared" si="44"/>
        <v>1</v>
      </c>
      <c r="G186" s="67">
        <f t="shared" si="45"/>
        <v>1</v>
      </c>
      <c r="H186" s="67">
        <f t="shared" si="53"/>
        <v>0</v>
      </c>
      <c r="I186" s="67">
        <f t="shared" si="54"/>
        <v>0</v>
      </c>
      <c r="J186" s="67">
        <f t="shared" si="46"/>
        <v>1</v>
      </c>
      <c r="K186" s="67">
        <f t="shared" si="47"/>
        <v>1</v>
      </c>
      <c r="L186" s="67">
        <f t="shared" si="48"/>
        <v>0</v>
      </c>
      <c r="M186" s="68">
        <f t="shared" si="49"/>
        <v>0</v>
      </c>
      <c r="N186" s="68">
        <f t="shared" si="50"/>
        <v>1</v>
      </c>
      <c r="O186" s="68">
        <f t="shared" si="51"/>
        <v>0</v>
      </c>
      <c r="P186" s="68">
        <f t="shared" si="52"/>
        <v>0</v>
      </c>
    </row>
    <row r="187" spans="1:16" x14ac:dyDescent="0.2">
      <c r="A187" s="69" t="str">
        <f>'Les Résultats'!M57</f>
        <v>Rennes</v>
      </c>
      <c r="B187" s="67">
        <f>'Les Résultats'!N57</f>
        <v>1</v>
      </c>
      <c r="C187" s="67">
        <f>'Les Résultats'!O57</f>
        <v>0</v>
      </c>
      <c r="D187" s="69" t="str">
        <f>'Les Résultats'!P57</f>
        <v>Bordeaux</v>
      </c>
      <c r="E187" s="68" t="str">
        <f>'Les Résultats'!Q57</f>
        <v>X</v>
      </c>
      <c r="F187" s="67">
        <f t="shared" si="44"/>
        <v>3</v>
      </c>
      <c r="G187" s="67">
        <f t="shared" si="45"/>
        <v>0</v>
      </c>
      <c r="H187" s="67">
        <f t="shared" si="53"/>
        <v>1</v>
      </c>
      <c r="I187" s="67">
        <f t="shared" si="54"/>
        <v>0</v>
      </c>
      <c r="J187" s="67">
        <f t="shared" si="46"/>
        <v>0</v>
      </c>
      <c r="K187" s="67">
        <f t="shared" si="47"/>
        <v>0</v>
      </c>
      <c r="L187" s="67">
        <f t="shared" si="48"/>
        <v>0</v>
      </c>
      <c r="M187" s="68">
        <f t="shared" si="49"/>
        <v>1</v>
      </c>
      <c r="N187" s="68">
        <f t="shared" si="50"/>
        <v>1</v>
      </c>
      <c r="O187" s="68">
        <f t="shared" si="51"/>
        <v>1</v>
      </c>
      <c r="P187" s="68">
        <f t="shared" si="52"/>
        <v>0</v>
      </c>
    </row>
    <row r="188" spans="1:16" x14ac:dyDescent="0.2">
      <c r="A188" s="69" t="str">
        <f>'Les Résultats'!M58</f>
        <v>Lorient</v>
      </c>
      <c r="B188" s="67">
        <f>'Les Résultats'!N58</f>
        <v>0</v>
      </c>
      <c r="C188" s="67">
        <f>'Les Résultats'!O58</f>
        <v>0</v>
      </c>
      <c r="D188" s="69" t="str">
        <f>'Les Résultats'!P58</f>
        <v>Caen</v>
      </c>
      <c r="E188" s="68" t="str">
        <f>'Les Résultats'!Q58</f>
        <v>X</v>
      </c>
      <c r="F188" s="67">
        <f t="shared" si="44"/>
        <v>1</v>
      </c>
      <c r="G188" s="67">
        <f t="shared" si="45"/>
        <v>1</v>
      </c>
      <c r="H188" s="67">
        <f t="shared" si="53"/>
        <v>0</v>
      </c>
      <c r="I188" s="67">
        <f t="shared" si="54"/>
        <v>0</v>
      </c>
      <c r="J188" s="67">
        <f t="shared" si="46"/>
        <v>1</v>
      </c>
      <c r="K188" s="67">
        <f t="shared" si="47"/>
        <v>1</v>
      </c>
      <c r="L188" s="67">
        <f t="shared" si="48"/>
        <v>0</v>
      </c>
      <c r="M188" s="68">
        <f t="shared" si="49"/>
        <v>0</v>
      </c>
      <c r="N188" s="68">
        <f t="shared" si="50"/>
        <v>1</v>
      </c>
      <c r="O188" s="68">
        <f t="shared" si="51"/>
        <v>0</v>
      </c>
      <c r="P188" s="68">
        <f t="shared" si="52"/>
        <v>0</v>
      </c>
    </row>
    <row r="189" spans="1:16" x14ac:dyDescent="0.2">
      <c r="A189" s="69" t="str">
        <f>'Les Résultats'!M59</f>
        <v>Auxerre</v>
      </c>
      <c r="B189" s="67">
        <f>'Les Résultats'!N59</f>
        <v>2</v>
      </c>
      <c r="C189" s="67">
        <f>'Les Résultats'!O59</f>
        <v>2</v>
      </c>
      <c r="D189" s="69" t="str">
        <f>'Les Résultats'!P59</f>
        <v>Dijon</v>
      </c>
      <c r="E189" s="68" t="str">
        <f>'Les Résultats'!Q59</f>
        <v>X</v>
      </c>
      <c r="F189" s="67">
        <f t="shared" si="44"/>
        <v>1</v>
      </c>
      <c r="G189" s="67">
        <f t="shared" si="45"/>
        <v>1</v>
      </c>
      <c r="H189" s="67">
        <f t="shared" si="53"/>
        <v>0</v>
      </c>
      <c r="I189" s="67">
        <f t="shared" si="54"/>
        <v>0</v>
      </c>
      <c r="J189" s="67">
        <f t="shared" si="46"/>
        <v>1</v>
      </c>
      <c r="K189" s="67">
        <f t="shared" si="47"/>
        <v>1</v>
      </c>
      <c r="L189" s="67">
        <f t="shared" si="48"/>
        <v>0</v>
      </c>
      <c r="M189" s="68">
        <f t="shared" si="49"/>
        <v>0</v>
      </c>
      <c r="N189" s="68">
        <f t="shared" si="50"/>
        <v>1</v>
      </c>
      <c r="O189" s="68">
        <f t="shared" si="51"/>
        <v>2</v>
      </c>
      <c r="P189" s="68">
        <f t="shared" si="52"/>
        <v>2</v>
      </c>
    </row>
    <row r="190" spans="1:16" x14ac:dyDescent="0.2">
      <c r="A190" s="69" t="str">
        <f>'Les Résultats'!M60</f>
        <v>Sochaux</v>
      </c>
      <c r="B190" s="67">
        <f>'Les Résultats'!N60</f>
        <v>0</v>
      </c>
      <c r="C190" s="67">
        <f>'Les Résultats'!O60</f>
        <v>2</v>
      </c>
      <c r="D190" s="69" t="str">
        <f>'Les Résultats'!P60</f>
        <v>Ajaccio</v>
      </c>
      <c r="E190" s="68" t="str">
        <f>'Les Résultats'!Q60</f>
        <v>X</v>
      </c>
      <c r="F190" s="67">
        <f t="shared" si="44"/>
        <v>0</v>
      </c>
      <c r="G190" s="67">
        <f t="shared" si="45"/>
        <v>3</v>
      </c>
      <c r="H190" s="67">
        <f t="shared" si="53"/>
        <v>0</v>
      </c>
      <c r="I190" s="67">
        <f t="shared" si="54"/>
        <v>1</v>
      </c>
      <c r="J190" s="67">
        <f t="shared" si="46"/>
        <v>0</v>
      </c>
      <c r="K190" s="67">
        <f t="shared" si="47"/>
        <v>0</v>
      </c>
      <c r="L190" s="67">
        <f t="shared" si="48"/>
        <v>1</v>
      </c>
      <c r="M190" s="68">
        <f t="shared" si="49"/>
        <v>0</v>
      </c>
      <c r="N190" s="68">
        <f t="shared" si="50"/>
        <v>1</v>
      </c>
      <c r="O190" s="68">
        <f t="shared" si="51"/>
        <v>0</v>
      </c>
      <c r="P190" s="68">
        <f t="shared" si="52"/>
        <v>2</v>
      </c>
    </row>
    <row r="191" spans="1:16" x14ac:dyDescent="0.2">
      <c r="A191" s="69" t="str">
        <f>'Les Résultats'!M61</f>
        <v>Saint-Etienne</v>
      </c>
      <c r="B191" s="67">
        <f>'Les Résultats'!N61</f>
        <v>0</v>
      </c>
      <c r="C191" s="67">
        <f>'Les Résultats'!O61</f>
        <v>1</v>
      </c>
      <c r="D191" s="69" t="str">
        <f>'Les Résultats'!P61</f>
        <v xml:space="preserve">Paris-SG </v>
      </c>
      <c r="E191" s="68" t="str">
        <f>'Les Résultats'!Q61</f>
        <v>X</v>
      </c>
      <c r="F191" s="67">
        <f t="shared" si="44"/>
        <v>0</v>
      </c>
      <c r="G191" s="67">
        <f t="shared" si="45"/>
        <v>3</v>
      </c>
      <c r="H191" s="67">
        <f t="shared" si="53"/>
        <v>0</v>
      </c>
      <c r="I191" s="67">
        <f t="shared" si="54"/>
        <v>1</v>
      </c>
      <c r="J191" s="67">
        <f t="shared" si="46"/>
        <v>0</v>
      </c>
      <c r="K191" s="67">
        <f t="shared" si="47"/>
        <v>0</v>
      </c>
      <c r="L191" s="67">
        <f t="shared" si="48"/>
        <v>1</v>
      </c>
      <c r="M191" s="68">
        <f t="shared" si="49"/>
        <v>0</v>
      </c>
      <c r="N191" s="68">
        <f t="shared" si="50"/>
        <v>1</v>
      </c>
      <c r="O191" s="68">
        <f t="shared" si="51"/>
        <v>0</v>
      </c>
      <c r="P191" s="68">
        <f t="shared" si="52"/>
        <v>1</v>
      </c>
    </row>
    <row r="192" spans="1:16" x14ac:dyDescent="0.2">
      <c r="A192" s="69" t="str">
        <f>'Les Résultats'!S52</f>
        <v>Saint-Etienne</v>
      </c>
      <c r="B192" s="67">
        <f>'Les Résultats'!T52</f>
        <v>1</v>
      </c>
      <c r="C192" s="67">
        <f>'Les Résultats'!U52</f>
        <v>0</v>
      </c>
      <c r="D192" s="69" t="str">
        <f>'Les Résultats'!V52</f>
        <v>Sochaux</v>
      </c>
      <c r="E192" s="68" t="str">
        <f>'Les Résultats'!W52</f>
        <v>X</v>
      </c>
      <c r="F192" s="67">
        <f t="shared" si="44"/>
        <v>3</v>
      </c>
      <c r="G192" s="67">
        <f t="shared" si="45"/>
        <v>0</v>
      </c>
      <c r="H192" s="67">
        <f t="shared" si="53"/>
        <v>1</v>
      </c>
      <c r="I192" s="67">
        <f t="shared" si="54"/>
        <v>0</v>
      </c>
      <c r="J192" s="67">
        <f t="shared" si="46"/>
        <v>0</v>
      </c>
      <c r="K192" s="67">
        <f t="shared" si="47"/>
        <v>0</v>
      </c>
      <c r="L192" s="67">
        <f t="shared" si="48"/>
        <v>0</v>
      </c>
      <c r="M192" s="68">
        <f t="shared" si="49"/>
        <v>1</v>
      </c>
      <c r="N192" s="68">
        <f t="shared" si="50"/>
        <v>1</v>
      </c>
      <c r="O192" s="68">
        <f t="shared" si="51"/>
        <v>1</v>
      </c>
      <c r="P192" s="68">
        <f t="shared" si="52"/>
        <v>0</v>
      </c>
    </row>
    <row r="193" spans="1:16" x14ac:dyDescent="0.2">
      <c r="A193" s="69" t="str">
        <f>'Les Résultats'!S53</f>
        <v>Nancy</v>
      </c>
      <c r="B193" s="67">
        <f>'Les Résultats'!T53</f>
        <v>2</v>
      </c>
      <c r="C193" s="67">
        <f>'Les Résultats'!U53</f>
        <v>2</v>
      </c>
      <c r="D193" s="69" t="str">
        <f>'Les Résultats'!V53</f>
        <v>Lorient</v>
      </c>
      <c r="E193" s="68" t="str">
        <f>'Les Résultats'!W53</f>
        <v>X</v>
      </c>
      <c r="F193" s="67">
        <f t="shared" si="44"/>
        <v>1</v>
      </c>
      <c r="G193" s="67">
        <f t="shared" si="45"/>
        <v>1</v>
      </c>
      <c r="H193" s="67">
        <f t="shared" si="53"/>
        <v>0</v>
      </c>
      <c r="I193" s="67">
        <f t="shared" si="54"/>
        <v>0</v>
      </c>
      <c r="J193" s="67">
        <f t="shared" si="46"/>
        <v>1</v>
      </c>
      <c r="K193" s="67">
        <f t="shared" si="47"/>
        <v>1</v>
      </c>
      <c r="L193" s="67">
        <f t="shared" si="48"/>
        <v>0</v>
      </c>
      <c r="M193" s="68">
        <f t="shared" si="49"/>
        <v>0</v>
      </c>
      <c r="N193" s="68">
        <f t="shared" si="50"/>
        <v>1</v>
      </c>
      <c r="O193" s="68">
        <f t="shared" si="51"/>
        <v>2</v>
      </c>
      <c r="P193" s="68">
        <f t="shared" si="52"/>
        <v>2</v>
      </c>
    </row>
    <row r="194" spans="1:16" x14ac:dyDescent="0.2">
      <c r="A194" s="69" t="str">
        <f>'Les Résultats'!S54</f>
        <v xml:space="preserve">Paris-SG </v>
      </c>
      <c r="B194" s="67">
        <f>'Les Résultats'!T54</f>
        <v>3</v>
      </c>
      <c r="C194" s="67">
        <f>'Les Résultats'!U54</f>
        <v>1</v>
      </c>
      <c r="D194" s="69" t="str">
        <f>'Les Résultats'!V54</f>
        <v>Toulouse</v>
      </c>
      <c r="E194" s="68" t="str">
        <f>'Les Résultats'!W54</f>
        <v>X</v>
      </c>
      <c r="F194" s="67">
        <f t="shared" si="44"/>
        <v>3</v>
      </c>
      <c r="G194" s="67">
        <f t="shared" si="45"/>
        <v>0</v>
      </c>
      <c r="H194" s="67">
        <f t="shared" si="53"/>
        <v>1</v>
      </c>
      <c r="I194" s="67">
        <f t="shared" si="54"/>
        <v>0</v>
      </c>
      <c r="J194" s="67">
        <f t="shared" si="46"/>
        <v>0</v>
      </c>
      <c r="K194" s="67">
        <f t="shared" si="47"/>
        <v>0</v>
      </c>
      <c r="L194" s="67">
        <f t="shared" si="48"/>
        <v>0</v>
      </c>
      <c r="M194" s="68">
        <f t="shared" si="49"/>
        <v>1</v>
      </c>
      <c r="N194" s="68">
        <f t="shared" si="50"/>
        <v>1</v>
      </c>
      <c r="O194" s="68">
        <f t="shared" si="51"/>
        <v>3</v>
      </c>
      <c r="P194" s="68">
        <f t="shared" si="52"/>
        <v>1</v>
      </c>
    </row>
    <row r="195" spans="1:16" x14ac:dyDescent="0.2">
      <c r="A195" s="69" t="str">
        <f>'Les Résultats'!S55</f>
        <v>Caen</v>
      </c>
      <c r="B195" s="67">
        <f>'Les Résultats'!T55</f>
        <v>0</v>
      </c>
      <c r="C195" s="67">
        <f>'Les Résultats'!U55</f>
        <v>2</v>
      </c>
      <c r="D195" s="69" t="str">
        <f>'Les Résultats'!V55</f>
        <v>Rennes</v>
      </c>
      <c r="E195" s="68" t="str">
        <f>'Les Résultats'!W55</f>
        <v>X</v>
      </c>
      <c r="F195" s="67">
        <f t="shared" ref="F195:F258" si="55">IF(E195&lt;&gt;"X","",IF(B195&lt;C195,0,IF(B195=C195,1,3)))</f>
        <v>0</v>
      </c>
      <c r="G195" s="67">
        <f t="shared" ref="G195:G258" si="56">IF(E195&lt;&gt;"X","",IF(C195&lt;B195,0,IF(B195=C195,1,3)))</f>
        <v>3</v>
      </c>
      <c r="H195" s="67">
        <f t="shared" si="53"/>
        <v>0</v>
      </c>
      <c r="I195" s="67">
        <f t="shared" si="54"/>
        <v>1</v>
      </c>
      <c r="J195" s="67">
        <f t="shared" ref="J195:J258" si="57">IF(E195&lt;&gt;"X","",IF(B195=C195,1,0))</f>
        <v>0</v>
      </c>
      <c r="K195" s="67">
        <f t="shared" ref="K195:K258" si="58">IF(E195&lt;&gt;"X","",IF(B195=C195,1,0))</f>
        <v>0</v>
      </c>
      <c r="L195" s="67">
        <f t="shared" ref="L195:L258" si="59">IF(E195&lt;&gt;"X","",IF(B195&lt;C195,1,0))</f>
        <v>1</v>
      </c>
      <c r="M195" s="68">
        <f t="shared" ref="M195:M258" si="60">IF(E195&lt;&gt;"X","",IF(C195&lt;B195,1,0))</f>
        <v>0</v>
      </c>
      <c r="N195" s="68">
        <f t="shared" ref="N195:N258" si="61">IF(E195="X",1,"")</f>
        <v>1</v>
      </c>
      <c r="O195" s="68">
        <f t="shared" ref="O195:O258" si="62">IF(E195="X",B195,"")</f>
        <v>0</v>
      </c>
      <c r="P195" s="68">
        <f t="shared" ref="P195:P258" si="63">IF(E195="X",C195,"")</f>
        <v>2</v>
      </c>
    </row>
    <row r="196" spans="1:16" x14ac:dyDescent="0.2">
      <c r="A196" s="69" t="str">
        <f>'Les Résultats'!S56</f>
        <v>Montpellier</v>
      </c>
      <c r="B196" s="67">
        <f>'Les Résultats'!T56</f>
        <v>1</v>
      </c>
      <c r="C196" s="67">
        <f>'Les Résultats'!U56</f>
        <v>0</v>
      </c>
      <c r="D196" s="69" t="str">
        <f>'Les Résultats'!V56</f>
        <v>Lyon</v>
      </c>
      <c r="E196" s="68" t="str">
        <f>'Les Résultats'!W56</f>
        <v>X</v>
      </c>
      <c r="F196" s="67">
        <f t="shared" si="55"/>
        <v>3</v>
      </c>
      <c r="G196" s="67">
        <f t="shared" si="56"/>
        <v>0</v>
      </c>
      <c r="H196" s="67">
        <f t="shared" si="53"/>
        <v>1</v>
      </c>
      <c r="I196" s="67">
        <f t="shared" si="54"/>
        <v>0</v>
      </c>
      <c r="J196" s="67">
        <f t="shared" si="57"/>
        <v>0</v>
      </c>
      <c r="K196" s="67">
        <f t="shared" si="58"/>
        <v>0</v>
      </c>
      <c r="L196" s="67">
        <f t="shared" si="59"/>
        <v>0</v>
      </c>
      <c r="M196" s="68">
        <f t="shared" si="60"/>
        <v>1</v>
      </c>
      <c r="N196" s="68">
        <f t="shared" si="61"/>
        <v>1</v>
      </c>
      <c r="O196" s="68">
        <f t="shared" si="62"/>
        <v>1</v>
      </c>
      <c r="P196" s="68">
        <f t="shared" si="63"/>
        <v>0</v>
      </c>
    </row>
    <row r="197" spans="1:16" x14ac:dyDescent="0.2">
      <c r="A197" s="69" t="str">
        <f>'Les Résultats'!S57</f>
        <v>Brest</v>
      </c>
      <c r="B197" s="67">
        <f>'Les Résultats'!T57</f>
        <v>1</v>
      </c>
      <c r="C197" s="67">
        <f>'Les Résultats'!U57</f>
        <v>0</v>
      </c>
      <c r="D197" s="69" t="str">
        <f>'Les Résultats'!V57</f>
        <v>Nice</v>
      </c>
      <c r="E197" s="68" t="str">
        <f>'Les Résultats'!W57</f>
        <v>X</v>
      </c>
      <c r="F197" s="67">
        <f t="shared" si="55"/>
        <v>3</v>
      </c>
      <c r="G197" s="67">
        <f t="shared" si="56"/>
        <v>0</v>
      </c>
      <c r="H197" s="67">
        <f t="shared" si="53"/>
        <v>1</v>
      </c>
      <c r="I197" s="67">
        <f t="shared" si="54"/>
        <v>0</v>
      </c>
      <c r="J197" s="67">
        <f t="shared" si="57"/>
        <v>0</v>
      </c>
      <c r="K197" s="67">
        <f t="shared" si="58"/>
        <v>0</v>
      </c>
      <c r="L197" s="67">
        <f t="shared" si="59"/>
        <v>0</v>
      </c>
      <c r="M197" s="68">
        <f t="shared" si="60"/>
        <v>1</v>
      </c>
      <c r="N197" s="68">
        <f t="shared" si="61"/>
        <v>1</v>
      </c>
      <c r="O197" s="68">
        <f t="shared" si="62"/>
        <v>1</v>
      </c>
      <c r="P197" s="68">
        <f t="shared" si="63"/>
        <v>0</v>
      </c>
    </row>
    <row r="198" spans="1:16" x14ac:dyDescent="0.2">
      <c r="A198" s="69" t="str">
        <f>'Les Résultats'!S58</f>
        <v>Bordeaux</v>
      </c>
      <c r="B198" s="67">
        <f>'Les Résultats'!T58</f>
        <v>2</v>
      </c>
      <c r="C198" s="67">
        <f>'Les Résultats'!U58</f>
        <v>1</v>
      </c>
      <c r="D198" s="69" t="str">
        <f>'Les Résultats'!V58</f>
        <v>Valenciennes</v>
      </c>
      <c r="E198" s="68" t="str">
        <f>'Les Résultats'!W58</f>
        <v>X</v>
      </c>
      <c r="F198" s="67">
        <f t="shared" si="55"/>
        <v>3</v>
      </c>
      <c r="G198" s="67">
        <f t="shared" si="56"/>
        <v>0</v>
      </c>
      <c r="H198" s="67">
        <f t="shared" si="53"/>
        <v>1</v>
      </c>
      <c r="I198" s="67">
        <f t="shared" si="54"/>
        <v>0</v>
      </c>
      <c r="J198" s="67">
        <f t="shared" si="57"/>
        <v>0</v>
      </c>
      <c r="K198" s="67">
        <f t="shared" si="58"/>
        <v>0</v>
      </c>
      <c r="L198" s="67">
        <f t="shared" si="59"/>
        <v>0</v>
      </c>
      <c r="M198" s="68">
        <f t="shared" si="60"/>
        <v>1</v>
      </c>
      <c r="N198" s="68">
        <f t="shared" si="61"/>
        <v>1</v>
      </c>
      <c r="O198" s="68">
        <f t="shared" si="62"/>
        <v>2</v>
      </c>
      <c r="P198" s="68">
        <f t="shared" si="63"/>
        <v>1</v>
      </c>
    </row>
    <row r="199" spans="1:16" x14ac:dyDescent="0.2">
      <c r="A199" s="69" t="str">
        <f>'Les Résultats'!S59</f>
        <v>Ajaccio</v>
      </c>
      <c r="B199" s="67">
        <f>'Les Résultats'!T59</f>
        <v>2</v>
      </c>
      <c r="C199" s="67">
        <f>'Les Résultats'!U59</f>
        <v>1</v>
      </c>
      <c r="D199" s="69" t="str">
        <f>'Les Résultats'!V59</f>
        <v>Auxerre</v>
      </c>
      <c r="E199" s="68" t="str">
        <f>'Les Résultats'!W59</f>
        <v>X</v>
      </c>
      <c r="F199" s="67">
        <f t="shared" si="55"/>
        <v>3</v>
      </c>
      <c r="G199" s="67">
        <f t="shared" si="56"/>
        <v>0</v>
      </c>
      <c r="H199" s="67">
        <f t="shared" si="53"/>
        <v>1</v>
      </c>
      <c r="I199" s="67">
        <f t="shared" si="54"/>
        <v>0</v>
      </c>
      <c r="J199" s="67">
        <f t="shared" si="57"/>
        <v>0</v>
      </c>
      <c r="K199" s="67">
        <f t="shared" si="58"/>
        <v>0</v>
      </c>
      <c r="L199" s="67">
        <f t="shared" si="59"/>
        <v>0</v>
      </c>
      <c r="M199" s="68">
        <f t="shared" si="60"/>
        <v>1</v>
      </c>
      <c r="N199" s="68">
        <f t="shared" si="61"/>
        <v>1</v>
      </c>
      <c r="O199" s="68">
        <f t="shared" si="62"/>
        <v>2</v>
      </c>
      <c r="P199" s="68">
        <f t="shared" si="63"/>
        <v>1</v>
      </c>
    </row>
    <row r="200" spans="1:16" x14ac:dyDescent="0.2">
      <c r="A200" s="69" t="str">
        <f>'Les Résultats'!S60</f>
        <v>Dijon</v>
      </c>
      <c r="B200" s="67">
        <f>'Les Résultats'!T60</f>
        <v>3</v>
      </c>
      <c r="C200" s="67">
        <f>'Les Résultats'!U60</f>
        <v>1</v>
      </c>
      <c r="D200" s="69" t="str">
        <f>'Les Résultats'!V60</f>
        <v>Evian-Thonon</v>
      </c>
      <c r="E200" s="68" t="str">
        <f>'Les Résultats'!W60</f>
        <v>X</v>
      </c>
      <c r="F200" s="67">
        <f t="shared" si="55"/>
        <v>3</v>
      </c>
      <c r="G200" s="67">
        <f t="shared" si="56"/>
        <v>0</v>
      </c>
      <c r="H200" s="67">
        <f t="shared" si="53"/>
        <v>1</v>
      </c>
      <c r="I200" s="67">
        <f t="shared" si="54"/>
        <v>0</v>
      </c>
      <c r="J200" s="67">
        <f t="shared" si="57"/>
        <v>0</v>
      </c>
      <c r="K200" s="67">
        <f t="shared" si="58"/>
        <v>0</v>
      </c>
      <c r="L200" s="67">
        <f t="shared" si="59"/>
        <v>0</v>
      </c>
      <c r="M200" s="68">
        <f t="shared" si="60"/>
        <v>1</v>
      </c>
      <c r="N200" s="68">
        <f t="shared" si="61"/>
        <v>1</v>
      </c>
      <c r="O200" s="68">
        <f t="shared" si="62"/>
        <v>3</v>
      </c>
      <c r="P200" s="68">
        <f t="shared" si="63"/>
        <v>1</v>
      </c>
    </row>
    <row r="201" spans="1:16" x14ac:dyDescent="0.2">
      <c r="A201" s="69" t="str">
        <f>'Les Résultats'!S61</f>
        <v>Marseille</v>
      </c>
      <c r="B201" s="67">
        <f>'Les Résultats'!T61</f>
        <v>2</v>
      </c>
      <c r="C201" s="67">
        <f>'Les Résultats'!U61</f>
        <v>0</v>
      </c>
      <c r="D201" s="69" t="str">
        <f>'Les Résultats'!V61</f>
        <v>Lille</v>
      </c>
      <c r="E201" s="68" t="str">
        <f>'Les Résultats'!W61</f>
        <v>X</v>
      </c>
      <c r="F201" s="67">
        <f t="shared" si="55"/>
        <v>3</v>
      </c>
      <c r="G201" s="67">
        <f t="shared" si="56"/>
        <v>0</v>
      </c>
      <c r="H201" s="67">
        <f t="shared" si="53"/>
        <v>1</v>
      </c>
      <c r="I201" s="67">
        <f t="shared" si="54"/>
        <v>0</v>
      </c>
      <c r="J201" s="67">
        <f t="shared" si="57"/>
        <v>0</v>
      </c>
      <c r="K201" s="67">
        <f t="shared" si="58"/>
        <v>0</v>
      </c>
      <c r="L201" s="67">
        <f t="shared" si="59"/>
        <v>0</v>
      </c>
      <c r="M201" s="68">
        <f t="shared" si="60"/>
        <v>1</v>
      </c>
      <c r="N201" s="68">
        <f t="shared" si="61"/>
        <v>1</v>
      </c>
      <c r="O201" s="68">
        <f t="shared" si="62"/>
        <v>2</v>
      </c>
      <c r="P201" s="68">
        <f t="shared" si="63"/>
        <v>0</v>
      </c>
    </row>
    <row r="202" spans="1:16" x14ac:dyDescent="0.2">
      <c r="A202" s="69" t="str">
        <f>'Les Résultats'!A64</f>
        <v>Brest</v>
      </c>
      <c r="B202" s="67">
        <f>'Les Résultats'!B64</f>
        <v>0</v>
      </c>
      <c r="C202" s="67">
        <f>'Les Résultats'!C64</f>
        <v>1</v>
      </c>
      <c r="D202" s="69" t="str">
        <f>'Les Résultats'!D64</f>
        <v xml:space="preserve">Paris-SG </v>
      </c>
      <c r="E202" s="68" t="str">
        <f>'Les Résultats'!E64</f>
        <v>X</v>
      </c>
      <c r="F202" s="67">
        <f t="shared" si="55"/>
        <v>0</v>
      </c>
      <c r="G202" s="67">
        <f t="shared" si="56"/>
        <v>3</v>
      </c>
      <c r="H202" s="67">
        <f t="shared" si="53"/>
        <v>0</v>
      </c>
      <c r="I202" s="67">
        <f t="shared" si="54"/>
        <v>1</v>
      </c>
      <c r="J202" s="67">
        <f t="shared" si="57"/>
        <v>0</v>
      </c>
      <c r="K202" s="67">
        <f t="shared" si="58"/>
        <v>0</v>
      </c>
      <c r="L202" s="67">
        <f t="shared" si="59"/>
        <v>1</v>
      </c>
      <c r="M202" s="68">
        <f t="shared" si="60"/>
        <v>0</v>
      </c>
      <c r="N202" s="68">
        <f t="shared" si="61"/>
        <v>1</v>
      </c>
      <c r="O202" s="68">
        <f t="shared" si="62"/>
        <v>0</v>
      </c>
      <c r="P202" s="68">
        <f t="shared" si="63"/>
        <v>1</v>
      </c>
    </row>
    <row r="203" spans="1:16" x14ac:dyDescent="0.2">
      <c r="A203" s="69" t="str">
        <f>'Les Résultats'!A65</f>
        <v>Nice</v>
      </c>
      <c r="B203" s="67">
        <f>'Les Résultats'!B65</f>
        <v>0</v>
      </c>
      <c r="C203" s="67">
        <f>'Les Résultats'!C65</f>
        <v>1</v>
      </c>
      <c r="D203" s="69" t="str">
        <f>'Les Résultats'!D65</f>
        <v>Montpellier</v>
      </c>
      <c r="E203" s="68" t="str">
        <f>'Les Résultats'!E65</f>
        <v>X</v>
      </c>
      <c r="F203" s="67">
        <f t="shared" si="55"/>
        <v>0</v>
      </c>
      <c r="G203" s="67">
        <f t="shared" si="56"/>
        <v>3</v>
      </c>
      <c r="H203" s="67">
        <f t="shared" si="53"/>
        <v>0</v>
      </c>
      <c r="I203" s="67">
        <f t="shared" si="54"/>
        <v>1</v>
      </c>
      <c r="J203" s="67">
        <f t="shared" si="57"/>
        <v>0</v>
      </c>
      <c r="K203" s="67">
        <f t="shared" si="58"/>
        <v>0</v>
      </c>
      <c r="L203" s="67">
        <f t="shared" si="59"/>
        <v>1</v>
      </c>
      <c r="M203" s="68">
        <f t="shared" si="60"/>
        <v>0</v>
      </c>
      <c r="N203" s="68">
        <f t="shared" si="61"/>
        <v>1</v>
      </c>
      <c r="O203" s="68">
        <f t="shared" si="62"/>
        <v>0</v>
      </c>
      <c r="P203" s="68">
        <f t="shared" si="63"/>
        <v>1</v>
      </c>
    </row>
    <row r="204" spans="1:16" x14ac:dyDescent="0.2">
      <c r="A204" s="69" t="str">
        <f>'Les Résultats'!A66</f>
        <v>Lyon</v>
      </c>
      <c r="B204" s="67">
        <f>'Les Résultats'!B66</f>
        <v>3</v>
      </c>
      <c r="C204" s="67">
        <f>'Les Résultats'!C66</f>
        <v>1</v>
      </c>
      <c r="D204" s="69" t="str">
        <f>'Les Résultats'!D66</f>
        <v>Dijon</v>
      </c>
      <c r="E204" s="68" t="str">
        <f>'Les Résultats'!E66</f>
        <v>X</v>
      </c>
      <c r="F204" s="67">
        <f t="shared" si="55"/>
        <v>3</v>
      </c>
      <c r="G204" s="67">
        <f t="shared" si="56"/>
        <v>0</v>
      </c>
      <c r="H204" s="67">
        <f t="shared" si="53"/>
        <v>1</v>
      </c>
      <c r="I204" s="67">
        <f t="shared" si="54"/>
        <v>0</v>
      </c>
      <c r="J204" s="67">
        <f t="shared" si="57"/>
        <v>0</v>
      </c>
      <c r="K204" s="67">
        <f t="shared" si="58"/>
        <v>0</v>
      </c>
      <c r="L204" s="67">
        <f t="shared" si="59"/>
        <v>0</v>
      </c>
      <c r="M204" s="68">
        <f t="shared" si="60"/>
        <v>1</v>
      </c>
      <c r="N204" s="68">
        <f t="shared" si="61"/>
        <v>1</v>
      </c>
      <c r="O204" s="68">
        <f t="shared" si="62"/>
        <v>3</v>
      </c>
      <c r="P204" s="68">
        <f t="shared" si="63"/>
        <v>1</v>
      </c>
    </row>
    <row r="205" spans="1:16" x14ac:dyDescent="0.2">
      <c r="A205" s="69" t="str">
        <f>'Les Résultats'!A67</f>
        <v>Toulouse</v>
      </c>
      <c r="B205" s="67">
        <f>'Les Résultats'!B67</f>
        <v>1</v>
      </c>
      <c r="C205" s="67">
        <f>'Les Résultats'!C67</f>
        <v>0</v>
      </c>
      <c r="D205" s="69" t="str">
        <f>'Les Résultats'!D67</f>
        <v>Caen</v>
      </c>
      <c r="E205" s="68" t="str">
        <f>'Les Résultats'!E67</f>
        <v>X</v>
      </c>
      <c r="F205" s="67">
        <f t="shared" si="55"/>
        <v>3</v>
      </c>
      <c r="G205" s="67">
        <f t="shared" si="56"/>
        <v>0</v>
      </c>
      <c r="H205" s="67">
        <f t="shared" ref="H205:H268" si="64">IF(E205&lt;&gt;"X","",IF(B205&gt;C205,1,0))</f>
        <v>1</v>
      </c>
      <c r="I205" s="67">
        <f t="shared" ref="I205:I268" si="65">IF(E205&lt;&gt;"X","",IF(C205&gt;B205,1,0))</f>
        <v>0</v>
      </c>
      <c r="J205" s="67">
        <f t="shared" si="57"/>
        <v>0</v>
      </c>
      <c r="K205" s="67">
        <f t="shared" si="58"/>
        <v>0</v>
      </c>
      <c r="L205" s="67">
        <f t="shared" si="59"/>
        <v>0</v>
      </c>
      <c r="M205" s="68">
        <f t="shared" si="60"/>
        <v>1</v>
      </c>
      <c r="N205" s="68">
        <f t="shared" si="61"/>
        <v>1</v>
      </c>
      <c r="O205" s="68">
        <f t="shared" si="62"/>
        <v>1</v>
      </c>
      <c r="P205" s="68">
        <f t="shared" si="63"/>
        <v>0</v>
      </c>
    </row>
    <row r="206" spans="1:16" x14ac:dyDescent="0.2">
      <c r="A206" s="69" t="str">
        <f>'Les Résultats'!A68</f>
        <v>Lorient</v>
      </c>
      <c r="B206" s="67">
        <f>'Les Résultats'!B68</f>
        <v>1</v>
      </c>
      <c r="C206" s="67">
        <f>'Les Résultats'!C68</f>
        <v>1</v>
      </c>
      <c r="D206" s="69" t="str">
        <f>'Les Résultats'!D68</f>
        <v>Sochaux</v>
      </c>
      <c r="E206" s="68" t="str">
        <f>'Les Résultats'!E68</f>
        <v>X</v>
      </c>
      <c r="F206" s="67">
        <f t="shared" si="55"/>
        <v>1</v>
      </c>
      <c r="G206" s="67">
        <f t="shared" si="56"/>
        <v>1</v>
      </c>
      <c r="H206" s="67">
        <f t="shared" si="64"/>
        <v>0</v>
      </c>
      <c r="I206" s="67">
        <f t="shared" si="65"/>
        <v>0</v>
      </c>
      <c r="J206" s="67">
        <f t="shared" si="57"/>
        <v>1</v>
      </c>
      <c r="K206" s="67">
        <f t="shared" si="58"/>
        <v>1</v>
      </c>
      <c r="L206" s="67">
        <f t="shared" si="59"/>
        <v>0</v>
      </c>
      <c r="M206" s="68">
        <f t="shared" si="60"/>
        <v>0</v>
      </c>
      <c r="N206" s="68">
        <f t="shared" si="61"/>
        <v>1</v>
      </c>
      <c r="O206" s="68">
        <f t="shared" si="62"/>
        <v>1</v>
      </c>
      <c r="P206" s="68">
        <f t="shared" si="63"/>
        <v>1</v>
      </c>
    </row>
    <row r="207" spans="1:16" x14ac:dyDescent="0.2">
      <c r="A207" s="69" t="str">
        <f>'Les Résultats'!A69</f>
        <v>Auxerre</v>
      </c>
      <c r="B207" s="67">
        <f>'Les Résultats'!B69</f>
        <v>1</v>
      </c>
      <c r="C207" s="67">
        <f>'Les Résultats'!C69</f>
        <v>3</v>
      </c>
      <c r="D207" s="69" t="str">
        <f>'Les Résultats'!D69</f>
        <v>Nancy</v>
      </c>
      <c r="E207" s="68" t="str">
        <f>'Les Résultats'!E69</f>
        <v>X</v>
      </c>
      <c r="F207" s="67">
        <f t="shared" si="55"/>
        <v>0</v>
      </c>
      <c r="G207" s="67">
        <f t="shared" si="56"/>
        <v>3</v>
      </c>
      <c r="H207" s="67">
        <f t="shared" si="64"/>
        <v>0</v>
      </c>
      <c r="I207" s="67">
        <f t="shared" si="65"/>
        <v>1</v>
      </c>
      <c r="J207" s="67">
        <f t="shared" si="57"/>
        <v>0</v>
      </c>
      <c r="K207" s="67">
        <f t="shared" si="58"/>
        <v>0</v>
      </c>
      <c r="L207" s="67">
        <f t="shared" si="59"/>
        <v>1</v>
      </c>
      <c r="M207" s="68">
        <f t="shared" si="60"/>
        <v>0</v>
      </c>
      <c r="N207" s="68">
        <f t="shared" si="61"/>
        <v>1</v>
      </c>
      <c r="O207" s="68">
        <f t="shared" si="62"/>
        <v>1</v>
      </c>
      <c r="P207" s="68">
        <f t="shared" si="63"/>
        <v>3</v>
      </c>
    </row>
    <row r="208" spans="1:16" x14ac:dyDescent="0.2">
      <c r="A208" s="69" t="str">
        <f>'Les Résultats'!A70</f>
        <v>Lille</v>
      </c>
      <c r="B208" s="67">
        <f>'Les Résultats'!B70</f>
        <v>3</v>
      </c>
      <c r="C208" s="67">
        <f>'Les Résultats'!C70</f>
        <v>0</v>
      </c>
      <c r="D208" s="69" t="str">
        <f>'Les Résultats'!D70</f>
        <v>Saint-Etienne</v>
      </c>
      <c r="E208" s="68" t="str">
        <f>'Les Résultats'!E70</f>
        <v>X</v>
      </c>
      <c r="F208" s="67">
        <f t="shared" si="55"/>
        <v>3</v>
      </c>
      <c r="G208" s="67">
        <f t="shared" si="56"/>
        <v>0</v>
      </c>
      <c r="H208" s="67">
        <f t="shared" si="64"/>
        <v>1</v>
      </c>
      <c r="I208" s="67">
        <f t="shared" si="65"/>
        <v>0</v>
      </c>
      <c r="J208" s="67">
        <f t="shared" si="57"/>
        <v>0</v>
      </c>
      <c r="K208" s="67">
        <f t="shared" si="58"/>
        <v>0</v>
      </c>
      <c r="L208" s="67">
        <f t="shared" si="59"/>
        <v>0</v>
      </c>
      <c r="M208" s="68">
        <f t="shared" si="60"/>
        <v>1</v>
      </c>
      <c r="N208" s="68">
        <f t="shared" si="61"/>
        <v>1</v>
      </c>
      <c r="O208" s="68">
        <f t="shared" si="62"/>
        <v>3</v>
      </c>
      <c r="P208" s="68">
        <f t="shared" si="63"/>
        <v>0</v>
      </c>
    </row>
    <row r="209" spans="1:16" x14ac:dyDescent="0.2">
      <c r="A209" s="69" t="str">
        <f>'Les Résultats'!A71</f>
        <v>Evian-Thonon</v>
      </c>
      <c r="B209" s="67">
        <f>'Les Résultats'!B71</f>
        <v>0</v>
      </c>
      <c r="C209" s="67">
        <f>'Les Résultats'!C71</f>
        <v>0</v>
      </c>
      <c r="D209" s="69" t="str">
        <f>'Les Résultats'!D71</f>
        <v>Bordeaux</v>
      </c>
      <c r="E209" s="68" t="str">
        <f>'Les Résultats'!E71</f>
        <v>X</v>
      </c>
      <c r="F209" s="67">
        <f t="shared" si="55"/>
        <v>1</v>
      </c>
      <c r="G209" s="67">
        <f t="shared" si="56"/>
        <v>1</v>
      </c>
      <c r="H209" s="67">
        <f t="shared" si="64"/>
        <v>0</v>
      </c>
      <c r="I209" s="67">
        <f t="shared" si="65"/>
        <v>0</v>
      </c>
      <c r="J209" s="67">
        <f t="shared" si="57"/>
        <v>1</v>
      </c>
      <c r="K209" s="67">
        <f t="shared" si="58"/>
        <v>1</v>
      </c>
      <c r="L209" s="67">
        <f t="shared" si="59"/>
        <v>0</v>
      </c>
      <c r="M209" s="68">
        <f t="shared" si="60"/>
        <v>0</v>
      </c>
      <c r="N209" s="68">
        <f t="shared" si="61"/>
        <v>1</v>
      </c>
      <c r="O209" s="68">
        <f t="shared" si="62"/>
        <v>0</v>
      </c>
      <c r="P209" s="68">
        <f t="shared" si="63"/>
        <v>0</v>
      </c>
    </row>
    <row r="210" spans="1:16" x14ac:dyDescent="0.2">
      <c r="A210" s="69" t="str">
        <f>'Les Résultats'!A72</f>
        <v>Valenciennes</v>
      </c>
      <c r="B210" s="67">
        <f>'Les Résultats'!B72</f>
        <v>1</v>
      </c>
      <c r="C210" s="67">
        <f>'Les Résultats'!C72</f>
        <v>2</v>
      </c>
      <c r="D210" s="69" t="str">
        <f>'Les Résultats'!D72</f>
        <v>Ajaccio</v>
      </c>
      <c r="E210" s="68" t="str">
        <f>'Les Résultats'!E72</f>
        <v>X</v>
      </c>
      <c r="F210" s="67">
        <f t="shared" si="55"/>
        <v>0</v>
      </c>
      <c r="G210" s="67">
        <f t="shared" si="56"/>
        <v>3</v>
      </c>
      <c r="H210" s="67">
        <f t="shared" si="64"/>
        <v>0</v>
      </c>
      <c r="I210" s="67">
        <f t="shared" si="65"/>
        <v>1</v>
      </c>
      <c r="J210" s="67">
        <f t="shared" si="57"/>
        <v>0</v>
      </c>
      <c r="K210" s="67">
        <f t="shared" si="58"/>
        <v>0</v>
      </c>
      <c r="L210" s="67">
        <f t="shared" si="59"/>
        <v>1</v>
      </c>
      <c r="M210" s="68">
        <f t="shared" si="60"/>
        <v>0</v>
      </c>
      <c r="N210" s="68">
        <f t="shared" si="61"/>
        <v>1</v>
      </c>
      <c r="O210" s="68">
        <f t="shared" si="62"/>
        <v>1</v>
      </c>
      <c r="P210" s="68">
        <f t="shared" si="63"/>
        <v>2</v>
      </c>
    </row>
    <row r="211" spans="1:16" x14ac:dyDescent="0.2">
      <c r="A211" s="69" t="str">
        <f>'Les Résultats'!A73</f>
        <v>Rennes</v>
      </c>
      <c r="B211" s="67">
        <f>'Les Résultats'!B73</f>
        <v>1</v>
      </c>
      <c r="C211" s="67">
        <f>'Les Résultats'!C73</f>
        <v>2</v>
      </c>
      <c r="D211" s="69" t="str">
        <f>'Les Résultats'!D73</f>
        <v>Marseille</v>
      </c>
      <c r="E211" s="68" t="str">
        <f>'Les Résultats'!E73</f>
        <v>X</v>
      </c>
      <c r="F211" s="67">
        <f t="shared" si="55"/>
        <v>0</v>
      </c>
      <c r="G211" s="67">
        <f t="shared" si="56"/>
        <v>3</v>
      </c>
      <c r="H211" s="67">
        <f t="shared" si="64"/>
        <v>0</v>
      </c>
      <c r="I211" s="67">
        <f t="shared" si="65"/>
        <v>1</v>
      </c>
      <c r="J211" s="67">
        <f t="shared" si="57"/>
        <v>0</v>
      </c>
      <c r="K211" s="67">
        <f t="shared" si="58"/>
        <v>0</v>
      </c>
      <c r="L211" s="67">
        <f t="shared" si="59"/>
        <v>1</v>
      </c>
      <c r="M211" s="68">
        <f t="shared" si="60"/>
        <v>0</v>
      </c>
      <c r="N211" s="68">
        <f t="shared" si="61"/>
        <v>1</v>
      </c>
      <c r="O211" s="68">
        <f t="shared" si="62"/>
        <v>1</v>
      </c>
      <c r="P211" s="68">
        <f t="shared" si="63"/>
        <v>2</v>
      </c>
    </row>
    <row r="212" spans="1:16" x14ac:dyDescent="0.2">
      <c r="A212" s="69" t="str">
        <f>'Les Résultats'!G64</f>
        <v>Nancy</v>
      </c>
      <c r="B212" s="67">
        <f>'Les Résultats'!H64</f>
        <v>0</v>
      </c>
      <c r="C212" s="67">
        <f>'Les Résultats'!I64</f>
        <v>0</v>
      </c>
      <c r="D212" s="69" t="str">
        <f>'Les Résultats'!J64</f>
        <v>Rennes</v>
      </c>
      <c r="E212" s="68" t="str">
        <f>'Les Résultats'!K64</f>
        <v>X</v>
      </c>
      <c r="F212" s="67">
        <f t="shared" si="55"/>
        <v>1</v>
      </c>
      <c r="G212" s="67">
        <f t="shared" si="56"/>
        <v>1</v>
      </c>
      <c r="H212" s="67">
        <f t="shared" si="64"/>
        <v>0</v>
      </c>
      <c r="I212" s="67">
        <f t="shared" si="65"/>
        <v>0</v>
      </c>
      <c r="J212" s="67">
        <f t="shared" si="57"/>
        <v>1</v>
      </c>
      <c r="K212" s="67">
        <f t="shared" si="58"/>
        <v>1</v>
      </c>
      <c r="L212" s="67">
        <f t="shared" si="59"/>
        <v>0</v>
      </c>
      <c r="M212" s="68">
        <f t="shared" si="60"/>
        <v>0</v>
      </c>
      <c r="N212" s="68">
        <f t="shared" si="61"/>
        <v>1</v>
      </c>
      <c r="O212" s="68">
        <f t="shared" si="62"/>
        <v>0</v>
      </c>
      <c r="P212" s="68">
        <f t="shared" si="63"/>
        <v>0</v>
      </c>
    </row>
    <row r="213" spans="1:16" x14ac:dyDescent="0.2">
      <c r="A213" s="69" t="str">
        <f>'Les Résultats'!G65</f>
        <v>Dijon</v>
      </c>
      <c r="B213" s="67">
        <f>'Les Résultats'!H65</f>
        <v>1</v>
      </c>
      <c r="C213" s="67">
        <f>'Les Résultats'!I65</f>
        <v>2</v>
      </c>
      <c r="D213" s="69" t="str">
        <f>'Les Résultats'!J65</f>
        <v>Valenciennes</v>
      </c>
      <c r="E213" s="68" t="str">
        <f>'Les Résultats'!K65</f>
        <v>X</v>
      </c>
      <c r="F213" s="67">
        <f t="shared" si="55"/>
        <v>0</v>
      </c>
      <c r="G213" s="67">
        <f t="shared" si="56"/>
        <v>3</v>
      </c>
      <c r="H213" s="67">
        <f t="shared" si="64"/>
        <v>0</v>
      </c>
      <c r="I213" s="67">
        <f t="shared" si="65"/>
        <v>1</v>
      </c>
      <c r="J213" s="67">
        <f t="shared" si="57"/>
        <v>0</v>
      </c>
      <c r="K213" s="67">
        <f t="shared" si="58"/>
        <v>0</v>
      </c>
      <c r="L213" s="67">
        <f t="shared" si="59"/>
        <v>1</v>
      </c>
      <c r="M213" s="68">
        <f t="shared" si="60"/>
        <v>0</v>
      </c>
      <c r="N213" s="68">
        <f t="shared" si="61"/>
        <v>1</v>
      </c>
      <c r="O213" s="68">
        <f t="shared" si="62"/>
        <v>1</v>
      </c>
      <c r="P213" s="68">
        <f t="shared" si="63"/>
        <v>2</v>
      </c>
    </row>
    <row r="214" spans="1:16" x14ac:dyDescent="0.2">
      <c r="A214" s="69" t="str">
        <f>'Les Résultats'!G66</f>
        <v xml:space="preserve">Paris-SG </v>
      </c>
      <c r="B214" s="67">
        <f>'Les Résultats'!H66</f>
        <v>3</v>
      </c>
      <c r="C214" s="67">
        <f>'Les Résultats'!I66</f>
        <v>1</v>
      </c>
      <c r="D214" s="69" t="str">
        <f>'Les Résultats'!J66</f>
        <v>Evian-Thonon</v>
      </c>
      <c r="E214" s="68" t="str">
        <f>'Les Résultats'!K66</f>
        <v>X</v>
      </c>
      <c r="F214" s="67">
        <f t="shared" si="55"/>
        <v>3</v>
      </c>
      <c r="G214" s="67">
        <f t="shared" si="56"/>
        <v>0</v>
      </c>
      <c r="H214" s="67">
        <f t="shared" si="64"/>
        <v>1</v>
      </c>
      <c r="I214" s="67">
        <f t="shared" si="65"/>
        <v>0</v>
      </c>
      <c r="J214" s="67">
        <f t="shared" si="57"/>
        <v>0</v>
      </c>
      <c r="K214" s="67">
        <f t="shared" si="58"/>
        <v>0</v>
      </c>
      <c r="L214" s="67">
        <f t="shared" si="59"/>
        <v>0</v>
      </c>
      <c r="M214" s="68">
        <f t="shared" si="60"/>
        <v>1</v>
      </c>
      <c r="N214" s="68">
        <f t="shared" si="61"/>
        <v>1</v>
      </c>
      <c r="O214" s="68">
        <f t="shared" si="62"/>
        <v>3</v>
      </c>
      <c r="P214" s="68">
        <f t="shared" si="63"/>
        <v>1</v>
      </c>
    </row>
    <row r="215" spans="1:16" x14ac:dyDescent="0.2">
      <c r="A215" s="69" t="str">
        <f>'Les Résultats'!G67</f>
        <v>Montpellier</v>
      </c>
      <c r="B215" s="67">
        <f>'Les Résultats'!H67</f>
        <v>1</v>
      </c>
      <c r="C215" s="67">
        <f>'Les Résultats'!I67</f>
        <v>0</v>
      </c>
      <c r="D215" s="69" t="str">
        <f>'Les Résultats'!J67</f>
        <v>Brest</v>
      </c>
      <c r="E215" s="68" t="str">
        <f>'Les Résultats'!K67</f>
        <v>X</v>
      </c>
      <c r="F215" s="67">
        <f t="shared" si="55"/>
        <v>3</v>
      </c>
      <c r="G215" s="67">
        <f t="shared" si="56"/>
        <v>0</v>
      </c>
      <c r="H215" s="67">
        <f t="shared" si="64"/>
        <v>1</v>
      </c>
      <c r="I215" s="67">
        <f t="shared" si="65"/>
        <v>0</v>
      </c>
      <c r="J215" s="67">
        <f t="shared" si="57"/>
        <v>0</v>
      </c>
      <c r="K215" s="67">
        <f t="shared" si="58"/>
        <v>0</v>
      </c>
      <c r="L215" s="67">
        <f t="shared" si="59"/>
        <v>0</v>
      </c>
      <c r="M215" s="68">
        <f t="shared" si="60"/>
        <v>1</v>
      </c>
      <c r="N215" s="68">
        <f t="shared" si="61"/>
        <v>1</v>
      </c>
      <c r="O215" s="68">
        <f t="shared" si="62"/>
        <v>1</v>
      </c>
      <c r="P215" s="68">
        <f t="shared" si="63"/>
        <v>0</v>
      </c>
    </row>
    <row r="216" spans="1:16" x14ac:dyDescent="0.2">
      <c r="A216" s="69" t="str">
        <f>'Les Résultats'!G68</f>
        <v>Ajaccio</v>
      </c>
      <c r="B216" s="67">
        <f>'Les Résultats'!H68</f>
        <v>1</v>
      </c>
      <c r="C216" s="67">
        <f>'Les Résultats'!I68</f>
        <v>1</v>
      </c>
      <c r="D216" s="69" t="str">
        <f>'Les Résultats'!J68</f>
        <v>Nice</v>
      </c>
      <c r="E216" s="68" t="str">
        <f>'Les Résultats'!K68</f>
        <v>X</v>
      </c>
      <c r="F216" s="67">
        <f t="shared" si="55"/>
        <v>1</v>
      </c>
      <c r="G216" s="67">
        <f t="shared" si="56"/>
        <v>1</v>
      </c>
      <c r="H216" s="67">
        <f t="shared" si="64"/>
        <v>0</v>
      </c>
      <c r="I216" s="67">
        <f t="shared" si="65"/>
        <v>0</v>
      </c>
      <c r="J216" s="67">
        <f t="shared" si="57"/>
        <v>1</v>
      </c>
      <c r="K216" s="67">
        <f t="shared" si="58"/>
        <v>1</v>
      </c>
      <c r="L216" s="67">
        <f t="shared" si="59"/>
        <v>0</v>
      </c>
      <c r="M216" s="68">
        <f t="shared" si="60"/>
        <v>0</v>
      </c>
      <c r="N216" s="68">
        <f t="shared" si="61"/>
        <v>1</v>
      </c>
      <c r="O216" s="68">
        <f t="shared" si="62"/>
        <v>1</v>
      </c>
      <c r="P216" s="68">
        <f t="shared" si="63"/>
        <v>1</v>
      </c>
    </row>
    <row r="217" spans="1:16" x14ac:dyDescent="0.2">
      <c r="A217" s="69" t="str">
        <f>'Les Résultats'!G69</f>
        <v>Bordeaux</v>
      </c>
      <c r="B217" s="67">
        <f>'Les Résultats'!H69</f>
        <v>2</v>
      </c>
      <c r="C217" s="67">
        <f>'Les Résultats'!I69</f>
        <v>0</v>
      </c>
      <c r="D217" s="69" t="str">
        <f>'Les Résultats'!J69</f>
        <v>Toulouse</v>
      </c>
      <c r="E217" s="68" t="str">
        <f>'Les Résultats'!K69</f>
        <v>X</v>
      </c>
      <c r="F217" s="67">
        <f t="shared" si="55"/>
        <v>3</v>
      </c>
      <c r="G217" s="67">
        <f t="shared" si="56"/>
        <v>0</v>
      </c>
      <c r="H217" s="67">
        <f t="shared" si="64"/>
        <v>1</v>
      </c>
      <c r="I217" s="67">
        <f t="shared" si="65"/>
        <v>0</v>
      </c>
      <c r="J217" s="67">
        <f t="shared" si="57"/>
        <v>0</v>
      </c>
      <c r="K217" s="67">
        <f t="shared" si="58"/>
        <v>0</v>
      </c>
      <c r="L217" s="67">
        <f t="shared" si="59"/>
        <v>0</v>
      </c>
      <c r="M217" s="68">
        <f t="shared" si="60"/>
        <v>1</v>
      </c>
      <c r="N217" s="68">
        <f t="shared" si="61"/>
        <v>1</v>
      </c>
      <c r="O217" s="68">
        <f t="shared" si="62"/>
        <v>2</v>
      </c>
      <c r="P217" s="68">
        <f t="shared" si="63"/>
        <v>0</v>
      </c>
    </row>
    <row r="218" spans="1:16" x14ac:dyDescent="0.2">
      <c r="A218" s="69" t="str">
        <f>'Les Résultats'!G70</f>
        <v>Marseille</v>
      </c>
      <c r="B218" s="67">
        <f>'Les Résultats'!H70</f>
        <v>2</v>
      </c>
      <c r="C218" s="67">
        <f>'Les Résultats'!I70</f>
        <v>2</v>
      </c>
      <c r="D218" s="69" t="str">
        <f>'Les Résultats'!J70</f>
        <v>Lyon</v>
      </c>
      <c r="E218" s="68" t="str">
        <f>'Les Résultats'!K70</f>
        <v>X</v>
      </c>
      <c r="F218" s="67">
        <f t="shared" si="55"/>
        <v>1</v>
      </c>
      <c r="G218" s="67">
        <f t="shared" si="56"/>
        <v>1</v>
      </c>
      <c r="H218" s="67">
        <f t="shared" si="64"/>
        <v>0</v>
      </c>
      <c r="I218" s="67">
        <f t="shared" si="65"/>
        <v>0</v>
      </c>
      <c r="J218" s="67">
        <f t="shared" si="57"/>
        <v>1</v>
      </c>
      <c r="K218" s="67">
        <f t="shared" si="58"/>
        <v>1</v>
      </c>
      <c r="L218" s="67">
        <f t="shared" si="59"/>
        <v>0</v>
      </c>
      <c r="M218" s="68">
        <f t="shared" si="60"/>
        <v>0</v>
      </c>
      <c r="N218" s="68">
        <f t="shared" si="61"/>
        <v>1</v>
      </c>
      <c r="O218" s="68">
        <f t="shared" si="62"/>
        <v>2</v>
      </c>
      <c r="P218" s="68">
        <f t="shared" si="63"/>
        <v>2</v>
      </c>
    </row>
    <row r="219" spans="1:16" x14ac:dyDescent="0.2">
      <c r="A219" s="69" t="str">
        <f>'Les Résultats'!G71</f>
        <v>Sochaux</v>
      </c>
      <c r="B219" s="67">
        <f>'Les Résultats'!H71</f>
        <v>0</v>
      </c>
      <c r="C219" s="67">
        <f>'Les Résultats'!I71</f>
        <v>1</v>
      </c>
      <c r="D219" s="69" t="str">
        <f>'Les Résultats'!J71</f>
        <v>Lille</v>
      </c>
      <c r="E219" s="68" t="str">
        <f>'Les Résultats'!K71</f>
        <v>X</v>
      </c>
      <c r="F219" s="67">
        <f t="shared" si="55"/>
        <v>0</v>
      </c>
      <c r="G219" s="67">
        <f t="shared" si="56"/>
        <v>3</v>
      </c>
      <c r="H219" s="67">
        <f t="shared" si="64"/>
        <v>0</v>
      </c>
      <c r="I219" s="67">
        <f t="shared" si="65"/>
        <v>1</v>
      </c>
      <c r="J219" s="67">
        <f t="shared" si="57"/>
        <v>0</v>
      </c>
      <c r="K219" s="67">
        <f t="shared" si="58"/>
        <v>0</v>
      </c>
      <c r="L219" s="67">
        <f t="shared" si="59"/>
        <v>1</v>
      </c>
      <c r="M219" s="68">
        <f t="shared" si="60"/>
        <v>0</v>
      </c>
      <c r="N219" s="68">
        <f t="shared" si="61"/>
        <v>1</v>
      </c>
      <c r="O219" s="68">
        <f t="shared" si="62"/>
        <v>0</v>
      </c>
      <c r="P219" s="68">
        <f t="shared" si="63"/>
        <v>1</v>
      </c>
    </row>
    <row r="220" spans="1:16" x14ac:dyDescent="0.2">
      <c r="A220" s="69" t="str">
        <f>'Les Résultats'!G72</f>
        <v>Saint-Etienne</v>
      </c>
      <c r="B220" s="67">
        <f>'Les Résultats'!H72</f>
        <v>4</v>
      </c>
      <c r="C220" s="67">
        <f>'Les Résultats'!I72</f>
        <v>2</v>
      </c>
      <c r="D220" s="69" t="str">
        <f>'Les Résultats'!J72</f>
        <v>Lorient</v>
      </c>
      <c r="E220" s="68" t="str">
        <f>'Les Résultats'!K72</f>
        <v>X</v>
      </c>
      <c r="F220" s="67">
        <f t="shared" si="55"/>
        <v>3</v>
      </c>
      <c r="G220" s="67">
        <f t="shared" si="56"/>
        <v>0</v>
      </c>
      <c r="H220" s="67">
        <f t="shared" si="64"/>
        <v>1</v>
      </c>
      <c r="I220" s="67">
        <f t="shared" si="65"/>
        <v>0</v>
      </c>
      <c r="J220" s="67">
        <f t="shared" si="57"/>
        <v>0</v>
      </c>
      <c r="K220" s="67">
        <f t="shared" si="58"/>
        <v>0</v>
      </c>
      <c r="L220" s="67">
        <f t="shared" si="59"/>
        <v>0</v>
      </c>
      <c r="M220" s="68">
        <f t="shared" si="60"/>
        <v>1</v>
      </c>
      <c r="N220" s="68">
        <f t="shared" si="61"/>
        <v>1</v>
      </c>
      <c r="O220" s="68">
        <f t="shared" si="62"/>
        <v>4</v>
      </c>
      <c r="P220" s="68">
        <f t="shared" si="63"/>
        <v>2</v>
      </c>
    </row>
    <row r="221" spans="1:16" x14ac:dyDescent="0.2">
      <c r="A221" s="69" t="str">
        <f>'Les Résultats'!G73</f>
        <v>Caen</v>
      </c>
      <c r="B221" s="67">
        <f>'Les Résultats'!H73</f>
        <v>2</v>
      </c>
      <c r="C221" s="67">
        <f>'Les Résultats'!I73</f>
        <v>1</v>
      </c>
      <c r="D221" s="69" t="str">
        <f>'Les Résultats'!J73</f>
        <v>Auxerre</v>
      </c>
      <c r="E221" s="68" t="str">
        <f>'Les Résultats'!K73</f>
        <v>X</v>
      </c>
      <c r="F221" s="67">
        <f t="shared" si="55"/>
        <v>3</v>
      </c>
      <c r="G221" s="67">
        <f t="shared" si="56"/>
        <v>0</v>
      </c>
      <c r="H221" s="67">
        <f t="shared" si="64"/>
        <v>1</v>
      </c>
      <c r="I221" s="67">
        <f t="shared" si="65"/>
        <v>0</v>
      </c>
      <c r="J221" s="67">
        <f t="shared" si="57"/>
        <v>0</v>
      </c>
      <c r="K221" s="67">
        <f t="shared" si="58"/>
        <v>0</v>
      </c>
      <c r="L221" s="67">
        <f t="shared" si="59"/>
        <v>0</v>
      </c>
      <c r="M221" s="68">
        <f t="shared" si="60"/>
        <v>1</v>
      </c>
      <c r="N221" s="68">
        <f t="shared" si="61"/>
        <v>1</v>
      </c>
      <c r="O221" s="68">
        <f t="shared" si="62"/>
        <v>2</v>
      </c>
      <c r="P221" s="68">
        <f t="shared" si="63"/>
        <v>1</v>
      </c>
    </row>
    <row r="222" spans="1:16" x14ac:dyDescent="0.2">
      <c r="A222" s="69" t="str">
        <f>'Les Résultats'!M64</f>
        <v>Montpellier</v>
      </c>
      <c r="B222" s="67">
        <f>'Les Résultats'!N64</f>
        <v>3</v>
      </c>
      <c r="C222" s="67">
        <f>'Les Résultats'!O64</f>
        <v>0</v>
      </c>
      <c r="D222" s="69" t="str">
        <f>'Les Résultats'!P64</f>
        <v>Ajaccio</v>
      </c>
      <c r="E222" s="68" t="str">
        <f>'Les Résultats'!Q64</f>
        <v>X</v>
      </c>
      <c r="F222" s="67">
        <f t="shared" si="55"/>
        <v>3</v>
      </c>
      <c r="G222" s="67">
        <f t="shared" si="56"/>
        <v>0</v>
      </c>
      <c r="H222" s="67">
        <f t="shared" si="64"/>
        <v>1</v>
      </c>
      <c r="I222" s="67">
        <f t="shared" si="65"/>
        <v>0</v>
      </c>
      <c r="J222" s="67">
        <f t="shared" si="57"/>
        <v>0</v>
      </c>
      <c r="K222" s="67">
        <f t="shared" si="58"/>
        <v>0</v>
      </c>
      <c r="L222" s="67">
        <f t="shared" si="59"/>
        <v>0</v>
      </c>
      <c r="M222" s="68">
        <f t="shared" si="60"/>
        <v>1</v>
      </c>
      <c r="N222" s="68">
        <f t="shared" si="61"/>
        <v>1</v>
      </c>
      <c r="O222" s="68">
        <f t="shared" si="62"/>
        <v>3</v>
      </c>
      <c r="P222" s="68">
        <f t="shared" si="63"/>
        <v>0</v>
      </c>
    </row>
    <row r="223" spans="1:16" x14ac:dyDescent="0.2">
      <c r="A223" s="69" t="str">
        <f>'Les Résultats'!M65</f>
        <v>Lyon</v>
      </c>
      <c r="B223" s="67">
        <f>'Les Résultats'!N65</f>
        <v>1</v>
      </c>
      <c r="C223" s="67">
        <f>'Les Résultats'!O65</f>
        <v>2</v>
      </c>
      <c r="D223" s="69" t="str">
        <f>'Les Résultats'!P65</f>
        <v>Caen</v>
      </c>
      <c r="E223" s="68" t="str">
        <f>'Les Résultats'!Q65</f>
        <v>X</v>
      </c>
      <c r="F223" s="67">
        <f t="shared" si="55"/>
        <v>0</v>
      </c>
      <c r="G223" s="67">
        <f t="shared" si="56"/>
        <v>3</v>
      </c>
      <c r="H223" s="67">
        <f t="shared" si="64"/>
        <v>0</v>
      </c>
      <c r="I223" s="67">
        <f t="shared" si="65"/>
        <v>1</v>
      </c>
      <c r="J223" s="67">
        <f t="shared" si="57"/>
        <v>0</v>
      </c>
      <c r="K223" s="67">
        <f t="shared" si="58"/>
        <v>0</v>
      </c>
      <c r="L223" s="67">
        <f t="shared" si="59"/>
        <v>1</v>
      </c>
      <c r="M223" s="68">
        <f t="shared" si="60"/>
        <v>0</v>
      </c>
      <c r="N223" s="68">
        <f t="shared" si="61"/>
        <v>1</v>
      </c>
      <c r="O223" s="68">
        <f t="shared" si="62"/>
        <v>1</v>
      </c>
      <c r="P223" s="68">
        <f t="shared" si="63"/>
        <v>2</v>
      </c>
    </row>
    <row r="224" spans="1:16" x14ac:dyDescent="0.2">
      <c r="A224" s="69" t="str">
        <f>'Les Résultats'!M66</f>
        <v>Auxerre</v>
      </c>
      <c r="B224" s="67">
        <f>'Les Résultats'!N66</f>
        <v>1</v>
      </c>
      <c r="C224" s="67">
        <f>'Les Résultats'!O66</f>
        <v>1</v>
      </c>
      <c r="D224" s="69" t="str">
        <f>'Les Résultats'!P66</f>
        <v>Lorient</v>
      </c>
      <c r="E224" s="68" t="str">
        <f>'Les Résultats'!Q66</f>
        <v>X</v>
      </c>
      <c r="F224" s="67">
        <f t="shared" si="55"/>
        <v>1</v>
      </c>
      <c r="G224" s="67">
        <f t="shared" si="56"/>
        <v>1</v>
      </c>
      <c r="H224" s="67">
        <f t="shared" si="64"/>
        <v>0</v>
      </c>
      <c r="I224" s="67">
        <f t="shared" si="65"/>
        <v>0</v>
      </c>
      <c r="J224" s="67">
        <f t="shared" si="57"/>
        <v>1</v>
      </c>
      <c r="K224" s="67">
        <f t="shared" si="58"/>
        <v>1</v>
      </c>
      <c r="L224" s="67">
        <f t="shared" si="59"/>
        <v>0</v>
      </c>
      <c r="M224" s="68">
        <f t="shared" si="60"/>
        <v>0</v>
      </c>
      <c r="N224" s="68">
        <f t="shared" si="61"/>
        <v>1</v>
      </c>
      <c r="O224" s="68">
        <f t="shared" si="62"/>
        <v>1</v>
      </c>
      <c r="P224" s="68">
        <f t="shared" si="63"/>
        <v>1</v>
      </c>
    </row>
    <row r="225" spans="1:16" x14ac:dyDescent="0.2">
      <c r="A225" s="69" t="str">
        <f>'Les Résultats'!M67</f>
        <v>Valenciennes</v>
      </c>
      <c r="B225" s="67">
        <f>'Les Résultats'!N67</f>
        <v>1</v>
      </c>
      <c r="C225" s="67">
        <f>'Les Résultats'!O67</f>
        <v>0</v>
      </c>
      <c r="D225" s="69" t="str">
        <f>'Les Résultats'!P67</f>
        <v>Nancy</v>
      </c>
      <c r="E225" s="68" t="str">
        <f>'Les Résultats'!Q67</f>
        <v>X</v>
      </c>
      <c r="F225" s="67">
        <f t="shared" si="55"/>
        <v>3</v>
      </c>
      <c r="G225" s="67">
        <f t="shared" si="56"/>
        <v>0</v>
      </c>
      <c r="H225" s="67">
        <f t="shared" si="64"/>
        <v>1</v>
      </c>
      <c r="I225" s="67">
        <f t="shared" si="65"/>
        <v>0</v>
      </c>
      <c r="J225" s="67">
        <f t="shared" si="57"/>
        <v>0</v>
      </c>
      <c r="K225" s="67">
        <f t="shared" si="58"/>
        <v>0</v>
      </c>
      <c r="L225" s="67">
        <f t="shared" si="59"/>
        <v>0</v>
      </c>
      <c r="M225" s="68">
        <f t="shared" si="60"/>
        <v>1</v>
      </c>
      <c r="N225" s="68">
        <f t="shared" si="61"/>
        <v>1</v>
      </c>
      <c r="O225" s="68">
        <f t="shared" si="62"/>
        <v>1</v>
      </c>
      <c r="P225" s="68">
        <f t="shared" si="63"/>
        <v>0</v>
      </c>
    </row>
    <row r="226" spans="1:16" x14ac:dyDescent="0.2">
      <c r="A226" s="69" t="str">
        <f>'Les Résultats'!M68</f>
        <v>Rennes</v>
      </c>
      <c r="B226" s="67">
        <f>'Les Résultats'!N68</f>
        <v>1</v>
      </c>
      <c r="C226" s="67">
        <f>'Les Résultats'!O68</f>
        <v>0</v>
      </c>
      <c r="D226" s="69" t="str">
        <f>'Les Résultats'!P68</f>
        <v>Sochaux</v>
      </c>
      <c r="E226" s="68" t="str">
        <f>'Les Résultats'!Q68</f>
        <v>X</v>
      </c>
      <c r="F226" s="67">
        <f t="shared" si="55"/>
        <v>3</v>
      </c>
      <c r="G226" s="67">
        <f t="shared" si="56"/>
        <v>0</v>
      </c>
      <c r="H226" s="67">
        <f t="shared" si="64"/>
        <v>1</v>
      </c>
      <c r="I226" s="67">
        <f t="shared" si="65"/>
        <v>0</v>
      </c>
      <c r="J226" s="67">
        <f t="shared" si="57"/>
        <v>0</v>
      </c>
      <c r="K226" s="67">
        <f t="shared" si="58"/>
        <v>0</v>
      </c>
      <c r="L226" s="67">
        <f t="shared" si="59"/>
        <v>0</v>
      </c>
      <c r="M226" s="68">
        <f t="shared" si="60"/>
        <v>1</v>
      </c>
      <c r="N226" s="68">
        <f t="shared" si="61"/>
        <v>1</v>
      </c>
      <c r="O226" s="68">
        <f t="shared" si="62"/>
        <v>1</v>
      </c>
      <c r="P226" s="68">
        <f t="shared" si="63"/>
        <v>0</v>
      </c>
    </row>
    <row r="227" spans="1:16" x14ac:dyDescent="0.2">
      <c r="A227" s="69" t="str">
        <f>'Les Résultats'!M69</f>
        <v>Brest</v>
      </c>
      <c r="B227" s="67">
        <f>'Les Résultats'!N69</f>
        <v>1</v>
      </c>
      <c r="C227" s="67">
        <f>'Les Résultats'!O69</f>
        <v>1</v>
      </c>
      <c r="D227" s="69" t="str">
        <f>'Les Résultats'!P69</f>
        <v>Dijon</v>
      </c>
      <c r="E227" s="68" t="str">
        <f>'Les Résultats'!Q69</f>
        <v>X</v>
      </c>
      <c r="F227" s="67">
        <f t="shared" si="55"/>
        <v>1</v>
      </c>
      <c r="G227" s="67">
        <f t="shared" si="56"/>
        <v>1</v>
      </c>
      <c r="H227" s="67">
        <f t="shared" si="64"/>
        <v>0</v>
      </c>
      <c r="I227" s="67">
        <f t="shared" si="65"/>
        <v>0</v>
      </c>
      <c r="J227" s="67">
        <f t="shared" si="57"/>
        <v>1</v>
      </c>
      <c r="K227" s="67">
        <f t="shared" si="58"/>
        <v>1</v>
      </c>
      <c r="L227" s="67">
        <f t="shared" si="59"/>
        <v>0</v>
      </c>
      <c r="M227" s="68">
        <f t="shared" si="60"/>
        <v>0</v>
      </c>
      <c r="N227" s="68">
        <f t="shared" si="61"/>
        <v>1</v>
      </c>
      <c r="O227" s="68">
        <f t="shared" si="62"/>
        <v>1</v>
      </c>
      <c r="P227" s="68">
        <f t="shared" si="63"/>
        <v>1</v>
      </c>
    </row>
    <row r="228" spans="1:16" x14ac:dyDescent="0.2">
      <c r="A228" s="69" t="str">
        <f>'Les Résultats'!M70</f>
        <v>Lille</v>
      </c>
      <c r="B228" s="67">
        <f>'Les Résultats'!N70</f>
        <v>4</v>
      </c>
      <c r="C228" s="67">
        <f>'Les Résultats'!O70</f>
        <v>5</v>
      </c>
      <c r="D228" s="69" t="str">
        <f>'Les Résultats'!P70</f>
        <v>Bordeaux</v>
      </c>
      <c r="E228" s="68" t="str">
        <f>'Les Résultats'!Q70</f>
        <v>X</v>
      </c>
      <c r="F228" s="67">
        <f t="shared" si="55"/>
        <v>0</v>
      </c>
      <c r="G228" s="67">
        <f t="shared" si="56"/>
        <v>3</v>
      </c>
      <c r="H228" s="67">
        <f t="shared" si="64"/>
        <v>0</v>
      </c>
      <c r="I228" s="67">
        <f t="shared" si="65"/>
        <v>1</v>
      </c>
      <c r="J228" s="67">
        <f t="shared" si="57"/>
        <v>0</v>
      </c>
      <c r="K228" s="67">
        <f t="shared" si="58"/>
        <v>0</v>
      </c>
      <c r="L228" s="67">
        <f t="shared" si="59"/>
        <v>1</v>
      </c>
      <c r="M228" s="68">
        <f t="shared" si="60"/>
        <v>0</v>
      </c>
      <c r="N228" s="68">
        <f t="shared" si="61"/>
        <v>1</v>
      </c>
      <c r="O228" s="68">
        <f t="shared" si="62"/>
        <v>4</v>
      </c>
      <c r="P228" s="68">
        <f t="shared" si="63"/>
        <v>5</v>
      </c>
    </row>
    <row r="229" spans="1:16" x14ac:dyDescent="0.2">
      <c r="A229" s="69" t="str">
        <f>'Les Résultats'!M71</f>
        <v>Nice</v>
      </c>
      <c r="B229" s="67">
        <f>'Les Résultats'!N71</f>
        <v>0</v>
      </c>
      <c r="C229" s="67">
        <f>'Les Résultats'!O71</f>
        <v>0</v>
      </c>
      <c r="D229" s="69" t="str">
        <f>'Les Résultats'!P71</f>
        <v xml:space="preserve">Paris-SG </v>
      </c>
      <c r="E229" s="68" t="str">
        <f>'Les Résultats'!Q71</f>
        <v>X</v>
      </c>
      <c r="F229" s="67">
        <f t="shared" si="55"/>
        <v>1</v>
      </c>
      <c r="G229" s="67">
        <f t="shared" si="56"/>
        <v>1</v>
      </c>
      <c r="H229" s="67">
        <f t="shared" si="64"/>
        <v>0</v>
      </c>
      <c r="I229" s="67">
        <f t="shared" si="65"/>
        <v>0</v>
      </c>
      <c r="J229" s="67">
        <f t="shared" si="57"/>
        <v>1</v>
      </c>
      <c r="K229" s="67">
        <f t="shared" si="58"/>
        <v>1</v>
      </c>
      <c r="L229" s="67">
        <f t="shared" si="59"/>
        <v>0</v>
      </c>
      <c r="M229" s="68">
        <f t="shared" si="60"/>
        <v>0</v>
      </c>
      <c r="N229" s="68">
        <f t="shared" si="61"/>
        <v>1</v>
      </c>
      <c r="O229" s="68">
        <f t="shared" si="62"/>
        <v>0</v>
      </c>
      <c r="P229" s="68">
        <f t="shared" si="63"/>
        <v>0</v>
      </c>
    </row>
    <row r="230" spans="1:16" x14ac:dyDescent="0.2">
      <c r="A230" s="69" t="str">
        <f>'Les Résultats'!M72</f>
        <v>Toulouse</v>
      </c>
      <c r="B230" s="67">
        <f>'Les Résultats'!N72</f>
        <v>0</v>
      </c>
      <c r="C230" s="67">
        <f>'Les Résultats'!O72</f>
        <v>1</v>
      </c>
      <c r="D230" s="69" t="str">
        <f>'Les Résultats'!P72</f>
        <v>Saint-Etienne</v>
      </c>
      <c r="E230" s="68" t="str">
        <f>'Les Résultats'!Q72</f>
        <v>X</v>
      </c>
      <c r="F230" s="67">
        <f t="shared" si="55"/>
        <v>0</v>
      </c>
      <c r="G230" s="67">
        <f t="shared" si="56"/>
        <v>3</v>
      </c>
      <c r="H230" s="67">
        <f t="shared" si="64"/>
        <v>0</v>
      </c>
      <c r="I230" s="67">
        <f t="shared" si="65"/>
        <v>1</v>
      </c>
      <c r="J230" s="67">
        <f t="shared" si="57"/>
        <v>0</v>
      </c>
      <c r="K230" s="67">
        <f t="shared" si="58"/>
        <v>0</v>
      </c>
      <c r="L230" s="67">
        <f t="shared" si="59"/>
        <v>1</v>
      </c>
      <c r="M230" s="68">
        <f t="shared" si="60"/>
        <v>0</v>
      </c>
      <c r="N230" s="68">
        <f t="shared" si="61"/>
        <v>1</v>
      </c>
      <c r="O230" s="68">
        <f t="shared" si="62"/>
        <v>0</v>
      </c>
      <c r="P230" s="68">
        <f t="shared" si="63"/>
        <v>1</v>
      </c>
    </row>
    <row r="231" spans="1:16" x14ac:dyDescent="0.2">
      <c r="A231" s="69" t="str">
        <f>'Les Résultats'!M73</f>
        <v>Evian-Thonon</v>
      </c>
      <c r="B231" s="67">
        <f>'Les Résultats'!N73</f>
        <v>2</v>
      </c>
      <c r="C231" s="67">
        <f>'Les Résultats'!O73</f>
        <v>0</v>
      </c>
      <c r="D231" s="69" t="str">
        <f>'Les Résultats'!P73</f>
        <v>Marseille</v>
      </c>
      <c r="E231" s="68" t="str">
        <f>'Les Résultats'!Q73</f>
        <v>X</v>
      </c>
      <c r="F231" s="67">
        <f t="shared" si="55"/>
        <v>3</v>
      </c>
      <c r="G231" s="67">
        <f t="shared" si="56"/>
        <v>0</v>
      </c>
      <c r="H231" s="67">
        <f t="shared" si="64"/>
        <v>1</v>
      </c>
      <c r="I231" s="67">
        <f t="shared" si="65"/>
        <v>0</v>
      </c>
      <c r="J231" s="67">
        <f t="shared" si="57"/>
        <v>0</v>
      </c>
      <c r="K231" s="67">
        <f t="shared" si="58"/>
        <v>0</v>
      </c>
      <c r="L231" s="67">
        <f t="shared" si="59"/>
        <v>0</v>
      </c>
      <c r="M231" s="68">
        <f t="shared" si="60"/>
        <v>1</v>
      </c>
      <c r="N231" s="68">
        <f t="shared" si="61"/>
        <v>1</v>
      </c>
      <c r="O231" s="68">
        <f t="shared" si="62"/>
        <v>2</v>
      </c>
      <c r="P231" s="68">
        <f t="shared" si="63"/>
        <v>0</v>
      </c>
    </row>
    <row r="232" spans="1:16" x14ac:dyDescent="0.2">
      <c r="A232" s="69" t="str">
        <f>'Les Résultats'!S64</f>
        <v>Lorient</v>
      </c>
      <c r="B232" s="67">
        <f>'Les Résultats'!T64</f>
        <v>0</v>
      </c>
      <c r="C232" s="67">
        <f>'Les Résultats'!U64</f>
        <v>1</v>
      </c>
      <c r="D232" s="69" t="str">
        <f>'Les Résultats'!V64</f>
        <v>Lille</v>
      </c>
      <c r="E232" s="68" t="str">
        <f>'Les Résultats'!W64</f>
        <v>X</v>
      </c>
      <c r="F232" s="67">
        <f t="shared" si="55"/>
        <v>0</v>
      </c>
      <c r="G232" s="67">
        <f t="shared" si="56"/>
        <v>3</v>
      </c>
      <c r="H232" s="67">
        <f t="shared" si="64"/>
        <v>0</v>
      </c>
      <c r="I232" s="67">
        <f t="shared" si="65"/>
        <v>1</v>
      </c>
      <c r="J232" s="67">
        <f t="shared" si="57"/>
        <v>0</v>
      </c>
      <c r="K232" s="67">
        <f t="shared" si="58"/>
        <v>0</v>
      </c>
      <c r="L232" s="67">
        <f t="shared" si="59"/>
        <v>1</v>
      </c>
      <c r="M232" s="68">
        <f t="shared" si="60"/>
        <v>0</v>
      </c>
      <c r="N232" s="68">
        <f t="shared" si="61"/>
        <v>1</v>
      </c>
      <c r="O232" s="68">
        <f t="shared" si="62"/>
        <v>0</v>
      </c>
      <c r="P232" s="68">
        <f t="shared" si="63"/>
        <v>1</v>
      </c>
    </row>
    <row r="233" spans="1:16" x14ac:dyDescent="0.2">
      <c r="A233" s="69" t="str">
        <f>'Les Résultats'!S65</f>
        <v>Nancy</v>
      </c>
      <c r="B233" s="67">
        <f>'Les Résultats'!T65</f>
        <v>0</v>
      </c>
      <c r="C233" s="67">
        <f>'Les Résultats'!U65</f>
        <v>3</v>
      </c>
      <c r="D233" s="69" t="str">
        <f>'Les Résultats'!V65</f>
        <v>Toulouse</v>
      </c>
      <c r="E233" s="68" t="str">
        <f>'Les Résultats'!W65</f>
        <v>X</v>
      </c>
      <c r="F233" s="67">
        <f t="shared" si="55"/>
        <v>0</v>
      </c>
      <c r="G233" s="67">
        <f t="shared" si="56"/>
        <v>3</v>
      </c>
      <c r="H233" s="67">
        <f t="shared" si="64"/>
        <v>0</v>
      </c>
      <c r="I233" s="67">
        <f t="shared" si="65"/>
        <v>1</v>
      </c>
      <c r="J233" s="67">
        <f t="shared" si="57"/>
        <v>0</v>
      </c>
      <c r="K233" s="67">
        <f t="shared" si="58"/>
        <v>0</v>
      </c>
      <c r="L233" s="67">
        <f t="shared" si="59"/>
        <v>1</v>
      </c>
      <c r="M233" s="68">
        <f t="shared" si="60"/>
        <v>0</v>
      </c>
      <c r="N233" s="68">
        <f t="shared" si="61"/>
        <v>1</v>
      </c>
      <c r="O233" s="68">
        <f t="shared" si="62"/>
        <v>0</v>
      </c>
      <c r="P233" s="68">
        <f t="shared" si="63"/>
        <v>3</v>
      </c>
    </row>
    <row r="234" spans="1:16" x14ac:dyDescent="0.2">
      <c r="A234" s="69" t="str">
        <f>'Les Résultats'!S66</f>
        <v>Caen</v>
      </c>
      <c r="B234" s="67">
        <f>'Les Résultats'!T66</f>
        <v>2</v>
      </c>
      <c r="C234" s="67">
        <f>'Les Résultats'!U66</f>
        <v>2</v>
      </c>
      <c r="D234" s="69" t="str">
        <f>'Les Résultats'!V66</f>
        <v>Evian-Thonon</v>
      </c>
      <c r="E234" s="68" t="str">
        <f>'Les Résultats'!W66</f>
        <v>X</v>
      </c>
      <c r="F234" s="67">
        <f t="shared" si="55"/>
        <v>1</v>
      </c>
      <c r="G234" s="67">
        <f t="shared" si="56"/>
        <v>1</v>
      </c>
      <c r="H234" s="67">
        <f t="shared" si="64"/>
        <v>0</v>
      </c>
      <c r="I234" s="67">
        <f t="shared" si="65"/>
        <v>0</v>
      </c>
      <c r="J234" s="67">
        <f t="shared" si="57"/>
        <v>1</v>
      </c>
      <c r="K234" s="67">
        <f t="shared" si="58"/>
        <v>1</v>
      </c>
      <c r="L234" s="67">
        <f t="shared" si="59"/>
        <v>0</v>
      </c>
      <c r="M234" s="68">
        <f t="shared" si="60"/>
        <v>0</v>
      </c>
      <c r="N234" s="68">
        <f t="shared" si="61"/>
        <v>1</v>
      </c>
      <c r="O234" s="68">
        <f t="shared" si="62"/>
        <v>2</v>
      </c>
      <c r="P234" s="68">
        <f t="shared" si="63"/>
        <v>2</v>
      </c>
    </row>
    <row r="235" spans="1:16" x14ac:dyDescent="0.2">
      <c r="A235" s="69" t="str">
        <f>'Les Résultats'!S67</f>
        <v>Ajaccio</v>
      </c>
      <c r="B235" s="67">
        <f>'Les Résultats'!T67</f>
        <v>0</v>
      </c>
      <c r="C235" s="67">
        <f>'Les Résultats'!U67</f>
        <v>0</v>
      </c>
      <c r="D235" s="69" t="str">
        <f>'Les Résultats'!V67</f>
        <v>Brest</v>
      </c>
      <c r="E235" s="68" t="str">
        <f>'Les Résultats'!W67</f>
        <v>X</v>
      </c>
      <c r="F235" s="67">
        <f t="shared" si="55"/>
        <v>1</v>
      </c>
      <c r="G235" s="67">
        <f t="shared" si="56"/>
        <v>1</v>
      </c>
      <c r="H235" s="67">
        <f t="shared" si="64"/>
        <v>0</v>
      </c>
      <c r="I235" s="67">
        <f t="shared" si="65"/>
        <v>0</v>
      </c>
      <c r="J235" s="67">
        <f t="shared" si="57"/>
        <v>1</v>
      </c>
      <c r="K235" s="67">
        <f t="shared" si="58"/>
        <v>1</v>
      </c>
      <c r="L235" s="67">
        <f t="shared" si="59"/>
        <v>0</v>
      </c>
      <c r="M235" s="68">
        <f t="shared" si="60"/>
        <v>0</v>
      </c>
      <c r="N235" s="68">
        <f t="shared" si="61"/>
        <v>1</v>
      </c>
      <c r="O235" s="68">
        <f t="shared" si="62"/>
        <v>0</v>
      </c>
      <c r="P235" s="68">
        <f t="shared" si="63"/>
        <v>0</v>
      </c>
    </row>
    <row r="236" spans="1:16" x14ac:dyDescent="0.2">
      <c r="A236" s="69" t="str">
        <f>'Les Résultats'!S68</f>
        <v>Dijon</v>
      </c>
      <c r="B236" s="67">
        <f>'Les Résultats'!T68</f>
        <v>3</v>
      </c>
      <c r="C236" s="67">
        <f>'Les Résultats'!U68</f>
        <v>0</v>
      </c>
      <c r="D236" s="69" t="str">
        <f>'Les Résultats'!V68</f>
        <v>Nice</v>
      </c>
      <c r="E236" s="68" t="str">
        <f>'Les Résultats'!W68</f>
        <v>X</v>
      </c>
      <c r="F236" s="67">
        <f t="shared" si="55"/>
        <v>3</v>
      </c>
      <c r="G236" s="67">
        <f t="shared" si="56"/>
        <v>0</v>
      </c>
      <c r="H236" s="67">
        <f t="shared" si="64"/>
        <v>1</v>
      </c>
      <c r="I236" s="67">
        <f t="shared" si="65"/>
        <v>0</v>
      </c>
      <c r="J236" s="67">
        <f t="shared" si="57"/>
        <v>0</v>
      </c>
      <c r="K236" s="67">
        <f t="shared" si="58"/>
        <v>0</v>
      </c>
      <c r="L236" s="67">
        <f t="shared" si="59"/>
        <v>0</v>
      </c>
      <c r="M236" s="68">
        <f t="shared" si="60"/>
        <v>1</v>
      </c>
      <c r="N236" s="68">
        <f t="shared" si="61"/>
        <v>1</v>
      </c>
      <c r="O236" s="68">
        <f t="shared" si="62"/>
        <v>3</v>
      </c>
      <c r="P236" s="68">
        <f t="shared" si="63"/>
        <v>0</v>
      </c>
    </row>
    <row r="237" spans="1:16" x14ac:dyDescent="0.2">
      <c r="A237" s="69" t="str">
        <f>'Les Résultats'!S69</f>
        <v>Sochaux</v>
      </c>
      <c r="B237" s="67">
        <f>'Les Résultats'!T69</f>
        <v>0</v>
      </c>
      <c r="C237" s="67">
        <f>'Les Résultats'!U69</f>
        <v>0</v>
      </c>
      <c r="D237" s="69" t="str">
        <f>'Les Résultats'!V69</f>
        <v>Auxerre</v>
      </c>
      <c r="E237" s="68" t="str">
        <f>'Les Résultats'!W69</f>
        <v>X</v>
      </c>
      <c r="F237" s="67">
        <f t="shared" si="55"/>
        <v>1</v>
      </c>
      <c r="G237" s="67">
        <f t="shared" si="56"/>
        <v>1</v>
      </c>
      <c r="H237" s="67">
        <f t="shared" si="64"/>
        <v>0</v>
      </c>
      <c r="I237" s="67">
        <f t="shared" si="65"/>
        <v>0</v>
      </c>
      <c r="J237" s="67">
        <f t="shared" si="57"/>
        <v>1</v>
      </c>
      <c r="K237" s="67">
        <f t="shared" si="58"/>
        <v>1</v>
      </c>
      <c r="L237" s="67">
        <f t="shared" si="59"/>
        <v>0</v>
      </c>
      <c r="M237" s="68">
        <f t="shared" si="60"/>
        <v>0</v>
      </c>
      <c r="N237" s="68">
        <f t="shared" si="61"/>
        <v>1</v>
      </c>
      <c r="O237" s="68">
        <f t="shared" si="62"/>
        <v>0</v>
      </c>
      <c r="P237" s="68">
        <f t="shared" si="63"/>
        <v>0</v>
      </c>
    </row>
    <row r="238" spans="1:16" x14ac:dyDescent="0.2">
      <c r="A238" s="69" t="str">
        <f>'Les Résultats'!S70</f>
        <v>Marseille</v>
      </c>
      <c r="B238" s="67">
        <f>'Les Résultats'!T70</f>
        <v>1</v>
      </c>
      <c r="C238" s="67">
        <f>'Les Résultats'!U70</f>
        <v>1</v>
      </c>
      <c r="D238" s="69" t="str">
        <f>'Les Résultats'!V70</f>
        <v>Valenciennes</v>
      </c>
      <c r="E238" s="68" t="str">
        <f>'Les Résultats'!W70</f>
        <v>X</v>
      </c>
      <c r="F238" s="67">
        <f t="shared" si="55"/>
        <v>1</v>
      </c>
      <c r="G238" s="67">
        <f t="shared" si="56"/>
        <v>1</v>
      </c>
      <c r="H238" s="67">
        <f t="shared" si="64"/>
        <v>0</v>
      </c>
      <c r="I238" s="67">
        <f t="shared" si="65"/>
        <v>0</v>
      </c>
      <c r="J238" s="67">
        <f t="shared" si="57"/>
        <v>1</v>
      </c>
      <c r="K238" s="67">
        <f t="shared" si="58"/>
        <v>1</v>
      </c>
      <c r="L238" s="67">
        <f t="shared" si="59"/>
        <v>0</v>
      </c>
      <c r="M238" s="68">
        <f t="shared" si="60"/>
        <v>0</v>
      </c>
      <c r="N238" s="68">
        <f t="shared" si="61"/>
        <v>1</v>
      </c>
      <c r="O238" s="68">
        <f t="shared" si="62"/>
        <v>1</v>
      </c>
      <c r="P238" s="68">
        <f t="shared" si="63"/>
        <v>1</v>
      </c>
    </row>
    <row r="239" spans="1:16" x14ac:dyDescent="0.2">
      <c r="A239" s="69" t="str">
        <f>'Les Résultats'!S71</f>
        <v>Bordeaux</v>
      </c>
      <c r="B239" s="67">
        <f>'Les Résultats'!T71</f>
        <v>1</v>
      </c>
      <c r="C239" s="67">
        <f>'Les Résultats'!U71</f>
        <v>0</v>
      </c>
      <c r="D239" s="69" t="str">
        <f>'Les Résultats'!V71</f>
        <v>Lyon</v>
      </c>
      <c r="E239" s="68" t="str">
        <f>'Les Résultats'!W71</f>
        <v>X</v>
      </c>
      <c r="F239" s="67">
        <f t="shared" si="55"/>
        <v>3</v>
      </c>
      <c r="G239" s="67">
        <f t="shared" si="56"/>
        <v>0</v>
      </c>
      <c r="H239" s="67">
        <f t="shared" si="64"/>
        <v>1</v>
      </c>
      <c r="I239" s="67">
        <f t="shared" si="65"/>
        <v>0</v>
      </c>
      <c r="J239" s="67">
        <f t="shared" si="57"/>
        <v>0</v>
      </c>
      <c r="K239" s="67">
        <f t="shared" si="58"/>
        <v>0</v>
      </c>
      <c r="L239" s="67">
        <f t="shared" si="59"/>
        <v>0</v>
      </c>
      <c r="M239" s="68">
        <f t="shared" si="60"/>
        <v>1</v>
      </c>
      <c r="N239" s="68">
        <f t="shared" si="61"/>
        <v>1</v>
      </c>
      <c r="O239" s="68">
        <f t="shared" si="62"/>
        <v>1</v>
      </c>
      <c r="P239" s="68">
        <f t="shared" si="63"/>
        <v>0</v>
      </c>
    </row>
    <row r="240" spans="1:16" x14ac:dyDescent="0.2">
      <c r="A240" s="69" t="str">
        <f>'Les Résultats'!S72</f>
        <v>Saint-Etienne</v>
      </c>
      <c r="B240" s="67">
        <f>'Les Résultats'!T72</f>
        <v>4</v>
      </c>
      <c r="C240" s="67">
        <f>'Les Résultats'!U72</f>
        <v>0</v>
      </c>
      <c r="D240" s="69" t="str">
        <f>'Les Résultats'!V72</f>
        <v>Rennes</v>
      </c>
      <c r="E240" s="68" t="str">
        <f>'Les Résultats'!W72</f>
        <v>X</v>
      </c>
      <c r="F240" s="67">
        <f t="shared" si="55"/>
        <v>3</v>
      </c>
      <c r="G240" s="67">
        <f t="shared" si="56"/>
        <v>0</v>
      </c>
      <c r="H240" s="67">
        <f t="shared" si="64"/>
        <v>1</v>
      </c>
      <c r="I240" s="67">
        <f t="shared" si="65"/>
        <v>0</v>
      </c>
      <c r="J240" s="67">
        <f t="shared" si="57"/>
        <v>0</v>
      </c>
      <c r="K240" s="67">
        <f t="shared" si="58"/>
        <v>0</v>
      </c>
      <c r="L240" s="67">
        <f t="shared" si="59"/>
        <v>0</v>
      </c>
      <c r="M240" s="68">
        <f t="shared" si="60"/>
        <v>1</v>
      </c>
      <c r="N240" s="68">
        <f t="shared" si="61"/>
        <v>1</v>
      </c>
      <c r="O240" s="68">
        <f t="shared" si="62"/>
        <v>4</v>
      </c>
      <c r="P240" s="68">
        <f t="shared" si="63"/>
        <v>0</v>
      </c>
    </row>
    <row r="241" spans="1:16" x14ac:dyDescent="0.2">
      <c r="A241" s="69" t="str">
        <f>'Les Résultats'!S73</f>
        <v xml:space="preserve">Paris-SG </v>
      </c>
      <c r="B241" s="67">
        <f>'Les Résultats'!T73</f>
        <v>2</v>
      </c>
      <c r="C241" s="67">
        <f>'Les Résultats'!U73</f>
        <v>2</v>
      </c>
      <c r="D241" s="69" t="str">
        <f>'Les Résultats'!V73</f>
        <v>Montpellier</v>
      </c>
      <c r="E241" s="68" t="str">
        <f>'Les Résultats'!W73</f>
        <v>X</v>
      </c>
      <c r="F241" s="67">
        <f t="shared" si="55"/>
        <v>1</v>
      </c>
      <c r="G241" s="67">
        <f t="shared" si="56"/>
        <v>1</v>
      </c>
      <c r="H241" s="67">
        <f t="shared" si="64"/>
        <v>0</v>
      </c>
      <c r="I241" s="67">
        <f t="shared" si="65"/>
        <v>0</v>
      </c>
      <c r="J241" s="67">
        <f t="shared" si="57"/>
        <v>1</v>
      </c>
      <c r="K241" s="67">
        <f t="shared" si="58"/>
        <v>1</v>
      </c>
      <c r="L241" s="67">
        <f t="shared" si="59"/>
        <v>0</v>
      </c>
      <c r="M241" s="68">
        <f t="shared" si="60"/>
        <v>0</v>
      </c>
      <c r="N241" s="68">
        <f t="shared" si="61"/>
        <v>1</v>
      </c>
      <c r="O241" s="68">
        <f t="shared" si="62"/>
        <v>2</v>
      </c>
      <c r="P241" s="68">
        <f t="shared" si="63"/>
        <v>2</v>
      </c>
    </row>
    <row r="242" spans="1:16" x14ac:dyDescent="0.2">
      <c r="A242" s="69" t="str">
        <f>'Les Résultats'!A76</f>
        <v>Montpellier</v>
      </c>
      <c r="B242" s="67">
        <f>'Les Résultats'!B76</f>
        <v>1</v>
      </c>
      <c r="C242" s="67">
        <f>'Les Résultats'!C76</f>
        <v>0</v>
      </c>
      <c r="D242" s="69" t="str">
        <f>'Les Résultats'!D76</f>
        <v>Bordeaux</v>
      </c>
      <c r="E242" s="68" t="str">
        <f>'Les Résultats'!E76</f>
        <v>X</v>
      </c>
      <c r="F242" s="67">
        <f t="shared" si="55"/>
        <v>3</v>
      </c>
      <c r="G242" s="67">
        <f t="shared" si="56"/>
        <v>0</v>
      </c>
      <c r="H242" s="67">
        <f t="shared" si="64"/>
        <v>1</v>
      </c>
      <c r="I242" s="67">
        <f t="shared" si="65"/>
        <v>0</v>
      </c>
      <c r="J242" s="67">
        <f t="shared" si="57"/>
        <v>0</v>
      </c>
      <c r="K242" s="67">
        <f t="shared" si="58"/>
        <v>0</v>
      </c>
      <c r="L242" s="67">
        <f t="shared" si="59"/>
        <v>0</v>
      </c>
      <c r="M242" s="68">
        <f t="shared" si="60"/>
        <v>1</v>
      </c>
      <c r="N242" s="68">
        <f t="shared" si="61"/>
        <v>1</v>
      </c>
      <c r="O242" s="68">
        <f t="shared" si="62"/>
        <v>1</v>
      </c>
      <c r="P242" s="68">
        <f t="shared" si="63"/>
        <v>0</v>
      </c>
    </row>
    <row r="243" spans="1:16" x14ac:dyDescent="0.2">
      <c r="A243" s="69" t="str">
        <f>'Les Résultats'!A77</f>
        <v>Auxerre</v>
      </c>
      <c r="B243" s="67">
        <f>'Les Résultats'!B77</f>
        <v>0</v>
      </c>
      <c r="C243" s="67">
        <f>'Les Résultats'!C77</f>
        <v>0</v>
      </c>
      <c r="D243" s="69" t="str">
        <f>'Les Résultats'!D77</f>
        <v>Saint-Etienne</v>
      </c>
      <c r="E243" s="68" t="str">
        <f>'Les Résultats'!E77</f>
        <v>X</v>
      </c>
      <c r="F243" s="67">
        <f t="shared" si="55"/>
        <v>1</v>
      </c>
      <c r="G243" s="67">
        <f t="shared" si="56"/>
        <v>1</v>
      </c>
      <c r="H243" s="67">
        <f t="shared" si="64"/>
        <v>0</v>
      </c>
      <c r="I243" s="67">
        <f t="shared" si="65"/>
        <v>0</v>
      </c>
      <c r="J243" s="67">
        <f t="shared" si="57"/>
        <v>1</v>
      </c>
      <c r="K243" s="67">
        <f t="shared" si="58"/>
        <v>1</v>
      </c>
      <c r="L243" s="67">
        <f t="shared" si="59"/>
        <v>0</v>
      </c>
      <c r="M243" s="68">
        <f t="shared" si="60"/>
        <v>0</v>
      </c>
      <c r="N243" s="68">
        <f t="shared" si="61"/>
        <v>1</v>
      </c>
      <c r="O243" s="68">
        <f t="shared" si="62"/>
        <v>0</v>
      </c>
      <c r="P243" s="68">
        <f t="shared" si="63"/>
        <v>0</v>
      </c>
    </row>
    <row r="244" spans="1:16" x14ac:dyDescent="0.2">
      <c r="A244" s="69" t="str">
        <f>'Les Résultats'!A78</f>
        <v>Valenciennes</v>
      </c>
      <c r="B244" s="67">
        <f>'Les Résultats'!B78</f>
        <v>2</v>
      </c>
      <c r="C244" s="67">
        <f>'Les Résultats'!C78</f>
        <v>0</v>
      </c>
      <c r="D244" s="69" t="str">
        <f>'Les Résultats'!D78</f>
        <v>Lorient</v>
      </c>
      <c r="E244" s="68" t="str">
        <f>'Les Résultats'!E78</f>
        <v>X</v>
      </c>
      <c r="F244" s="67">
        <f t="shared" si="55"/>
        <v>3</v>
      </c>
      <c r="G244" s="67">
        <f t="shared" si="56"/>
        <v>0</v>
      </c>
      <c r="H244" s="67">
        <f t="shared" si="64"/>
        <v>1</v>
      </c>
      <c r="I244" s="67">
        <f t="shared" si="65"/>
        <v>0</v>
      </c>
      <c r="J244" s="67">
        <f t="shared" si="57"/>
        <v>0</v>
      </c>
      <c r="K244" s="67">
        <f t="shared" si="58"/>
        <v>0</v>
      </c>
      <c r="L244" s="67">
        <f t="shared" si="59"/>
        <v>0</v>
      </c>
      <c r="M244" s="68">
        <f t="shared" si="60"/>
        <v>1</v>
      </c>
      <c r="N244" s="68">
        <f t="shared" si="61"/>
        <v>1</v>
      </c>
      <c r="O244" s="68">
        <f t="shared" si="62"/>
        <v>2</v>
      </c>
      <c r="P244" s="68">
        <f t="shared" si="63"/>
        <v>0</v>
      </c>
    </row>
    <row r="245" spans="1:16" x14ac:dyDescent="0.2">
      <c r="A245" s="69" t="str">
        <f>'Les Résultats'!A79</f>
        <v>Evian-Thonon</v>
      </c>
      <c r="B245" s="67">
        <f>'Les Résultats'!B79</f>
        <v>2</v>
      </c>
      <c r="C245" s="67">
        <f>'Les Résultats'!C79</f>
        <v>0</v>
      </c>
      <c r="D245" s="69" t="str">
        <f>'Les Résultats'!D79</f>
        <v>Nancy</v>
      </c>
      <c r="E245" s="68" t="str">
        <f>'Les Résultats'!E79</f>
        <v>X</v>
      </c>
      <c r="F245" s="67">
        <f t="shared" si="55"/>
        <v>3</v>
      </c>
      <c r="G245" s="67">
        <f t="shared" si="56"/>
        <v>0</v>
      </c>
      <c r="H245" s="67">
        <f t="shared" si="64"/>
        <v>1</v>
      </c>
      <c r="I245" s="67">
        <f t="shared" si="65"/>
        <v>0</v>
      </c>
      <c r="J245" s="67">
        <f t="shared" si="57"/>
        <v>0</v>
      </c>
      <c r="K245" s="67">
        <f t="shared" si="58"/>
        <v>0</v>
      </c>
      <c r="L245" s="67">
        <f t="shared" si="59"/>
        <v>0</v>
      </c>
      <c r="M245" s="68">
        <f t="shared" si="60"/>
        <v>1</v>
      </c>
      <c r="N245" s="68">
        <f t="shared" si="61"/>
        <v>1</v>
      </c>
      <c r="O245" s="68">
        <f t="shared" si="62"/>
        <v>2</v>
      </c>
      <c r="P245" s="68">
        <f t="shared" si="63"/>
        <v>0</v>
      </c>
    </row>
    <row r="246" spans="1:16" x14ac:dyDescent="0.2">
      <c r="A246" s="69" t="str">
        <f>'Les Résultats'!A80</f>
        <v>Nice</v>
      </c>
      <c r="B246" s="67">
        <f>'Les Résultats'!B80</f>
        <v>1</v>
      </c>
      <c r="C246" s="67">
        <f>'Les Résultats'!C80</f>
        <v>0</v>
      </c>
      <c r="D246" s="69" t="str">
        <f>'Les Résultats'!D80</f>
        <v>Caen</v>
      </c>
      <c r="E246" s="68" t="str">
        <f>'Les Résultats'!E80</f>
        <v>X</v>
      </c>
      <c r="F246" s="67">
        <f t="shared" si="55"/>
        <v>3</v>
      </c>
      <c r="G246" s="67">
        <f t="shared" si="56"/>
        <v>0</v>
      </c>
      <c r="H246" s="67">
        <f t="shared" si="64"/>
        <v>1</v>
      </c>
      <c r="I246" s="67">
        <f t="shared" si="65"/>
        <v>0</v>
      </c>
      <c r="J246" s="67">
        <f t="shared" si="57"/>
        <v>0</v>
      </c>
      <c r="K246" s="67">
        <f t="shared" si="58"/>
        <v>0</v>
      </c>
      <c r="L246" s="67">
        <f t="shared" si="59"/>
        <v>0</v>
      </c>
      <c r="M246" s="68">
        <f t="shared" si="60"/>
        <v>1</v>
      </c>
      <c r="N246" s="68">
        <f t="shared" si="61"/>
        <v>1</v>
      </c>
      <c r="O246" s="68">
        <f t="shared" si="62"/>
        <v>1</v>
      </c>
      <c r="P246" s="68">
        <f t="shared" si="63"/>
        <v>0</v>
      </c>
    </row>
    <row r="247" spans="1:16" x14ac:dyDescent="0.2">
      <c r="A247" s="69" t="str">
        <f>'Les Résultats'!A81</f>
        <v>Ajaccio</v>
      </c>
      <c r="B247" s="67">
        <f>'Les Résultats'!B81</f>
        <v>2</v>
      </c>
      <c r="C247" s="67">
        <f>'Les Résultats'!C81</f>
        <v>1</v>
      </c>
      <c r="D247" s="69" t="str">
        <f>'Les Résultats'!D81</f>
        <v>Dijon</v>
      </c>
      <c r="E247" s="68" t="str">
        <f>'Les Résultats'!E81</f>
        <v>X</v>
      </c>
      <c r="F247" s="67">
        <f t="shared" si="55"/>
        <v>3</v>
      </c>
      <c r="G247" s="67">
        <f t="shared" si="56"/>
        <v>0</v>
      </c>
      <c r="H247" s="67">
        <f t="shared" si="64"/>
        <v>1</v>
      </c>
      <c r="I247" s="67">
        <f t="shared" si="65"/>
        <v>0</v>
      </c>
      <c r="J247" s="67">
        <f t="shared" si="57"/>
        <v>0</v>
      </c>
      <c r="K247" s="67">
        <f t="shared" si="58"/>
        <v>0</v>
      </c>
      <c r="L247" s="67">
        <f t="shared" si="59"/>
        <v>0</v>
      </c>
      <c r="M247" s="68">
        <f t="shared" si="60"/>
        <v>1</v>
      </c>
      <c r="N247" s="68">
        <f t="shared" si="61"/>
        <v>1</v>
      </c>
      <c r="O247" s="68">
        <f t="shared" si="62"/>
        <v>2</v>
      </c>
      <c r="P247" s="68">
        <f t="shared" si="63"/>
        <v>1</v>
      </c>
    </row>
    <row r="248" spans="1:16" x14ac:dyDescent="0.2">
      <c r="A248" s="69" t="str">
        <f>'Les Résultats'!A82</f>
        <v>Lyon</v>
      </c>
      <c r="B248" s="67">
        <f>'Les Résultats'!B82</f>
        <v>4</v>
      </c>
      <c r="C248" s="67">
        <f>'Les Résultats'!C82</f>
        <v>4</v>
      </c>
      <c r="D248" s="69" t="str">
        <f>'Les Résultats'!D82</f>
        <v xml:space="preserve">Paris-SG </v>
      </c>
      <c r="E248" s="68" t="str">
        <f>'Les Résultats'!E82</f>
        <v>X</v>
      </c>
      <c r="F248" s="67">
        <f t="shared" si="55"/>
        <v>1</v>
      </c>
      <c r="G248" s="67">
        <f t="shared" si="56"/>
        <v>1</v>
      </c>
      <c r="H248" s="67">
        <f t="shared" si="64"/>
        <v>0</v>
      </c>
      <c r="I248" s="67">
        <f t="shared" si="65"/>
        <v>0</v>
      </c>
      <c r="J248" s="67">
        <f t="shared" si="57"/>
        <v>1</v>
      </c>
      <c r="K248" s="67">
        <f t="shared" si="58"/>
        <v>1</v>
      </c>
      <c r="L248" s="67">
        <f t="shared" si="59"/>
        <v>0</v>
      </c>
      <c r="M248" s="68">
        <f t="shared" si="60"/>
        <v>0</v>
      </c>
      <c r="N248" s="68">
        <f t="shared" si="61"/>
        <v>1</v>
      </c>
      <c r="O248" s="68">
        <f t="shared" si="62"/>
        <v>4</v>
      </c>
      <c r="P248" s="68">
        <f t="shared" si="63"/>
        <v>4</v>
      </c>
    </row>
    <row r="249" spans="1:16" x14ac:dyDescent="0.2">
      <c r="A249" s="69" t="str">
        <f>'Les Résultats'!A83</f>
        <v>Brest</v>
      </c>
      <c r="B249" s="67">
        <f>'Les Résultats'!B83</f>
        <v>1</v>
      </c>
      <c r="C249" s="67">
        <f>'Les Résultats'!C83</f>
        <v>0</v>
      </c>
      <c r="D249" s="69" t="str">
        <f>'Les Résultats'!D83</f>
        <v>Marseille</v>
      </c>
      <c r="E249" s="68" t="str">
        <f>'Les Résultats'!E83</f>
        <v>X</v>
      </c>
      <c r="F249" s="67">
        <f t="shared" si="55"/>
        <v>3</v>
      </c>
      <c r="G249" s="67">
        <f t="shared" si="56"/>
        <v>0</v>
      </c>
      <c r="H249" s="67">
        <f t="shared" si="64"/>
        <v>1</v>
      </c>
      <c r="I249" s="67">
        <f t="shared" si="65"/>
        <v>0</v>
      </c>
      <c r="J249" s="67">
        <f t="shared" si="57"/>
        <v>0</v>
      </c>
      <c r="K249" s="67">
        <f t="shared" si="58"/>
        <v>0</v>
      </c>
      <c r="L249" s="67">
        <f t="shared" si="59"/>
        <v>0</v>
      </c>
      <c r="M249" s="68">
        <f t="shared" si="60"/>
        <v>1</v>
      </c>
      <c r="N249" s="68">
        <f t="shared" si="61"/>
        <v>1</v>
      </c>
      <c r="O249" s="68">
        <f t="shared" si="62"/>
        <v>1</v>
      </c>
      <c r="P249" s="68">
        <f t="shared" si="63"/>
        <v>0</v>
      </c>
    </row>
    <row r="250" spans="1:16" x14ac:dyDescent="0.2">
      <c r="A250" s="69" t="str">
        <f>'Les Résultats'!A84</f>
        <v>Toulouse</v>
      </c>
      <c r="B250" s="67">
        <f>'Les Résultats'!B84</f>
        <v>2</v>
      </c>
      <c r="C250" s="67">
        <f>'Les Résultats'!C84</f>
        <v>0</v>
      </c>
      <c r="D250" s="69" t="str">
        <f>'Les Résultats'!D84</f>
        <v>Sochaux</v>
      </c>
      <c r="E250" s="68" t="str">
        <f>'Les Résultats'!E84</f>
        <v>X</v>
      </c>
      <c r="F250" s="67">
        <f t="shared" si="55"/>
        <v>3</v>
      </c>
      <c r="G250" s="67">
        <f t="shared" si="56"/>
        <v>0</v>
      </c>
      <c r="H250" s="67">
        <f t="shared" si="64"/>
        <v>1</v>
      </c>
      <c r="I250" s="67">
        <f t="shared" si="65"/>
        <v>0</v>
      </c>
      <c r="J250" s="67">
        <f t="shared" si="57"/>
        <v>0</v>
      </c>
      <c r="K250" s="67">
        <f t="shared" si="58"/>
        <v>0</v>
      </c>
      <c r="L250" s="67">
        <f t="shared" si="59"/>
        <v>0</v>
      </c>
      <c r="M250" s="68">
        <f t="shared" si="60"/>
        <v>1</v>
      </c>
      <c r="N250" s="68">
        <f t="shared" si="61"/>
        <v>1</v>
      </c>
      <c r="O250" s="68">
        <f t="shared" si="62"/>
        <v>2</v>
      </c>
      <c r="P250" s="68">
        <f t="shared" si="63"/>
        <v>0</v>
      </c>
    </row>
    <row r="251" spans="1:16" x14ac:dyDescent="0.2">
      <c r="A251" s="69" t="str">
        <f>'Les Résultats'!A85</f>
        <v>Rennes</v>
      </c>
      <c r="B251" s="67">
        <f>'Les Résultats'!B85</f>
        <v>1</v>
      </c>
      <c r="C251" s="67">
        <f>'Les Résultats'!C85</f>
        <v>1</v>
      </c>
      <c r="D251" s="69" t="str">
        <f>'Les Résultats'!D85</f>
        <v>Lille</v>
      </c>
      <c r="E251" s="68" t="str">
        <f>'Les Résultats'!E85</f>
        <v>X</v>
      </c>
      <c r="F251" s="67">
        <f t="shared" si="55"/>
        <v>1</v>
      </c>
      <c r="G251" s="67">
        <f t="shared" si="56"/>
        <v>1</v>
      </c>
      <c r="H251" s="67">
        <f t="shared" si="64"/>
        <v>0</v>
      </c>
      <c r="I251" s="67">
        <f t="shared" si="65"/>
        <v>0</v>
      </c>
      <c r="J251" s="67">
        <f t="shared" si="57"/>
        <v>1</v>
      </c>
      <c r="K251" s="67">
        <f t="shared" si="58"/>
        <v>1</v>
      </c>
      <c r="L251" s="67">
        <f t="shared" si="59"/>
        <v>0</v>
      </c>
      <c r="M251" s="68">
        <f t="shared" si="60"/>
        <v>0</v>
      </c>
      <c r="N251" s="68">
        <f t="shared" si="61"/>
        <v>1</v>
      </c>
      <c r="O251" s="68">
        <f t="shared" si="62"/>
        <v>1</v>
      </c>
      <c r="P251" s="68">
        <f t="shared" si="63"/>
        <v>1</v>
      </c>
    </row>
    <row r="252" spans="1:16" x14ac:dyDescent="0.2">
      <c r="A252" s="69" t="str">
        <f>'Les Résultats'!G76</f>
        <v>Dijon</v>
      </c>
      <c r="B252" s="67">
        <f>'Les Résultats'!H76</f>
        <v>1</v>
      </c>
      <c r="C252" s="67">
        <f>'Les Résultats'!I76</f>
        <v>1</v>
      </c>
      <c r="D252" s="69" t="str">
        <f>'Les Résultats'!J76</f>
        <v>Montpellier</v>
      </c>
      <c r="E252" s="68" t="str">
        <f>'Les Résultats'!K76</f>
        <v>X</v>
      </c>
      <c r="F252" s="67">
        <f t="shared" si="55"/>
        <v>1</v>
      </c>
      <c r="G252" s="67">
        <f t="shared" si="56"/>
        <v>1</v>
      </c>
      <c r="H252" s="67">
        <f t="shared" si="64"/>
        <v>0</v>
      </c>
      <c r="I252" s="67">
        <f t="shared" si="65"/>
        <v>0</v>
      </c>
      <c r="J252" s="67">
        <f t="shared" si="57"/>
        <v>1</v>
      </c>
      <c r="K252" s="67">
        <f t="shared" si="58"/>
        <v>1</v>
      </c>
      <c r="L252" s="67">
        <f t="shared" si="59"/>
        <v>0</v>
      </c>
      <c r="M252" s="68">
        <f t="shared" si="60"/>
        <v>0</v>
      </c>
      <c r="N252" s="68">
        <f t="shared" si="61"/>
        <v>1</v>
      </c>
      <c r="O252" s="68">
        <f t="shared" si="62"/>
        <v>1</v>
      </c>
      <c r="P252" s="68">
        <f t="shared" si="63"/>
        <v>1</v>
      </c>
    </row>
    <row r="253" spans="1:16" x14ac:dyDescent="0.2">
      <c r="A253" s="69" t="str">
        <f>'Les Résultats'!G77</f>
        <v>Lille</v>
      </c>
      <c r="B253" s="67">
        <f>'Les Résultats'!H77</f>
        <v>2</v>
      </c>
      <c r="C253" s="67">
        <f>'Les Résultats'!I77</f>
        <v>2</v>
      </c>
      <c r="D253" s="69" t="str">
        <f>'Les Résultats'!J77</f>
        <v>Auxerre</v>
      </c>
      <c r="E253" s="68" t="str">
        <f>'Les Résultats'!K77</f>
        <v>X</v>
      </c>
      <c r="F253" s="67">
        <f t="shared" si="55"/>
        <v>1</v>
      </c>
      <c r="G253" s="67">
        <f t="shared" si="56"/>
        <v>1</v>
      </c>
      <c r="H253" s="67">
        <f t="shared" si="64"/>
        <v>0</v>
      </c>
      <c r="I253" s="67">
        <f t="shared" si="65"/>
        <v>0</v>
      </c>
      <c r="J253" s="67">
        <f t="shared" si="57"/>
        <v>1</v>
      </c>
      <c r="K253" s="67">
        <f t="shared" si="58"/>
        <v>1</v>
      </c>
      <c r="L253" s="67">
        <f t="shared" si="59"/>
        <v>0</v>
      </c>
      <c r="M253" s="68">
        <f t="shared" si="60"/>
        <v>0</v>
      </c>
      <c r="N253" s="68">
        <f t="shared" si="61"/>
        <v>1</v>
      </c>
      <c r="O253" s="68">
        <f t="shared" si="62"/>
        <v>2</v>
      </c>
      <c r="P253" s="68">
        <f t="shared" si="63"/>
        <v>2</v>
      </c>
    </row>
    <row r="254" spans="1:16" x14ac:dyDescent="0.2">
      <c r="A254" s="69" t="str">
        <f>'Les Résultats'!G78</f>
        <v>Saint-Etienne</v>
      </c>
      <c r="B254" s="67">
        <f>'Les Résultats'!H78</f>
        <v>0</v>
      </c>
      <c r="C254" s="67">
        <f>'Les Résultats'!I78</f>
        <v>2</v>
      </c>
      <c r="D254" s="69" t="str">
        <f>'Les Résultats'!J78</f>
        <v>Evian-Thonon</v>
      </c>
      <c r="E254" s="68" t="str">
        <f>'Les Résultats'!K78</f>
        <v>X</v>
      </c>
      <c r="F254" s="67">
        <f t="shared" si="55"/>
        <v>0</v>
      </c>
      <c r="G254" s="67">
        <f t="shared" si="56"/>
        <v>3</v>
      </c>
      <c r="H254" s="67">
        <f t="shared" si="64"/>
        <v>0</v>
      </c>
      <c r="I254" s="67">
        <f t="shared" si="65"/>
        <v>1</v>
      </c>
      <c r="J254" s="67">
        <f t="shared" si="57"/>
        <v>0</v>
      </c>
      <c r="K254" s="67">
        <f t="shared" si="58"/>
        <v>0</v>
      </c>
      <c r="L254" s="67">
        <f t="shared" si="59"/>
        <v>1</v>
      </c>
      <c r="M254" s="68">
        <f t="shared" si="60"/>
        <v>0</v>
      </c>
      <c r="N254" s="68">
        <f t="shared" si="61"/>
        <v>1</v>
      </c>
      <c r="O254" s="68">
        <f t="shared" si="62"/>
        <v>0</v>
      </c>
      <c r="P254" s="68">
        <f t="shared" si="63"/>
        <v>2</v>
      </c>
    </row>
    <row r="255" spans="1:16" x14ac:dyDescent="0.2">
      <c r="A255" s="69" t="str">
        <f>'Les Résultats'!G79</f>
        <v>Nancy</v>
      </c>
      <c r="B255" s="67">
        <f>'Les Résultats'!H79</f>
        <v>2</v>
      </c>
      <c r="C255" s="67">
        <f>'Les Résultats'!I79</f>
        <v>0</v>
      </c>
      <c r="D255" s="69" t="str">
        <f>'Les Résultats'!J79</f>
        <v>Lyon</v>
      </c>
      <c r="E255" s="68" t="str">
        <f>'Les Résultats'!K79</f>
        <v>X</v>
      </c>
      <c r="F255" s="67">
        <f t="shared" si="55"/>
        <v>3</v>
      </c>
      <c r="G255" s="67">
        <f t="shared" si="56"/>
        <v>0</v>
      </c>
      <c r="H255" s="67">
        <f t="shared" si="64"/>
        <v>1</v>
      </c>
      <c r="I255" s="67">
        <f t="shared" si="65"/>
        <v>0</v>
      </c>
      <c r="J255" s="67">
        <f t="shared" si="57"/>
        <v>0</v>
      </c>
      <c r="K255" s="67">
        <f t="shared" si="58"/>
        <v>0</v>
      </c>
      <c r="L255" s="67">
        <f t="shared" si="59"/>
        <v>0</v>
      </c>
      <c r="M255" s="68">
        <f t="shared" si="60"/>
        <v>1</v>
      </c>
      <c r="N255" s="68">
        <f t="shared" si="61"/>
        <v>1</v>
      </c>
      <c r="O255" s="68">
        <f t="shared" si="62"/>
        <v>2</v>
      </c>
      <c r="P255" s="68">
        <f t="shared" si="63"/>
        <v>0</v>
      </c>
    </row>
    <row r="256" spans="1:16" x14ac:dyDescent="0.2">
      <c r="A256" s="69" t="str">
        <f>'Les Résultats'!G80</f>
        <v>Marseille</v>
      </c>
      <c r="B256" s="67">
        <f>'Les Résultats'!H80</f>
        <v>0</v>
      </c>
      <c r="C256" s="67">
        <f>'Les Résultats'!I80</f>
        <v>1</v>
      </c>
      <c r="D256" s="69" t="str">
        <f>'Les Résultats'!J80</f>
        <v>Toulouse</v>
      </c>
      <c r="E256" s="68" t="str">
        <f>'Les Résultats'!K80</f>
        <v>X</v>
      </c>
      <c r="F256" s="67">
        <f t="shared" si="55"/>
        <v>0</v>
      </c>
      <c r="G256" s="67">
        <f t="shared" si="56"/>
        <v>3</v>
      </c>
      <c r="H256" s="67">
        <f t="shared" si="64"/>
        <v>0</v>
      </c>
      <c r="I256" s="67">
        <f t="shared" si="65"/>
        <v>1</v>
      </c>
      <c r="J256" s="67">
        <f t="shared" si="57"/>
        <v>0</v>
      </c>
      <c r="K256" s="67">
        <f t="shared" si="58"/>
        <v>0</v>
      </c>
      <c r="L256" s="67">
        <f t="shared" si="59"/>
        <v>1</v>
      </c>
      <c r="M256" s="68">
        <f t="shared" si="60"/>
        <v>0</v>
      </c>
      <c r="N256" s="68">
        <f t="shared" si="61"/>
        <v>1</v>
      </c>
      <c r="O256" s="68">
        <f t="shared" si="62"/>
        <v>0</v>
      </c>
      <c r="P256" s="68">
        <f t="shared" si="63"/>
        <v>1</v>
      </c>
    </row>
    <row r="257" spans="1:16" x14ac:dyDescent="0.2">
      <c r="A257" s="69" t="str">
        <f>'Les Résultats'!G81</f>
        <v>Sochaux</v>
      </c>
      <c r="B257" s="67">
        <f>'Les Résultats'!H81</f>
        <v>1</v>
      </c>
      <c r="C257" s="67">
        <f>'Les Résultats'!I81</f>
        <v>1</v>
      </c>
      <c r="D257" s="69" t="str">
        <f>'Les Résultats'!J81</f>
        <v>Valenciennes</v>
      </c>
      <c r="E257" s="68" t="str">
        <f>'Les Résultats'!K81</f>
        <v>X</v>
      </c>
      <c r="F257" s="67">
        <f t="shared" si="55"/>
        <v>1</v>
      </c>
      <c r="G257" s="67">
        <f t="shared" si="56"/>
        <v>1</v>
      </c>
      <c r="H257" s="67">
        <f t="shared" si="64"/>
        <v>0</v>
      </c>
      <c r="I257" s="67">
        <f t="shared" si="65"/>
        <v>0</v>
      </c>
      <c r="J257" s="67">
        <f t="shared" si="57"/>
        <v>1</v>
      </c>
      <c r="K257" s="67">
        <f t="shared" si="58"/>
        <v>1</v>
      </c>
      <c r="L257" s="67">
        <f t="shared" si="59"/>
        <v>0</v>
      </c>
      <c r="M257" s="68">
        <f t="shared" si="60"/>
        <v>0</v>
      </c>
      <c r="N257" s="68">
        <f t="shared" si="61"/>
        <v>1</v>
      </c>
      <c r="O257" s="68">
        <f t="shared" si="62"/>
        <v>1</v>
      </c>
      <c r="P257" s="68">
        <f t="shared" si="63"/>
        <v>1</v>
      </c>
    </row>
    <row r="258" spans="1:16" x14ac:dyDescent="0.2">
      <c r="A258" s="69" t="str">
        <f>'Les Résultats'!G82</f>
        <v>Bordeaux</v>
      </c>
      <c r="B258" s="67">
        <f>'Les Résultats'!H82</f>
        <v>1</v>
      </c>
      <c r="C258" s="67">
        <f>'Les Résultats'!I82</f>
        <v>2</v>
      </c>
      <c r="D258" s="69" t="str">
        <f>'Les Résultats'!J82</f>
        <v>Nice</v>
      </c>
      <c r="E258" s="68" t="str">
        <f>'Les Résultats'!K82</f>
        <v>X</v>
      </c>
      <c r="F258" s="67">
        <f t="shared" si="55"/>
        <v>0</v>
      </c>
      <c r="G258" s="67">
        <f t="shared" si="56"/>
        <v>3</v>
      </c>
      <c r="H258" s="67">
        <f t="shared" si="64"/>
        <v>0</v>
      </c>
      <c r="I258" s="67">
        <f t="shared" si="65"/>
        <v>1</v>
      </c>
      <c r="J258" s="67">
        <f t="shared" si="57"/>
        <v>0</v>
      </c>
      <c r="K258" s="67">
        <f t="shared" si="58"/>
        <v>0</v>
      </c>
      <c r="L258" s="67">
        <f t="shared" si="59"/>
        <v>1</v>
      </c>
      <c r="M258" s="68">
        <f t="shared" si="60"/>
        <v>0</v>
      </c>
      <c r="N258" s="68">
        <f t="shared" si="61"/>
        <v>1</v>
      </c>
      <c r="O258" s="68">
        <f t="shared" si="62"/>
        <v>1</v>
      </c>
      <c r="P258" s="68">
        <f t="shared" si="63"/>
        <v>2</v>
      </c>
    </row>
    <row r="259" spans="1:16" x14ac:dyDescent="0.2">
      <c r="A259" s="69" t="str">
        <f>'Les Résultats'!G83</f>
        <v xml:space="preserve">Paris-SG </v>
      </c>
      <c r="B259" s="67">
        <f>'Les Résultats'!H83</f>
        <v>4</v>
      </c>
      <c r="C259" s="67">
        <f>'Les Résultats'!I83</f>
        <v>1</v>
      </c>
      <c r="D259" s="69" t="str">
        <f>'Les Résultats'!J83</f>
        <v>Ajaccio</v>
      </c>
      <c r="E259" s="68" t="str">
        <f>'Les Résultats'!K83</f>
        <v>X</v>
      </c>
      <c r="F259" s="67">
        <f t="shared" ref="F259:F322" si="66">IF(E259&lt;&gt;"X","",IF(B259&lt;C259,0,IF(B259=C259,1,3)))</f>
        <v>3</v>
      </c>
      <c r="G259" s="67">
        <f t="shared" ref="G259:G322" si="67">IF(E259&lt;&gt;"X","",IF(C259&lt;B259,0,IF(B259=C259,1,3)))</f>
        <v>0</v>
      </c>
      <c r="H259" s="67">
        <f t="shared" si="64"/>
        <v>1</v>
      </c>
      <c r="I259" s="67">
        <f t="shared" si="65"/>
        <v>0</v>
      </c>
      <c r="J259" s="67">
        <f t="shared" ref="J259:J322" si="68">IF(E259&lt;&gt;"X","",IF(B259=C259,1,0))</f>
        <v>0</v>
      </c>
      <c r="K259" s="67">
        <f t="shared" ref="K259:K322" si="69">IF(E259&lt;&gt;"X","",IF(B259=C259,1,0))</f>
        <v>0</v>
      </c>
      <c r="L259" s="67">
        <f t="shared" ref="L259:L322" si="70">IF(E259&lt;&gt;"X","",IF(B259&lt;C259,1,0))</f>
        <v>0</v>
      </c>
      <c r="M259" s="68">
        <f t="shared" ref="M259:M322" si="71">IF(E259&lt;&gt;"X","",IF(C259&lt;B259,1,0))</f>
        <v>1</v>
      </c>
      <c r="N259" s="68">
        <f t="shared" ref="N259:N322" si="72">IF(E259="X",1,"")</f>
        <v>1</v>
      </c>
      <c r="O259" s="68">
        <f t="shared" ref="O259:O322" si="73">IF(E259="X",B259,"")</f>
        <v>4</v>
      </c>
      <c r="P259" s="68">
        <f t="shared" ref="P259:P322" si="74">IF(E259="X",C259,"")</f>
        <v>1</v>
      </c>
    </row>
    <row r="260" spans="1:16" x14ac:dyDescent="0.2">
      <c r="A260" s="69" t="str">
        <f>'Les Résultats'!G84</f>
        <v>Caen</v>
      </c>
      <c r="B260" s="67">
        <f>'Les Résultats'!H84</f>
        <v>0</v>
      </c>
      <c r="C260" s="67">
        <f>'Les Résultats'!I84</f>
        <v>0</v>
      </c>
      <c r="D260" s="69" t="str">
        <f>'Les Résultats'!J84</f>
        <v>Brest</v>
      </c>
      <c r="E260" s="68" t="str">
        <f>'Les Résultats'!K84</f>
        <v>X</v>
      </c>
      <c r="F260" s="67">
        <f t="shared" si="66"/>
        <v>1</v>
      </c>
      <c r="G260" s="67">
        <f t="shared" si="67"/>
        <v>1</v>
      </c>
      <c r="H260" s="67">
        <f t="shared" si="64"/>
        <v>0</v>
      </c>
      <c r="I260" s="67">
        <f t="shared" si="65"/>
        <v>0</v>
      </c>
      <c r="J260" s="67">
        <f t="shared" si="68"/>
        <v>1</v>
      </c>
      <c r="K260" s="67">
        <f t="shared" si="69"/>
        <v>1</v>
      </c>
      <c r="L260" s="67">
        <f t="shared" si="70"/>
        <v>0</v>
      </c>
      <c r="M260" s="68">
        <f t="shared" si="71"/>
        <v>0</v>
      </c>
      <c r="N260" s="68">
        <f t="shared" si="72"/>
        <v>1</v>
      </c>
      <c r="O260" s="68">
        <f t="shared" si="73"/>
        <v>0</v>
      </c>
      <c r="P260" s="68">
        <f t="shared" si="74"/>
        <v>0</v>
      </c>
    </row>
    <row r="261" spans="1:16" x14ac:dyDescent="0.2">
      <c r="A261" s="69" t="str">
        <f>'Les Résultats'!G85</f>
        <v>Lorient</v>
      </c>
      <c r="B261" s="67">
        <f>'Les Résultats'!H85</f>
        <v>0</v>
      </c>
      <c r="C261" s="67">
        <f>'Les Résultats'!I85</f>
        <v>2</v>
      </c>
      <c r="D261" s="69" t="str">
        <f>'Les Résultats'!J85</f>
        <v>Rennes</v>
      </c>
      <c r="E261" s="68" t="str">
        <f>'Les Résultats'!K85</f>
        <v>X</v>
      </c>
      <c r="F261" s="67">
        <f t="shared" si="66"/>
        <v>0</v>
      </c>
      <c r="G261" s="67">
        <f t="shared" si="67"/>
        <v>3</v>
      </c>
      <c r="H261" s="67">
        <f t="shared" si="64"/>
        <v>0</v>
      </c>
      <c r="I261" s="67">
        <f t="shared" si="65"/>
        <v>1</v>
      </c>
      <c r="J261" s="67">
        <f t="shared" si="68"/>
        <v>0</v>
      </c>
      <c r="K261" s="67">
        <f t="shared" si="69"/>
        <v>0</v>
      </c>
      <c r="L261" s="67">
        <f t="shared" si="70"/>
        <v>1</v>
      </c>
      <c r="M261" s="68">
        <f t="shared" si="71"/>
        <v>0</v>
      </c>
      <c r="N261" s="68">
        <f t="shared" si="72"/>
        <v>1</v>
      </c>
      <c r="O261" s="68">
        <f t="shared" si="73"/>
        <v>0</v>
      </c>
      <c r="P261" s="68">
        <f t="shared" si="74"/>
        <v>2</v>
      </c>
    </row>
    <row r="262" spans="1:16" x14ac:dyDescent="0.2">
      <c r="A262" s="69" t="str">
        <f>'Les Résultats'!M76</f>
        <v>Ajaccio</v>
      </c>
      <c r="B262" s="67">
        <f>'Les Résultats'!N76</f>
        <v>1</v>
      </c>
      <c r="C262" s="67">
        <f>'Les Résultats'!O76</f>
        <v>0</v>
      </c>
      <c r="D262" s="69" t="str">
        <f>'Les Résultats'!P76</f>
        <v>Marseille</v>
      </c>
      <c r="E262" s="68" t="str">
        <f>'Les Résultats'!Q76</f>
        <v>X</v>
      </c>
      <c r="F262" s="67">
        <f t="shared" si="66"/>
        <v>3</v>
      </c>
      <c r="G262" s="67">
        <f t="shared" si="67"/>
        <v>0</v>
      </c>
      <c r="H262" s="67">
        <f t="shared" si="64"/>
        <v>1</v>
      </c>
      <c r="I262" s="67">
        <f t="shared" si="65"/>
        <v>0</v>
      </c>
      <c r="J262" s="67">
        <f t="shared" si="68"/>
        <v>0</v>
      </c>
      <c r="K262" s="67">
        <f t="shared" si="69"/>
        <v>0</v>
      </c>
      <c r="L262" s="67">
        <f t="shared" si="70"/>
        <v>0</v>
      </c>
      <c r="M262" s="68">
        <f t="shared" si="71"/>
        <v>1</v>
      </c>
      <c r="N262" s="68">
        <f t="shared" si="72"/>
        <v>1</v>
      </c>
      <c r="O262" s="68">
        <f t="shared" si="73"/>
        <v>1</v>
      </c>
      <c r="P262" s="68">
        <f t="shared" si="74"/>
        <v>0</v>
      </c>
    </row>
    <row r="263" spans="1:16" x14ac:dyDescent="0.2">
      <c r="A263" s="69" t="str">
        <f>'Les Résultats'!M77</f>
        <v>Valenciennes</v>
      </c>
      <c r="B263" s="67">
        <f>'Les Résultats'!N77</f>
        <v>1</v>
      </c>
      <c r="C263" s="67">
        <f>'Les Résultats'!O77</f>
        <v>2</v>
      </c>
      <c r="D263" s="69" t="str">
        <f>'Les Résultats'!P77</f>
        <v>Saint-Etienne</v>
      </c>
      <c r="E263" s="68" t="str">
        <f>'Les Résultats'!Q77</f>
        <v>X</v>
      </c>
      <c r="F263" s="67">
        <f t="shared" si="66"/>
        <v>0</v>
      </c>
      <c r="G263" s="67">
        <f t="shared" si="67"/>
        <v>3</v>
      </c>
      <c r="H263" s="67">
        <f t="shared" si="64"/>
        <v>0</v>
      </c>
      <c r="I263" s="67">
        <f t="shared" si="65"/>
        <v>1</v>
      </c>
      <c r="J263" s="67">
        <f t="shared" si="68"/>
        <v>0</v>
      </c>
      <c r="K263" s="67">
        <f t="shared" si="69"/>
        <v>0</v>
      </c>
      <c r="L263" s="67">
        <f t="shared" si="70"/>
        <v>1</v>
      </c>
      <c r="M263" s="68">
        <f t="shared" si="71"/>
        <v>0</v>
      </c>
      <c r="N263" s="68">
        <f t="shared" si="72"/>
        <v>1</v>
      </c>
      <c r="O263" s="68">
        <f t="shared" si="73"/>
        <v>1</v>
      </c>
      <c r="P263" s="68">
        <f t="shared" si="74"/>
        <v>2</v>
      </c>
    </row>
    <row r="264" spans="1:16" x14ac:dyDescent="0.2">
      <c r="A264" s="69" t="str">
        <f>'Les Résultats'!M78</f>
        <v>Toulouse</v>
      </c>
      <c r="B264" s="67">
        <f>'Les Résultats'!N78</f>
        <v>1</v>
      </c>
      <c r="C264" s="67">
        <f>'Les Résultats'!O78</f>
        <v>1</v>
      </c>
      <c r="D264" s="69" t="str">
        <f>'Les Résultats'!P78</f>
        <v>Lorient</v>
      </c>
      <c r="E264" s="68" t="str">
        <f>'Les Résultats'!Q78</f>
        <v>X</v>
      </c>
      <c r="F264" s="67">
        <f t="shared" si="66"/>
        <v>1</v>
      </c>
      <c r="G264" s="67">
        <f t="shared" si="67"/>
        <v>1</v>
      </c>
      <c r="H264" s="67">
        <f t="shared" si="64"/>
        <v>0</v>
      </c>
      <c r="I264" s="67">
        <f t="shared" si="65"/>
        <v>0</v>
      </c>
      <c r="J264" s="67">
        <f t="shared" si="68"/>
        <v>1</v>
      </c>
      <c r="K264" s="67">
        <f t="shared" si="69"/>
        <v>1</v>
      </c>
      <c r="L264" s="67">
        <f t="shared" si="70"/>
        <v>0</v>
      </c>
      <c r="M264" s="68">
        <f t="shared" si="71"/>
        <v>0</v>
      </c>
      <c r="N264" s="68">
        <f t="shared" si="72"/>
        <v>1</v>
      </c>
      <c r="O264" s="68">
        <f t="shared" si="73"/>
        <v>1</v>
      </c>
      <c r="P264" s="68">
        <f t="shared" si="74"/>
        <v>1</v>
      </c>
    </row>
    <row r="265" spans="1:16" x14ac:dyDescent="0.2">
      <c r="A265" s="69" t="str">
        <f>'Les Résultats'!M79</f>
        <v>Brest</v>
      </c>
      <c r="B265" s="67">
        <f>'Les Résultats'!N79</f>
        <v>0</v>
      </c>
      <c r="C265" s="67">
        <f>'Les Résultats'!O79</f>
        <v>2</v>
      </c>
      <c r="D265" s="69" t="str">
        <f>'Les Résultats'!P79</f>
        <v>Bordeaux</v>
      </c>
      <c r="E265" s="68" t="str">
        <f>'Les Résultats'!Q79</f>
        <v>X</v>
      </c>
      <c r="F265" s="67">
        <f t="shared" si="66"/>
        <v>0</v>
      </c>
      <c r="G265" s="67">
        <f t="shared" si="67"/>
        <v>3</v>
      </c>
      <c r="H265" s="67">
        <f t="shared" si="64"/>
        <v>0</v>
      </c>
      <c r="I265" s="67">
        <f t="shared" si="65"/>
        <v>1</v>
      </c>
      <c r="J265" s="67">
        <f t="shared" si="68"/>
        <v>0</v>
      </c>
      <c r="K265" s="67">
        <f t="shared" si="69"/>
        <v>0</v>
      </c>
      <c r="L265" s="67">
        <f t="shared" si="70"/>
        <v>1</v>
      </c>
      <c r="M265" s="68">
        <f t="shared" si="71"/>
        <v>0</v>
      </c>
      <c r="N265" s="68">
        <f t="shared" si="72"/>
        <v>1</v>
      </c>
      <c r="O265" s="68">
        <f t="shared" si="73"/>
        <v>0</v>
      </c>
      <c r="P265" s="68">
        <f t="shared" si="74"/>
        <v>2</v>
      </c>
    </row>
    <row r="266" spans="1:16" x14ac:dyDescent="0.2">
      <c r="A266" s="69" t="str">
        <f>'Les Résultats'!M80</f>
        <v>Evian-Thonon</v>
      </c>
      <c r="B266" s="67">
        <f>'Les Résultats'!N80</f>
        <v>2</v>
      </c>
      <c r="C266" s="67">
        <f>'Les Résultats'!O80</f>
        <v>3</v>
      </c>
      <c r="D266" s="69" t="str">
        <f>'Les Résultats'!P80</f>
        <v>Sochaux</v>
      </c>
      <c r="E266" s="68" t="str">
        <f>'Les Résultats'!Q80</f>
        <v>X</v>
      </c>
      <c r="F266" s="67">
        <f t="shared" si="66"/>
        <v>0</v>
      </c>
      <c r="G266" s="67">
        <f t="shared" si="67"/>
        <v>3</v>
      </c>
      <c r="H266" s="67">
        <f t="shared" si="64"/>
        <v>0</v>
      </c>
      <c r="I266" s="67">
        <f t="shared" si="65"/>
        <v>1</v>
      </c>
      <c r="J266" s="67">
        <f t="shared" si="68"/>
        <v>0</v>
      </c>
      <c r="K266" s="67">
        <f t="shared" si="69"/>
        <v>0</v>
      </c>
      <c r="L266" s="67">
        <f t="shared" si="70"/>
        <v>1</v>
      </c>
      <c r="M266" s="68">
        <f t="shared" si="71"/>
        <v>0</v>
      </c>
      <c r="N266" s="68">
        <f t="shared" si="72"/>
        <v>1</v>
      </c>
      <c r="O266" s="68">
        <f t="shared" si="73"/>
        <v>2</v>
      </c>
      <c r="P266" s="68">
        <f t="shared" si="74"/>
        <v>3</v>
      </c>
    </row>
    <row r="267" spans="1:16" x14ac:dyDescent="0.2">
      <c r="A267" s="69" t="str">
        <f>'Les Résultats'!M81</f>
        <v>Nice</v>
      </c>
      <c r="B267" s="67">
        <f>'Les Résultats'!N81</f>
        <v>1</v>
      </c>
      <c r="C267" s="67">
        <f>'Les Résultats'!O81</f>
        <v>1</v>
      </c>
      <c r="D267" s="69" t="str">
        <f>'Les Résultats'!P81</f>
        <v>Nancy</v>
      </c>
      <c r="E267" s="68" t="str">
        <f>'Les Résultats'!Q81</f>
        <v>X</v>
      </c>
      <c r="F267" s="67">
        <f t="shared" si="66"/>
        <v>1</v>
      </c>
      <c r="G267" s="67">
        <f t="shared" si="67"/>
        <v>1</v>
      </c>
      <c r="H267" s="67">
        <f t="shared" si="64"/>
        <v>0</v>
      </c>
      <c r="I267" s="67">
        <f t="shared" si="65"/>
        <v>0</v>
      </c>
      <c r="J267" s="67">
        <f t="shared" si="68"/>
        <v>1</v>
      </c>
      <c r="K267" s="67">
        <f t="shared" si="69"/>
        <v>1</v>
      </c>
      <c r="L267" s="67">
        <f t="shared" si="70"/>
        <v>0</v>
      </c>
      <c r="M267" s="68">
        <f t="shared" si="71"/>
        <v>0</v>
      </c>
      <c r="N267" s="68">
        <f t="shared" si="72"/>
        <v>1</v>
      </c>
      <c r="O267" s="68">
        <f t="shared" si="73"/>
        <v>1</v>
      </c>
      <c r="P267" s="68">
        <f t="shared" si="74"/>
        <v>1</v>
      </c>
    </row>
    <row r="268" spans="1:16" x14ac:dyDescent="0.2">
      <c r="A268" s="69" t="str">
        <f>'Les Résultats'!M82</f>
        <v>Lyon</v>
      </c>
      <c r="B268" s="67">
        <f>'Les Résultats'!N82</f>
        <v>2</v>
      </c>
      <c r="C268" s="67">
        <f>'Les Résultats'!O82</f>
        <v>1</v>
      </c>
      <c r="D268" s="69" t="str">
        <f>'Les Résultats'!P82</f>
        <v>Lille</v>
      </c>
      <c r="E268" s="68" t="str">
        <f>'Les Résultats'!Q82</f>
        <v>X</v>
      </c>
      <c r="F268" s="67">
        <f t="shared" si="66"/>
        <v>3</v>
      </c>
      <c r="G268" s="67">
        <f t="shared" si="67"/>
        <v>0</v>
      </c>
      <c r="H268" s="67">
        <f t="shared" si="64"/>
        <v>1</v>
      </c>
      <c r="I268" s="67">
        <f t="shared" si="65"/>
        <v>0</v>
      </c>
      <c r="J268" s="67">
        <f t="shared" si="68"/>
        <v>0</v>
      </c>
      <c r="K268" s="67">
        <f t="shared" si="69"/>
        <v>0</v>
      </c>
      <c r="L268" s="67">
        <f t="shared" si="70"/>
        <v>0</v>
      </c>
      <c r="M268" s="68">
        <f t="shared" si="71"/>
        <v>1</v>
      </c>
      <c r="N268" s="68">
        <f t="shared" si="72"/>
        <v>1</v>
      </c>
      <c r="O268" s="68">
        <f t="shared" si="73"/>
        <v>2</v>
      </c>
      <c r="P268" s="68">
        <f t="shared" si="74"/>
        <v>1</v>
      </c>
    </row>
    <row r="269" spans="1:16" x14ac:dyDescent="0.2">
      <c r="A269" s="69" t="str">
        <f>'Les Résultats'!M83</f>
        <v>Dijon</v>
      </c>
      <c r="B269" s="67">
        <f>'Les Résultats'!N83</f>
        <v>1</v>
      </c>
      <c r="C269" s="67">
        <f>'Les Résultats'!O83</f>
        <v>2</v>
      </c>
      <c r="D269" s="69" t="str">
        <f>'Les Résultats'!P83</f>
        <v xml:space="preserve">Paris-SG </v>
      </c>
      <c r="E269" s="68" t="str">
        <f>'Les Résultats'!Q83</f>
        <v>X</v>
      </c>
      <c r="F269" s="67">
        <f t="shared" si="66"/>
        <v>0</v>
      </c>
      <c r="G269" s="67">
        <f t="shared" si="67"/>
        <v>3</v>
      </c>
      <c r="H269" s="67">
        <f t="shared" ref="H269:H332" si="75">IF(E269&lt;&gt;"X","",IF(B269&gt;C269,1,0))</f>
        <v>0</v>
      </c>
      <c r="I269" s="67">
        <f t="shared" ref="I269:I332" si="76">IF(E269&lt;&gt;"X","",IF(C269&gt;B269,1,0))</f>
        <v>1</v>
      </c>
      <c r="J269" s="67">
        <f t="shared" si="68"/>
        <v>0</v>
      </c>
      <c r="K269" s="67">
        <f t="shared" si="69"/>
        <v>0</v>
      </c>
      <c r="L269" s="67">
        <f t="shared" si="70"/>
        <v>1</v>
      </c>
      <c r="M269" s="68">
        <f t="shared" si="71"/>
        <v>0</v>
      </c>
      <c r="N269" s="68">
        <f t="shared" si="72"/>
        <v>1</v>
      </c>
      <c r="O269" s="68">
        <f t="shared" si="73"/>
        <v>1</v>
      </c>
      <c r="P269" s="68">
        <f t="shared" si="74"/>
        <v>2</v>
      </c>
    </row>
    <row r="270" spans="1:16" x14ac:dyDescent="0.2">
      <c r="A270" s="69" t="str">
        <f>'Les Résultats'!M84</f>
        <v>Rennes</v>
      </c>
      <c r="B270" s="67">
        <f>'Les Résultats'!N84</f>
        <v>1</v>
      </c>
      <c r="C270" s="67">
        <f>'Les Résultats'!O84</f>
        <v>1</v>
      </c>
      <c r="D270" s="69" t="str">
        <f>'Les Résultats'!P84</f>
        <v>Auxerre</v>
      </c>
      <c r="E270" s="68" t="str">
        <f>'Les Résultats'!Q84</f>
        <v>X</v>
      </c>
      <c r="F270" s="67">
        <f t="shared" si="66"/>
        <v>1</v>
      </c>
      <c r="G270" s="67">
        <f t="shared" si="67"/>
        <v>1</v>
      </c>
      <c r="H270" s="67">
        <f t="shared" si="75"/>
        <v>0</v>
      </c>
      <c r="I270" s="67">
        <f t="shared" si="76"/>
        <v>0</v>
      </c>
      <c r="J270" s="67">
        <f t="shared" si="68"/>
        <v>1</v>
      </c>
      <c r="K270" s="67">
        <f t="shared" si="69"/>
        <v>1</v>
      </c>
      <c r="L270" s="67">
        <f t="shared" si="70"/>
        <v>0</v>
      </c>
      <c r="M270" s="68">
        <f t="shared" si="71"/>
        <v>0</v>
      </c>
      <c r="N270" s="68">
        <f t="shared" si="72"/>
        <v>1</v>
      </c>
      <c r="O270" s="68">
        <f t="shared" si="73"/>
        <v>1</v>
      </c>
      <c r="P270" s="68">
        <f t="shared" si="74"/>
        <v>1</v>
      </c>
    </row>
    <row r="271" spans="1:16" x14ac:dyDescent="0.2">
      <c r="A271" s="69" t="str">
        <f>'Les Résultats'!M85</f>
        <v>Montpellier</v>
      </c>
      <c r="B271" s="67">
        <f>'Les Résultats'!N85</f>
        <v>3</v>
      </c>
      <c r="C271" s="67">
        <f>'Les Résultats'!O85</f>
        <v>0</v>
      </c>
      <c r="D271" s="69" t="str">
        <f>'Les Résultats'!P85</f>
        <v>Caen</v>
      </c>
      <c r="E271" s="68" t="str">
        <f>'Les Résultats'!Q85</f>
        <v>X</v>
      </c>
      <c r="F271" s="67">
        <f t="shared" si="66"/>
        <v>3</v>
      </c>
      <c r="G271" s="67">
        <f t="shared" si="67"/>
        <v>0</v>
      </c>
      <c r="H271" s="67">
        <f t="shared" si="75"/>
        <v>1</v>
      </c>
      <c r="I271" s="67">
        <f t="shared" si="76"/>
        <v>0</v>
      </c>
      <c r="J271" s="67">
        <f t="shared" si="68"/>
        <v>0</v>
      </c>
      <c r="K271" s="67">
        <f t="shared" si="69"/>
        <v>0</v>
      </c>
      <c r="L271" s="67">
        <f t="shared" si="70"/>
        <v>0</v>
      </c>
      <c r="M271" s="68">
        <f t="shared" si="71"/>
        <v>1</v>
      </c>
      <c r="N271" s="68">
        <f t="shared" si="72"/>
        <v>1</v>
      </c>
      <c r="O271" s="68">
        <f t="shared" si="73"/>
        <v>3</v>
      </c>
      <c r="P271" s="68">
        <f t="shared" si="74"/>
        <v>0</v>
      </c>
    </row>
    <row r="272" spans="1:16" x14ac:dyDescent="0.2">
      <c r="A272" s="69" t="str">
        <f>'Les Résultats'!S76</f>
        <v>Caen</v>
      </c>
      <c r="B272" s="67">
        <f>'Les Résultats'!T76</f>
        <v>2</v>
      </c>
      <c r="C272" s="67">
        <f>'Les Résultats'!U76</f>
        <v>2</v>
      </c>
      <c r="D272" s="69" t="str">
        <f>'Les Résultats'!V76</f>
        <v xml:space="preserve">Paris-SG </v>
      </c>
      <c r="E272" s="68" t="str">
        <f>'Les Résultats'!W76</f>
        <v>X</v>
      </c>
      <c r="F272" s="67">
        <f t="shared" si="66"/>
        <v>1</v>
      </c>
      <c r="G272" s="67">
        <f t="shared" si="67"/>
        <v>1</v>
      </c>
      <c r="H272" s="67">
        <f t="shared" si="75"/>
        <v>0</v>
      </c>
      <c r="I272" s="67">
        <f t="shared" si="76"/>
        <v>0</v>
      </c>
      <c r="J272" s="67">
        <f t="shared" si="68"/>
        <v>1</v>
      </c>
      <c r="K272" s="67">
        <f t="shared" si="69"/>
        <v>1</v>
      </c>
      <c r="L272" s="67">
        <f t="shared" si="70"/>
        <v>0</v>
      </c>
      <c r="M272" s="68">
        <f t="shared" si="71"/>
        <v>0</v>
      </c>
      <c r="N272" s="68">
        <f t="shared" si="72"/>
        <v>1</v>
      </c>
      <c r="O272" s="68">
        <f t="shared" si="73"/>
        <v>2</v>
      </c>
      <c r="P272" s="68">
        <f t="shared" si="74"/>
        <v>2</v>
      </c>
    </row>
    <row r="273" spans="1:16" x14ac:dyDescent="0.2">
      <c r="A273" s="69" t="str">
        <f>'Les Résultats'!S77</f>
        <v>Nancy</v>
      </c>
      <c r="B273" s="67">
        <f>'Les Résultats'!T77</f>
        <v>1</v>
      </c>
      <c r="C273" s="67">
        <f>'Les Résultats'!U77</f>
        <v>0</v>
      </c>
      <c r="D273" s="69" t="str">
        <f>'Les Résultats'!V77</f>
        <v>Montpellier</v>
      </c>
      <c r="E273" s="68" t="str">
        <f>'Les Résultats'!W77</f>
        <v>X</v>
      </c>
      <c r="F273" s="67">
        <f t="shared" si="66"/>
        <v>3</v>
      </c>
      <c r="G273" s="67">
        <f t="shared" si="67"/>
        <v>0</v>
      </c>
      <c r="H273" s="67">
        <f t="shared" si="75"/>
        <v>1</v>
      </c>
      <c r="I273" s="67">
        <f t="shared" si="76"/>
        <v>0</v>
      </c>
      <c r="J273" s="67">
        <f t="shared" si="68"/>
        <v>0</v>
      </c>
      <c r="K273" s="67">
        <f t="shared" si="69"/>
        <v>0</v>
      </c>
      <c r="L273" s="67">
        <f t="shared" si="70"/>
        <v>0</v>
      </c>
      <c r="M273" s="68">
        <f t="shared" si="71"/>
        <v>1</v>
      </c>
      <c r="N273" s="68">
        <f t="shared" si="72"/>
        <v>1</v>
      </c>
      <c r="O273" s="68">
        <f t="shared" si="73"/>
        <v>1</v>
      </c>
      <c r="P273" s="68">
        <f t="shared" si="74"/>
        <v>0</v>
      </c>
    </row>
    <row r="274" spans="1:16" x14ac:dyDescent="0.2">
      <c r="A274" s="69" t="str">
        <f>'Les Résultats'!S78</f>
        <v>Marseille</v>
      </c>
      <c r="B274" s="67">
        <f>'Les Résultats'!T78</f>
        <v>1</v>
      </c>
      <c r="C274" s="67">
        <f>'Les Résultats'!U78</f>
        <v>2</v>
      </c>
      <c r="D274" s="69" t="str">
        <f>'Les Résultats'!V78</f>
        <v>Dijon</v>
      </c>
      <c r="E274" s="68" t="str">
        <f>'Les Résultats'!W78</f>
        <v>X</v>
      </c>
      <c r="F274" s="67">
        <f t="shared" si="66"/>
        <v>0</v>
      </c>
      <c r="G274" s="67">
        <f t="shared" si="67"/>
        <v>3</v>
      </c>
      <c r="H274" s="67">
        <f t="shared" si="75"/>
        <v>0</v>
      </c>
      <c r="I274" s="67">
        <f t="shared" si="76"/>
        <v>1</v>
      </c>
      <c r="J274" s="67">
        <f t="shared" si="68"/>
        <v>0</v>
      </c>
      <c r="K274" s="67">
        <f t="shared" si="69"/>
        <v>0</v>
      </c>
      <c r="L274" s="67">
        <f t="shared" si="70"/>
        <v>1</v>
      </c>
      <c r="M274" s="68">
        <f t="shared" si="71"/>
        <v>0</v>
      </c>
      <c r="N274" s="68">
        <f t="shared" si="72"/>
        <v>1</v>
      </c>
      <c r="O274" s="68">
        <f t="shared" si="73"/>
        <v>1</v>
      </c>
      <c r="P274" s="68">
        <f t="shared" si="74"/>
        <v>2</v>
      </c>
    </row>
    <row r="275" spans="1:16" x14ac:dyDescent="0.2">
      <c r="A275" s="69" t="str">
        <f>'Les Résultats'!S79</f>
        <v>Bordeaux</v>
      </c>
      <c r="B275" s="67">
        <f>'Les Résultats'!T79</f>
        <v>1</v>
      </c>
      <c r="C275" s="67">
        <f>'Les Résultats'!U79</f>
        <v>1</v>
      </c>
      <c r="D275" s="69" t="str">
        <f>'Les Résultats'!V79</f>
        <v>Ajaccio</v>
      </c>
      <c r="E275" s="68" t="str">
        <f>'Les Résultats'!W79</f>
        <v>X</v>
      </c>
      <c r="F275" s="67">
        <f t="shared" si="66"/>
        <v>1</v>
      </c>
      <c r="G275" s="67">
        <f t="shared" si="67"/>
        <v>1</v>
      </c>
      <c r="H275" s="67">
        <f t="shared" si="75"/>
        <v>0</v>
      </c>
      <c r="I275" s="67">
        <f t="shared" si="76"/>
        <v>0</v>
      </c>
      <c r="J275" s="67">
        <f t="shared" si="68"/>
        <v>1</v>
      </c>
      <c r="K275" s="67">
        <f t="shared" si="69"/>
        <v>1</v>
      </c>
      <c r="L275" s="67">
        <f t="shared" si="70"/>
        <v>0</v>
      </c>
      <c r="M275" s="68">
        <f t="shared" si="71"/>
        <v>0</v>
      </c>
      <c r="N275" s="68">
        <f t="shared" si="72"/>
        <v>1</v>
      </c>
      <c r="O275" s="68">
        <f t="shared" si="73"/>
        <v>1</v>
      </c>
      <c r="P275" s="68">
        <f t="shared" si="74"/>
        <v>1</v>
      </c>
    </row>
    <row r="276" spans="1:16" x14ac:dyDescent="0.2">
      <c r="A276" s="69" t="str">
        <f>'Les Résultats'!S80</f>
        <v>Auxerre</v>
      </c>
      <c r="B276" s="67">
        <f>'Les Résultats'!T80</f>
        <v>0</v>
      </c>
      <c r="C276" s="67">
        <f>'Les Résultats'!U80</f>
        <v>2</v>
      </c>
      <c r="D276" s="69" t="str">
        <f>'Les Résultats'!V80</f>
        <v>Evian-Thonon</v>
      </c>
      <c r="E276" s="68" t="str">
        <f>'Les Résultats'!W80</f>
        <v>X</v>
      </c>
      <c r="F276" s="67">
        <f t="shared" si="66"/>
        <v>0</v>
      </c>
      <c r="G276" s="67">
        <f t="shared" si="67"/>
        <v>3</v>
      </c>
      <c r="H276" s="67">
        <f t="shared" si="75"/>
        <v>0</v>
      </c>
      <c r="I276" s="67">
        <f t="shared" si="76"/>
        <v>1</v>
      </c>
      <c r="J276" s="67">
        <f t="shared" si="68"/>
        <v>0</v>
      </c>
      <c r="K276" s="67">
        <f t="shared" si="69"/>
        <v>0</v>
      </c>
      <c r="L276" s="67">
        <f t="shared" si="70"/>
        <v>1</v>
      </c>
      <c r="M276" s="68">
        <f t="shared" si="71"/>
        <v>0</v>
      </c>
      <c r="N276" s="68">
        <f t="shared" si="72"/>
        <v>1</v>
      </c>
      <c r="O276" s="68">
        <f t="shared" si="73"/>
        <v>0</v>
      </c>
      <c r="P276" s="68">
        <f t="shared" si="74"/>
        <v>2</v>
      </c>
    </row>
    <row r="277" spans="1:16" x14ac:dyDescent="0.2">
      <c r="A277" s="69" t="str">
        <f>'Les Résultats'!S81</f>
        <v>Lorient</v>
      </c>
      <c r="B277" s="67">
        <f>'Les Résultats'!T81</f>
        <v>2</v>
      </c>
      <c r="C277" s="67">
        <f>'Les Résultats'!U81</f>
        <v>1</v>
      </c>
      <c r="D277" s="69" t="str">
        <f>'Les Résultats'!V81</f>
        <v>Brest</v>
      </c>
      <c r="E277" s="68" t="str">
        <f>'Les Résultats'!W81</f>
        <v>X</v>
      </c>
      <c r="F277" s="67">
        <f t="shared" si="66"/>
        <v>3</v>
      </c>
      <c r="G277" s="67">
        <f t="shared" si="67"/>
        <v>0</v>
      </c>
      <c r="H277" s="67">
        <f t="shared" si="75"/>
        <v>1</v>
      </c>
      <c r="I277" s="67">
        <f t="shared" si="76"/>
        <v>0</v>
      </c>
      <c r="J277" s="67">
        <f t="shared" si="68"/>
        <v>0</v>
      </c>
      <c r="K277" s="67">
        <f t="shared" si="69"/>
        <v>0</v>
      </c>
      <c r="L277" s="67">
        <f t="shared" si="70"/>
        <v>0</v>
      </c>
      <c r="M277" s="68">
        <f t="shared" si="71"/>
        <v>1</v>
      </c>
      <c r="N277" s="68">
        <f t="shared" si="72"/>
        <v>1</v>
      </c>
      <c r="O277" s="68">
        <f t="shared" si="73"/>
        <v>2</v>
      </c>
      <c r="P277" s="68">
        <f t="shared" si="74"/>
        <v>1</v>
      </c>
    </row>
    <row r="278" spans="1:16" x14ac:dyDescent="0.2">
      <c r="A278" s="69" t="str">
        <f>'Les Résultats'!S82</f>
        <v>Saint-Etienne</v>
      </c>
      <c r="B278" s="67">
        <f>'Les Résultats'!T82</f>
        <v>0</v>
      </c>
      <c r="C278" s="67">
        <f>'Les Résultats'!U82</f>
        <v>1</v>
      </c>
      <c r="D278" s="69" t="str">
        <f>'Les Résultats'!V82</f>
        <v>Lyon</v>
      </c>
      <c r="E278" s="68" t="str">
        <f>'Les Résultats'!W82</f>
        <v>X</v>
      </c>
      <c r="F278" s="67">
        <f t="shared" si="66"/>
        <v>0</v>
      </c>
      <c r="G278" s="67">
        <f t="shared" si="67"/>
        <v>3</v>
      </c>
      <c r="H278" s="67">
        <f t="shared" si="75"/>
        <v>0</v>
      </c>
      <c r="I278" s="67">
        <f t="shared" si="76"/>
        <v>1</v>
      </c>
      <c r="J278" s="67">
        <f t="shared" si="68"/>
        <v>0</v>
      </c>
      <c r="K278" s="67">
        <f t="shared" si="69"/>
        <v>0</v>
      </c>
      <c r="L278" s="67">
        <f t="shared" si="70"/>
        <v>1</v>
      </c>
      <c r="M278" s="68">
        <f t="shared" si="71"/>
        <v>0</v>
      </c>
      <c r="N278" s="68">
        <f t="shared" si="72"/>
        <v>1</v>
      </c>
      <c r="O278" s="68">
        <f t="shared" si="73"/>
        <v>0</v>
      </c>
      <c r="P278" s="68">
        <f t="shared" si="74"/>
        <v>1</v>
      </c>
    </row>
    <row r="279" spans="1:16" x14ac:dyDescent="0.2">
      <c r="A279" s="69" t="str">
        <f>'Les Résultats'!S83</f>
        <v>Rennes</v>
      </c>
      <c r="B279" s="67">
        <f>'Les Résultats'!T83</f>
        <v>0</v>
      </c>
      <c r="C279" s="67">
        <f>'Les Résultats'!U83</f>
        <v>1</v>
      </c>
      <c r="D279" s="69" t="str">
        <f>'Les Résultats'!V77</f>
        <v>Montpellier</v>
      </c>
      <c r="E279" s="68" t="str">
        <f>'Les Résultats'!W83</f>
        <v>X</v>
      </c>
      <c r="F279" s="67">
        <f t="shared" si="66"/>
        <v>0</v>
      </c>
      <c r="G279" s="67">
        <f t="shared" si="67"/>
        <v>3</v>
      </c>
      <c r="H279" s="67">
        <f t="shared" si="75"/>
        <v>0</v>
      </c>
      <c r="I279" s="67">
        <f t="shared" si="76"/>
        <v>1</v>
      </c>
      <c r="J279" s="67">
        <f t="shared" si="68"/>
        <v>0</v>
      </c>
      <c r="K279" s="67">
        <f t="shared" si="69"/>
        <v>0</v>
      </c>
      <c r="L279" s="67">
        <f t="shared" si="70"/>
        <v>1</v>
      </c>
      <c r="M279" s="68">
        <f t="shared" si="71"/>
        <v>0</v>
      </c>
      <c r="N279" s="68">
        <f t="shared" si="72"/>
        <v>1</v>
      </c>
      <c r="O279" s="68">
        <f t="shared" si="73"/>
        <v>0</v>
      </c>
      <c r="P279" s="68">
        <f t="shared" si="74"/>
        <v>1</v>
      </c>
    </row>
    <row r="280" spans="1:16" x14ac:dyDescent="0.2">
      <c r="A280" s="69" t="str">
        <f>'Les Résultats'!S84</f>
        <v>Sochaux</v>
      </c>
      <c r="B280" s="67">
        <f>'Les Résultats'!T84</f>
        <v>2</v>
      </c>
      <c r="C280" s="67">
        <f>'Les Résultats'!U84</f>
        <v>0</v>
      </c>
      <c r="D280" s="69" t="str">
        <f>'Les Résultats'!V84</f>
        <v>Nice</v>
      </c>
      <c r="E280" s="68" t="str">
        <f>'Les Résultats'!W84</f>
        <v>X</v>
      </c>
      <c r="F280" s="67">
        <f t="shared" si="66"/>
        <v>3</v>
      </c>
      <c r="G280" s="67">
        <f t="shared" si="67"/>
        <v>0</v>
      </c>
      <c r="H280" s="67">
        <f t="shared" si="75"/>
        <v>1</v>
      </c>
      <c r="I280" s="67">
        <f t="shared" si="76"/>
        <v>0</v>
      </c>
      <c r="J280" s="67">
        <f t="shared" si="68"/>
        <v>0</v>
      </c>
      <c r="K280" s="67">
        <f t="shared" si="69"/>
        <v>0</v>
      </c>
      <c r="L280" s="67">
        <f t="shared" si="70"/>
        <v>0</v>
      </c>
      <c r="M280" s="68">
        <f t="shared" si="71"/>
        <v>1</v>
      </c>
      <c r="N280" s="68">
        <f t="shared" si="72"/>
        <v>1</v>
      </c>
      <c r="O280" s="68">
        <f t="shared" si="73"/>
        <v>2</v>
      </c>
      <c r="P280" s="68">
        <f t="shared" si="74"/>
        <v>0</v>
      </c>
    </row>
    <row r="281" spans="1:16" x14ac:dyDescent="0.2">
      <c r="A281" s="69" t="str">
        <f>'Les Résultats'!S85</f>
        <v>Lille</v>
      </c>
      <c r="B281" s="67">
        <f>'Les Résultats'!T85</f>
        <v>4</v>
      </c>
      <c r="C281" s="67">
        <f>'Les Résultats'!U85</f>
        <v>0</v>
      </c>
      <c r="D281" s="69" t="str">
        <f>'Les Résultats'!V85</f>
        <v>Valenciennes</v>
      </c>
      <c r="E281" s="68" t="str">
        <f>'Les Résultats'!W85</f>
        <v>X</v>
      </c>
      <c r="F281" s="67">
        <f t="shared" si="66"/>
        <v>3</v>
      </c>
      <c r="G281" s="67">
        <f t="shared" si="67"/>
        <v>0</v>
      </c>
      <c r="H281" s="67">
        <f t="shared" si="75"/>
        <v>1</v>
      </c>
      <c r="I281" s="67">
        <f t="shared" si="76"/>
        <v>0</v>
      </c>
      <c r="J281" s="67">
        <f t="shared" si="68"/>
        <v>0</v>
      </c>
      <c r="K281" s="67">
        <f t="shared" si="69"/>
        <v>0</v>
      </c>
      <c r="L281" s="67">
        <f t="shared" si="70"/>
        <v>0</v>
      </c>
      <c r="M281" s="68">
        <f t="shared" si="71"/>
        <v>1</v>
      </c>
      <c r="N281" s="68">
        <f t="shared" si="72"/>
        <v>1</v>
      </c>
      <c r="O281" s="68">
        <f t="shared" si="73"/>
        <v>4</v>
      </c>
      <c r="P281" s="68">
        <f t="shared" si="74"/>
        <v>0</v>
      </c>
    </row>
    <row r="282" spans="1:16" x14ac:dyDescent="0.2">
      <c r="A282" s="69" t="str">
        <f>'Les Résultats'!D88</f>
        <v>Saint-Etienne</v>
      </c>
      <c r="B282" s="67">
        <f>'Les Résultats'!B88</f>
        <v>1</v>
      </c>
      <c r="C282" s="67">
        <f>'Les Résultats'!C88</f>
        <v>0</v>
      </c>
      <c r="D282" s="69" t="s">
        <v>84</v>
      </c>
      <c r="E282" s="68" t="str">
        <f>'Les Résultats'!E88</f>
        <v>X</v>
      </c>
      <c r="F282" s="67">
        <f t="shared" si="66"/>
        <v>3</v>
      </c>
      <c r="G282" s="67">
        <f t="shared" si="67"/>
        <v>0</v>
      </c>
      <c r="H282" s="67">
        <f t="shared" si="75"/>
        <v>1</v>
      </c>
      <c r="I282" s="67">
        <f t="shared" si="76"/>
        <v>0</v>
      </c>
      <c r="J282" s="67">
        <f t="shared" si="68"/>
        <v>0</v>
      </c>
      <c r="K282" s="67">
        <f t="shared" si="69"/>
        <v>0</v>
      </c>
      <c r="L282" s="67">
        <f t="shared" si="70"/>
        <v>0</v>
      </c>
      <c r="M282" s="68">
        <f t="shared" si="71"/>
        <v>1</v>
      </c>
      <c r="N282" s="68">
        <f t="shared" si="72"/>
        <v>1</v>
      </c>
      <c r="O282" s="68">
        <f t="shared" si="73"/>
        <v>1</v>
      </c>
      <c r="P282" s="68">
        <f t="shared" si="74"/>
        <v>0</v>
      </c>
    </row>
    <row r="283" spans="1:16" x14ac:dyDescent="0.2">
      <c r="A283" s="69" t="str">
        <f>'Les Résultats'!A89</f>
        <v>Evian-Thonon</v>
      </c>
      <c r="B283" s="67">
        <f>'Les Résultats'!B89</f>
        <v>0</v>
      </c>
      <c r="C283" s="67">
        <f>'Les Résultats'!C89</f>
        <v>3</v>
      </c>
      <c r="D283" s="69" t="str">
        <f>'Les Résultats'!D89</f>
        <v>Lille</v>
      </c>
      <c r="E283" s="68" t="str">
        <f>'Les Résultats'!E89</f>
        <v>X</v>
      </c>
      <c r="F283" s="67">
        <f t="shared" si="66"/>
        <v>0</v>
      </c>
      <c r="G283" s="67">
        <f t="shared" si="67"/>
        <v>3</v>
      </c>
      <c r="H283" s="67">
        <f t="shared" si="75"/>
        <v>0</v>
      </c>
      <c r="I283" s="67">
        <f t="shared" si="76"/>
        <v>1</v>
      </c>
      <c r="J283" s="67">
        <f t="shared" si="68"/>
        <v>0</v>
      </c>
      <c r="K283" s="67">
        <f t="shared" si="69"/>
        <v>0</v>
      </c>
      <c r="L283" s="67">
        <f t="shared" si="70"/>
        <v>1</v>
      </c>
      <c r="M283" s="68">
        <f t="shared" si="71"/>
        <v>0</v>
      </c>
      <c r="N283" s="68">
        <f t="shared" si="72"/>
        <v>1</v>
      </c>
      <c r="O283" s="68">
        <f t="shared" si="73"/>
        <v>0</v>
      </c>
      <c r="P283" s="68">
        <f t="shared" si="74"/>
        <v>3</v>
      </c>
    </row>
    <row r="284" spans="1:16" x14ac:dyDescent="0.2">
      <c r="A284" s="69" t="str">
        <f>'Les Résultats'!A90</f>
        <v>Lyon</v>
      </c>
      <c r="B284" s="67">
        <f>'Les Résultats'!B90</f>
        <v>2</v>
      </c>
      <c r="C284" s="67">
        <f>'Les Résultats'!C90</f>
        <v>1</v>
      </c>
      <c r="D284" s="69" t="str">
        <f>'Les Résultats'!D90</f>
        <v>Sochaux</v>
      </c>
      <c r="E284" s="68" t="str">
        <f>'Les Résultats'!E90</f>
        <v>X</v>
      </c>
      <c r="F284" s="67">
        <f t="shared" si="66"/>
        <v>3</v>
      </c>
      <c r="G284" s="67">
        <f t="shared" si="67"/>
        <v>0</v>
      </c>
      <c r="H284" s="67">
        <f t="shared" si="75"/>
        <v>1</v>
      </c>
      <c r="I284" s="67">
        <f t="shared" si="76"/>
        <v>0</v>
      </c>
      <c r="J284" s="67">
        <f t="shared" si="68"/>
        <v>0</v>
      </c>
      <c r="K284" s="67">
        <f t="shared" si="69"/>
        <v>0</v>
      </c>
      <c r="L284" s="67">
        <f t="shared" si="70"/>
        <v>0</v>
      </c>
      <c r="M284" s="68">
        <f t="shared" si="71"/>
        <v>1</v>
      </c>
      <c r="N284" s="68">
        <f t="shared" si="72"/>
        <v>1</v>
      </c>
      <c r="O284" s="68">
        <f t="shared" si="73"/>
        <v>2</v>
      </c>
      <c r="P284" s="68">
        <f t="shared" si="74"/>
        <v>1</v>
      </c>
    </row>
    <row r="285" spans="1:16" x14ac:dyDescent="0.2">
      <c r="A285" s="69" t="str">
        <f>'Les Résultats'!A91</f>
        <v>Nice</v>
      </c>
      <c r="B285" s="67">
        <f>'Les Résultats'!B91</f>
        <v>1</v>
      </c>
      <c r="C285" s="67">
        <f>'Les Résultats'!C91</f>
        <v>1</v>
      </c>
      <c r="D285" s="69" t="str">
        <f>'Les Résultats'!D91</f>
        <v>Marseille</v>
      </c>
      <c r="E285" s="68" t="str">
        <f>'Les Résultats'!E91</f>
        <v>X</v>
      </c>
      <c r="F285" s="67">
        <f t="shared" si="66"/>
        <v>1</v>
      </c>
      <c r="G285" s="67">
        <f t="shared" si="67"/>
        <v>1</v>
      </c>
      <c r="H285" s="67">
        <f t="shared" si="75"/>
        <v>0</v>
      </c>
      <c r="I285" s="67">
        <f t="shared" si="76"/>
        <v>0</v>
      </c>
      <c r="J285" s="67">
        <f t="shared" si="68"/>
        <v>1</v>
      </c>
      <c r="K285" s="67">
        <f t="shared" si="69"/>
        <v>1</v>
      </c>
      <c r="L285" s="67">
        <f t="shared" si="70"/>
        <v>0</v>
      </c>
      <c r="M285" s="68">
        <f t="shared" si="71"/>
        <v>0</v>
      </c>
      <c r="N285" s="68">
        <f t="shared" si="72"/>
        <v>1</v>
      </c>
      <c r="O285" s="68">
        <f t="shared" si="73"/>
        <v>1</v>
      </c>
      <c r="P285" s="68">
        <f t="shared" si="74"/>
        <v>1</v>
      </c>
    </row>
    <row r="286" spans="1:16" x14ac:dyDescent="0.2">
      <c r="A286" s="69" t="str">
        <f>'Les Résultats'!A92</f>
        <v>Ajaccio</v>
      </c>
      <c r="B286" s="67">
        <f>'Les Résultats'!B92</f>
        <v>1</v>
      </c>
      <c r="C286" s="67">
        <f>'Les Résultats'!C92</f>
        <v>1</v>
      </c>
      <c r="D286" s="69" t="str">
        <f>'Les Résultats'!D92</f>
        <v>Lorient</v>
      </c>
      <c r="E286" s="68" t="str">
        <f>'Les Résultats'!E92</f>
        <v>X</v>
      </c>
      <c r="F286" s="67">
        <f t="shared" si="66"/>
        <v>1</v>
      </c>
      <c r="G286" s="67">
        <f t="shared" si="67"/>
        <v>1</v>
      </c>
      <c r="H286" s="67">
        <f t="shared" si="75"/>
        <v>0</v>
      </c>
      <c r="I286" s="67">
        <f t="shared" si="76"/>
        <v>0</v>
      </c>
      <c r="J286" s="67">
        <f t="shared" si="68"/>
        <v>1</v>
      </c>
      <c r="K286" s="67">
        <f t="shared" si="69"/>
        <v>1</v>
      </c>
      <c r="L286" s="67">
        <f t="shared" si="70"/>
        <v>0</v>
      </c>
      <c r="M286" s="68">
        <f t="shared" si="71"/>
        <v>0</v>
      </c>
      <c r="N286" s="68">
        <f t="shared" si="72"/>
        <v>1</v>
      </c>
      <c r="O286" s="68">
        <f t="shared" si="73"/>
        <v>1</v>
      </c>
      <c r="P286" s="68">
        <f t="shared" si="74"/>
        <v>1</v>
      </c>
    </row>
    <row r="287" spans="1:16" x14ac:dyDescent="0.2">
      <c r="A287" s="69" t="str">
        <f>'Les Résultats'!A93</f>
        <v>Brest</v>
      </c>
      <c r="B287" s="67">
        <f>'Les Résultats'!B93</f>
        <v>0</v>
      </c>
      <c r="C287" s="67">
        <f>'Les Résultats'!C93</f>
        <v>1</v>
      </c>
      <c r="D287" s="69" t="str">
        <f>'Les Résultats'!D93</f>
        <v>Nancy</v>
      </c>
      <c r="E287" s="68" t="str">
        <f>'Les Résultats'!E93</f>
        <v>X</v>
      </c>
      <c r="F287" s="67">
        <f t="shared" si="66"/>
        <v>0</v>
      </c>
      <c r="G287" s="67">
        <f t="shared" si="67"/>
        <v>3</v>
      </c>
      <c r="H287" s="67">
        <f t="shared" si="75"/>
        <v>0</v>
      </c>
      <c r="I287" s="67">
        <f t="shared" si="76"/>
        <v>1</v>
      </c>
      <c r="J287" s="67">
        <f t="shared" si="68"/>
        <v>0</v>
      </c>
      <c r="K287" s="67">
        <f t="shared" si="69"/>
        <v>0</v>
      </c>
      <c r="L287" s="67">
        <f t="shared" si="70"/>
        <v>1</v>
      </c>
      <c r="M287" s="68">
        <f t="shared" si="71"/>
        <v>0</v>
      </c>
      <c r="N287" s="68">
        <f t="shared" si="72"/>
        <v>1</v>
      </c>
      <c r="O287" s="68">
        <f t="shared" si="73"/>
        <v>0</v>
      </c>
      <c r="P287" s="68">
        <f t="shared" si="74"/>
        <v>1</v>
      </c>
    </row>
    <row r="288" spans="1:16" x14ac:dyDescent="0.2">
      <c r="A288" s="69" t="str">
        <f>'Les Résultats'!A94</f>
        <v>Valenciennes</v>
      </c>
      <c r="B288" s="67">
        <f>'Les Résultats'!B94</f>
        <v>1</v>
      </c>
      <c r="C288" s="67">
        <f>'Les Résultats'!C94</f>
        <v>0</v>
      </c>
      <c r="D288" s="69" t="str">
        <f>'Les Résultats'!D94</f>
        <v>Rennes</v>
      </c>
      <c r="E288" s="68" t="str">
        <f>'Les Résultats'!E94</f>
        <v>X</v>
      </c>
      <c r="F288" s="67">
        <f t="shared" si="66"/>
        <v>3</v>
      </c>
      <c r="G288" s="67">
        <f t="shared" si="67"/>
        <v>0</v>
      </c>
      <c r="H288" s="67">
        <f t="shared" si="75"/>
        <v>1</v>
      </c>
      <c r="I288" s="67">
        <f t="shared" si="76"/>
        <v>0</v>
      </c>
      <c r="J288" s="67">
        <f t="shared" si="68"/>
        <v>0</v>
      </c>
      <c r="K288" s="67">
        <f t="shared" si="69"/>
        <v>0</v>
      </c>
      <c r="L288" s="67">
        <f t="shared" si="70"/>
        <v>0</v>
      </c>
      <c r="M288" s="68">
        <f t="shared" si="71"/>
        <v>1</v>
      </c>
      <c r="N288" s="68">
        <f t="shared" si="72"/>
        <v>1</v>
      </c>
      <c r="O288" s="68">
        <f t="shared" si="73"/>
        <v>1</v>
      </c>
      <c r="P288" s="68">
        <f t="shared" si="74"/>
        <v>0</v>
      </c>
    </row>
    <row r="289" spans="1:16" x14ac:dyDescent="0.2">
      <c r="A289" s="69" t="str">
        <f>'Les Résultats'!A95</f>
        <v>Toulouse</v>
      </c>
      <c r="B289" s="67">
        <f>'Les Résultats'!B95</f>
        <v>1</v>
      </c>
      <c r="C289" s="67">
        <f>'Les Résultats'!C95</f>
        <v>0</v>
      </c>
      <c r="D289" s="69" t="str">
        <f>'Les Résultats'!D95</f>
        <v>Auxerre</v>
      </c>
      <c r="E289" s="68" t="str">
        <f>'Les Résultats'!E95</f>
        <v>X</v>
      </c>
      <c r="F289" s="67">
        <f t="shared" si="66"/>
        <v>3</v>
      </c>
      <c r="G289" s="67">
        <f t="shared" si="67"/>
        <v>0</v>
      </c>
      <c r="H289" s="67">
        <f t="shared" si="75"/>
        <v>1</v>
      </c>
      <c r="I289" s="67">
        <f t="shared" si="76"/>
        <v>0</v>
      </c>
      <c r="J289" s="67">
        <f t="shared" si="68"/>
        <v>0</v>
      </c>
      <c r="K289" s="67">
        <f t="shared" si="69"/>
        <v>0</v>
      </c>
      <c r="L289" s="67">
        <f t="shared" si="70"/>
        <v>0</v>
      </c>
      <c r="M289" s="68">
        <f t="shared" si="71"/>
        <v>1</v>
      </c>
      <c r="N289" s="68">
        <f t="shared" si="72"/>
        <v>1</v>
      </c>
      <c r="O289" s="68">
        <f t="shared" si="73"/>
        <v>1</v>
      </c>
      <c r="P289" s="68">
        <f t="shared" si="74"/>
        <v>0</v>
      </c>
    </row>
    <row r="290" spans="1:16" x14ac:dyDescent="0.2">
      <c r="A290" s="69" t="str">
        <f>'Les Résultats'!A96</f>
        <v>Dijon</v>
      </c>
      <c r="B290" s="67">
        <f>'Les Résultats'!B96</f>
        <v>2</v>
      </c>
      <c r="C290" s="67">
        <f>'Les Résultats'!C96</f>
        <v>0</v>
      </c>
      <c r="D290" s="69" t="str">
        <f>'Les Résultats'!D96</f>
        <v>Caen</v>
      </c>
      <c r="E290" s="68" t="str">
        <f>'Les Résultats'!E96</f>
        <v>X</v>
      </c>
      <c r="F290" s="67">
        <f t="shared" si="66"/>
        <v>3</v>
      </c>
      <c r="G290" s="67">
        <f t="shared" si="67"/>
        <v>0</v>
      </c>
      <c r="H290" s="67">
        <f t="shared" si="75"/>
        <v>1</v>
      </c>
      <c r="I290" s="67">
        <f t="shared" si="76"/>
        <v>0</v>
      </c>
      <c r="J290" s="67">
        <f t="shared" si="68"/>
        <v>0</v>
      </c>
      <c r="K290" s="67">
        <f t="shared" si="69"/>
        <v>0</v>
      </c>
      <c r="L290" s="67">
        <f t="shared" si="70"/>
        <v>0</v>
      </c>
      <c r="M290" s="68">
        <f t="shared" si="71"/>
        <v>1</v>
      </c>
      <c r="N290" s="68">
        <f t="shared" si="72"/>
        <v>1</v>
      </c>
      <c r="O290" s="68">
        <f t="shared" si="73"/>
        <v>2</v>
      </c>
      <c r="P290" s="68">
        <f t="shared" si="74"/>
        <v>0</v>
      </c>
    </row>
    <row r="291" spans="1:16" x14ac:dyDescent="0.2">
      <c r="A291" s="69" t="str">
        <f>'Les Résultats'!A97</f>
        <v xml:space="preserve">Paris-SG </v>
      </c>
      <c r="B291" s="67">
        <f>'Les Résultats'!B97</f>
        <v>1</v>
      </c>
      <c r="C291" s="67">
        <f>'Les Résultats'!C97</f>
        <v>1</v>
      </c>
      <c r="D291" s="69" t="str">
        <f>'Les Résultats'!D97</f>
        <v>Bordeaux</v>
      </c>
      <c r="E291" s="68" t="str">
        <f>'Les Résultats'!E97</f>
        <v>X</v>
      </c>
      <c r="F291" s="67">
        <f t="shared" si="66"/>
        <v>1</v>
      </c>
      <c r="G291" s="67">
        <f t="shared" si="67"/>
        <v>1</v>
      </c>
      <c r="H291" s="67">
        <f t="shared" si="75"/>
        <v>0</v>
      </c>
      <c r="I291" s="67">
        <f t="shared" si="76"/>
        <v>0</v>
      </c>
      <c r="J291" s="67">
        <f t="shared" si="68"/>
        <v>1</v>
      </c>
      <c r="K291" s="67">
        <f t="shared" si="69"/>
        <v>1</v>
      </c>
      <c r="L291" s="67">
        <f t="shared" si="70"/>
        <v>0</v>
      </c>
      <c r="M291" s="68">
        <f t="shared" si="71"/>
        <v>0</v>
      </c>
      <c r="N291" s="68">
        <f t="shared" si="72"/>
        <v>1</v>
      </c>
      <c r="O291" s="68">
        <f t="shared" si="73"/>
        <v>1</v>
      </c>
      <c r="P291" s="68">
        <f t="shared" si="74"/>
        <v>1</v>
      </c>
    </row>
    <row r="292" spans="1:16" x14ac:dyDescent="0.2">
      <c r="A292" s="69" t="str">
        <f>'Les Résultats'!G88</f>
        <v>Saint-Etienne</v>
      </c>
      <c r="B292" s="67">
        <f>'Les Résultats'!H88</f>
        <v>0</v>
      </c>
      <c r="C292" s="67">
        <f>'Les Résultats'!I88</f>
        <v>0</v>
      </c>
      <c r="D292" s="69" t="str">
        <f>'Les Résultats'!J88</f>
        <v>Nice</v>
      </c>
      <c r="E292" s="68" t="str">
        <f>'Les Résultats'!K88</f>
        <v/>
      </c>
      <c r="F292" s="67" t="str">
        <f t="shared" si="66"/>
        <v/>
      </c>
      <c r="G292" s="67" t="str">
        <f t="shared" si="67"/>
        <v/>
      </c>
      <c r="H292" s="67" t="str">
        <f t="shared" si="75"/>
        <v/>
      </c>
      <c r="I292" s="67" t="str">
        <f t="shared" si="76"/>
        <v/>
      </c>
      <c r="J292" s="67" t="str">
        <f t="shared" si="68"/>
        <v/>
      </c>
      <c r="K292" s="67" t="str">
        <f t="shared" si="69"/>
        <v/>
      </c>
      <c r="L292" s="67" t="str">
        <f t="shared" si="70"/>
        <v/>
      </c>
      <c r="M292" s="68" t="str">
        <f t="shared" si="71"/>
        <v/>
      </c>
      <c r="N292" s="68" t="str">
        <f t="shared" si="72"/>
        <v/>
      </c>
      <c r="O292" s="68" t="str">
        <f t="shared" si="73"/>
        <v/>
      </c>
      <c r="P292" s="68" t="str">
        <f t="shared" si="74"/>
        <v/>
      </c>
    </row>
    <row r="293" spans="1:16" x14ac:dyDescent="0.2">
      <c r="A293" s="69" t="str">
        <f>'Les Résultats'!G89</f>
        <v>Bordeaux</v>
      </c>
      <c r="B293" s="67">
        <f>'Les Résultats'!H89</f>
        <v>0</v>
      </c>
      <c r="C293" s="67">
        <f>'Les Résultats'!I89</f>
        <v>0</v>
      </c>
      <c r="D293" s="69" t="str">
        <f>'Les Résultats'!J89</f>
        <v>Dijon</v>
      </c>
      <c r="E293" s="68" t="str">
        <f>'Les Résultats'!K89</f>
        <v/>
      </c>
      <c r="F293" s="67" t="str">
        <f t="shared" si="66"/>
        <v/>
      </c>
      <c r="G293" s="67" t="str">
        <f t="shared" si="67"/>
        <v/>
      </c>
      <c r="H293" s="67" t="str">
        <f t="shared" si="75"/>
        <v/>
      </c>
      <c r="I293" s="67" t="str">
        <f t="shared" si="76"/>
        <v/>
      </c>
      <c r="J293" s="67" t="str">
        <f t="shared" si="68"/>
        <v/>
      </c>
      <c r="K293" s="67" t="str">
        <f t="shared" si="69"/>
        <v/>
      </c>
      <c r="L293" s="67" t="str">
        <f t="shared" si="70"/>
        <v/>
      </c>
      <c r="M293" s="68" t="str">
        <f t="shared" si="71"/>
        <v/>
      </c>
      <c r="N293" s="68" t="str">
        <f t="shared" si="72"/>
        <v/>
      </c>
      <c r="O293" s="68" t="str">
        <f t="shared" si="73"/>
        <v/>
      </c>
      <c r="P293" s="68" t="str">
        <f t="shared" si="74"/>
        <v/>
      </c>
    </row>
    <row r="294" spans="1:16" x14ac:dyDescent="0.2">
      <c r="A294" s="69" t="str">
        <f>'Les Résultats'!G90</f>
        <v>Lorient</v>
      </c>
      <c r="B294" s="67">
        <f>'Les Résultats'!H90</f>
        <v>0</v>
      </c>
      <c r="C294" s="67">
        <f>'Les Résultats'!I90</f>
        <v>0</v>
      </c>
      <c r="D294" s="69" t="str">
        <f>'Les Résultats'!J90</f>
        <v>Evian-Thonon</v>
      </c>
      <c r="E294" s="68" t="str">
        <f>'Les Résultats'!K90</f>
        <v/>
      </c>
      <c r="F294" s="67" t="str">
        <f t="shared" si="66"/>
        <v/>
      </c>
      <c r="G294" s="67" t="str">
        <f t="shared" si="67"/>
        <v/>
      </c>
      <c r="H294" s="67" t="str">
        <f t="shared" si="75"/>
        <v/>
      </c>
      <c r="I294" s="67" t="str">
        <f t="shared" si="76"/>
        <v/>
      </c>
      <c r="J294" s="67" t="str">
        <f t="shared" si="68"/>
        <v/>
      </c>
      <c r="K294" s="67" t="str">
        <f t="shared" si="69"/>
        <v/>
      </c>
      <c r="L294" s="67" t="str">
        <f t="shared" si="70"/>
        <v/>
      </c>
      <c r="M294" s="68" t="str">
        <f t="shared" si="71"/>
        <v/>
      </c>
      <c r="N294" s="68" t="str">
        <f t="shared" si="72"/>
        <v/>
      </c>
      <c r="O294" s="68" t="str">
        <f t="shared" si="73"/>
        <v/>
      </c>
      <c r="P294" s="68" t="str">
        <f t="shared" si="74"/>
        <v/>
      </c>
    </row>
    <row r="295" spans="1:16" x14ac:dyDescent="0.2">
      <c r="A295" s="69" t="str">
        <f>'Les Résultats'!G91</f>
        <v>Auxerre</v>
      </c>
      <c r="B295" s="67">
        <f>'Les Résultats'!H91</f>
        <v>0</v>
      </c>
      <c r="C295" s="67">
        <f>'Les Résultats'!I91</f>
        <v>0</v>
      </c>
      <c r="D295" s="69" t="str">
        <f>'Les Résultats'!J91</f>
        <v>Valenciennes</v>
      </c>
      <c r="E295" s="68" t="str">
        <f>'Les Résultats'!K91</f>
        <v/>
      </c>
      <c r="F295" s="67" t="str">
        <f t="shared" si="66"/>
        <v/>
      </c>
      <c r="G295" s="67" t="str">
        <f t="shared" si="67"/>
        <v/>
      </c>
      <c r="H295" s="67" t="str">
        <f t="shared" si="75"/>
        <v/>
      </c>
      <c r="I295" s="67" t="str">
        <f t="shared" si="76"/>
        <v/>
      </c>
      <c r="J295" s="67" t="str">
        <f t="shared" si="68"/>
        <v/>
      </c>
      <c r="K295" s="67" t="str">
        <f t="shared" si="69"/>
        <v/>
      </c>
      <c r="L295" s="67" t="str">
        <f t="shared" si="70"/>
        <v/>
      </c>
      <c r="M295" s="68" t="str">
        <f t="shared" si="71"/>
        <v/>
      </c>
      <c r="N295" s="68" t="str">
        <f t="shared" si="72"/>
        <v/>
      </c>
      <c r="O295" s="68" t="str">
        <f t="shared" si="73"/>
        <v/>
      </c>
      <c r="P295" s="68" t="str">
        <f t="shared" si="74"/>
        <v/>
      </c>
    </row>
    <row r="296" spans="1:16" x14ac:dyDescent="0.2">
      <c r="A296" s="69" t="str">
        <f>'Les Résultats'!G92</f>
        <v>Sochaux</v>
      </c>
      <c r="B296" s="67">
        <f>'Les Résultats'!H92</f>
        <v>0</v>
      </c>
      <c r="C296" s="67">
        <f>'Les Résultats'!I92</f>
        <v>0</v>
      </c>
      <c r="D296" s="69" t="str">
        <f>'Les Résultats'!J92</f>
        <v>Brest</v>
      </c>
      <c r="E296" s="68" t="str">
        <f>'Les Résultats'!K92</f>
        <v/>
      </c>
      <c r="F296" s="67" t="str">
        <f t="shared" si="66"/>
        <v/>
      </c>
      <c r="G296" s="67" t="str">
        <f t="shared" si="67"/>
        <v/>
      </c>
      <c r="H296" s="67" t="str">
        <f t="shared" si="75"/>
        <v/>
      </c>
      <c r="I296" s="67" t="str">
        <f t="shared" si="76"/>
        <v/>
      </c>
      <c r="J296" s="67" t="str">
        <f t="shared" si="68"/>
        <v/>
      </c>
      <c r="K296" s="67" t="str">
        <f t="shared" si="69"/>
        <v/>
      </c>
      <c r="L296" s="67" t="str">
        <f t="shared" si="70"/>
        <v/>
      </c>
      <c r="M296" s="68" t="str">
        <f t="shared" si="71"/>
        <v/>
      </c>
      <c r="N296" s="68" t="str">
        <f t="shared" si="72"/>
        <v/>
      </c>
      <c r="O296" s="68" t="str">
        <f t="shared" si="73"/>
        <v/>
      </c>
      <c r="P296" s="68" t="str">
        <f t="shared" si="74"/>
        <v/>
      </c>
    </row>
    <row r="297" spans="1:16" x14ac:dyDescent="0.2">
      <c r="A297" s="69" t="str">
        <f>'Les Résultats'!G93</f>
        <v>Nancy</v>
      </c>
      <c r="B297" s="67">
        <f>'Les Résultats'!H93</f>
        <v>0</v>
      </c>
      <c r="C297" s="67">
        <f>'Les Résultats'!I93</f>
        <v>0</v>
      </c>
      <c r="D297" s="69" t="str">
        <f>'Les Résultats'!J93</f>
        <v xml:space="preserve">Paris-SG </v>
      </c>
      <c r="E297" s="68" t="str">
        <f>'Les Résultats'!K93</f>
        <v/>
      </c>
      <c r="F297" s="67" t="str">
        <f t="shared" si="66"/>
        <v/>
      </c>
      <c r="G297" s="67" t="str">
        <f t="shared" si="67"/>
        <v/>
      </c>
      <c r="H297" s="67" t="str">
        <f t="shared" si="75"/>
        <v/>
      </c>
      <c r="I297" s="67" t="str">
        <f t="shared" si="76"/>
        <v/>
      </c>
      <c r="J297" s="67" t="str">
        <f t="shared" si="68"/>
        <v/>
      </c>
      <c r="K297" s="67" t="str">
        <f t="shared" si="69"/>
        <v/>
      </c>
      <c r="L297" s="67" t="str">
        <f t="shared" si="70"/>
        <v/>
      </c>
      <c r="M297" s="68" t="str">
        <f t="shared" si="71"/>
        <v/>
      </c>
      <c r="N297" s="68" t="str">
        <f t="shared" si="72"/>
        <v/>
      </c>
      <c r="O297" s="68" t="str">
        <f t="shared" si="73"/>
        <v/>
      </c>
      <c r="P297" s="68" t="str">
        <f t="shared" si="74"/>
        <v/>
      </c>
    </row>
    <row r="298" spans="1:16" x14ac:dyDescent="0.2">
      <c r="A298" s="69" t="str">
        <f>'Les Résultats'!G94</f>
        <v>Lille</v>
      </c>
      <c r="B298" s="67">
        <f>'Les Résultats'!H94</f>
        <v>0</v>
      </c>
      <c r="C298" s="67">
        <f>'Les Résultats'!I94</f>
        <v>0</v>
      </c>
      <c r="D298" s="69" t="str">
        <f>'Les Résultats'!J94</f>
        <v>Toulouse</v>
      </c>
      <c r="E298" s="68" t="str">
        <f>'Les Résultats'!K94</f>
        <v/>
      </c>
      <c r="F298" s="67" t="str">
        <f t="shared" si="66"/>
        <v/>
      </c>
      <c r="G298" s="67" t="str">
        <f t="shared" si="67"/>
        <v/>
      </c>
      <c r="H298" s="67" t="str">
        <f t="shared" si="75"/>
        <v/>
      </c>
      <c r="I298" s="67" t="str">
        <f t="shared" si="76"/>
        <v/>
      </c>
      <c r="J298" s="67" t="str">
        <f t="shared" si="68"/>
        <v/>
      </c>
      <c r="K298" s="67" t="str">
        <f t="shared" si="69"/>
        <v/>
      </c>
      <c r="L298" s="67" t="str">
        <f t="shared" si="70"/>
        <v/>
      </c>
      <c r="M298" s="68" t="str">
        <f t="shared" si="71"/>
        <v/>
      </c>
      <c r="N298" s="68" t="str">
        <f t="shared" si="72"/>
        <v/>
      </c>
      <c r="O298" s="68" t="str">
        <f t="shared" si="73"/>
        <v/>
      </c>
      <c r="P298" s="68" t="str">
        <f t="shared" si="74"/>
        <v/>
      </c>
    </row>
    <row r="299" spans="1:16" x14ac:dyDescent="0.2">
      <c r="A299" s="69" t="str">
        <f>'Les Résultats'!G95</f>
        <v>Caen</v>
      </c>
      <c r="B299" s="67">
        <f>'Les Résultats'!H95</f>
        <v>0</v>
      </c>
      <c r="C299" s="67">
        <f>'Les Résultats'!I95</f>
        <v>0</v>
      </c>
      <c r="D299" s="69" t="str">
        <f>'Les Résultats'!J95</f>
        <v>Ajaccio</v>
      </c>
      <c r="E299" s="68" t="str">
        <f>'Les Résultats'!K95</f>
        <v/>
      </c>
      <c r="F299" s="67" t="str">
        <f t="shared" si="66"/>
        <v/>
      </c>
      <c r="G299" s="67" t="str">
        <f t="shared" si="67"/>
        <v/>
      </c>
      <c r="H299" s="67" t="str">
        <f t="shared" si="75"/>
        <v/>
      </c>
      <c r="I299" s="67" t="str">
        <f t="shared" si="76"/>
        <v/>
      </c>
      <c r="J299" s="67" t="str">
        <f t="shared" si="68"/>
        <v/>
      </c>
      <c r="K299" s="67" t="str">
        <f t="shared" si="69"/>
        <v/>
      </c>
      <c r="L299" s="67" t="str">
        <f t="shared" si="70"/>
        <v/>
      </c>
      <c r="M299" s="68" t="str">
        <f t="shared" si="71"/>
        <v/>
      </c>
      <c r="N299" s="68" t="str">
        <f t="shared" si="72"/>
        <v/>
      </c>
      <c r="O299" s="68" t="str">
        <f t="shared" si="73"/>
        <v/>
      </c>
      <c r="P299" s="68" t="str">
        <f t="shared" si="74"/>
        <v/>
      </c>
    </row>
    <row r="300" spans="1:16" x14ac:dyDescent="0.2">
      <c r="A300" s="69" t="str">
        <f>'Les Résultats'!G96</f>
        <v>Rennes</v>
      </c>
      <c r="B300" s="67">
        <f>'Les Résultats'!H96</f>
        <v>0</v>
      </c>
      <c r="C300" s="67">
        <f>'Les Résultats'!I96</f>
        <v>0</v>
      </c>
      <c r="D300" s="69" t="str">
        <f>'Les Résultats'!J96</f>
        <v>Lyon</v>
      </c>
      <c r="E300" s="68" t="str">
        <f>'Les Résultats'!K96</f>
        <v/>
      </c>
      <c r="F300" s="67" t="str">
        <f t="shared" si="66"/>
        <v/>
      </c>
      <c r="G300" s="67" t="str">
        <f t="shared" si="67"/>
        <v/>
      </c>
      <c r="H300" s="67" t="str">
        <f t="shared" si="75"/>
        <v/>
      </c>
      <c r="I300" s="67" t="str">
        <f t="shared" si="76"/>
        <v/>
      </c>
      <c r="J300" s="67" t="str">
        <f t="shared" si="68"/>
        <v/>
      </c>
      <c r="K300" s="67" t="str">
        <f t="shared" si="69"/>
        <v/>
      </c>
      <c r="L300" s="67" t="str">
        <f t="shared" si="70"/>
        <v/>
      </c>
      <c r="M300" s="68" t="str">
        <f t="shared" si="71"/>
        <v/>
      </c>
      <c r="N300" s="68" t="str">
        <f t="shared" si="72"/>
        <v/>
      </c>
      <c r="O300" s="68" t="str">
        <f t="shared" si="73"/>
        <v/>
      </c>
      <c r="P300" s="68" t="str">
        <f t="shared" si="74"/>
        <v/>
      </c>
    </row>
    <row r="301" spans="1:16" x14ac:dyDescent="0.2">
      <c r="A301" s="69" t="str">
        <f>'Les Résultats'!G97</f>
        <v>Marseille</v>
      </c>
      <c r="B301" s="67">
        <f>'Les Résultats'!H97</f>
        <v>0</v>
      </c>
      <c r="C301" s="67">
        <f>'Les Résultats'!I97</f>
        <v>0</v>
      </c>
      <c r="D301" s="69" t="str">
        <f>'Les Résultats'!J97</f>
        <v>Montpellier</v>
      </c>
      <c r="E301" s="68" t="str">
        <f>'Les Résultats'!K97</f>
        <v/>
      </c>
      <c r="F301" s="67" t="str">
        <f t="shared" si="66"/>
        <v/>
      </c>
      <c r="G301" s="67" t="str">
        <f t="shared" si="67"/>
        <v/>
      </c>
      <c r="H301" s="67" t="str">
        <f t="shared" si="75"/>
        <v/>
      </c>
      <c r="I301" s="67" t="str">
        <f t="shared" si="76"/>
        <v/>
      </c>
      <c r="J301" s="67" t="str">
        <f t="shared" si="68"/>
        <v/>
      </c>
      <c r="K301" s="67" t="str">
        <f t="shared" si="69"/>
        <v/>
      </c>
      <c r="L301" s="67" t="str">
        <f t="shared" si="70"/>
        <v/>
      </c>
      <c r="M301" s="68" t="str">
        <f t="shared" si="71"/>
        <v/>
      </c>
      <c r="N301" s="68" t="str">
        <f t="shared" si="72"/>
        <v/>
      </c>
      <c r="O301" s="68" t="str">
        <f t="shared" si="73"/>
        <v/>
      </c>
      <c r="P301" s="68" t="str">
        <f t="shared" si="74"/>
        <v/>
      </c>
    </row>
    <row r="302" spans="1:16" x14ac:dyDescent="0.2">
      <c r="A302" s="69">
        <f>'Les Résultats'!M88</f>
        <v>0</v>
      </c>
      <c r="B302" s="67">
        <f>'Les Résultats'!N88</f>
        <v>0</v>
      </c>
      <c r="C302" s="67">
        <f>'Les Résultats'!O88</f>
        <v>0</v>
      </c>
      <c r="D302" s="69">
        <f>'Les Résultats'!P88</f>
        <v>0</v>
      </c>
      <c r="E302" s="68" t="str">
        <f>'Les Résultats'!Q88</f>
        <v/>
      </c>
      <c r="F302" s="67" t="str">
        <f t="shared" si="66"/>
        <v/>
      </c>
      <c r="G302" s="67" t="str">
        <f t="shared" si="67"/>
        <v/>
      </c>
      <c r="H302" s="67" t="str">
        <f t="shared" si="75"/>
        <v/>
      </c>
      <c r="I302" s="67" t="str">
        <f t="shared" si="76"/>
        <v/>
      </c>
      <c r="J302" s="67" t="str">
        <f t="shared" si="68"/>
        <v/>
      </c>
      <c r="K302" s="67" t="str">
        <f t="shared" si="69"/>
        <v/>
      </c>
      <c r="L302" s="67" t="str">
        <f t="shared" si="70"/>
        <v/>
      </c>
      <c r="M302" s="68" t="str">
        <f t="shared" si="71"/>
        <v/>
      </c>
      <c r="N302" s="68" t="str">
        <f t="shared" si="72"/>
        <v/>
      </c>
      <c r="O302" s="68" t="str">
        <f t="shared" si="73"/>
        <v/>
      </c>
      <c r="P302" s="68" t="str">
        <f t="shared" si="74"/>
        <v/>
      </c>
    </row>
    <row r="303" spans="1:16" x14ac:dyDescent="0.2">
      <c r="A303" s="69">
        <f>'Les Résultats'!M89</f>
        <v>0</v>
      </c>
      <c r="B303" s="67">
        <f>'Les Résultats'!N89</f>
        <v>0</v>
      </c>
      <c r="C303" s="67">
        <f>'Les Résultats'!O89</f>
        <v>0</v>
      </c>
      <c r="D303" s="69">
        <f>'Les Résultats'!P89</f>
        <v>0</v>
      </c>
      <c r="E303" s="68" t="str">
        <f>'Les Résultats'!Q89</f>
        <v/>
      </c>
      <c r="F303" s="67" t="str">
        <f t="shared" si="66"/>
        <v/>
      </c>
      <c r="G303" s="67" t="str">
        <f t="shared" si="67"/>
        <v/>
      </c>
      <c r="H303" s="67" t="str">
        <f t="shared" si="75"/>
        <v/>
      </c>
      <c r="I303" s="67" t="str">
        <f t="shared" si="76"/>
        <v/>
      </c>
      <c r="J303" s="67" t="str">
        <f t="shared" si="68"/>
        <v/>
      </c>
      <c r="K303" s="67" t="str">
        <f t="shared" si="69"/>
        <v/>
      </c>
      <c r="L303" s="67" t="str">
        <f t="shared" si="70"/>
        <v/>
      </c>
      <c r="M303" s="68" t="str">
        <f t="shared" si="71"/>
        <v/>
      </c>
      <c r="N303" s="68" t="str">
        <f t="shared" si="72"/>
        <v/>
      </c>
      <c r="O303" s="68" t="str">
        <f t="shared" si="73"/>
        <v/>
      </c>
      <c r="P303" s="68" t="str">
        <f t="shared" si="74"/>
        <v/>
      </c>
    </row>
    <row r="304" spans="1:16" x14ac:dyDescent="0.2">
      <c r="A304" s="69">
        <f>'Les Résultats'!M90</f>
        <v>0</v>
      </c>
      <c r="B304" s="67">
        <f>'Les Résultats'!N90</f>
        <v>0</v>
      </c>
      <c r="C304" s="67">
        <f>'Les Résultats'!O90</f>
        <v>0</v>
      </c>
      <c r="D304" s="69">
        <f>'Les Résultats'!P90</f>
        <v>0</v>
      </c>
      <c r="E304" s="68" t="str">
        <f>'Les Résultats'!Q90</f>
        <v/>
      </c>
      <c r="F304" s="67" t="str">
        <f t="shared" si="66"/>
        <v/>
      </c>
      <c r="G304" s="67" t="str">
        <f t="shared" si="67"/>
        <v/>
      </c>
      <c r="H304" s="67" t="str">
        <f t="shared" si="75"/>
        <v/>
      </c>
      <c r="I304" s="67" t="str">
        <f t="shared" si="76"/>
        <v/>
      </c>
      <c r="J304" s="67" t="str">
        <f t="shared" si="68"/>
        <v/>
      </c>
      <c r="K304" s="67" t="str">
        <f t="shared" si="69"/>
        <v/>
      </c>
      <c r="L304" s="67" t="str">
        <f t="shared" si="70"/>
        <v/>
      </c>
      <c r="M304" s="68" t="str">
        <f t="shared" si="71"/>
        <v/>
      </c>
      <c r="N304" s="68" t="str">
        <f t="shared" si="72"/>
        <v/>
      </c>
      <c r="O304" s="68" t="str">
        <f t="shared" si="73"/>
        <v/>
      </c>
      <c r="P304" s="68" t="str">
        <f t="shared" si="74"/>
        <v/>
      </c>
    </row>
    <row r="305" spans="1:16" x14ac:dyDescent="0.2">
      <c r="A305" s="69">
        <f>'Les Résultats'!M91</f>
        <v>0</v>
      </c>
      <c r="B305" s="67">
        <f>'Les Résultats'!N91</f>
        <v>0</v>
      </c>
      <c r="C305" s="67">
        <f>'Les Résultats'!O91</f>
        <v>0</v>
      </c>
      <c r="D305" s="69">
        <f>'Les Résultats'!P91</f>
        <v>0</v>
      </c>
      <c r="E305" s="68" t="str">
        <f>'Les Résultats'!Q91</f>
        <v/>
      </c>
      <c r="F305" s="67" t="str">
        <f t="shared" si="66"/>
        <v/>
      </c>
      <c r="G305" s="67" t="str">
        <f t="shared" si="67"/>
        <v/>
      </c>
      <c r="H305" s="67" t="str">
        <f t="shared" si="75"/>
        <v/>
      </c>
      <c r="I305" s="67" t="str">
        <f t="shared" si="76"/>
        <v/>
      </c>
      <c r="J305" s="67" t="str">
        <f t="shared" si="68"/>
        <v/>
      </c>
      <c r="K305" s="67" t="str">
        <f t="shared" si="69"/>
        <v/>
      </c>
      <c r="L305" s="67" t="str">
        <f t="shared" si="70"/>
        <v/>
      </c>
      <c r="M305" s="68" t="str">
        <f t="shared" si="71"/>
        <v/>
      </c>
      <c r="N305" s="68" t="str">
        <f t="shared" si="72"/>
        <v/>
      </c>
      <c r="O305" s="68" t="str">
        <f t="shared" si="73"/>
        <v/>
      </c>
      <c r="P305" s="68" t="str">
        <f t="shared" si="74"/>
        <v/>
      </c>
    </row>
    <row r="306" spans="1:16" x14ac:dyDescent="0.2">
      <c r="A306" s="69">
        <f>'Les Résultats'!M92</f>
        <v>0</v>
      </c>
      <c r="B306" s="67">
        <f>'Les Résultats'!N92</f>
        <v>0</v>
      </c>
      <c r="C306" s="67">
        <f>'Les Résultats'!O92</f>
        <v>0</v>
      </c>
      <c r="D306" s="69">
        <f>'Les Résultats'!P92</f>
        <v>0</v>
      </c>
      <c r="E306" s="68" t="str">
        <f>'Les Résultats'!Q92</f>
        <v/>
      </c>
      <c r="F306" s="67" t="str">
        <f t="shared" si="66"/>
        <v/>
      </c>
      <c r="G306" s="67" t="str">
        <f t="shared" si="67"/>
        <v/>
      </c>
      <c r="H306" s="67" t="str">
        <f t="shared" si="75"/>
        <v/>
      </c>
      <c r="I306" s="67" t="str">
        <f t="shared" si="76"/>
        <v/>
      </c>
      <c r="J306" s="67" t="str">
        <f t="shared" si="68"/>
        <v/>
      </c>
      <c r="K306" s="67" t="str">
        <f t="shared" si="69"/>
        <v/>
      </c>
      <c r="L306" s="67" t="str">
        <f t="shared" si="70"/>
        <v/>
      </c>
      <c r="M306" s="68" t="str">
        <f t="shared" si="71"/>
        <v/>
      </c>
      <c r="N306" s="68" t="str">
        <f t="shared" si="72"/>
        <v/>
      </c>
      <c r="O306" s="68" t="str">
        <f t="shared" si="73"/>
        <v/>
      </c>
      <c r="P306" s="68" t="str">
        <f t="shared" si="74"/>
        <v/>
      </c>
    </row>
    <row r="307" spans="1:16" x14ac:dyDescent="0.2">
      <c r="A307" s="69">
        <f>'Les Résultats'!M93</f>
        <v>0</v>
      </c>
      <c r="B307" s="67">
        <f>'Les Résultats'!N93</f>
        <v>0</v>
      </c>
      <c r="C307" s="67">
        <f>'Les Résultats'!O93</f>
        <v>0</v>
      </c>
      <c r="D307" s="69">
        <f>'Les Résultats'!P93</f>
        <v>0</v>
      </c>
      <c r="E307" s="68" t="str">
        <f>'Les Résultats'!Q93</f>
        <v/>
      </c>
      <c r="F307" s="67" t="str">
        <f t="shared" si="66"/>
        <v/>
      </c>
      <c r="G307" s="67" t="str">
        <f t="shared" si="67"/>
        <v/>
      </c>
      <c r="H307" s="67" t="str">
        <f t="shared" si="75"/>
        <v/>
      </c>
      <c r="I307" s="67" t="str">
        <f t="shared" si="76"/>
        <v/>
      </c>
      <c r="J307" s="67" t="str">
        <f t="shared" si="68"/>
        <v/>
      </c>
      <c r="K307" s="67" t="str">
        <f t="shared" si="69"/>
        <v/>
      </c>
      <c r="L307" s="67" t="str">
        <f t="shared" si="70"/>
        <v/>
      </c>
      <c r="M307" s="68" t="str">
        <f t="shared" si="71"/>
        <v/>
      </c>
      <c r="N307" s="68" t="str">
        <f t="shared" si="72"/>
        <v/>
      </c>
      <c r="O307" s="68" t="str">
        <f t="shared" si="73"/>
        <v/>
      </c>
      <c r="P307" s="68" t="str">
        <f t="shared" si="74"/>
        <v/>
      </c>
    </row>
    <row r="308" spans="1:16" x14ac:dyDescent="0.2">
      <c r="A308" s="69">
        <f>'Les Résultats'!M94</f>
        <v>0</v>
      </c>
      <c r="B308" s="67">
        <f>'Les Résultats'!N94</f>
        <v>0</v>
      </c>
      <c r="C308" s="67">
        <f>'Les Résultats'!O94</f>
        <v>0</v>
      </c>
      <c r="D308" s="69">
        <f>'Les Résultats'!P94</f>
        <v>0</v>
      </c>
      <c r="E308" s="68" t="str">
        <f>'Les Résultats'!Q94</f>
        <v/>
      </c>
      <c r="F308" s="67" t="str">
        <f t="shared" si="66"/>
        <v/>
      </c>
      <c r="G308" s="67" t="str">
        <f t="shared" si="67"/>
        <v/>
      </c>
      <c r="H308" s="67" t="str">
        <f t="shared" si="75"/>
        <v/>
      </c>
      <c r="I308" s="67" t="str">
        <f t="shared" si="76"/>
        <v/>
      </c>
      <c r="J308" s="67" t="str">
        <f t="shared" si="68"/>
        <v/>
      </c>
      <c r="K308" s="67" t="str">
        <f t="shared" si="69"/>
        <v/>
      </c>
      <c r="L308" s="67" t="str">
        <f t="shared" si="70"/>
        <v/>
      </c>
      <c r="M308" s="68" t="str">
        <f t="shared" si="71"/>
        <v/>
      </c>
      <c r="N308" s="68" t="str">
        <f t="shared" si="72"/>
        <v/>
      </c>
      <c r="O308" s="68" t="str">
        <f t="shared" si="73"/>
        <v/>
      </c>
      <c r="P308" s="68" t="str">
        <f t="shared" si="74"/>
        <v/>
      </c>
    </row>
    <row r="309" spans="1:16" x14ac:dyDescent="0.2">
      <c r="A309" s="69">
        <f>'Les Résultats'!M95</f>
        <v>0</v>
      </c>
      <c r="B309" s="67">
        <f>'Les Résultats'!N95</f>
        <v>0</v>
      </c>
      <c r="C309" s="67">
        <f>'Les Résultats'!O95</f>
        <v>0</v>
      </c>
      <c r="D309" s="69">
        <f>'Les Résultats'!P95</f>
        <v>0</v>
      </c>
      <c r="E309" s="68" t="str">
        <f>'Les Résultats'!Q95</f>
        <v/>
      </c>
      <c r="F309" s="67" t="str">
        <f t="shared" si="66"/>
        <v/>
      </c>
      <c r="G309" s="67" t="str">
        <f t="shared" si="67"/>
        <v/>
      </c>
      <c r="H309" s="67" t="str">
        <f t="shared" si="75"/>
        <v/>
      </c>
      <c r="I309" s="67" t="str">
        <f t="shared" si="76"/>
        <v/>
      </c>
      <c r="J309" s="67" t="str">
        <f t="shared" si="68"/>
        <v/>
      </c>
      <c r="K309" s="67" t="str">
        <f t="shared" si="69"/>
        <v/>
      </c>
      <c r="L309" s="67" t="str">
        <f t="shared" si="70"/>
        <v/>
      </c>
      <c r="M309" s="68" t="str">
        <f t="shared" si="71"/>
        <v/>
      </c>
      <c r="N309" s="68" t="str">
        <f t="shared" si="72"/>
        <v/>
      </c>
      <c r="O309" s="68" t="str">
        <f t="shared" si="73"/>
        <v/>
      </c>
      <c r="P309" s="68" t="str">
        <f t="shared" si="74"/>
        <v/>
      </c>
    </row>
    <row r="310" spans="1:16" x14ac:dyDescent="0.2">
      <c r="A310" s="69">
        <f>'Les Résultats'!M96</f>
        <v>0</v>
      </c>
      <c r="B310" s="67">
        <f>'Les Résultats'!N96</f>
        <v>0</v>
      </c>
      <c r="C310" s="67">
        <f>'Les Résultats'!O96</f>
        <v>0</v>
      </c>
      <c r="D310" s="69">
        <f>'Les Résultats'!P96</f>
        <v>0</v>
      </c>
      <c r="E310" s="68" t="str">
        <f>'Les Résultats'!Q96</f>
        <v/>
      </c>
      <c r="F310" s="67" t="str">
        <f t="shared" si="66"/>
        <v/>
      </c>
      <c r="G310" s="67" t="str">
        <f t="shared" si="67"/>
        <v/>
      </c>
      <c r="H310" s="67" t="str">
        <f t="shared" si="75"/>
        <v/>
      </c>
      <c r="I310" s="67" t="str">
        <f t="shared" si="76"/>
        <v/>
      </c>
      <c r="J310" s="67" t="str">
        <f t="shared" si="68"/>
        <v/>
      </c>
      <c r="K310" s="67" t="str">
        <f t="shared" si="69"/>
        <v/>
      </c>
      <c r="L310" s="67" t="str">
        <f t="shared" si="70"/>
        <v/>
      </c>
      <c r="M310" s="68" t="str">
        <f t="shared" si="71"/>
        <v/>
      </c>
      <c r="N310" s="68" t="str">
        <f t="shared" si="72"/>
        <v/>
      </c>
      <c r="O310" s="68" t="str">
        <f t="shared" si="73"/>
        <v/>
      </c>
      <c r="P310" s="68" t="str">
        <f t="shared" si="74"/>
        <v/>
      </c>
    </row>
    <row r="311" spans="1:16" x14ac:dyDescent="0.2">
      <c r="A311" s="69">
        <f>'Les Résultats'!M97</f>
        <v>0</v>
      </c>
      <c r="B311" s="67">
        <f>'Les Résultats'!N97</f>
        <v>0</v>
      </c>
      <c r="C311" s="67">
        <f>'Les Résultats'!O97</f>
        <v>0</v>
      </c>
      <c r="D311" s="69">
        <f>'Les Résultats'!P97</f>
        <v>0</v>
      </c>
      <c r="E311" s="68" t="str">
        <f>'Les Résultats'!Q97</f>
        <v/>
      </c>
      <c r="F311" s="67" t="str">
        <f t="shared" si="66"/>
        <v/>
      </c>
      <c r="G311" s="67" t="str">
        <f t="shared" si="67"/>
        <v/>
      </c>
      <c r="H311" s="67" t="str">
        <f t="shared" si="75"/>
        <v/>
      </c>
      <c r="I311" s="67" t="str">
        <f t="shared" si="76"/>
        <v/>
      </c>
      <c r="J311" s="67" t="str">
        <f t="shared" si="68"/>
        <v/>
      </c>
      <c r="K311" s="67" t="str">
        <f t="shared" si="69"/>
        <v/>
      </c>
      <c r="L311" s="67" t="str">
        <f t="shared" si="70"/>
        <v/>
      </c>
      <c r="M311" s="68" t="str">
        <f t="shared" si="71"/>
        <v/>
      </c>
      <c r="N311" s="68" t="str">
        <f t="shared" si="72"/>
        <v/>
      </c>
      <c r="O311" s="68" t="str">
        <f t="shared" si="73"/>
        <v/>
      </c>
      <c r="P311" s="68" t="str">
        <f t="shared" si="74"/>
        <v/>
      </c>
    </row>
    <row r="312" spans="1:16" x14ac:dyDescent="0.2">
      <c r="A312" s="69">
        <f>'Les Résultats'!S88</f>
        <v>0</v>
      </c>
      <c r="B312" s="67">
        <f>'Les Résultats'!T88</f>
        <v>0</v>
      </c>
      <c r="C312" s="67">
        <f>'Les Résultats'!U88</f>
        <v>0</v>
      </c>
      <c r="D312" s="69">
        <f>'Les Résultats'!V88</f>
        <v>0</v>
      </c>
      <c r="E312" s="68" t="str">
        <f>'Les Résultats'!W88</f>
        <v/>
      </c>
      <c r="F312" s="67" t="str">
        <f t="shared" si="66"/>
        <v/>
      </c>
      <c r="G312" s="67" t="str">
        <f t="shared" si="67"/>
        <v/>
      </c>
      <c r="H312" s="67" t="str">
        <f t="shared" si="75"/>
        <v/>
      </c>
      <c r="I312" s="67" t="str">
        <f t="shared" si="76"/>
        <v/>
      </c>
      <c r="J312" s="67" t="str">
        <f t="shared" si="68"/>
        <v/>
      </c>
      <c r="K312" s="67" t="str">
        <f t="shared" si="69"/>
        <v/>
      </c>
      <c r="L312" s="67" t="str">
        <f t="shared" si="70"/>
        <v/>
      </c>
      <c r="M312" s="68" t="str">
        <f t="shared" si="71"/>
        <v/>
      </c>
      <c r="N312" s="68" t="str">
        <f t="shared" si="72"/>
        <v/>
      </c>
      <c r="O312" s="68" t="str">
        <f t="shared" si="73"/>
        <v/>
      </c>
      <c r="P312" s="68" t="str">
        <f t="shared" si="74"/>
        <v/>
      </c>
    </row>
    <row r="313" spans="1:16" x14ac:dyDescent="0.2">
      <c r="A313" s="69">
        <f>'Les Résultats'!S89</f>
        <v>0</v>
      </c>
      <c r="B313" s="67">
        <f>'Les Résultats'!T89</f>
        <v>0</v>
      </c>
      <c r="C313" s="67">
        <f>'Les Résultats'!U89</f>
        <v>0</v>
      </c>
      <c r="D313" s="69">
        <f>'Les Résultats'!V89</f>
        <v>0</v>
      </c>
      <c r="E313" s="68" t="str">
        <f>'Les Résultats'!W89</f>
        <v/>
      </c>
      <c r="F313" s="67" t="str">
        <f t="shared" si="66"/>
        <v/>
      </c>
      <c r="G313" s="67" t="str">
        <f t="shared" si="67"/>
        <v/>
      </c>
      <c r="H313" s="67" t="str">
        <f t="shared" si="75"/>
        <v/>
      </c>
      <c r="I313" s="67" t="str">
        <f t="shared" si="76"/>
        <v/>
      </c>
      <c r="J313" s="67" t="str">
        <f t="shared" si="68"/>
        <v/>
      </c>
      <c r="K313" s="67" t="str">
        <f t="shared" si="69"/>
        <v/>
      </c>
      <c r="L313" s="67" t="str">
        <f t="shared" si="70"/>
        <v/>
      </c>
      <c r="M313" s="68" t="str">
        <f t="shared" si="71"/>
        <v/>
      </c>
      <c r="N313" s="68" t="str">
        <f t="shared" si="72"/>
        <v/>
      </c>
      <c r="O313" s="68" t="str">
        <f t="shared" si="73"/>
        <v/>
      </c>
      <c r="P313" s="68" t="str">
        <f t="shared" si="74"/>
        <v/>
      </c>
    </row>
    <row r="314" spans="1:16" x14ac:dyDescent="0.2">
      <c r="A314" s="69">
        <f>'Les Résultats'!S90</f>
        <v>0</v>
      </c>
      <c r="B314" s="67">
        <f>'Les Résultats'!T90</f>
        <v>0</v>
      </c>
      <c r="C314" s="67">
        <f>'Les Résultats'!U90</f>
        <v>0</v>
      </c>
      <c r="D314" s="69">
        <f>'Les Résultats'!V90</f>
        <v>0</v>
      </c>
      <c r="E314" s="68" t="str">
        <f>'Les Résultats'!W90</f>
        <v/>
      </c>
      <c r="F314" s="67" t="str">
        <f t="shared" si="66"/>
        <v/>
      </c>
      <c r="G314" s="67" t="str">
        <f t="shared" si="67"/>
        <v/>
      </c>
      <c r="H314" s="67" t="str">
        <f t="shared" si="75"/>
        <v/>
      </c>
      <c r="I314" s="67" t="str">
        <f t="shared" si="76"/>
        <v/>
      </c>
      <c r="J314" s="67" t="str">
        <f t="shared" si="68"/>
        <v/>
      </c>
      <c r="K314" s="67" t="str">
        <f t="shared" si="69"/>
        <v/>
      </c>
      <c r="L314" s="67" t="str">
        <f t="shared" si="70"/>
        <v/>
      </c>
      <c r="M314" s="68" t="str">
        <f t="shared" si="71"/>
        <v/>
      </c>
      <c r="N314" s="68" t="str">
        <f t="shared" si="72"/>
        <v/>
      </c>
      <c r="O314" s="68" t="str">
        <f t="shared" si="73"/>
        <v/>
      </c>
      <c r="P314" s="68" t="str">
        <f t="shared" si="74"/>
        <v/>
      </c>
    </row>
    <row r="315" spans="1:16" x14ac:dyDescent="0.2">
      <c r="A315" s="69">
        <f>'Les Résultats'!S91</f>
        <v>0</v>
      </c>
      <c r="B315" s="67">
        <f>'Les Résultats'!T91</f>
        <v>0</v>
      </c>
      <c r="C315" s="67">
        <f>'Les Résultats'!U91</f>
        <v>0</v>
      </c>
      <c r="D315" s="69">
        <f>'Les Résultats'!V91</f>
        <v>0</v>
      </c>
      <c r="E315" s="68" t="str">
        <f>'Les Résultats'!W91</f>
        <v/>
      </c>
      <c r="F315" s="67" t="str">
        <f t="shared" si="66"/>
        <v/>
      </c>
      <c r="G315" s="67" t="str">
        <f t="shared" si="67"/>
        <v/>
      </c>
      <c r="H315" s="67" t="str">
        <f t="shared" si="75"/>
        <v/>
      </c>
      <c r="I315" s="67" t="str">
        <f t="shared" si="76"/>
        <v/>
      </c>
      <c r="J315" s="67" t="str">
        <f t="shared" si="68"/>
        <v/>
      </c>
      <c r="K315" s="67" t="str">
        <f t="shared" si="69"/>
        <v/>
      </c>
      <c r="L315" s="67" t="str">
        <f t="shared" si="70"/>
        <v/>
      </c>
      <c r="M315" s="68" t="str">
        <f t="shared" si="71"/>
        <v/>
      </c>
      <c r="N315" s="68" t="str">
        <f t="shared" si="72"/>
        <v/>
      </c>
      <c r="O315" s="68" t="str">
        <f t="shared" si="73"/>
        <v/>
      </c>
      <c r="P315" s="68" t="str">
        <f t="shared" si="74"/>
        <v/>
      </c>
    </row>
    <row r="316" spans="1:16" x14ac:dyDescent="0.2">
      <c r="A316" s="69">
        <f>'Les Résultats'!S92</f>
        <v>0</v>
      </c>
      <c r="B316" s="67">
        <f>'Les Résultats'!T92</f>
        <v>0</v>
      </c>
      <c r="C316" s="67">
        <f>'Les Résultats'!U92</f>
        <v>0</v>
      </c>
      <c r="D316" s="69">
        <f>'Les Résultats'!V92</f>
        <v>0</v>
      </c>
      <c r="E316" s="68" t="str">
        <f>'Les Résultats'!W92</f>
        <v/>
      </c>
      <c r="F316" s="67" t="str">
        <f t="shared" si="66"/>
        <v/>
      </c>
      <c r="G316" s="67" t="str">
        <f t="shared" si="67"/>
        <v/>
      </c>
      <c r="H316" s="67" t="str">
        <f t="shared" si="75"/>
        <v/>
      </c>
      <c r="I316" s="67" t="str">
        <f t="shared" si="76"/>
        <v/>
      </c>
      <c r="J316" s="67" t="str">
        <f t="shared" si="68"/>
        <v/>
      </c>
      <c r="K316" s="67" t="str">
        <f t="shared" si="69"/>
        <v/>
      </c>
      <c r="L316" s="67" t="str">
        <f t="shared" si="70"/>
        <v/>
      </c>
      <c r="M316" s="68" t="str">
        <f t="shared" si="71"/>
        <v/>
      </c>
      <c r="N316" s="68" t="str">
        <f t="shared" si="72"/>
        <v/>
      </c>
      <c r="O316" s="68" t="str">
        <f t="shared" si="73"/>
        <v/>
      </c>
      <c r="P316" s="68" t="str">
        <f t="shared" si="74"/>
        <v/>
      </c>
    </row>
    <row r="317" spans="1:16" x14ac:dyDescent="0.2">
      <c r="A317" s="69">
        <f>'Les Résultats'!S93</f>
        <v>0</v>
      </c>
      <c r="B317" s="67">
        <f>'Les Résultats'!T93</f>
        <v>0</v>
      </c>
      <c r="C317" s="67">
        <f>'Les Résultats'!U93</f>
        <v>0</v>
      </c>
      <c r="D317" s="69">
        <f>'Les Résultats'!V93</f>
        <v>0</v>
      </c>
      <c r="E317" s="68" t="str">
        <f>'Les Résultats'!W93</f>
        <v/>
      </c>
      <c r="F317" s="67" t="str">
        <f t="shared" si="66"/>
        <v/>
      </c>
      <c r="G317" s="67" t="str">
        <f t="shared" si="67"/>
        <v/>
      </c>
      <c r="H317" s="67" t="str">
        <f t="shared" si="75"/>
        <v/>
      </c>
      <c r="I317" s="67" t="str">
        <f t="shared" si="76"/>
        <v/>
      </c>
      <c r="J317" s="67" t="str">
        <f t="shared" si="68"/>
        <v/>
      </c>
      <c r="K317" s="67" t="str">
        <f t="shared" si="69"/>
        <v/>
      </c>
      <c r="L317" s="67" t="str">
        <f t="shared" si="70"/>
        <v/>
      </c>
      <c r="M317" s="68" t="str">
        <f t="shared" si="71"/>
        <v/>
      </c>
      <c r="N317" s="68" t="str">
        <f t="shared" si="72"/>
        <v/>
      </c>
      <c r="O317" s="68" t="str">
        <f t="shared" si="73"/>
        <v/>
      </c>
      <c r="P317" s="68" t="str">
        <f t="shared" si="74"/>
        <v/>
      </c>
    </row>
    <row r="318" spans="1:16" x14ac:dyDescent="0.2">
      <c r="A318" s="69">
        <f>'Les Résultats'!S94</f>
        <v>0</v>
      </c>
      <c r="B318" s="67">
        <f>'Les Résultats'!T94</f>
        <v>0</v>
      </c>
      <c r="C318" s="67">
        <f>'Les Résultats'!U94</f>
        <v>0</v>
      </c>
      <c r="D318" s="69">
        <f>'Les Résultats'!V94</f>
        <v>0</v>
      </c>
      <c r="E318" s="68" t="str">
        <f>'Les Résultats'!W94</f>
        <v/>
      </c>
      <c r="F318" s="67" t="str">
        <f t="shared" si="66"/>
        <v/>
      </c>
      <c r="G318" s="67" t="str">
        <f t="shared" si="67"/>
        <v/>
      </c>
      <c r="H318" s="67" t="str">
        <f t="shared" si="75"/>
        <v/>
      </c>
      <c r="I318" s="67" t="str">
        <f t="shared" si="76"/>
        <v/>
      </c>
      <c r="J318" s="67" t="str">
        <f t="shared" si="68"/>
        <v/>
      </c>
      <c r="K318" s="67" t="str">
        <f t="shared" si="69"/>
        <v/>
      </c>
      <c r="L318" s="67" t="str">
        <f t="shared" si="70"/>
        <v/>
      </c>
      <c r="M318" s="68" t="str">
        <f t="shared" si="71"/>
        <v/>
      </c>
      <c r="N318" s="68" t="str">
        <f t="shared" si="72"/>
        <v/>
      </c>
      <c r="O318" s="68" t="str">
        <f t="shared" si="73"/>
        <v/>
      </c>
      <c r="P318" s="68" t="str">
        <f t="shared" si="74"/>
        <v/>
      </c>
    </row>
    <row r="319" spans="1:16" x14ac:dyDescent="0.2">
      <c r="A319" s="69">
        <f>'Les Résultats'!S95</f>
        <v>0</v>
      </c>
      <c r="B319" s="67">
        <f>'Les Résultats'!T95</f>
        <v>0</v>
      </c>
      <c r="C319" s="67">
        <f>'Les Résultats'!U95</f>
        <v>0</v>
      </c>
      <c r="D319" s="69">
        <f>'Les Résultats'!V95</f>
        <v>0</v>
      </c>
      <c r="E319" s="68" t="str">
        <f>'Les Résultats'!W95</f>
        <v/>
      </c>
      <c r="F319" s="67" t="str">
        <f t="shared" si="66"/>
        <v/>
      </c>
      <c r="G319" s="67" t="str">
        <f t="shared" si="67"/>
        <v/>
      </c>
      <c r="H319" s="67" t="str">
        <f t="shared" si="75"/>
        <v/>
      </c>
      <c r="I319" s="67" t="str">
        <f t="shared" si="76"/>
        <v/>
      </c>
      <c r="J319" s="67" t="str">
        <f t="shared" si="68"/>
        <v/>
      </c>
      <c r="K319" s="67" t="str">
        <f t="shared" si="69"/>
        <v/>
      </c>
      <c r="L319" s="67" t="str">
        <f t="shared" si="70"/>
        <v/>
      </c>
      <c r="M319" s="68" t="str">
        <f t="shared" si="71"/>
        <v/>
      </c>
      <c r="N319" s="68" t="str">
        <f t="shared" si="72"/>
        <v/>
      </c>
      <c r="O319" s="68" t="str">
        <f t="shared" si="73"/>
        <v/>
      </c>
      <c r="P319" s="68" t="str">
        <f t="shared" si="74"/>
        <v/>
      </c>
    </row>
    <row r="320" spans="1:16" x14ac:dyDescent="0.2">
      <c r="A320" s="69">
        <f>'Les Résultats'!S96</f>
        <v>0</v>
      </c>
      <c r="B320" s="67">
        <f>'Les Résultats'!T96</f>
        <v>0</v>
      </c>
      <c r="C320" s="67">
        <f>'Les Résultats'!U96</f>
        <v>0</v>
      </c>
      <c r="D320" s="69">
        <f>'Les Résultats'!V96</f>
        <v>0</v>
      </c>
      <c r="E320" s="68" t="str">
        <f>'Les Résultats'!W96</f>
        <v/>
      </c>
      <c r="F320" s="67" t="str">
        <f t="shared" si="66"/>
        <v/>
      </c>
      <c r="G320" s="67" t="str">
        <f t="shared" si="67"/>
        <v/>
      </c>
      <c r="H320" s="67" t="str">
        <f t="shared" si="75"/>
        <v/>
      </c>
      <c r="I320" s="67" t="str">
        <f t="shared" si="76"/>
        <v/>
      </c>
      <c r="J320" s="67" t="str">
        <f t="shared" si="68"/>
        <v/>
      </c>
      <c r="K320" s="67" t="str">
        <f t="shared" si="69"/>
        <v/>
      </c>
      <c r="L320" s="67" t="str">
        <f t="shared" si="70"/>
        <v/>
      </c>
      <c r="M320" s="68" t="str">
        <f t="shared" si="71"/>
        <v/>
      </c>
      <c r="N320" s="68" t="str">
        <f t="shared" si="72"/>
        <v/>
      </c>
      <c r="O320" s="68" t="str">
        <f t="shared" si="73"/>
        <v/>
      </c>
      <c r="P320" s="68" t="str">
        <f t="shared" si="74"/>
        <v/>
      </c>
    </row>
    <row r="321" spans="1:16" x14ac:dyDescent="0.2">
      <c r="A321" s="69">
        <f>'Les Résultats'!S97</f>
        <v>0</v>
      </c>
      <c r="B321" s="67">
        <f>'Les Résultats'!T97</f>
        <v>0</v>
      </c>
      <c r="C321" s="67">
        <f>'Les Résultats'!U97</f>
        <v>0</v>
      </c>
      <c r="D321" s="69">
        <f>'Les Résultats'!V97</f>
        <v>0</v>
      </c>
      <c r="E321" s="68" t="str">
        <f>'Les Résultats'!W97</f>
        <v/>
      </c>
      <c r="F321" s="67" t="str">
        <f t="shared" si="66"/>
        <v/>
      </c>
      <c r="G321" s="67" t="str">
        <f t="shared" si="67"/>
        <v/>
      </c>
      <c r="H321" s="67" t="str">
        <f t="shared" si="75"/>
        <v/>
      </c>
      <c r="I321" s="67" t="str">
        <f t="shared" si="76"/>
        <v/>
      </c>
      <c r="J321" s="67" t="str">
        <f t="shared" si="68"/>
        <v/>
      </c>
      <c r="K321" s="67" t="str">
        <f t="shared" si="69"/>
        <v/>
      </c>
      <c r="L321" s="67" t="str">
        <f t="shared" si="70"/>
        <v/>
      </c>
      <c r="M321" s="68" t="str">
        <f t="shared" si="71"/>
        <v/>
      </c>
      <c r="N321" s="68" t="str">
        <f t="shared" si="72"/>
        <v/>
      </c>
      <c r="O321" s="68" t="str">
        <f t="shared" si="73"/>
        <v/>
      </c>
      <c r="P321" s="68" t="str">
        <f t="shared" si="74"/>
        <v/>
      </c>
    </row>
    <row r="322" spans="1:16" x14ac:dyDescent="0.2">
      <c r="A322" s="69">
        <f>'Les Résultats'!A100</f>
        <v>0</v>
      </c>
      <c r="B322" s="67">
        <f>'Les Résultats'!B100</f>
        <v>0</v>
      </c>
      <c r="C322" s="67">
        <f>'Les Résultats'!C100</f>
        <v>0</v>
      </c>
      <c r="D322" s="69">
        <f>'Les Résultats'!D100</f>
        <v>0</v>
      </c>
      <c r="E322" s="68" t="str">
        <f>'Les Résultats'!E100</f>
        <v/>
      </c>
      <c r="F322" s="67" t="str">
        <f t="shared" si="66"/>
        <v/>
      </c>
      <c r="G322" s="67" t="str">
        <f t="shared" si="67"/>
        <v/>
      </c>
      <c r="H322" s="67" t="str">
        <f t="shared" si="75"/>
        <v/>
      </c>
      <c r="I322" s="67" t="str">
        <f t="shared" si="76"/>
        <v/>
      </c>
      <c r="J322" s="67" t="str">
        <f t="shared" si="68"/>
        <v/>
      </c>
      <c r="K322" s="67" t="str">
        <f t="shared" si="69"/>
        <v/>
      </c>
      <c r="L322" s="67" t="str">
        <f t="shared" si="70"/>
        <v/>
      </c>
      <c r="M322" s="68" t="str">
        <f t="shared" si="71"/>
        <v/>
      </c>
      <c r="N322" s="68" t="str">
        <f t="shared" si="72"/>
        <v/>
      </c>
      <c r="O322" s="68" t="str">
        <f t="shared" si="73"/>
        <v/>
      </c>
      <c r="P322" s="68" t="str">
        <f t="shared" si="74"/>
        <v/>
      </c>
    </row>
    <row r="323" spans="1:16" x14ac:dyDescent="0.2">
      <c r="A323" s="69">
        <f>'Les Résultats'!A101</f>
        <v>0</v>
      </c>
      <c r="B323" s="67">
        <f>'Les Résultats'!B101</f>
        <v>0</v>
      </c>
      <c r="C323" s="67">
        <f>'Les Résultats'!C101</f>
        <v>0</v>
      </c>
      <c r="D323" s="69">
        <f>'Les Résultats'!D101</f>
        <v>0</v>
      </c>
      <c r="E323" s="68" t="str">
        <f>'Les Résultats'!E101</f>
        <v/>
      </c>
      <c r="F323" s="67" t="str">
        <f t="shared" ref="F323:F381" si="77">IF(E323&lt;&gt;"X","",IF(B323&lt;C323,0,IF(B323=C323,1,3)))</f>
        <v/>
      </c>
      <c r="G323" s="67" t="str">
        <f t="shared" ref="G323:G381" si="78">IF(E323&lt;&gt;"X","",IF(C323&lt;B323,0,IF(B323=C323,1,3)))</f>
        <v/>
      </c>
      <c r="H323" s="67" t="str">
        <f t="shared" si="75"/>
        <v/>
      </c>
      <c r="I323" s="67" t="str">
        <f t="shared" si="76"/>
        <v/>
      </c>
      <c r="J323" s="67" t="str">
        <f t="shared" ref="J323:J381" si="79">IF(E323&lt;&gt;"X","",IF(B323=C323,1,0))</f>
        <v/>
      </c>
      <c r="K323" s="67" t="str">
        <f t="shared" ref="K323:K381" si="80">IF(E323&lt;&gt;"X","",IF(B323=C323,1,0))</f>
        <v/>
      </c>
      <c r="L323" s="67" t="str">
        <f t="shared" ref="L323:L381" si="81">IF(E323&lt;&gt;"X","",IF(B323&lt;C323,1,0))</f>
        <v/>
      </c>
      <c r="M323" s="68" t="str">
        <f t="shared" ref="M323:M381" si="82">IF(E323&lt;&gt;"X","",IF(C323&lt;B323,1,0))</f>
        <v/>
      </c>
      <c r="N323" s="68" t="str">
        <f t="shared" ref="N323:N381" si="83">IF(E323="X",1,"")</f>
        <v/>
      </c>
      <c r="O323" s="68" t="str">
        <f t="shared" ref="O323:O381" si="84">IF(E323="X",B323,"")</f>
        <v/>
      </c>
      <c r="P323" s="68" t="str">
        <f t="shared" ref="P323:P381" si="85">IF(E323="X",C323,"")</f>
        <v/>
      </c>
    </row>
    <row r="324" spans="1:16" x14ac:dyDescent="0.2">
      <c r="A324" s="69">
        <f>'Les Résultats'!A102</f>
        <v>0</v>
      </c>
      <c r="B324" s="67">
        <f>'Les Résultats'!B102</f>
        <v>0</v>
      </c>
      <c r="C324" s="67">
        <f>'Les Résultats'!C102</f>
        <v>0</v>
      </c>
      <c r="D324" s="69">
        <f>'Les Résultats'!D102</f>
        <v>0</v>
      </c>
      <c r="E324" s="68" t="str">
        <f>'Les Résultats'!E102</f>
        <v/>
      </c>
      <c r="F324" s="67" t="str">
        <f t="shared" si="77"/>
        <v/>
      </c>
      <c r="G324" s="67" t="str">
        <f t="shared" si="78"/>
        <v/>
      </c>
      <c r="H324" s="67" t="str">
        <f t="shared" si="75"/>
        <v/>
      </c>
      <c r="I324" s="67" t="str">
        <f t="shared" si="76"/>
        <v/>
      </c>
      <c r="J324" s="67" t="str">
        <f t="shared" si="79"/>
        <v/>
      </c>
      <c r="K324" s="67" t="str">
        <f t="shared" si="80"/>
        <v/>
      </c>
      <c r="L324" s="67" t="str">
        <f t="shared" si="81"/>
        <v/>
      </c>
      <c r="M324" s="68" t="str">
        <f t="shared" si="82"/>
        <v/>
      </c>
      <c r="N324" s="68" t="str">
        <f t="shared" si="83"/>
        <v/>
      </c>
      <c r="O324" s="68" t="str">
        <f t="shared" si="84"/>
        <v/>
      </c>
      <c r="P324" s="68" t="str">
        <f t="shared" si="85"/>
        <v/>
      </c>
    </row>
    <row r="325" spans="1:16" x14ac:dyDescent="0.2">
      <c r="A325" s="69">
        <f>'Les Résultats'!A103</f>
        <v>0</v>
      </c>
      <c r="B325" s="67">
        <f>'Les Résultats'!B103</f>
        <v>0</v>
      </c>
      <c r="C325" s="67">
        <f>'Les Résultats'!C103</f>
        <v>0</v>
      </c>
      <c r="D325" s="69">
        <f>'Les Résultats'!D103</f>
        <v>0</v>
      </c>
      <c r="E325" s="68" t="str">
        <f>'Les Résultats'!E103</f>
        <v/>
      </c>
      <c r="F325" s="67" t="str">
        <f t="shared" si="77"/>
        <v/>
      </c>
      <c r="G325" s="67" t="str">
        <f t="shared" si="78"/>
        <v/>
      </c>
      <c r="H325" s="67" t="str">
        <f t="shared" si="75"/>
        <v/>
      </c>
      <c r="I325" s="67" t="str">
        <f t="shared" si="76"/>
        <v/>
      </c>
      <c r="J325" s="67" t="str">
        <f t="shared" si="79"/>
        <v/>
      </c>
      <c r="K325" s="67" t="str">
        <f t="shared" si="80"/>
        <v/>
      </c>
      <c r="L325" s="67" t="str">
        <f t="shared" si="81"/>
        <v/>
      </c>
      <c r="M325" s="68" t="str">
        <f t="shared" si="82"/>
        <v/>
      </c>
      <c r="N325" s="68" t="str">
        <f t="shared" si="83"/>
        <v/>
      </c>
      <c r="O325" s="68" t="str">
        <f t="shared" si="84"/>
        <v/>
      </c>
      <c r="P325" s="68" t="str">
        <f t="shared" si="85"/>
        <v/>
      </c>
    </row>
    <row r="326" spans="1:16" x14ac:dyDescent="0.2">
      <c r="A326" s="69">
        <f>'Les Résultats'!A104</f>
        <v>0</v>
      </c>
      <c r="B326" s="67">
        <f>'Les Résultats'!B104</f>
        <v>0</v>
      </c>
      <c r="C326" s="67">
        <f>'Les Résultats'!C104</f>
        <v>0</v>
      </c>
      <c r="D326" s="69">
        <f>'Les Résultats'!D104</f>
        <v>0</v>
      </c>
      <c r="E326" s="68" t="str">
        <f>'Les Résultats'!E104</f>
        <v/>
      </c>
      <c r="F326" s="67" t="str">
        <f t="shared" si="77"/>
        <v/>
      </c>
      <c r="G326" s="67" t="str">
        <f t="shared" si="78"/>
        <v/>
      </c>
      <c r="H326" s="67" t="str">
        <f t="shared" si="75"/>
        <v/>
      </c>
      <c r="I326" s="67" t="str">
        <f t="shared" si="76"/>
        <v/>
      </c>
      <c r="J326" s="67" t="str">
        <f t="shared" si="79"/>
        <v/>
      </c>
      <c r="K326" s="67" t="str">
        <f t="shared" si="80"/>
        <v/>
      </c>
      <c r="L326" s="67" t="str">
        <f t="shared" si="81"/>
        <v/>
      </c>
      <c r="M326" s="68" t="str">
        <f t="shared" si="82"/>
        <v/>
      </c>
      <c r="N326" s="68" t="str">
        <f t="shared" si="83"/>
        <v/>
      </c>
      <c r="O326" s="68" t="str">
        <f t="shared" si="84"/>
        <v/>
      </c>
      <c r="P326" s="68" t="str">
        <f t="shared" si="85"/>
        <v/>
      </c>
    </row>
    <row r="327" spans="1:16" x14ac:dyDescent="0.2">
      <c r="A327" s="69">
        <f>'Les Résultats'!A105</f>
        <v>0</v>
      </c>
      <c r="B327" s="67">
        <f>'Les Résultats'!B105</f>
        <v>0</v>
      </c>
      <c r="C327" s="67">
        <f>'Les Résultats'!C105</f>
        <v>0</v>
      </c>
      <c r="D327" s="69">
        <f>'Les Résultats'!D105</f>
        <v>0</v>
      </c>
      <c r="E327" s="68" t="str">
        <f>'Les Résultats'!E105</f>
        <v/>
      </c>
      <c r="F327" s="67" t="str">
        <f t="shared" si="77"/>
        <v/>
      </c>
      <c r="G327" s="67" t="str">
        <f t="shared" si="78"/>
        <v/>
      </c>
      <c r="H327" s="67" t="str">
        <f t="shared" si="75"/>
        <v/>
      </c>
      <c r="I327" s="67" t="str">
        <f t="shared" si="76"/>
        <v/>
      </c>
      <c r="J327" s="67" t="str">
        <f t="shared" si="79"/>
        <v/>
      </c>
      <c r="K327" s="67" t="str">
        <f t="shared" si="80"/>
        <v/>
      </c>
      <c r="L327" s="67" t="str">
        <f t="shared" si="81"/>
        <v/>
      </c>
      <c r="M327" s="68" t="str">
        <f t="shared" si="82"/>
        <v/>
      </c>
      <c r="N327" s="68" t="str">
        <f t="shared" si="83"/>
        <v/>
      </c>
      <c r="O327" s="68" t="str">
        <f t="shared" si="84"/>
        <v/>
      </c>
      <c r="P327" s="68" t="str">
        <f t="shared" si="85"/>
        <v/>
      </c>
    </row>
    <row r="328" spans="1:16" x14ac:dyDescent="0.2">
      <c r="A328" s="69">
        <f>'Les Résultats'!A106</f>
        <v>0</v>
      </c>
      <c r="B328" s="67">
        <f>'Les Résultats'!B106</f>
        <v>0</v>
      </c>
      <c r="C328" s="67">
        <f>'Les Résultats'!C106</f>
        <v>0</v>
      </c>
      <c r="D328" s="69">
        <f>'Les Résultats'!D106</f>
        <v>0</v>
      </c>
      <c r="E328" s="68" t="str">
        <f>'Les Résultats'!E106</f>
        <v/>
      </c>
      <c r="F328" s="67" t="str">
        <f t="shared" si="77"/>
        <v/>
      </c>
      <c r="G328" s="67" t="str">
        <f t="shared" si="78"/>
        <v/>
      </c>
      <c r="H328" s="67" t="str">
        <f t="shared" si="75"/>
        <v/>
      </c>
      <c r="I328" s="67" t="str">
        <f t="shared" si="76"/>
        <v/>
      </c>
      <c r="J328" s="67" t="str">
        <f t="shared" si="79"/>
        <v/>
      </c>
      <c r="K328" s="67" t="str">
        <f t="shared" si="80"/>
        <v/>
      </c>
      <c r="L328" s="67" t="str">
        <f t="shared" si="81"/>
        <v/>
      </c>
      <c r="M328" s="68" t="str">
        <f t="shared" si="82"/>
        <v/>
      </c>
      <c r="N328" s="68" t="str">
        <f t="shared" si="83"/>
        <v/>
      </c>
      <c r="O328" s="68" t="str">
        <f t="shared" si="84"/>
        <v/>
      </c>
      <c r="P328" s="68" t="str">
        <f t="shared" si="85"/>
        <v/>
      </c>
    </row>
    <row r="329" spans="1:16" x14ac:dyDescent="0.2">
      <c r="A329" s="69">
        <f>'Les Résultats'!A107</f>
        <v>0</v>
      </c>
      <c r="B329" s="67">
        <f>'Les Résultats'!B107</f>
        <v>0</v>
      </c>
      <c r="C329" s="67">
        <f>'Les Résultats'!C107</f>
        <v>0</v>
      </c>
      <c r="D329" s="69">
        <f>'Les Résultats'!D107</f>
        <v>0</v>
      </c>
      <c r="E329" s="68" t="str">
        <f>'Les Résultats'!E107</f>
        <v/>
      </c>
      <c r="F329" s="67" t="str">
        <f t="shared" si="77"/>
        <v/>
      </c>
      <c r="G329" s="67" t="str">
        <f t="shared" si="78"/>
        <v/>
      </c>
      <c r="H329" s="67" t="str">
        <f t="shared" si="75"/>
        <v/>
      </c>
      <c r="I329" s="67" t="str">
        <f t="shared" si="76"/>
        <v/>
      </c>
      <c r="J329" s="67" t="str">
        <f t="shared" si="79"/>
        <v/>
      </c>
      <c r="K329" s="67" t="str">
        <f t="shared" si="80"/>
        <v/>
      </c>
      <c r="L329" s="67" t="str">
        <f t="shared" si="81"/>
        <v/>
      </c>
      <c r="M329" s="68" t="str">
        <f t="shared" si="82"/>
        <v/>
      </c>
      <c r="N329" s="68" t="str">
        <f t="shared" si="83"/>
        <v/>
      </c>
      <c r="O329" s="68" t="str">
        <f t="shared" si="84"/>
        <v/>
      </c>
      <c r="P329" s="68" t="str">
        <f t="shared" si="85"/>
        <v/>
      </c>
    </row>
    <row r="330" spans="1:16" x14ac:dyDescent="0.2">
      <c r="A330" s="69">
        <f>'Les Résultats'!A108</f>
        <v>0</v>
      </c>
      <c r="B330" s="67">
        <f>'Les Résultats'!B108</f>
        <v>0</v>
      </c>
      <c r="C330" s="67">
        <f>'Les Résultats'!C108</f>
        <v>0</v>
      </c>
      <c r="D330" s="69">
        <f>'Les Résultats'!D108</f>
        <v>0</v>
      </c>
      <c r="E330" s="68" t="str">
        <f>'Les Résultats'!E108</f>
        <v/>
      </c>
      <c r="F330" s="67" t="str">
        <f t="shared" si="77"/>
        <v/>
      </c>
      <c r="G330" s="67" t="str">
        <f t="shared" si="78"/>
        <v/>
      </c>
      <c r="H330" s="67" t="str">
        <f t="shared" si="75"/>
        <v/>
      </c>
      <c r="I330" s="67" t="str">
        <f t="shared" si="76"/>
        <v/>
      </c>
      <c r="J330" s="67" t="str">
        <f t="shared" si="79"/>
        <v/>
      </c>
      <c r="K330" s="67" t="str">
        <f t="shared" si="80"/>
        <v/>
      </c>
      <c r="L330" s="67" t="str">
        <f t="shared" si="81"/>
        <v/>
      </c>
      <c r="M330" s="68" t="str">
        <f t="shared" si="82"/>
        <v/>
      </c>
      <c r="N330" s="68" t="str">
        <f t="shared" si="83"/>
        <v/>
      </c>
      <c r="O330" s="68" t="str">
        <f t="shared" si="84"/>
        <v/>
      </c>
      <c r="P330" s="68" t="str">
        <f t="shared" si="85"/>
        <v/>
      </c>
    </row>
    <row r="331" spans="1:16" x14ac:dyDescent="0.2">
      <c r="A331" s="69">
        <f>'Les Résultats'!A109</f>
        <v>0</v>
      </c>
      <c r="B331" s="67">
        <f>'Les Résultats'!B109</f>
        <v>0</v>
      </c>
      <c r="C331" s="67">
        <f>'Les Résultats'!C109</f>
        <v>0</v>
      </c>
      <c r="D331" s="69">
        <f>'Les Résultats'!D109</f>
        <v>0</v>
      </c>
      <c r="E331" s="68" t="str">
        <f>'Les Résultats'!E109</f>
        <v/>
      </c>
      <c r="F331" s="67" t="str">
        <f t="shared" si="77"/>
        <v/>
      </c>
      <c r="G331" s="67" t="str">
        <f t="shared" si="78"/>
        <v/>
      </c>
      <c r="H331" s="67" t="str">
        <f t="shared" si="75"/>
        <v/>
      </c>
      <c r="I331" s="67" t="str">
        <f t="shared" si="76"/>
        <v/>
      </c>
      <c r="J331" s="67" t="str">
        <f t="shared" si="79"/>
        <v/>
      </c>
      <c r="K331" s="67" t="str">
        <f t="shared" si="80"/>
        <v/>
      </c>
      <c r="L331" s="67" t="str">
        <f t="shared" si="81"/>
        <v/>
      </c>
      <c r="M331" s="68" t="str">
        <f t="shared" si="82"/>
        <v/>
      </c>
      <c r="N331" s="68" t="str">
        <f t="shared" si="83"/>
        <v/>
      </c>
      <c r="O331" s="68" t="str">
        <f t="shared" si="84"/>
        <v/>
      </c>
      <c r="P331" s="68" t="str">
        <f t="shared" si="85"/>
        <v/>
      </c>
    </row>
    <row r="332" spans="1:16" x14ac:dyDescent="0.2">
      <c r="A332" s="69">
        <f>'Les Résultats'!G100</f>
        <v>0</v>
      </c>
      <c r="B332" s="67">
        <f>'Les Résultats'!H100</f>
        <v>0</v>
      </c>
      <c r="C332" s="67">
        <f>'Les Résultats'!I100</f>
        <v>0</v>
      </c>
      <c r="D332" s="69">
        <f>'Les Résultats'!J100</f>
        <v>0</v>
      </c>
      <c r="E332" s="68">
        <f>'Les Résultats'!K100</f>
        <v>0</v>
      </c>
      <c r="F332" s="67" t="str">
        <f t="shared" si="77"/>
        <v/>
      </c>
      <c r="G332" s="67" t="str">
        <f t="shared" si="78"/>
        <v/>
      </c>
      <c r="H332" s="67" t="str">
        <f t="shared" si="75"/>
        <v/>
      </c>
      <c r="I332" s="67" t="str">
        <f t="shared" si="76"/>
        <v/>
      </c>
      <c r="J332" s="67" t="str">
        <f t="shared" si="79"/>
        <v/>
      </c>
      <c r="K332" s="67" t="str">
        <f t="shared" si="80"/>
        <v/>
      </c>
      <c r="L332" s="67" t="str">
        <f t="shared" si="81"/>
        <v/>
      </c>
      <c r="M332" s="68" t="str">
        <f t="shared" si="82"/>
        <v/>
      </c>
      <c r="N332" s="68" t="str">
        <f t="shared" si="83"/>
        <v/>
      </c>
      <c r="O332" s="68" t="str">
        <f t="shared" si="84"/>
        <v/>
      </c>
      <c r="P332" s="68" t="str">
        <f t="shared" si="85"/>
        <v/>
      </c>
    </row>
    <row r="333" spans="1:16" x14ac:dyDescent="0.2">
      <c r="A333" s="69">
        <f>'Les Résultats'!G101</f>
        <v>0</v>
      </c>
      <c r="B333" s="67">
        <f>'Les Résultats'!H101</f>
        <v>0</v>
      </c>
      <c r="C333" s="67">
        <f>'Les Résultats'!I101</f>
        <v>0</v>
      </c>
      <c r="D333" s="69">
        <f>'Les Résultats'!J101</f>
        <v>0</v>
      </c>
      <c r="E333" s="68">
        <f>'Les Résultats'!K101</f>
        <v>0</v>
      </c>
      <c r="F333" s="67" t="str">
        <f t="shared" si="77"/>
        <v/>
      </c>
      <c r="G333" s="67" t="str">
        <f t="shared" si="78"/>
        <v/>
      </c>
      <c r="H333" s="67" t="str">
        <f t="shared" ref="H333:H381" si="86">IF(E333&lt;&gt;"X","",IF(B333&gt;C333,1,0))</f>
        <v/>
      </c>
      <c r="I333" s="67" t="str">
        <f t="shared" ref="I333:I381" si="87">IF(E333&lt;&gt;"X","",IF(C333&gt;B333,1,0))</f>
        <v/>
      </c>
      <c r="J333" s="67" t="str">
        <f t="shared" si="79"/>
        <v/>
      </c>
      <c r="K333" s="67" t="str">
        <f t="shared" si="80"/>
        <v/>
      </c>
      <c r="L333" s="67" t="str">
        <f t="shared" si="81"/>
        <v/>
      </c>
      <c r="M333" s="68" t="str">
        <f t="shared" si="82"/>
        <v/>
      </c>
      <c r="N333" s="68" t="str">
        <f t="shared" si="83"/>
        <v/>
      </c>
      <c r="O333" s="68" t="str">
        <f t="shared" si="84"/>
        <v/>
      </c>
      <c r="P333" s="68" t="str">
        <f t="shared" si="85"/>
        <v/>
      </c>
    </row>
    <row r="334" spans="1:16" x14ac:dyDescent="0.2">
      <c r="A334" s="69">
        <f>'Les Résultats'!G102</f>
        <v>0</v>
      </c>
      <c r="B334" s="67">
        <f>'Les Résultats'!H102</f>
        <v>0</v>
      </c>
      <c r="C334" s="67">
        <f>'Les Résultats'!I102</f>
        <v>0</v>
      </c>
      <c r="D334" s="69">
        <f>'Les Résultats'!J102</f>
        <v>0</v>
      </c>
      <c r="E334" s="68">
        <f>'Les Résultats'!K102</f>
        <v>0</v>
      </c>
      <c r="F334" s="67" t="str">
        <f t="shared" si="77"/>
        <v/>
      </c>
      <c r="G334" s="67" t="str">
        <f t="shared" si="78"/>
        <v/>
      </c>
      <c r="H334" s="67" t="str">
        <f t="shared" si="86"/>
        <v/>
      </c>
      <c r="I334" s="67" t="str">
        <f t="shared" si="87"/>
        <v/>
      </c>
      <c r="J334" s="67" t="str">
        <f t="shared" si="79"/>
        <v/>
      </c>
      <c r="K334" s="67" t="str">
        <f t="shared" si="80"/>
        <v/>
      </c>
      <c r="L334" s="67" t="str">
        <f t="shared" si="81"/>
        <v/>
      </c>
      <c r="M334" s="68" t="str">
        <f t="shared" si="82"/>
        <v/>
      </c>
      <c r="N334" s="68" t="str">
        <f t="shared" si="83"/>
        <v/>
      </c>
      <c r="O334" s="68" t="str">
        <f t="shared" si="84"/>
        <v/>
      </c>
      <c r="P334" s="68" t="str">
        <f t="shared" si="85"/>
        <v/>
      </c>
    </row>
    <row r="335" spans="1:16" x14ac:dyDescent="0.2">
      <c r="A335" s="69">
        <f>'Les Résultats'!G103</f>
        <v>0</v>
      </c>
      <c r="B335" s="67">
        <f>'Les Résultats'!H103</f>
        <v>0</v>
      </c>
      <c r="C335" s="67">
        <f>'Les Résultats'!I103</f>
        <v>0</v>
      </c>
      <c r="D335" s="69">
        <f>'Les Résultats'!J103</f>
        <v>0</v>
      </c>
      <c r="E335" s="68">
        <f>'Les Résultats'!K103</f>
        <v>0</v>
      </c>
      <c r="F335" s="67" t="str">
        <f t="shared" si="77"/>
        <v/>
      </c>
      <c r="G335" s="67" t="str">
        <f t="shared" si="78"/>
        <v/>
      </c>
      <c r="H335" s="67" t="str">
        <f t="shared" si="86"/>
        <v/>
      </c>
      <c r="I335" s="67" t="str">
        <f t="shared" si="87"/>
        <v/>
      </c>
      <c r="J335" s="67" t="str">
        <f t="shared" si="79"/>
        <v/>
      </c>
      <c r="K335" s="67" t="str">
        <f t="shared" si="80"/>
        <v/>
      </c>
      <c r="L335" s="67" t="str">
        <f t="shared" si="81"/>
        <v/>
      </c>
      <c r="M335" s="68" t="str">
        <f t="shared" si="82"/>
        <v/>
      </c>
      <c r="N335" s="68" t="str">
        <f t="shared" si="83"/>
        <v/>
      </c>
      <c r="O335" s="68" t="str">
        <f t="shared" si="84"/>
        <v/>
      </c>
      <c r="P335" s="68" t="str">
        <f t="shared" si="85"/>
        <v/>
      </c>
    </row>
    <row r="336" spans="1:16" x14ac:dyDescent="0.2">
      <c r="A336" s="69">
        <f>'Les Résultats'!G104</f>
        <v>0</v>
      </c>
      <c r="B336" s="67">
        <f>'Les Résultats'!H104</f>
        <v>0</v>
      </c>
      <c r="C336" s="67">
        <f>'Les Résultats'!I104</f>
        <v>0</v>
      </c>
      <c r="D336" s="69">
        <f>'Les Résultats'!J104</f>
        <v>0</v>
      </c>
      <c r="E336" s="68">
        <f>'Les Résultats'!K104</f>
        <v>0</v>
      </c>
      <c r="F336" s="67" t="str">
        <f t="shared" si="77"/>
        <v/>
      </c>
      <c r="G336" s="67" t="str">
        <f t="shared" si="78"/>
        <v/>
      </c>
      <c r="H336" s="67" t="str">
        <f t="shared" si="86"/>
        <v/>
      </c>
      <c r="I336" s="67" t="str">
        <f t="shared" si="87"/>
        <v/>
      </c>
      <c r="J336" s="67" t="str">
        <f t="shared" si="79"/>
        <v/>
      </c>
      <c r="K336" s="67" t="str">
        <f t="shared" si="80"/>
        <v/>
      </c>
      <c r="L336" s="67" t="str">
        <f t="shared" si="81"/>
        <v/>
      </c>
      <c r="M336" s="68" t="str">
        <f t="shared" si="82"/>
        <v/>
      </c>
      <c r="N336" s="68" t="str">
        <f t="shared" si="83"/>
        <v/>
      </c>
      <c r="O336" s="68" t="str">
        <f t="shared" si="84"/>
        <v/>
      </c>
      <c r="P336" s="68" t="str">
        <f t="shared" si="85"/>
        <v/>
      </c>
    </row>
    <row r="337" spans="1:16" x14ac:dyDescent="0.2">
      <c r="A337" s="69">
        <f>'Les Résultats'!G105</f>
        <v>0</v>
      </c>
      <c r="B337" s="67">
        <f>'Les Résultats'!H105</f>
        <v>0</v>
      </c>
      <c r="C337" s="67">
        <f>'Les Résultats'!I105</f>
        <v>0</v>
      </c>
      <c r="D337" s="69">
        <f>'Les Résultats'!J105</f>
        <v>0</v>
      </c>
      <c r="E337" s="68">
        <f>'Les Résultats'!K105</f>
        <v>0</v>
      </c>
      <c r="F337" s="67" t="str">
        <f t="shared" si="77"/>
        <v/>
      </c>
      <c r="G337" s="67" t="str">
        <f t="shared" si="78"/>
        <v/>
      </c>
      <c r="H337" s="67" t="str">
        <f t="shared" si="86"/>
        <v/>
      </c>
      <c r="I337" s="67" t="str">
        <f t="shared" si="87"/>
        <v/>
      </c>
      <c r="J337" s="67" t="str">
        <f t="shared" si="79"/>
        <v/>
      </c>
      <c r="K337" s="67" t="str">
        <f t="shared" si="80"/>
        <v/>
      </c>
      <c r="L337" s="67" t="str">
        <f t="shared" si="81"/>
        <v/>
      </c>
      <c r="M337" s="68" t="str">
        <f t="shared" si="82"/>
        <v/>
      </c>
      <c r="N337" s="68" t="str">
        <f t="shared" si="83"/>
        <v/>
      </c>
      <c r="O337" s="68" t="str">
        <f t="shared" si="84"/>
        <v/>
      </c>
      <c r="P337" s="68" t="str">
        <f t="shared" si="85"/>
        <v/>
      </c>
    </row>
    <row r="338" spans="1:16" x14ac:dyDescent="0.2">
      <c r="A338" s="69">
        <f>'Les Résultats'!G106</f>
        <v>0</v>
      </c>
      <c r="B338" s="67">
        <f>'Les Résultats'!H106</f>
        <v>0</v>
      </c>
      <c r="C338" s="67">
        <f>'Les Résultats'!I106</f>
        <v>0</v>
      </c>
      <c r="D338" s="69">
        <f>'Les Résultats'!J106</f>
        <v>0</v>
      </c>
      <c r="E338" s="68">
        <f>'Les Résultats'!K106</f>
        <v>0</v>
      </c>
      <c r="F338" s="67" t="str">
        <f t="shared" si="77"/>
        <v/>
      </c>
      <c r="G338" s="67" t="str">
        <f t="shared" si="78"/>
        <v/>
      </c>
      <c r="H338" s="67" t="str">
        <f t="shared" si="86"/>
        <v/>
      </c>
      <c r="I338" s="67" t="str">
        <f t="shared" si="87"/>
        <v/>
      </c>
      <c r="J338" s="67" t="str">
        <f t="shared" si="79"/>
        <v/>
      </c>
      <c r="K338" s="67" t="str">
        <f t="shared" si="80"/>
        <v/>
      </c>
      <c r="L338" s="67" t="str">
        <f t="shared" si="81"/>
        <v/>
      </c>
      <c r="M338" s="68" t="str">
        <f t="shared" si="82"/>
        <v/>
      </c>
      <c r="N338" s="68" t="str">
        <f t="shared" si="83"/>
        <v/>
      </c>
      <c r="O338" s="68" t="str">
        <f t="shared" si="84"/>
        <v/>
      </c>
      <c r="P338" s="68" t="str">
        <f t="shared" si="85"/>
        <v/>
      </c>
    </row>
    <row r="339" spans="1:16" x14ac:dyDescent="0.2">
      <c r="A339" s="69">
        <f>'Les Résultats'!G107</f>
        <v>0</v>
      </c>
      <c r="B339" s="67">
        <f>'Les Résultats'!H107</f>
        <v>0</v>
      </c>
      <c r="C339" s="67">
        <f>'Les Résultats'!I107</f>
        <v>0</v>
      </c>
      <c r="D339" s="69">
        <f>'Les Résultats'!J107</f>
        <v>0</v>
      </c>
      <c r="E339" s="68">
        <f>'Les Résultats'!K107</f>
        <v>0</v>
      </c>
      <c r="F339" s="67" t="str">
        <f t="shared" si="77"/>
        <v/>
      </c>
      <c r="G339" s="67" t="str">
        <f t="shared" si="78"/>
        <v/>
      </c>
      <c r="H339" s="67" t="str">
        <f t="shared" si="86"/>
        <v/>
      </c>
      <c r="I339" s="67" t="str">
        <f t="shared" si="87"/>
        <v/>
      </c>
      <c r="J339" s="67" t="str">
        <f t="shared" si="79"/>
        <v/>
      </c>
      <c r="K339" s="67" t="str">
        <f t="shared" si="80"/>
        <v/>
      </c>
      <c r="L339" s="67" t="str">
        <f t="shared" si="81"/>
        <v/>
      </c>
      <c r="M339" s="68" t="str">
        <f t="shared" si="82"/>
        <v/>
      </c>
      <c r="N339" s="68" t="str">
        <f t="shared" si="83"/>
        <v/>
      </c>
      <c r="O339" s="68" t="str">
        <f t="shared" si="84"/>
        <v/>
      </c>
      <c r="P339" s="68" t="str">
        <f t="shared" si="85"/>
        <v/>
      </c>
    </row>
    <row r="340" spans="1:16" x14ac:dyDescent="0.2">
      <c r="A340" s="69">
        <f>'Les Résultats'!G108</f>
        <v>0</v>
      </c>
      <c r="B340" s="67">
        <f>'Les Résultats'!H108</f>
        <v>0</v>
      </c>
      <c r="C340" s="67">
        <f>'Les Résultats'!I108</f>
        <v>0</v>
      </c>
      <c r="D340" s="69">
        <f>'Les Résultats'!J108</f>
        <v>0</v>
      </c>
      <c r="E340" s="68">
        <f>'Les Résultats'!K108</f>
        <v>0</v>
      </c>
      <c r="F340" s="67" t="str">
        <f t="shared" si="77"/>
        <v/>
      </c>
      <c r="G340" s="67" t="str">
        <f t="shared" si="78"/>
        <v/>
      </c>
      <c r="H340" s="67" t="str">
        <f t="shared" si="86"/>
        <v/>
      </c>
      <c r="I340" s="67" t="str">
        <f t="shared" si="87"/>
        <v/>
      </c>
      <c r="J340" s="67" t="str">
        <f t="shared" si="79"/>
        <v/>
      </c>
      <c r="K340" s="67" t="str">
        <f t="shared" si="80"/>
        <v/>
      </c>
      <c r="L340" s="67" t="str">
        <f t="shared" si="81"/>
        <v/>
      </c>
      <c r="M340" s="68" t="str">
        <f t="shared" si="82"/>
        <v/>
      </c>
      <c r="N340" s="68" t="str">
        <f t="shared" si="83"/>
        <v/>
      </c>
      <c r="O340" s="68" t="str">
        <f t="shared" si="84"/>
        <v/>
      </c>
      <c r="P340" s="68" t="str">
        <f t="shared" si="85"/>
        <v/>
      </c>
    </row>
    <row r="341" spans="1:16" x14ac:dyDescent="0.2">
      <c r="A341" s="69">
        <f>'Les Résultats'!G109</f>
        <v>0</v>
      </c>
      <c r="B341" s="67">
        <f>'Les Résultats'!H109</f>
        <v>0</v>
      </c>
      <c r="C341" s="67">
        <f>'Les Résultats'!I109</f>
        <v>0</v>
      </c>
      <c r="D341" s="69">
        <f>'Les Résultats'!J109</f>
        <v>0</v>
      </c>
      <c r="E341" s="68">
        <f>'Les Résultats'!K109</f>
        <v>0</v>
      </c>
      <c r="F341" s="67" t="str">
        <f t="shared" si="77"/>
        <v/>
      </c>
      <c r="G341" s="67" t="str">
        <f t="shared" si="78"/>
        <v/>
      </c>
      <c r="H341" s="67" t="str">
        <f t="shared" si="86"/>
        <v/>
      </c>
      <c r="I341" s="67" t="str">
        <f t="shared" si="87"/>
        <v/>
      </c>
      <c r="J341" s="67" t="str">
        <f t="shared" si="79"/>
        <v/>
      </c>
      <c r="K341" s="67" t="str">
        <f t="shared" si="80"/>
        <v/>
      </c>
      <c r="L341" s="67" t="str">
        <f t="shared" si="81"/>
        <v/>
      </c>
      <c r="M341" s="68" t="str">
        <f t="shared" si="82"/>
        <v/>
      </c>
      <c r="N341" s="68" t="str">
        <f t="shared" si="83"/>
        <v/>
      </c>
      <c r="O341" s="68" t="str">
        <f t="shared" si="84"/>
        <v/>
      </c>
      <c r="P341" s="68" t="str">
        <f t="shared" si="85"/>
        <v/>
      </c>
    </row>
    <row r="342" spans="1:16" x14ac:dyDescent="0.2">
      <c r="A342" s="69">
        <f>'Les Résultats'!M100</f>
        <v>0</v>
      </c>
      <c r="B342" s="67">
        <f>'Les Résultats'!N100</f>
        <v>0</v>
      </c>
      <c r="C342" s="67">
        <f>'Les Résultats'!O100</f>
        <v>0</v>
      </c>
      <c r="D342" s="69">
        <f>'Les Résultats'!P100</f>
        <v>0</v>
      </c>
      <c r="E342" s="68">
        <f>'Les Résultats'!Q100</f>
        <v>0</v>
      </c>
      <c r="F342" s="67" t="str">
        <f t="shared" si="77"/>
        <v/>
      </c>
      <c r="G342" s="67" t="str">
        <f t="shared" si="78"/>
        <v/>
      </c>
      <c r="H342" s="67" t="str">
        <f t="shared" si="86"/>
        <v/>
      </c>
      <c r="I342" s="67" t="str">
        <f t="shared" si="87"/>
        <v/>
      </c>
      <c r="J342" s="67" t="str">
        <f t="shared" si="79"/>
        <v/>
      </c>
      <c r="K342" s="67" t="str">
        <f t="shared" si="80"/>
        <v/>
      </c>
      <c r="L342" s="67" t="str">
        <f t="shared" si="81"/>
        <v/>
      </c>
      <c r="M342" s="68" t="str">
        <f t="shared" si="82"/>
        <v/>
      </c>
      <c r="N342" s="68" t="str">
        <f t="shared" si="83"/>
        <v/>
      </c>
      <c r="O342" s="68" t="str">
        <f t="shared" si="84"/>
        <v/>
      </c>
      <c r="P342" s="68" t="str">
        <f t="shared" si="85"/>
        <v/>
      </c>
    </row>
    <row r="343" spans="1:16" x14ac:dyDescent="0.2">
      <c r="A343" s="69">
        <f>'Les Résultats'!M101</f>
        <v>0</v>
      </c>
      <c r="B343" s="67">
        <f>'Les Résultats'!N101</f>
        <v>0</v>
      </c>
      <c r="C343" s="67">
        <f>'Les Résultats'!O101</f>
        <v>0</v>
      </c>
      <c r="D343" s="69">
        <f>'Les Résultats'!P101</f>
        <v>0</v>
      </c>
      <c r="E343" s="68">
        <f>'Les Résultats'!Q101</f>
        <v>0</v>
      </c>
      <c r="F343" s="67" t="str">
        <f t="shared" si="77"/>
        <v/>
      </c>
      <c r="G343" s="67" t="str">
        <f t="shared" si="78"/>
        <v/>
      </c>
      <c r="H343" s="67" t="str">
        <f t="shared" si="86"/>
        <v/>
      </c>
      <c r="I343" s="67" t="str">
        <f t="shared" si="87"/>
        <v/>
      </c>
      <c r="J343" s="67" t="str">
        <f t="shared" si="79"/>
        <v/>
      </c>
      <c r="K343" s="67" t="str">
        <f t="shared" si="80"/>
        <v/>
      </c>
      <c r="L343" s="67" t="str">
        <f t="shared" si="81"/>
        <v/>
      </c>
      <c r="M343" s="68" t="str">
        <f t="shared" si="82"/>
        <v/>
      </c>
      <c r="N343" s="68" t="str">
        <f t="shared" si="83"/>
        <v/>
      </c>
      <c r="O343" s="68" t="str">
        <f t="shared" si="84"/>
        <v/>
      </c>
      <c r="P343" s="68" t="str">
        <f t="shared" si="85"/>
        <v/>
      </c>
    </row>
    <row r="344" spans="1:16" x14ac:dyDescent="0.2">
      <c r="A344" s="69">
        <f>'Les Résultats'!M102</f>
        <v>0</v>
      </c>
      <c r="B344" s="67">
        <f>'Les Résultats'!N102</f>
        <v>0</v>
      </c>
      <c r="C344" s="67">
        <f>'Les Résultats'!O102</f>
        <v>0</v>
      </c>
      <c r="D344" s="69">
        <f>'Les Résultats'!P102</f>
        <v>0</v>
      </c>
      <c r="E344" s="68">
        <f>'Les Résultats'!Q102</f>
        <v>0</v>
      </c>
      <c r="F344" s="67" t="str">
        <f t="shared" si="77"/>
        <v/>
      </c>
      <c r="G344" s="67" t="str">
        <f t="shared" si="78"/>
        <v/>
      </c>
      <c r="H344" s="67" t="str">
        <f t="shared" si="86"/>
        <v/>
      </c>
      <c r="I344" s="67" t="str">
        <f t="shared" si="87"/>
        <v/>
      </c>
      <c r="J344" s="67" t="str">
        <f t="shared" si="79"/>
        <v/>
      </c>
      <c r="K344" s="67" t="str">
        <f t="shared" si="80"/>
        <v/>
      </c>
      <c r="L344" s="67" t="str">
        <f t="shared" si="81"/>
        <v/>
      </c>
      <c r="M344" s="68" t="str">
        <f t="shared" si="82"/>
        <v/>
      </c>
      <c r="N344" s="68" t="str">
        <f t="shared" si="83"/>
        <v/>
      </c>
      <c r="O344" s="68" t="str">
        <f t="shared" si="84"/>
        <v/>
      </c>
      <c r="P344" s="68" t="str">
        <f t="shared" si="85"/>
        <v/>
      </c>
    </row>
    <row r="345" spans="1:16" x14ac:dyDescent="0.2">
      <c r="A345" s="69">
        <f>'Les Résultats'!M103</f>
        <v>0</v>
      </c>
      <c r="B345" s="67">
        <f>'Les Résultats'!N103</f>
        <v>0</v>
      </c>
      <c r="C345" s="67">
        <f>'Les Résultats'!O103</f>
        <v>0</v>
      </c>
      <c r="D345" s="69">
        <f>'Les Résultats'!P103</f>
        <v>0</v>
      </c>
      <c r="E345" s="68">
        <f>'Les Résultats'!Q103</f>
        <v>0</v>
      </c>
      <c r="F345" s="67" t="str">
        <f t="shared" si="77"/>
        <v/>
      </c>
      <c r="G345" s="67" t="str">
        <f t="shared" si="78"/>
        <v/>
      </c>
      <c r="H345" s="67" t="str">
        <f t="shared" si="86"/>
        <v/>
      </c>
      <c r="I345" s="67" t="str">
        <f t="shared" si="87"/>
        <v/>
      </c>
      <c r="J345" s="67" t="str">
        <f t="shared" si="79"/>
        <v/>
      </c>
      <c r="K345" s="67" t="str">
        <f t="shared" si="80"/>
        <v/>
      </c>
      <c r="L345" s="67" t="str">
        <f t="shared" si="81"/>
        <v/>
      </c>
      <c r="M345" s="68" t="str">
        <f t="shared" si="82"/>
        <v/>
      </c>
      <c r="N345" s="68" t="str">
        <f t="shared" si="83"/>
        <v/>
      </c>
      <c r="O345" s="68" t="str">
        <f t="shared" si="84"/>
        <v/>
      </c>
      <c r="P345" s="68" t="str">
        <f t="shared" si="85"/>
        <v/>
      </c>
    </row>
    <row r="346" spans="1:16" x14ac:dyDescent="0.2">
      <c r="A346" s="69">
        <f>'Les Résultats'!M104</f>
        <v>0</v>
      </c>
      <c r="B346" s="67">
        <f>'Les Résultats'!N104</f>
        <v>0</v>
      </c>
      <c r="C346" s="67">
        <f>'Les Résultats'!O104</f>
        <v>0</v>
      </c>
      <c r="D346" s="69">
        <f>'Les Résultats'!P104</f>
        <v>0</v>
      </c>
      <c r="E346" s="68">
        <f>'Les Résultats'!Q104</f>
        <v>0</v>
      </c>
      <c r="F346" s="67" t="str">
        <f t="shared" si="77"/>
        <v/>
      </c>
      <c r="G346" s="67" t="str">
        <f t="shared" si="78"/>
        <v/>
      </c>
      <c r="H346" s="67" t="str">
        <f t="shared" si="86"/>
        <v/>
      </c>
      <c r="I346" s="67" t="str">
        <f t="shared" si="87"/>
        <v/>
      </c>
      <c r="J346" s="67" t="str">
        <f t="shared" si="79"/>
        <v/>
      </c>
      <c r="K346" s="67" t="str">
        <f t="shared" si="80"/>
        <v/>
      </c>
      <c r="L346" s="67" t="str">
        <f t="shared" si="81"/>
        <v/>
      </c>
      <c r="M346" s="68" t="str">
        <f t="shared" si="82"/>
        <v/>
      </c>
      <c r="N346" s="68" t="str">
        <f t="shared" si="83"/>
        <v/>
      </c>
      <c r="O346" s="68" t="str">
        <f t="shared" si="84"/>
        <v/>
      </c>
      <c r="P346" s="68" t="str">
        <f t="shared" si="85"/>
        <v/>
      </c>
    </row>
    <row r="347" spans="1:16" x14ac:dyDescent="0.2">
      <c r="A347" s="69">
        <f>'Les Résultats'!M105</f>
        <v>0</v>
      </c>
      <c r="B347" s="67">
        <f>'Les Résultats'!N105</f>
        <v>0</v>
      </c>
      <c r="C347" s="67">
        <f>'Les Résultats'!O105</f>
        <v>0</v>
      </c>
      <c r="D347" s="69">
        <f>'Les Résultats'!P105</f>
        <v>0</v>
      </c>
      <c r="E347" s="68">
        <f>'Les Résultats'!Q105</f>
        <v>0</v>
      </c>
      <c r="F347" s="67" t="str">
        <f t="shared" si="77"/>
        <v/>
      </c>
      <c r="G347" s="67" t="str">
        <f t="shared" si="78"/>
        <v/>
      </c>
      <c r="H347" s="67" t="str">
        <f t="shared" si="86"/>
        <v/>
      </c>
      <c r="I347" s="67" t="str">
        <f t="shared" si="87"/>
        <v/>
      </c>
      <c r="J347" s="67" t="str">
        <f t="shared" si="79"/>
        <v/>
      </c>
      <c r="K347" s="67" t="str">
        <f t="shared" si="80"/>
        <v/>
      </c>
      <c r="L347" s="67" t="str">
        <f t="shared" si="81"/>
        <v/>
      </c>
      <c r="M347" s="68" t="str">
        <f t="shared" si="82"/>
        <v/>
      </c>
      <c r="N347" s="68" t="str">
        <f t="shared" si="83"/>
        <v/>
      </c>
      <c r="O347" s="68" t="str">
        <f t="shared" si="84"/>
        <v/>
      </c>
      <c r="P347" s="68" t="str">
        <f t="shared" si="85"/>
        <v/>
      </c>
    </row>
    <row r="348" spans="1:16" x14ac:dyDescent="0.2">
      <c r="A348" s="69">
        <f>'Les Résultats'!M106</f>
        <v>0</v>
      </c>
      <c r="B348" s="67">
        <f>'Les Résultats'!N106</f>
        <v>0</v>
      </c>
      <c r="C348" s="67">
        <f>'Les Résultats'!O106</f>
        <v>0</v>
      </c>
      <c r="D348" s="69">
        <f>'Les Résultats'!P106</f>
        <v>0</v>
      </c>
      <c r="E348" s="68">
        <f>'Les Résultats'!Q106</f>
        <v>0</v>
      </c>
      <c r="F348" s="67" t="str">
        <f t="shared" si="77"/>
        <v/>
      </c>
      <c r="G348" s="67" t="str">
        <f t="shared" si="78"/>
        <v/>
      </c>
      <c r="H348" s="67" t="str">
        <f t="shared" si="86"/>
        <v/>
      </c>
      <c r="I348" s="67" t="str">
        <f t="shared" si="87"/>
        <v/>
      </c>
      <c r="J348" s="67" t="str">
        <f t="shared" si="79"/>
        <v/>
      </c>
      <c r="K348" s="67" t="str">
        <f t="shared" si="80"/>
        <v/>
      </c>
      <c r="L348" s="67" t="str">
        <f t="shared" si="81"/>
        <v/>
      </c>
      <c r="M348" s="68" t="str">
        <f t="shared" si="82"/>
        <v/>
      </c>
      <c r="N348" s="68" t="str">
        <f t="shared" si="83"/>
        <v/>
      </c>
      <c r="O348" s="68" t="str">
        <f t="shared" si="84"/>
        <v/>
      </c>
      <c r="P348" s="68" t="str">
        <f t="shared" si="85"/>
        <v/>
      </c>
    </row>
    <row r="349" spans="1:16" x14ac:dyDescent="0.2">
      <c r="A349" s="69">
        <f>'Les Résultats'!M107</f>
        <v>0</v>
      </c>
      <c r="B349" s="67">
        <f>'Les Résultats'!N107</f>
        <v>0</v>
      </c>
      <c r="C349" s="67">
        <f>'Les Résultats'!O107</f>
        <v>0</v>
      </c>
      <c r="D349" s="69">
        <f>'Les Résultats'!P107</f>
        <v>0</v>
      </c>
      <c r="E349" s="68">
        <f>'Les Résultats'!Q107</f>
        <v>0</v>
      </c>
      <c r="F349" s="67" t="str">
        <f t="shared" si="77"/>
        <v/>
      </c>
      <c r="G349" s="67" t="str">
        <f t="shared" si="78"/>
        <v/>
      </c>
      <c r="H349" s="67" t="str">
        <f t="shared" si="86"/>
        <v/>
      </c>
      <c r="I349" s="67" t="str">
        <f t="shared" si="87"/>
        <v/>
      </c>
      <c r="J349" s="67" t="str">
        <f t="shared" si="79"/>
        <v/>
      </c>
      <c r="K349" s="67" t="str">
        <f t="shared" si="80"/>
        <v/>
      </c>
      <c r="L349" s="67" t="str">
        <f t="shared" si="81"/>
        <v/>
      </c>
      <c r="M349" s="68" t="str">
        <f t="shared" si="82"/>
        <v/>
      </c>
      <c r="N349" s="68" t="str">
        <f t="shared" si="83"/>
        <v/>
      </c>
      <c r="O349" s="68" t="str">
        <f t="shared" si="84"/>
        <v/>
      </c>
      <c r="P349" s="68" t="str">
        <f t="shared" si="85"/>
        <v/>
      </c>
    </row>
    <row r="350" spans="1:16" x14ac:dyDescent="0.2">
      <c r="A350" s="69">
        <f>'Les Résultats'!M108</f>
        <v>0</v>
      </c>
      <c r="B350" s="67">
        <f>'Les Résultats'!N108</f>
        <v>0</v>
      </c>
      <c r="C350" s="67">
        <f>'Les Résultats'!O108</f>
        <v>0</v>
      </c>
      <c r="D350" s="69">
        <f>'Les Résultats'!P108</f>
        <v>0</v>
      </c>
      <c r="E350" s="68">
        <f>'Les Résultats'!Q108</f>
        <v>0</v>
      </c>
      <c r="F350" s="67" t="str">
        <f t="shared" si="77"/>
        <v/>
      </c>
      <c r="G350" s="67" t="str">
        <f t="shared" si="78"/>
        <v/>
      </c>
      <c r="H350" s="67" t="str">
        <f t="shared" si="86"/>
        <v/>
      </c>
      <c r="I350" s="67" t="str">
        <f t="shared" si="87"/>
        <v/>
      </c>
      <c r="J350" s="67" t="str">
        <f t="shared" si="79"/>
        <v/>
      </c>
      <c r="K350" s="67" t="str">
        <f t="shared" si="80"/>
        <v/>
      </c>
      <c r="L350" s="67" t="str">
        <f t="shared" si="81"/>
        <v/>
      </c>
      <c r="M350" s="68" t="str">
        <f t="shared" si="82"/>
        <v/>
      </c>
      <c r="N350" s="68" t="str">
        <f t="shared" si="83"/>
        <v/>
      </c>
      <c r="O350" s="68" t="str">
        <f t="shared" si="84"/>
        <v/>
      </c>
      <c r="P350" s="68" t="str">
        <f t="shared" si="85"/>
        <v/>
      </c>
    </row>
    <row r="351" spans="1:16" x14ac:dyDescent="0.2">
      <c r="A351" s="69">
        <f>'Les Résultats'!M109</f>
        <v>0</v>
      </c>
      <c r="B351" s="67">
        <f>'Les Résultats'!N109</f>
        <v>0</v>
      </c>
      <c r="C351" s="67">
        <f>'Les Résultats'!O109</f>
        <v>0</v>
      </c>
      <c r="D351" s="69">
        <f>'Les Résultats'!P109</f>
        <v>0</v>
      </c>
      <c r="E351" s="68">
        <f>'Les Résultats'!Q109</f>
        <v>0</v>
      </c>
      <c r="F351" s="67" t="str">
        <f t="shared" si="77"/>
        <v/>
      </c>
      <c r="G351" s="67" t="str">
        <f t="shared" si="78"/>
        <v/>
      </c>
      <c r="H351" s="67" t="str">
        <f t="shared" si="86"/>
        <v/>
      </c>
      <c r="I351" s="67" t="str">
        <f t="shared" si="87"/>
        <v/>
      </c>
      <c r="J351" s="67" t="str">
        <f t="shared" si="79"/>
        <v/>
      </c>
      <c r="K351" s="67" t="str">
        <f t="shared" si="80"/>
        <v/>
      </c>
      <c r="L351" s="67" t="str">
        <f t="shared" si="81"/>
        <v/>
      </c>
      <c r="M351" s="68" t="str">
        <f t="shared" si="82"/>
        <v/>
      </c>
      <c r="N351" s="68" t="str">
        <f t="shared" si="83"/>
        <v/>
      </c>
      <c r="O351" s="68" t="str">
        <f t="shared" si="84"/>
        <v/>
      </c>
      <c r="P351" s="68" t="str">
        <f t="shared" si="85"/>
        <v/>
      </c>
    </row>
    <row r="352" spans="1:16" x14ac:dyDescent="0.2">
      <c r="A352" s="69">
        <f>'Les Résultats'!S100</f>
        <v>0</v>
      </c>
      <c r="B352" s="67">
        <f>'Les Résultats'!T100</f>
        <v>0</v>
      </c>
      <c r="C352" s="67">
        <f>'Les Résultats'!U100</f>
        <v>0</v>
      </c>
      <c r="D352" s="69">
        <f>'Les Résultats'!V100</f>
        <v>0</v>
      </c>
      <c r="E352" s="68" t="str">
        <f>'Les Résultats'!W100</f>
        <v/>
      </c>
      <c r="F352" s="67" t="str">
        <f t="shared" si="77"/>
        <v/>
      </c>
      <c r="G352" s="67" t="str">
        <f t="shared" si="78"/>
        <v/>
      </c>
      <c r="H352" s="67" t="str">
        <f t="shared" si="86"/>
        <v/>
      </c>
      <c r="I352" s="67" t="str">
        <f t="shared" si="87"/>
        <v/>
      </c>
      <c r="J352" s="67" t="str">
        <f t="shared" si="79"/>
        <v/>
      </c>
      <c r="K352" s="67" t="str">
        <f t="shared" si="80"/>
        <v/>
      </c>
      <c r="L352" s="67" t="str">
        <f t="shared" si="81"/>
        <v/>
      </c>
      <c r="M352" s="68" t="str">
        <f t="shared" si="82"/>
        <v/>
      </c>
      <c r="N352" s="68" t="str">
        <f t="shared" si="83"/>
        <v/>
      </c>
      <c r="O352" s="68" t="str">
        <f t="shared" si="84"/>
        <v/>
      </c>
      <c r="P352" s="68" t="str">
        <f t="shared" si="85"/>
        <v/>
      </c>
    </row>
    <row r="353" spans="1:16" x14ac:dyDescent="0.2">
      <c r="A353" s="69">
        <f>'Les Résultats'!S101</f>
        <v>0</v>
      </c>
      <c r="B353" s="67">
        <f>'Les Résultats'!T101</f>
        <v>0</v>
      </c>
      <c r="C353" s="67">
        <f>'Les Résultats'!U101</f>
        <v>0</v>
      </c>
      <c r="D353" s="69">
        <f>'Les Résultats'!V101</f>
        <v>0</v>
      </c>
      <c r="E353" s="68" t="str">
        <f>'Les Résultats'!W101</f>
        <v/>
      </c>
      <c r="F353" s="67" t="str">
        <f t="shared" si="77"/>
        <v/>
      </c>
      <c r="G353" s="67" t="str">
        <f t="shared" si="78"/>
        <v/>
      </c>
      <c r="H353" s="67" t="str">
        <f t="shared" si="86"/>
        <v/>
      </c>
      <c r="I353" s="67" t="str">
        <f t="shared" si="87"/>
        <v/>
      </c>
      <c r="J353" s="67" t="str">
        <f t="shared" si="79"/>
        <v/>
      </c>
      <c r="K353" s="67" t="str">
        <f t="shared" si="80"/>
        <v/>
      </c>
      <c r="L353" s="67" t="str">
        <f t="shared" si="81"/>
        <v/>
      </c>
      <c r="M353" s="68" t="str">
        <f t="shared" si="82"/>
        <v/>
      </c>
      <c r="N353" s="68" t="str">
        <f t="shared" si="83"/>
        <v/>
      </c>
      <c r="O353" s="68" t="str">
        <f t="shared" si="84"/>
        <v/>
      </c>
      <c r="P353" s="68" t="str">
        <f t="shared" si="85"/>
        <v/>
      </c>
    </row>
    <row r="354" spans="1:16" x14ac:dyDescent="0.2">
      <c r="A354" s="69">
        <f>'Les Résultats'!S102</f>
        <v>0</v>
      </c>
      <c r="B354" s="67">
        <f>'Les Résultats'!T102</f>
        <v>0</v>
      </c>
      <c r="C354" s="67">
        <f>'Les Résultats'!U102</f>
        <v>0</v>
      </c>
      <c r="D354" s="69">
        <f>'Les Résultats'!V102</f>
        <v>0</v>
      </c>
      <c r="E354" s="68" t="str">
        <f>'Les Résultats'!W102</f>
        <v/>
      </c>
      <c r="F354" s="67" t="str">
        <f t="shared" si="77"/>
        <v/>
      </c>
      <c r="G354" s="67" t="str">
        <f t="shared" si="78"/>
        <v/>
      </c>
      <c r="H354" s="67" t="str">
        <f t="shared" si="86"/>
        <v/>
      </c>
      <c r="I354" s="67" t="str">
        <f t="shared" si="87"/>
        <v/>
      </c>
      <c r="J354" s="67" t="str">
        <f t="shared" si="79"/>
        <v/>
      </c>
      <c r="K354" s="67" t="str">
        <f t="shared" si="80"/>
        <v/>
      </c>
      <c r="L354" s="67" t="str">
        <f t="shared" si="81"/>
        <v/>
      </c>
      <c r="M354" s="68" t="str">
        <f t="shared" si="82"/>
        <v/>
      </c>
      <c r="N354" s="68" t="str">
        <f t="shared" si="83"/>
        <v/>
      </c>
      <c r="O354" s="68" t="str">
        <f t="shared" si="84"/>
        <v/>
      </c>
      <c r="P354" s="68" t="str">
        <f t="shared" si="85"/>
        <v/>
      </c>
    </row>
    <row r="355" spans="1:16" x14ac:dyDescent="0.2">
      <c r="A355" s="69">
        <f>'Les Résultats'!S103</f>
        <v>0</v>
      </c>
      <c r="B355" s="67">
        <f>'Les Résultats'!T103</f>
        <v>0</v>
      </c>
      <c r="C355" s="67">
        <f>'Les Résultats'!U103</f>
        <v>0</v>
      </c>
      <c r="D355" s="69">
        <f>'Les Résultats'!V103</f>
        <v>0</v>
      </c>
      <c r="E355" s="68" t="str">
        <f>'Les Résultats'!W103</f>
        <v/>
      </c>
      <c r="F355" s="67" t="str">
        <f t="shared" si="77"/>
        <v/>
      </c>
      <c r="G355" s="67" t="str">
        <f t="shared" si="78"/>
        <v/>
      </c>
      <c r="H355" s="67" t="str">
        <f t="shared" si="86"/>
        <v/>
      </c>
      <c r="I355" s="67" t="str">
        <f t="shared" si="87"/>
        <v/>
      </c>
      <c r="J355" s="67" t="str">
        <f t="shared" si="79"/>
        <v/>
      </c>
      <c r="K355" s="67" t="str">
        <f t="shared" si="80"/>
        <v/>
      </c>
      <c r="L355" s="67" t="str">
        <f t="shared" si="81"/>
        <v/>
      </c>
      <c r="M355" s="68" t="str">
        <f t="shared" si="82"/>
        <v/>
      </c>
      <c r="N355" s="68" t="str">
        <f t="shared" si="83"/>
        <v/>
      </c>
      <c r="O355" s="68" t="str">
        <f t="shared" si="84"/>
        <v/>
      </c>
      <c r="P355" s="68" t="str">
        <f t="shared" si="85"/>
        <v/>
      </c>
    </row>
    <row r="356" spans="1:16" x14ac:dyDescent="0.2">
      <c r="A356" s="69">
        <f>'Les Résultats'!S104</f>
        <v>0</v>
      </c>
      <c r="B356" s="67">
        <f>'Les Résultats'!T104</f>
        <v>0</v>
      </c>
      <c r="C356" s="67">
        <f>'Les Résultats'!U104</f>
        <v>0</v>
      </c>
      <c r="D356" s="69">
        <f>'Les Résultats'!V104</f>
        <v>0</v>
      </c>
      <c r="E356" s="68" t="str">
        <f>'Les Résultats'!W104</f>
        <v/>
      </c>
      <c r="F356" s="67" t="str">
        <f t="shared" si="77"/>
        <v/>
      </c>
      <c r="G356" s="67" t="str">
        <f t="shared" si="78"/>
        <v/>
      </c>
      <c r="H356" s="67" t="str">
        <f t="shared" si="86"/>
        <v/>
      </c>
      <c r="I356" s="67" t="str">
        <f t="shared" si="87"/>
        <v/>
      </c>
      <c r="J356" s="67" t="str">
        <f t="shared" si="79"/>
        <v/>
      </c>
      <c r="K356" s="67" t="str">
        <f t="shared" si="80"/>
        <v/>
      </c>
      <c r="L356" s="67" t="str">
        <f t="shared" si="81"/>
        <v/>
      </c>
      <c r="M356" s="68" t="str">
        <f t="shared" si="82"/>
        <v/>
      </c>
      <c r="N356" s="68" t="str">
        <f t="shared" si="83"/>
        <v/>
      </c>
      <c r="O356" s="68" t="str">
        <f t="shared" si="84"/>
        <v/>
      </c>
      <c r="P356" s="68" t="str">
        <f t="shared" si="85"/>
        <v/>
      </c>
    </row>
    <row r="357" spans="1:16" x14ac:dyDescent="0.2">
      <c r="A357" s="69">
        <f>'Les Résultats'!S105</f>
        <v>0</v>
      </c>
      <c r="B357" s="67">
        <f>'Les Résultats'!T105</f>
        <v>0</v>
      </c>
      <c r="C357" s="67">
        <f>'Les Résultats'!U105</f>
        <v>0</v>
      </c>
      <c r="D357" s="69">
        <f>'Les Résultats'!V105</f>
        <v>0</v>
      </c>
      <c r="E357" s="68" t="str">
        <f>'Les Résultats'!W105</f>
        <v/>
      </c>
      <c r="F357" s="67" t="str">
        <f t="shared" si="77"/>
        <v/>
      </c>
      <c r="G357" s="67" t="str">
        <f t="shared" si="78"/>
        <v/>
      </c>
      <c r="H357" s="67" t="str">
        <f t="shared" si="86"/>
        <v/>
      </c>
      <c r="I357" s="67" t="str">
        <f t="shared" si="87"/>
        <v/>
      </c>
      <c r="J357" s="67" t="str">
        <f t="shared" si="79"/>
        <v/>
      </c>
      <c r="K357" s="67" t="str">
        <f t="shared" si="80"/>
        <v/>
      </c>
      <c r="L357" s="67" t="str">
        <f t="shared" si="81"/>
        <v/>
      </c>
      <c r="M357" s="68" t="str">
        <f t="shared" si="82"/>
        <v/>
      </c>
      <c r="N357" s="68" t="str">
        <f t="shared" si="83"/>
        <v/>
      </c>
      <c r="O357" s="68" t="str">
        <f t="shared" si="84"/>
        <v/>
      </c>
      <c r="P357" s="68" t="str">
        <f t="shared" si="85"/>
        <v/>
      </c>
    </row>
    <row r="358" spans="1:16" x14ac:dyDescent="0.2">
      <c r="A358" s="69">
        <f>'Les Résultats'!S106</f>
        <v>0</v>
      </c>
      <c r="B358" s="67">
        <f>'Les Résultats'!T106</f>
        <v>0</v>
      </c>
      <c r="C358" s="67">
        <f>'Les Résultats'!U106</f>
        <v>0</v>
      </c>
      <c r="D358" s="69">
        <f>'Les Résultats'!V106</f>
        <v>0</v>
      </c>
      <c r="E358" s="68" t="str">
        <f>'Les Résultats'!W106</f>
        <v/>
      </c>
      <c r="F358" s="67" t="str">
        <f t="shared" si="77"/>
        <v/>
      </c>
      <c r="G358" s="67" t="str">
        <f t="shared" si="78"/>
        <v/>
      </c>
      <c r="H358" s="67" t="str">
        <f t="shared" si="86"/>
        <v/>
      </c>
      <c r="I358" s="67" t="str">
        <f t="shared" si="87"/>
        <v/>
      </c>
      <c r="J358" s="67" t="str">
        <f t="shared" si="79"/>
        <v/>
      </c>
      <c r="K358" s="67" t="str">
        <f t="shared" si="80"/>
        <v/>
      </c>
      <c r="L358" s="67" t="str">
        <f t="shared" si="81"/>
        <v/>
      </c>
      <c r="M358" s="68" t="str">
        <f t="shared" si="82"/>
        <v/>
      </c>
      <c r="N358" s="68" t="str">
        <f t="shared" si="83"/>
        <v/>
      </c>
      <c r="O358" s="68" t="str">
        <f t="shared" si="84"/>
        <v/>
      </c>
      <c r="P358" s="68" t="str">
        <f t="shared" si="85"/>
        <v/>
      </c>
    </row>
    <row r="359" spans="1:16" x14ac:dyDescent="0.2">
      <c r="A359" s="69">
        <f>'Les Résultats'!S107</f>
        <v>0</v>
      </c>
      <c r="B359" s="67">
        <f>'Les Résultats'!T107</f>
        <v>0</v>
      </c>
      <c r="C359" s="67">
        <f>'Les Résultats'!U107</f>
        <v>0</v>
      </c>
      <c r="D359" s="69">
        <f>'Les Résultats'!V107</f>
        <v>0</v>
      </c>
      <c r="E359" s="68" t="str">
        <f>'Les Résultats'!W107</f>
        <v/>
      </c>
      <c r="F359" s="67" t="str">
        <f t="shared" si="77"/>
        <v/>
      </c>
      <c r="G359" s="67" t="str">
        <f t="shared" si="78"/>
        <v/>
      </c>
      <c r="H359" s="67" t="str">
        <f t="shared" si="86"/>
        <v/>
      </c>
      <c r="I359" s="67" t="str">
        <f t="shared" si="87"/>
        <v/>
      </c>
      <c r="J359" s="67" t="str">
        <f t="shared" si="79"/>
        <v/>
      </c>
      <c r="K359" s="67" t="str">
        <f t="shared" si="80"/>
        <v/>
      </c>
      <c r="L359" s="67" t="str">
        <f t="shared" si="81"/>
        <v/>
      </c>
      <c r="M359" s="68" t="str">
        <f t="shared" si="82"/>
        <v/>
      </c>
      <c r="N359" s="68" t="str">
        <f t="shared" si="83"/>
        <v/>
      </c>
      <c r="O359" s="68" t="str">
        <f t="shared" si="84"/>
        <v/>
      </c>
      <c r="P359" s="68" t="str">
        <f t="shared" si="85"/>
        <v/>
      </c>
    </row>
    <row r="360" spans="1:16" x14ac:dyDescent="0.2">
      <c r="A360" s="69">
        <f>'Les Résultats'!S108</f>
        <v>0</v>
      </c>
      <c r="B360" s="67">
        <f>'Les Résultats'!T108</f>
        <v>0</v>
      </c>
      <c r="C360" s="67">
        <f>'Les Résultats'!U108</f>
        <v>0</v>
      </c>
      <c r="D360" s="69">
        <f>'Les Résultats'!V108</f>
        <v>0</v>
      </c>
      <c r="E360" s="68" t="str">
        <f>'Les Résultats'!W108</f>
        <v/>
      </c>
      <c r="F360" s="67" t="str">
        <f t="shared" si="77"/>
        <v/>
      </c>
      <c r="G360" s="67" t="str">
        <f t="shared" si="78"/>
        <v/>
      </c>
      <c r="H360" s="67" t="str">
        <f t="shared" si="86"/>
        <v/>
      </c>
      <c r="I360" s="67" t="str">
        <f t="shared" si="87"/>
        <v/>
      </c>
      <c r="J360" s="67" t="str">
        <f t="shared" si="79"/>
        <v/>
      </c>
      <c r="K360" s="67" t="str">
        <f t="shared" si="80"/>
        <v/>
      </c>
      <c r="L360" s="67" t="str">
        <f t="shared" si="81"/>
        <v/>
      </c>
      <c r="M360" s="68" t="str">
        <f t="shared" si="82"/>
        <v/>
      </c>
      <c r="N360" s="68" t="str">
        <f t="shared" si="83"/>
        <v/>
      </c>
      <c r="O360" s="68" t="str">
        <f t="shared" si="84"/>
        <v/>
      </c>
      <c r="P360" s="68" t="str">
        <f t="shared" si="85"/>
        <v/>
      </c>
    </row>
    <row r="361" spans="1:16" x14ac:dyDescent="0.2">
      <c r="A361" s="69">
        <f>'Les Résultats'!S109</f>
        <v>0</v>
      </c>
      <c r="B361" s="67">
        <f>'Les Résultats'!T109</f>
        <v>0</v>
      </c>
      <c r="C361" s="67">
        <f>'Les Résultats'!U109</f>
        <v>0</v>
      </c>
      <c r="D361" s="69">
        <f>'Les Résultats'!V109</f>
        <v>0</v>
      </c>
      <c r="E361" s="68" t="str">
        <f>'Les Résultats'!W109</f>
        <v/>
      </c>
      <c r="F361" s="67" t="str">
        <f t="shared" si="77"/>
        <v/>
      </c>
      <c r="G361" s="67" t="str">
        <f t="shared" si="78"/>
        <v/>
      </c>
      <c r="H361" s="67" t="str">
        <f t="shared" si="86"/>
        <v/>
      </c>
      <c r="I361" s="67" t="str">
        <f t="shared" si="87"/>
        <v/>
      </c>
      <c r="J361" s="67" t="str">
        <f t="shared" si="79"/>
        <v/>
      </c>
      <c r="K361" s="67" t="str">
        <f t="shared" si="80"/>
        <v/>
      </c>
      <c r="L361" s="67" t="str">
        <f t="shared" si="81"/>
        <v/>
      </c>
      <c r="M361" s="68" t="str">
        <f t="shared" si="82"/>
        <v/>
      </c>
      <c r="N361" s="68" t="str">
        <f t="shared" si="83"/>
        <v/>
      </c>
      <c r="O361" s="68" t="str">
        <f t="shared" si="84"/>
        <v/>
      </c>
      <c r="P361" s="68" t="str">
        <f t="shared" si="85"/>
        <v/>
      </c>
    </row>
    <row r="362" spans="1:16" x14ac:dyDescent="0.2">
      <c r="A362" s="69">
        <f>'Les Résultats'!A112</f>
        <v>0</v>
      </c>
      <c r="B362" s="67">
        <f>'Les Résultats'!B112</f>
        <v>0</v>
      </c>
      <c r="C362" s="67">
        <f>'Les Résultats'!C112</f>
        <v>0</v>
      </c>
      <c r="D362" s="69">
        <f>'Les Résultats'!D112</f>
        <v>0</v>
      </c>
      <c r="E362" s="68">
        <f>'Les Résultats'!E112</f>
        <v>0</v>
      </c>
      <c r="F362" s="67" t="str">
        <f t="shared" si="77"/>
        <v/>
      </c>
      <c r="G362" s="67" t="str">
        <f t="shared" si="78"/>
        <v/>
      </c>
      <c r="H362" s="67" t="str">
        <f t="shared" si="86"/>
        <v/>
      </c>
      <c r="I362" s="67" t="str">
        <f t="shared" si="87"/>
        <v/>
      </c>
      <c r="J362" s="67" t="str">
        <f t="shared" si="79"/>
        <v/>
      </c>
      <c r="K362" s="67" t="str">
        <f t="shared" si="80"/>
        <v/>
      </c>
      <c r="L362" s="67" t="str">
        <f t="shared" si="81"/>
        <v/>
      </c>
      <c r="M362" s="68" t="str">
        <f t="shared" si="82"/>
        <v/>
      </c>
      <c r="N362" s="68" t="str">
        <f t="shared" si="83"/>
        <v/>
      </c>
      <c r="O362" s="68" t="str">
        <f t="shared" si="84"/>
        <v/>
      </c>
      <c r="P362" s="68" t="str">
        <f t="shared" si="85"/>
        <v/>
      </c>
    </row>
    <row r="363" spans="1:16" x14ac:dyDescent="0.2">
      <c r="A363" s="69">
        <f>'Les Résultats'!A113</f>
        <v>0</v>
      </c>
      <c r="B363" s="67">
        <f>'Les Résultats'!B113</f>
        <v>0</v>
      </c>
      <c r="C363" s="67">
        <f>'Les Résultats'!C113</f>
        <v>0</v>
      </c>
      <c r="D363" s="69">
        <f>'Les Résultats'!D113</f>
        <v>0</v>
      </c>
      <c r="E363" s="68">
        <f>'Les Résultats'!E113</f>
        <v>0</v>
      </c>
      <c r="F363" s="67" t="str">
        <f t="shared" si="77"/>
        <v/>
      </c>
      <c r="G363" s="67" t="str">
        <f t="shared" si="78"/>
        <v/>
      </c>
      <c r="H363" s="67" t="str">
        <f t="shared" si="86"/>
        <v/>
      </c>
      <c r="I363" s="67" t="str">
        <f t="shared" si="87"/>
        <v/>
      </c>
      <c r="J363" s="67" t="str">
        <f t="shared" si="79"/>
        <v/>
      </c>
      <c r="K363" s="67" t="str">
        <f t="shared" si="80"/>
        <v/>
      </c>
      <c r="L363" s="67" t="str">
        <f t="shared" si="81"/>
        <v/>
      </c>
      <c r="M363" s="68" t="str">
        <f t="shared" si="82"/>
        <v/>
      </c>
      <c r="N363" s="68" t="str">
        <f t="shared" si="83"/>
        <v/>
      </c>
      <c r="O363" s="68" t="str">
        <f t="shared" si="84"/>
        <v/>
      </c>
      <c r="P363" s="68" t="str">
        <f t="shared" si="85"/>
        <v/>
      </c>
    </row>
    <row r="364" spans="1:16" x14ac:dyDescent="0.2">
      <c r="A364" s="69">
        <f>'Les Résultats'!A114</f>
        <v>0</v>
      </c>
      <c r="B364" s="67">
        <f>'Les Résultats'!B114</f>
        <v>0</v>
      </c>
      <c r="C364" s="67">
        <f>'Les Résultats'!C114</f>
        <v>0</v>
      </c>
      <c r="D364" s="69">
        <f>'Les Résultats'!D114</f>
        <v>0</v>
      </c>
      <c r="E364" s="68">
        <f>'Les Résultats'!E114</f>
        <v>0</v>
      </c>
      <c r="F364" s="67" t="str">
        <f t="shared" si="77"/>
        <v/>
      </c>
      <c r="G364" s="67" t="str">
        <f t="shared" si="78"/>
        <v/>
      </c>
      <c r="H364" s="67" t="str">
        <f t="shared" si="86"/>
        <v/>
      </c>
      <c r="I364" s="67" t="str">
        <f t="shared" si="87"/>
        <v/>
      </c>
      <c r="J364" s="67" t="str">
        <f t="shared" si="79"/>
        <v/>
      </c>
      <c r="K364" s="67" t="str">
        <f t="shared" si="80"/>
        <v/>
      </c>
      <c r="L364" s="67" t="str">
        <f t="shared" si="81"/>
        <v/>
      </c>
      <c r="M364" s="68" t="str">
        <f t="shared" si="82"/>
        <v/>
      </c>
      <c r="N364" s="68" t="str">
        <f t="shared" si="83"/>
        <v/>
      </c>
      <c r="O364" s="68" t="str">
        <f t="shared" si="84"/>
        <v/>
      </c>
      <c r="P364" s="68" t="str">
        <f t="shared" si="85"/>
        <v/>
      </c>
    </row>
    <row r="365" spans="1:16" x14ac:dyDescent="0.2">
      <c r="A365" s="69">
        <f>'Les Résultats'!A115</f>
        <v>0</v>
      </c>
      <c r="B365" s="67">
        <f>'Les Résultats'!B115</f>
        <v>0</v>
      </c>
      <c r="C365" s="67">
        <f>'Les Résultats'!C115</f>
        <v>0</v>
      </c>
      <c r="D365" s="69">
        <f>'Les Résultats'!D115</f>
        <v>0</v>
      </c>
      <c r="E365" s="68">
        <f>'Les Résultats'!E115</f>
        <v>0</v>
      </c>
      <c r="F365" s="67" t="str">
        <f t="shared" si="77"/>
        <v/>
      </c>
      <c r="G365" s="67" t="str">
        <f t="shared" si="78"/>
        <v/>
      </c>
      <c r="H365" s="67" t="str">
        <f t="shared" si="86"/>
        <v/>
      </c>
      <c r="I365" s="67" t="str">
        <f t="shared" si="87"/>
        <v/>
      </c>
      <c r="J365" s="67" t="str">
        <f t="shared" si="79"/>
        <v/>
      </c>
      <c r="K365" s="67" t="str">
        <f t="shared" si="80"/>
        <v/>
      </c>
      <c r="L365" s="67" t="str">
        <f t="shared" si="81"/>
        <v/>
      </c>
      <c r="M365" s="68" t="str">
        <f t="shared" si="82"/>
        <v/>
      </c>
      <c r="N365" s="68" t="str">
        <f t="shared" si="83"/>
        <v/>
      </c>
      <c r="O365" s="68" t="str">
        <f t="shared" si="84"/>
        <v/>
      </c>
      <c r="P365" s="68" t="str">
        <f t="shared" si="85"/>
        <v/>
      </c>
    </row>
    <row r="366" spans="1:16" x14ac:dyDescent="0.2">
      <c r="A366" s="69">
        <f>'Les Résultats'!A116</f>
        <v>0</v>
      </c>
      <c r="B366" s="67">
        <f>'Les Résultats'!B116</f>
        <v>0</v>
      </c>
      <c r="C366" s="67">
        <f>'Les Résultats'!C116</f>
        <v>0</v>
      </c>
      <c r="D366" s="69">
        <f>'Les Résultats'!D116</f>
        <v>0</v>
      </c>
      <c r="E366" s="68">
        <f>'Les Résultats'!E116</f>
        <v>0</v>
      </c>
      <c r="F366" s="67" t="str">
        <f t="shared" si="77"/>
        <v/>
      </c>
      <c r="G366" s="67" t="str">
        <f t="shared" si="78"/>
        <v/>
      </c>
      <c r="H366" s="67" t="str">
        <f t="shared" si="86"/>
        <v/>
      </c>
      <c r="I366" s="67" t="str">
        <f t="shared" si="87"/>
        <v/>
      </c>
      <c r="J366" s="67" t="str">
        <f t="shared" si="79"/>
        <v/>
      </c>
      <c r="K366" s="67" t="str">
        <f t="shared" si="80"/>
        <v/>
      </c>
      <c r="L366" s="67" t="str">
        <f t="shared" si="81"/>
        <v/>
      </c>
      <c r="M366" s="68" t="str">
        <f t="shared" si="82"/>
        <v/>
      </c>
      <c r="N366" s="68" t="str">
        <f t="shared" si="83"/>
        <v/>
      </c>
      <c r="O366" s="68" t="str">
        <f t="shared" si="84"/>
        <v/>
      </c>
      <c r="P366" s="68" t="str">
        <f t="shared" si="85"/>
        <v/>
      </c>
    </row>
    <row r="367" spans="1:16" x14ac:dyDescent="0.2">
      <c r="A367" s="69">
        <f>'Les Résultats'!A117</f>
        <v>0</v>
      </c>
      <c r="B367" s="67">
        <f>'Les Résultats'!B117</f>
        <v>0</v>
      </c>
      <c r="C367" s="67">
        <f>'Les Résultats'!C117</f>
        <v>0</v>
      </c>
      <c r="D367" s="69">
        <f>'Les Résultats'!D117</f>
        <v>0</v>
      </c>
      <c r="E367" s="68">
        <f>'Les Résultats'!E117</f>
        <v>0</v>
      </c>
      <c r="F367" s="67" t="str">
        <f t="shared" si="77"/>
        <v/>
      </c>
      <c r="G367" s="67" t="str">
        <f t="shared" si="78"/>
        <v/>
      </c>
      <c r="H367" s="67" t="str">
        <f t="shared" si="86"/>
        <v/>
      </c>
      <c r="I367" s="67" t="str">
        <f t="shared" si="87"/>
        <v/>
      </c>
      <c r="J367" s="67" t="str">
        <f t="shared" si="79"/>
        <v/>
      </c>
      <c r="K367" s="67" t="str">
        <f t="shared" si="80"/>
        <v/>
      </c>
      <c r="L367" s="67" t="str">
        <f t="shared" si="81"/>
        <v/>
      </c>
      <c r="M367" s="68" t="str">
        <f t="shared" si="82"/>
        <v/>
      </c>
      <c r="N367" s="68" t="str">
        <f t="shared" si="83"/>
        <v/>
      </c>
      <c r="O367" s="68" t="str">
        <f t="shared" si="84"/>
        <v/>
      </c>
      <c r="P367" s="68" t="str">
        <f t="shared" si="85"/>
        <v/>
      </c>
    </row>
    <row r="368" spans="1:16" x14ac:dyDescent="0.2">
      <c r="A368" s="69">
        <f>'Les Résultats'!A118</f>
        <v>0</v>
      </c>
      <c r="B368" s="67">
        <f>'Les Résultats'!B118</f>
        <v>0</v>
      </c>
      <c r="C368" s="67">
        <f>'Les Résultats'!C118</f>
        <v>0</v>
      </c>
      <c r="D368" s="69">
        <f>'Les Résultats'!D118</f>
        <v>0</v>
      </c>
      <c r="E368" s="68">
        <f>'Les Résultats'!E118</f>
        <v>0</v>
      </c>
      <c r="F368" s="67" t="str">
        <f t="shared" si="77"/>
        <v/>
      </c>
      <c r="G368" s="67" t="str">
        <f t="shared" si="78"/>
        <v/>
      </c>
      <c r="H368" s="67" t="str">
        <f t="shared" si="86"/>
        <v/>
      </c>
      <c r="I368" s="67" t="str">
        <f t="shared" si="87"/>
        <v/>
      </c>
      <c r="J368" s="67" t="str">
        <f t="shared" si="79"/>
        <v/>
      </c>
      <c r="K368" s="67" t="str">
        <f t="shared" si="80"/>
        <v/>
      </c>
      <c r="L368" s="67" t="str">
        <f t="shared" si="81"/>
        <v/>
      </c>
      <c r="M368" s="68" t="str">
        <f t="shared" si="82"/>
        <v/>
      </c>
      <c r="N368" s="68" t="str">
        <f t="shared" si="83"/>
        <v/>
      </c>
      <c r="O368" s="68" t="str">
        <f t="shared" si="84"/>
        <v/>
      </c>
      <c r="P368" s="68" t="str">
        <f t="shared" si="85"/>
        <v/>
      </c>
    </row>
    <row r="369" spans="1:16" x14ac:dyDescent="0.2">
      <c r="A369" s="69">
        <f>'Les Résultats'!A119</f>
        <v>0</v>
      </c>
      <c r="B369" s="67">
        <f>'Les Résultats'!B119</f>
        <v>0</v>
      </c>
      <c r="C369" s="67">
        <f>'Les Résultats'!C119</f>
        <v>0</v>
      </c>
      <c r="D369" s="69">
        <f>'Les Résultats'!D119</f>
        <v>0</v>
      </c>
      <c r="E369" s="68">
        <f>'Les Résultats'!E119</f>
        <v>0</v>
      </c>
      <c r="F369" s="67" t="str">
        <f t="shared" si="77"/>
        <v/>
      </c>
      <c r="G369" s="67" t="str">
        <f t="shared" si="78"/>
        <v/>
      </c>
      <c r="H369" s="67" t="str">
        <f t="shared" si="86"/>
        <v/>
      </c>
      <c r="I369" s="67" t="str">
        <f t="shared" si="87"/>
        <v/>
      </c>
      <c r="J369" s="67" t="str">
        <f t="shared" si="79"/>
        <v/>
      </c>
      <c r="K369" s="67" t="str">
        <f t="shared" si="80"/>
        <v/>
      </c>
      <c r="L369" s="67" t="str">
        <f t="shared" si="81"/>
        <v/>
      </c>
      <c r="M369" s="68" t="str">
        <f t="shared" si="82"/>
        <v/>
      </c>
      <c r="N369" s="68" t="str">
        <f t="shared" si="83"/>
        <v/>
      </c>
      <c r="O369" s="68" t="str">
        <f t="shared" si="84"/>
        <v/>
      </c>
      <c r="P369" s="68" t="str">
        <f t="shared" si="85"/>
        <v/>
      </c>
    </row>
    <row r="370" spans="1:16" x14ac:dyDescent="0.2">
      <c r="A370" s="69">
        <f>'Les Résultats'!A120</f>
        <v>0</v>
      </c>
      <c r="B370" s="67">
        <f>'Les Résultats'!B120</f>
        <v>0</v>
      </c>
      <c r="C370" s="67">
        <f>'Les Résultats'!C120</f>
        <v>0</v>
      </c>
      <c r="D370" s="69">
        <f>'Les Résultats'!D120</f>
        <v>0</v>
      </c>
      <c r="E370" s="68">
        <f>'Les Résultats'!E120</f>
        <v>0</v>
      </c>
      <c r="F370" s="67" t="str">
        <f t="shared" si="77"/>
        <v/>
      </c>
      <c r="G370" s="67" t="str">
        <f t="shared" si="78"/>
        <v/>
      </c>
      <c r="H370" s="67" t="str">
        <f t="shared" si="86"/>
        <v/>
      </c>
      <c r="I370" s="67" t="str">
        <f t="shared" si="87"/>
        <v/>
      </c>
      <c r="J370" s="67" t="str">
        <f t="shared" si="79"/>
        <v/>
      </c>
      <c r="K370" s="67" t="str">
        <f t="shared" si="80"/>
        <v/>
      </c>
      <c r="L370" s="67" t="str">
        <f t="shared" si="81"/>
        <v/>
      </c>
      <c r="M370" s="68" t="str">
        <f t="shared" si="82"/>
        <v/>
      </c>
      <c r="N370" s="68" t="str">
        <f t="shared" si="83"/>
        <v/>
      </c>
      <c r="O370" s="68" t="str">
        <f t="shared" si="84"/>
        <v/>
      </c>
      <c r="P370" s="68" t="str">
        <f t="shared" si="85"/>
        <v/>
      </c>
    </row>
    <row r="371" spans="1:16" x14ac:dyDescent="0.2">
      <c r="A371" s="69">
        <f>'Les Résultats'!A121</f>
        <v>0</v>
      </c>
      <c r="B371" s="67">
        <f>'Les Résultats'!B121</f>
        <v>0</v>
      </c>
      <c r="C371" s="67">
        <f>'Les Résultats'!C121</f>
        <v>0</v>
      </c>
      <c r="D371" s="69">
        <f>'Les Résultats'!D121</f>
        <v>0</v>
      </c>
      <c r="E371" s="68">
        <f>'Les Résultats'!E121</f>
        <v>0</v>
      </c>
      <c r="F371" s="67" t="str">
        <f t="shared" si="77"/>
        <v/>
      </c>
      <c r="G371" s="67" t="str">
        <f t="shared" si="78"/>
        <v/>
      </c>
      <c r="H371" s="67" t="str">
        <f t="shared" si="86"/>
        <v/>
      </c>
      <c r="I371" s="67" t="str">
        <f t="shared" si="87"/>
        <v/>
      </c>
      <c r="J371" s="67" t="str">
        <f t="shared" si="79"/>
        <v/>
      </c>
      <c r="K371" s="67" t="str">
        <f t="shared" si="80"/>
        <v/>
      </c>
      <c r="L371" s="67" t="str">
        <f t="shared" si="81"/>
        <v/>
      </c>
      <c r="M371" s="68" t="str">
        <f t="shared" si="82"/>
        <v/>
      </c>
      <c r="N371" s="68" t="str">
        <f t="shared" si="83"/>
        <v/>
      </c>
      <c r="O371" s="68" t="str">
        <f t="shared" si="84"/>
        <v/>
      </c>
      <c r="P371" s="68" t="str">
        <f t="shared" si="85"/>
        <v/>
      </c>
    </row>
    <row r="372" spans="1:16" x14ac:dyDescent="0.2">
      <c r="A372" s="69">
        <f>'Les Résultats'!G112</f>
        <v>0</v>
      </c>
      <c r="B372" s="67">
        <f>'Les Résultats'!H112</f>
        <v>0</v>
      </c>
      <c r="C372" s="67">
        <f>'Les Résultats'!I112</f>
        <v>0</v>
      </c>
      <c r="D372" s="69">
        <f>'Les Résultats'!J112</f>
        <v>0</v>
      </c>
      <c r="E372" s="68" t="str">
        <f>'Les Résultats'!K112</f>
        <v/>
      </c>
      <c r="F372" s="67" t="str">
        <f t="shared" si="77"/>
        <v/>
      </c>
      <c r="G372" s="67" t="str">
        <f t="shared" si="78"/>
        <v/>
      </c>
      <c r="H372" s="67" t="str">
        <f t="shared" si="86"/>
        <v/>
      </c>
      <c r="I372" s="67" t="str">
        <f t="shared" si="87"/>
        <v/>
      </c>
      <c r="J372" s="67" t="str">
        <f t="shared" si="79"/>
        <v/>
      </c>
      <c r="K372" s="67" t="str">
        <f t="shared" si="80"/>
        <v/>
      </c>
      <c r="L372" s="67" t="str">
        <f t="shared" si="81"/>
        <v/>
      </c>
      <c r="M372" s="68" t="str">
        <f t="shared" si="82"/>
        <v/>
      </c>
      <c r="N372" s="68" t="str">
        <f t="shared" si="83"/>
        <v/>
      </c>
      <c r="O372" s="68" t="str">
        <f t="shared" si="84"/>
        <v/>
      </c>
      <c r="P372" s="68" t="str">
        <f t="shared" si="85"/>
        <v/>
      </c>
    </row>
    <row r="373" spans="1:16" x14ac:dyDescent="0.2">
      <c r="A373" s="69">
        <f>'Les Résultats'!G113</f>
        <v>0</v>
      </c>
      <c r="B373" s="67">
        <f>'Les Résultats'!H113</f>
        <v>0</v>
      </c>
      <c r="C373" s="67">
        <f>'Les Résultats'!I113</f>
        <v>0</v>
      </c>
      <c r="D373" s="69">
        <f>'Les Résultats'!J113</f>
        <v>0</v>
      </c>
      <c r="E373" s="68" t="str">
        <f>'Les Résultats'!K113</f>
        <v/>
      </c>
      <c r="F373" s="67" t="str">
        <f t="shared" si="77"/>
        <v/>
      </c>
      <c r="G373" s="67" t="str">
        <f t="shared" si="78"/>
        <v/>
      </c>
      <c r="H373" s="67" t="str">
        <f t="shared" si="86"/>
        <v/>
      </c>
      <c r="I373" s="67" t="str">
        <f t="shared" si="87"/>
        <v/>
      </c>
      <c r="J373" s="67" t="str">
        <f t="shared" si="79"/>
        <v/>
      </c>
      <c r="K373" s="67" t="str">
        <f t="shared" si="80"/>
        <v/>
      </c>
      <c r="L373" s="67" t="str">
        <f t="shared" si="81"/>
        <v/>
      </c>
      <c r="M373" s="68" t="str">
        <f t="shared" si="82"/>
        <v/>
      </c>
      <c r="N373" s="68" t="str">
        <f t="shared" si="83"/>
        <v/>
      </c>
      <c r="O373" s="68" t="str">
        <f t="shared" si="84"/>
        <v/>
      </c>
      <c r="P373" s="68" t="str">
        <f t="shared" si="85"/>
        <v/>
      </c>
    </row>
    <row r="374" spans="1:16" x14ac:dyDescent="0.2">
      <c r="A374" s="69">
        <f>'Les Résultats'!G114</f>
        <v>0</v>
      </c>
      <c r="B374" s="67">
        <f>'Les Résultats'!H114</f>
        <v>0</v>
      </c>
      <c r="C374" s="67">
        <f>'Les Résultats'!I114</f>
        <v>0</v>
      </c>
      <c r="D374" s="69">
        <f>'Les Résultats'!J114</f>
        <v>0</v>
      </c>
      <c r="E374" s="68" t="str">
        <f>'Les Résultats'!K114</f>
        <v/>
      </c>
      <c r="F374" s="67" t="str">
        <f t="shared" si="77"/>
        <v/>
      </c>
      <c r="G374" s="67" t="str">
        <f t="shared" si="78"/>
        <v/>
      </c>
      <c r="H374" s="67" t="str">
        <f t="shared" si="86"/>
        <v/>
      </c>
      <c r="I374" s="67" t="str">
        <f t="shared" si="87"/>
        <v/>
      </c>
      <c r="J374" s="67" t="str">
        <f t="shared" si="79"/>
        <v/>
      </c>
      <c r="K374" s="67" t="str">
        <f t="shared" si="80"/>
        <v/>
      </c>
      <c r="L374" s="67" t="str">
        <f t="shared" si="81"/>
        <v/>
      </c>
      <c r="M374" s="68" t="str">
        <f t="shared" si="82"/>
        <v/>
      </c>
      <c r="N374" s="68" t="str">
        <f t="shared" si="83"/>
        <v/>
      </c>
      <c r="O374" s="68" t="str">
        <f t="shared" si="84"/>
        <v/>
      </c>
      <c r="P374" s="68" t="str">
        <f t="shared" si="85"/>
        <v/>
      </c>
    </row>
    <row r="375" spans="1:16" x14ac:dyDescent="0.2">
      <c r="A375" s="69">
        <f>'Les Résultats'!G115</f>
        <v>0</v>
      </c>
      <c r="B375" s="67">
        <f>'Les Résultats'!H115</f>
        <v>0</v>
      </c>
      <c r="C375" s="67">
        <f>'Les Résultats'!I115</f>
        <v>0</v>
      </c>
      <c r="D375" s="69">
        <f>'Les Résultats'!J115</f>
        <v>0</v>
      </c>
      <c r="E375" s="68" t="str">
        <f>'Les Résultats'!K115</f>
        <v/>
      </c>
      <c r="F375" s="67" t="str">
        <f t="shared" si="77"/>
        <v/>
      </c>
      <c r="G375" s="67" t="str">
        <f t="shared" si="78"/>
        <v/>
      </c>
      <c r="H375" s="67" t="str">
        <f t="shared" si="86"/>
        <v/>
      </c>
      <c r="I375" s="67" t="str">
        <f t="shared" si="87"/>
        <v/>
      </c>
      <c r="J375" s="67" t="str">
        <f t="shared" si="79"/>
        <v/>
      </c>
      <c r="K375" s="67" t="str">
        <f t="shared" si="80"/>
        <v/>
      </c>
      <c r="L375" s="67" t="str">
        <f t="shared" si="81"/>
        <v/>
      </c>
      <c r="M375" s="68" t="str">
        <f t="shared" si="82"/>
        <v/>
      </c>
      <c r="N375" s="68" t="str">
        <f t="shared" si="83"/>
        <v/>
      </c>
      <c r="O375" s="68" t="str">
        <f t="shared" si="84"/>
        <v/>
      </c>
      <c r="P375" s="68" t="str">
        <f t="shared" si="85"/>
        <v/>
      </c>
    </row>
    <row r="376" spans="1:16" x14ac:dyDescent="0.2">
      <c r="A376" s="69">
        <f>'Les Résultats'!G116</f>
        <v>0</v>
      </c>
      <c r="B376" s="67">
        <f>'Les Résultats'!H116</f>
        <v>0</v>
      </c>
      <c r="C376" s="67">
        <f>'Les Résultats'!I116</f>
        <v>0</v>
      </c>
      <c r="D376" s="69">
        <f>'Les Résultats'!J116</f>
        <v>0</v>
      </c>
      <c r="E376" s="68" t="str">
        <f>'Les Résultats'!K116</f>
        <v/>
      </c>
      <c r="F376" s="67" t="str">
        <f t="shared" si="77"/>
        <v/>
      </c>
      <c r="G376" s="67" t="str">
        <f t="shared" si="78"/>
        <v/>
      </c>
      <c r="H376" s="67" t="str">
        <f t="shared" si="86"/>
        <v/>
      </c>
      <c r="I376" s="67" t="str">
        <f t="shared" si="87"/>
        <v/>
      </c>
      <c r="J376" s="67" t="str">
        <f t="shared" si="79"/>
        <v/>
      </c>
      <c r="K376" s="67" t="str">
        <f t="shared" si="80"/>
        <v/>
      </c>
      <c r="L376" s="67" t="str">
        <f t="shared" si="81"/>
        <v/>
      </c>
      <c r="M376" s="68" t="str">
        <f t="shared" si="82"/>
        <v/>
      </c>
      <c r="N376" s="68" t="str">
        <f t="shared" si="83"/>
        <v/>
      </c>
      <c r="O376" s="68" t="str">
        <f t="shared" si="84"/>
        <v/>
      </c>
      <c r="P376" s="68" t="str">
        <f t="shared" si="85"/>
        <v/>
      </c>
    </row>
    <row r="377" spans="1:16" x14ac:dyDescent="0.2">
      <c r="A377" s="69">
        <f>'Les Résultats'!G117</f>
        <v>0</v>
      </c>
      <c r="B377" s="67">
        <f>'Les Résultats'!H117</f>
        <v>0</v>
      </c>
      <c r="C377" s="67">
        <f>'Les Résultats'!I117</f>
        <v>0</v>
      </c>
      <c r="D377" s="69">
        <f>'Les Résultats'!J117</f>
        <v>0</v>
      </c>
      <c r="E377" s="68" t="str">
        <f>'Les Résultats'!K117</f>
        <v/>
      </c>
      <c r="F377" s="67" t="str">
        <f t="shared" si="77"/>
        <v/>
      </c>
      <c r="G377" s="67" t="str">
        <f t="shared" si="78"/>
        <v/>
      </c>
      <c r="H377" s="67" t="str">
        <f t="shared" si="86"/>
        <v/>
      </c>
      <c r="I377" s="67" t="str">
        <f t="shared" si="87"/>
        <v/>
      </c>
      <c r="J377" s="67" t="str">
        <f t="shared" si="79"/>
        <v/>
      </c>
      <c r="K377" s="67" t="str">
        <f t="shared" si="80"/>
        <v/>
      </c>
      <c r="L377" s="67" t="str">
        <f t="shared" si="81"/>
        <v/>
      </c>
      <c r="M377" s="68" t="str">
        <f t="shared" si="82"/>
        <v/>
      </c>
      <c r="N377" s="68" t="str">
        <f t="shared" si="83"/>
        <v/>
      </c>
      <c r="O377" s="68" t="str">
        <f t="shared" si="84"/>
        <v/>
      </c>
      <c r="P377" s="68" t="str">
        <f t="shared" si="85"/>
        <v/>
      </c>
    </row>
    <row r="378" spans="1:16" x14ac:dyDescent="0.2">
      <c r="A378" s="69">
        <f>'Les Résultats'!G118</f>
        <v>0</v>
      </c>
      <c r="B378" s="67">
        <f>'Les Résultats'!H118</f>
        <v>0</v>
      </c>
      <c r="C378" s="67">
        <f>'Les Résultats'!I118</f>
        <v>0</v>
      </c>
      <c r="D378" s="69">
        <f>'Les Résultats'!J118</f>
        <v>0</v>
      </c>
      <c r="E378" s="68" t="str">
        <f>'Les Résultats'!K118</f>
        <v/>
      </c>
      <c r="F378" s="67" t="str">
        <f t="shared" si="77"/>
        <v/>
      </c>
      <c r="G378" s="67" t="str">
        <f t="shared" si="78"/>
        <v/>
      </c>
      <c r="H378" s="67" t="str">
        <f t="shared" si="86"/>
        <v/>
      </c>
      <c r="I378" s="67" t="str">
        <f t="shared" si="87"/>
        <v/>
      </c>
      <c r="J378" s="67" t="str">
        <f t="shared" si="79"/>
        <v/>
      </c>
      <c r="K378" s="67" t="str">
        <f t="shared" si="80"/>
        <v/>
      </c>
      <c r="L378" s="67" t="str">
        <f t="shared" si="81"/>
        <v/>
      </c>
      <c r="M378" s="68" t="str">
        <f t="shared" si="82"/>
        <v/>
      </c>
      <c r="N378" s="68" t="str">
        <f t="shared" si="83"/>
        <v/>
      </c>
      <c r="O378" s="68" t="str">
        <f t="shared" si="84"/>
        <v/>
      </c>
      <c r="P378" s="68" t="str">
        <f t="shared" si="85"/>
        <v/>
      </c>
    </row>
    <row r="379" spans="1:16" x14ac:dyDescent="0.2">
      <c r="A379" s="69">
        <f>'Les Résultats'!G119</f>
        <v>0</v>
      </c>
      <c r="B379" s="67">
        <f>'Les Résultats'!H119</f>
        <v>0</v>
      </c>
      <c r="C379" s="67">
        <f>'Les Résultats'!I119</f>
        <v>0</v>
      </c>
      <c r="D379" s="69">
        <f>'Les Résultats'!J119</f>
        <v>0</v>
      </c>
      <c r="E379" s="68" t="str">
        <f>'Les Résultats'!K119</f>
        <v/>
      </c>
      <c r="F379" s="67" t="str">
        <f t="shared" si="77"/>
        <v/>
      </c>
      <c r="G379" s="67" t="str">
        <f t="shared" si="78"/>
        <v/>
      </c>
      <c r="H379" s="67" t="str">
        <f t="shared" si="86"/>
        <v/>
      </c>
      <c r="I379" s="67" t="str">
        <f t="shared" si="87"/>
        <v/>
      </c>
      <c r="J379" s="67" t="str">
        <f t="shared" si="79"/>
        <v/>
      </c>
      <c r="K379" s="67" t="str">
        <f t="shared" si="80"/>
        <v/>
      </c>
      <c r="L379" s="67" t="str">
        <f t="shared" si="81"/>
        <v/>
      </c>
      <c r="M379" s="68" t="str">
        <f t="shared" si="82"/>
        <v/>
      </c>
      <c r="N379" s="68" t="str">
        <f t="shared" si="83"/>
        <v/>
      </c>
      <c r="O379" s="68" t="str">
        <f t="shared" si="84"/>
        <v/>
      </c>
      <c r="P379" s="68" t="str">
        <f t="shared" si="85"/>
        <v/>
      </c>
    </row>
    <row r="380" spans="1:16" x14ac:dyDescent="0.2">
      <c r="A380" s="69">
        <f>'Les Résultats'!G120</f>
        <v>0</v>
      </c>
      <c r="B380" s="67">
        <f>'Les Résultats'!H120</f>
        <v>0</v>
      </c>
      <c r="C380" s="67">
        <f>'Les Résultats'!I120</f>
        <v>0</v>
      </c>
      <c r="D380" s="69">
        <f>'Les Résultats'!J120</f>
        <v>0</v>
      </c>
      <c r="E380" s="68" t="str">
        <f>'Les Résultats'!K120</f>
        <v/>
      </c>
      <c r="F380" s="67" t="str">
        <f t="shared" si="77"/>
        <v/>
      </c>
      <c r="G380" s="67" t="str">
        <f t="shared" si="78"/>
        <v/>
      </c>
      <c r="H380" s="67" t="str">
        <f t="shared" si="86"/>
        <v/>
      </c>
      <c r="I380" s="67" t="str">
        <f t="shared" si="87"/>
        <v/>
      </c>
      <c r="J380" s="67" t="str">
        <f t="shared" si="79"/>
        <v/>
      </c>
      <c r="K380" s="67" t="str">
        <f t="shared" si="80"/>
        <v/>
      </c>
      <c r="L380" s="67" t="str">
        <f t="shared" si="81"/>
        <v/>
      </c>
      <c r="M380" s="68" t="str">
        <f t="shared" si="82"/>
        <v/>
      </c>
      <c r="N380" s="68" t="str">
        <f t="shared" si="83"/>
        <v/>
      </c>
      <c r="O380" s="68" t="str">
        <f t="shared" si="84"/>
        <v/>
      </c>
      <c r="P380" s="68" t="str">
        <f t="shared" si="85"/>
        <v/>
      </c>
    </row>
    <row r="381" spans="1:16" x14ac:dyDescent="0.2">
      <c r="A381" s="69">
        <f>'Les Résultats'!G121</f>
        <v>0</v>
      </c>
      <c r="B381" s="67">
        <f>'Les Résultats'!H121</f>
        <v>0</v>
      </c>
      <c r="C381" s="67">
        <f>'Les Résultats'!I121</f>
        <v>0</v>
      </c>
      <c r="D381" s="69">
        <f>'Les Résultats'!J121</f>
        <v>0</v>
      </c>
      <c r="E381" s="68" t="str">
        <f>'Les Résultats'!K121</f>
        <v/>
      </c>
      <c r="F381" s="67" t="str">
        <f t="shared" si="77"/>
        <v/>
      </c>
      <c r="G381" s="67" t="str">
        <f t="shared" si="78"/>
        <v/>
      </c>
      <c r="H381" s="67" t="str">
        <f t="shared" si="86"/>
        <v/>
      </c>
      <c r="I381" s="67" t="str">
        <f t="shared" si="87"/>
        <v/>
      </c>
      <c r="J381" s="67" t="str">
        <f t="shared" si="79"/>
        <v/>
      </c>
      <c r="K381" s="67" t="str">
        <f t="shared" si="80"/>
        <v/>
      </c>
      <c r="L381" s="67" t="str">
        <f t="shared" si="81"/>
        <v/>
      </c>
      <c r="M381" s="68" t="str">
        <f t="shared" si="82"/>
        <v/>
      </c>
      <c r="N381" s="68" t="str">
        <f t="shared" si="83"/>
        <v/>
      </c>
      <c r="O381" s="68" t="str">
        <f t="shared" si="84"/>
        <v/>
      </c>
      <c r="P381" s="68" t="str">
        <f t="shared" si="85"/>
        <v/>
      </c>
    </row>
    <row r="382" spans="1:16" x14ac:dyDescent="0.2">
      <c r="N382" s="68">
        <f>SUM(N2:N381)</f>
        <v>290</v>
      </c>
    </row>
  </sheetData>
  <sheetProtection password="CC3D" sheet="1" objects="1" scenarios="1" selectLockedCells="1" autoFilter="0"/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Les Résultats</vt:lpstr>
      <vt:lpstr>Le Classement</vt:lpstr>
      <vt:lpstr>data</vt:lpstr>
      <vt:lpstr>brec</vt:lpstr>
      <vt:lpstr>bvis</vt:lpstr>
      <vt:lpstr>data</vt:lpstr>
      <vt:lpstr>drec</vt:lpstr>
      <vt:lpstr>dvis</vt:lpstr>
      <vt:lpstr>grec</vt:lpstr>
      <vt:lpstr>gvis</vt:lpstr>
      <vt:lpstr>mjoues</vt:lpstr>
      <vt:lpstr>nrec</vt:lpstr>
      <vt:lpstr>nvis</vt:lpstr>
      <vt:lpstr>prec</vt:lpstr>
      <vt:lpstr>pvis</vt:lpstr>
      <vt:lpstr>rec</vt:lpstr>
      <vt:lpstr>team</vt:lpstr>
      <vt:lpstr>vis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johan</cp:lastModifiedBy>
  <dcterms:created xsi:type="dcterms:W3CDTF">2012-03-28T12:10:42Z</dcterms:created>
  <dcterms:modified xsi:type="dcterms:W3CDTF">2012-03-31T20:30:59Z</dcterms:modified>
</cp:coreProperties>
</file>