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4000" windowHeight="9435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A29" i="1"/>
  <c r="A28"/>
  <c r="A27"/>
  <c r="A26"/>
  <c r="A25"/>
  <c r="D5"/>
  <c r="G5"/>
  <c r="D6"/>
  <c r="G6"/>
  <c r="D7"/>
  <c r="G7"/>
  <c r="D8"/>
  <c r="G8"/>
  <c r="D9"/>
  <c r="G9"/>
  <c r="D10"/>
  <c r="G10"/>
  <c r="D11"/>
  <c r="G11"/>
  <c r="D12"/>
  <c r="G12"/>
  <c r="D13"/>
  <c r="G13"/>
  <c r="D14"/>
  <c r="G14"/>
  <c r="D15"/>
  <c r="G15"/>
  <c r="D4"/>
  <c r="G4"/>
  <c r="C5"/>
  <c r="E5"/>
  <c r="F5"/>
  <c r="C6"/>
  <c r="E6"/>
  <c r="F6"/>
  <c r="C7"/>
  <c r="C8"/>
  <c r="E8"/>
  <c r="F8"/>
  <c r="C9"/>
  <c r="E9"/>
  <c r="F9"/>
  <c r="C10"/>
  <c r="E10"/>
  <c r="F10"/>
  <c r="C11"/>
  <c r="E11"/>
  <c r="C12"/>
  <c r="E12"/>
  <c r="F12"/>
  <c r="C13"/>
  <c r="E13"/>
  <c r="F13"/>
  <c r="C14"/>
  <c r="E14"/>
  <c r="C15"/>
  <c r="E15"/>
  <c r="F15"/>
  <c r="E7"/>
  <c r="C4"/>
  <c r="G16"/>
  <c r="B16"/>
  <c r="A16"/>
  <c r="F7"/>
  <c r="F14"/>
  <c r="F11"/>
  <c r="C16"/>
  <c r="D16"/>
  <c r="E4"/>
  <c r="F4"/>
  <c r="E16"/>
</calcChain>
</file>

<file path=xl/sharedStrings.xml><?xml version="1.0" encoding="utf-8"?>
<sst xmlns="http://schemas.openxmlformats.org/spreadsheetml/2006/main" count="19" uniqueCount="19">
  <si>
    <t>DATE début CER</t>
  </si>
  <si>
    <t>DATE fin CER</t>
  </si>
  <si>
    <t>date de sortie ou présent au 31/12/N</t>
  </si>
  <si>
    <t>Nb de semaines présence au 31/12/N</t>
  </si>
  <si>
    <t>Nombre de mois au 31/12/N</t>
  </si>
  <si>
    <t>durée de présence</t>
  </si>
  <si>
    <t>Nb jours 31/12/N</t>
  </si>
  <si>
    <t>&lt;1 semaine</t>
  </si>
  <si>
    <t>de 1 à 2 semaines</t>
  </si>
  <si>
    <t>de 2 semaines à 1 mois</t>
  </si>
  <si>
    <t>de 1 à 3 mois</t>
  </si>
  <si>
    <t>de 3 à 6 mois</t>
  </si>
  <si>
    <t>de 6 à 9 mois</t>
  </si>
  <si>
    <t>de 9 à 12 mois</t>
  </si>
  <si>
    <t>de 12 à 18 mois</t>
  </si>
  <si>
    <t>de 18 à 24 mois</t>
  </si>
  <si>
    <t>de 24 à 36 mois</t>
  </si>
  <si>
    <t>&gt; à 36 mois</t>
  </si>
  <si>
    <t>Jours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</si>
</sst>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8"/>
      <name val="Arial"/>
      <family val="2"/>
    </font>
    <font>
      <sz val="11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14" fontId="2" fillId="2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right" vertical="center"/>
    </xf>
    <xf numFmtId="1" fontId="4" fillId="0" borderId="2" xfId="0" applyNumberFormat="1" applyFont="1" applyFill="1" applyBorder="1" applyAlignment="1">
      <alignment horizontal="right" vertical="center"/>
    </xf>
    <xf numFmtId="14" fontId="4" fillId="0" borderId="2" xfId="0" applyNumberFormat="1" applyFont="1" applyFill="1" applyBorder="1" applyAlignment="1">
      <alignment horizontal="right"/>
    </xf>
    <xf numFmtId="14" fontId="4" fillId="0" borderId="2" xfId="0" applyNumberFormat="1" applyFont="1" applyFill="1" applyBorder="1"/>
    <xf numFmtId="0" fontId="5" fillId="4" borderId="3" xfId="0" applyFont="1" applyFill="1" applyBorder="1"/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L14" sqref="L14"/>
    </sheetView>
  </sheetViews>
  <sheetFormatPr baseColWidth="10" defaultRowHeight="15"/>
  <cols>
    <col min="1" max="1" width="18.5703125" bestFit="1" customWidth="1"/>
    <col min="2" max="3" width="13.7109375" customWidth="1"/>
    <col min="4" max="4" width="12.28515625" bestFit="1" customWidth="1"/>
    <col min="5" max="6" width="14.140625" customWidth="1"/>
    <col min="7" max="7" width="21.28515625" bestFit="1" customWidth="1"/>
  </cols>
  <sheetData>
    <row r="1" spans="1:7" ht="23.25">
      <c r="A1" s="1"/>
      <c r="B1" s="1"/>
      <c r="C1" s="12"/>
      <c r="D1" s="1"/>
      <c r="E1" s="12"/>
      <c r="F1" s="12"/>
      <c r="G1" s="2">
        <v>41639</v>
      </c>
    </row>
    <row r="2" spans="1:7">
      <c r="C2" s="3"/>
    </row>
    <row r="3" spans="1:7" ht="36">
      <c r="A3" s="4" t="s">
        <v>0</v>
      </c>
      <c r="B3" s="4" t="s">
        <v>1</v>
      </c>
      <c r="C3" s="5" t="s">
        <v>2</v>
      </c>
      <c r="D3" s="5" t="s">
        <v>6</v>
      </c>
      <c r="E3" s="5" t="s">
        <v>3</v>
      </c>
      <c r="F3" s="5" t="s">
        <v>4</v>
      </c>
      <c r="G3" s="5" t="s">
        <v>5</v>
      </c>
    </row>
    <row r="4" spans="1:7">
      <c r="A4" s="6">
        <v>40945</v>
      </c>
      <c r="B4" s="6">
        <v>41470</v>
      </c>
      <c r="C4" s="6">
        <f>IF(B4&lt;$G$1,B4,$G$1)</f>
        <v>41470</v>
      </c>
      <c r="D4" s="7">
        <f>B4-A4</f>
        <v>525</v>
      </c>
      <c r="E4" s="8">
        <f t="shared" ref="E4:E15" si="0">(C4-A4)/7</f>
        <v>75</v>
      </c>
      <c r="F4" s="8">
        <f>E4/4.33</f>
        <v>17.321016166281755</v>
      </c>
      <c r="G4" s="8" t="str">
        <f>VLOOKUP(D4,$A$19:$B$29,2,TRUE)</f>
        <v>de 12 à 18 mois</v>
      </c>
    </row>
    <row r="5" spans="1:7">
      <c r="A5" s="9">
        <v>41389</v>
      </c>
      <c r="B5" s="10">
        <v>41639</v>
      </c>
      <c r="C5" s="6">
        <f t="shared" ref="C5:C15" si="1">IF(B5&lt;$G$1,B5,$G$1)</f>
        <v>41639</v>
      </c>
      <c r="D5" s="7">
        <f t="shared" ref="D5:D15" si="2">B5-A5</f>
        <v>250</v>
      </c>
      <c r="E5" s="8">
        <f t="shared" si="0"/>
        <v>35.714285714285715</v>
      </c>
      <c r="F5" s="8">
        <f t="shared" ref="F5:F15" si="3">E5/4.33</f>
        <v>8.2481029363246456</v>
      </c>
      <c r="G5" s="8" t="str">
        <f t="shared" ref="G5:G15" si="4">VLOOKUP(D5,$A$19:$B$29,2,TRUE)</f>
        <v>de 6 à 9 mois</v>
      </c>
    </row>
    <row r="6" spans="1:7">
      <c r="A6" s="10">
        <v>41289</v>
      </c>
      <c r="B6" s="10">
        <v>41654</v>
      </c>
      <c r="C6" s="6">
        <f t="shared" si="1"/>
        <v>41639</v>
      </c>
      <c r="D6" s="7">
        <f t="shared" si="2"/>
        <v>365</v>
      </c>
      <c r="E6" s="8">
        <f t="shared" si="0"/>
        <v>50</v>
      </c>
      <c r="F6" s="8">
        <f t="shared" si="3"/>
        <v>11.547344110854503</v>
      </c>
      <c r="G6" s="8" t="str">
        <f t="shared" si="4"/>
        <v>de 9 à 12 mois</v>
      </c>
    </row>
    <row r="7" spans="1:7">
      <c r="A7" s="10">
        <v>41289</v>
      </c>
      <c r="B7" s="10">
        <v>41470</v>
      </c>
      <c r="C7" s="6">
        <f t="shared" si="1"/>
        <v>41470</v>
      </c>
      <c r="D7" s="7">
        <f t="shared" si="2"/>
        <v>181</v>
      </c>
      <c r="E7" s="8">
        <f t="shared" si="0"/>
        <v>25.857142857142858</v>
      </c>
      <c r="F7" s="8">
        <f t="shared" si="3"/>
        <v>5.9716265258990431</v>
      </c>
      <c r="G7" s="8" t="str">
        <f t="shared" si="4"/>
        <v>de 3 à 6 mois</v>
      </c>
    </row>
    <row r="8" spans="1:7">
      <c r="A8" s="10">
        <v>41430</v>
      </c>
      <c r="B8" s="10">
        <v>41835</v>
      </c>
      <c r="C8" s="6">
        <f t="shared" si="1"/>
        <v>41639</v>
      </c>
      <c r="D8" s="7">
        <f t="shared" si="2"/>
        <v>405</v>
      </c>
      <c r="E8" s="8">
        <f t="shared" si="0"/>
        <v>29.857142857142858</v>
      </c>
      <c r="F8" s="8">
        <f t="shared" si="3"/>
        <v>6.8954140547674037</v>
      </c>
      <c r="G8" s="8" t="str">
        <f t="shared" si="4"/>
        <v>de 12 à 18 mois</v>
      </c>
    </row>
    <row r="9" spans="1:7">
      <c r="A9" s="10">
        <v>41305</v>
      </c>
      <c r="B9" s="10">
        <v>41485</v>
      </c>
      <c r="C9" s="6">
        <f t="shared" si="1"/>
        <v>41485</v>
      </c>
      <c r="D9" s="7">
        <f t="shared" si="2"/>
        <v>180</v>
      </c>
      <c r="E9" s="8">
        <f t="shared" si="0"/>
        <v>25.714285714285715</v>
      </c>
      <c r="F9" s="8">
        <f t="shared" si="3"/>
        <v>5.9386341141537446</v>
      </c>
      <c r="G9" s="8" t="str">
        <f t="shared" si="4"/>
        <v>de 3 à 6 mois</v>
      </c>
    </row>
    <row r="10" spans="1:7">
      <c r="A10" s="10">
        <v>41003</v>
      </c>
      <c r="B10" s="10">
        <v>41599</v>
      </c>
      <c r="C10" s="6">
        <f t="shared" si="1"/>
        <v>41599</v>
      </c>
      <c r="D10" s="7">
        <f t="shared" si="2"/>
        <v>596</v>
      </c>
      <c r="E10" s="8">
        <f t="shared" si="0"/>
        <v>85.142857142857139</v>
      </c>
      <c r="F10" s="8">
        <f t="shared" si="3"/>
        <v>19.663477400197952</v>
      </c>
      <c r="G10" s="8" t="str">
        <f t="shared" si="4"/>
        <v>de 18 à 24 mois</v>
      </c>
    </row>
    <row r="11" spans="1:7">
      <c r="A11" s="10">
        <v>41389</v>
      </c>
      <c r="B11" s="10">
        <v>41571</v>
      </c>
      <c r="C11" s="6">
        <f t="shared" si="1"/>
        <v>41571</v>
      </c>
      <c r="D11" s="7">
        <f t="shared" si="2"/>
        <v>182</v>
      </c>
      <c r="E11" s="8">
        <f t="shared" si="0"/>
        <v>26</v>
      </c>
      <c r="F11" s="8">
        <f t="shared" si="3"/>
        <v>6.0046189376443415</v>
      </c>
      <c r="G11" s="8" t="str">
        <f t="shared" si="4"/>
        <v>de 3 à 6 mois</v>
      </c>
    </row>
    <row r="12" spans="1:7">
      <c r="A12" s="10">
        <v>41344</v>
      </c>
      <c r="B12" s="10">
        <v>41557</v>
      </c>
      <c r="C12" s="6">
        <f t="shared" si="1"/>
        <v>41557</v>
      </c>
      <c r="D12" s="7">
        <f t="shared" si="2"/>
        <v>213</v>
      </c>
      <c r="E12" s="8">
        <f t="shared" si="0"/>
        <v>30.428571428571427</v>
      </c>
      <c r="F12" s="8">
        <f t="shared" si="3"/>
        <v>7.0273837017485974</v>
      </c>
      <c r="G12" s="8" t="str">
        <f t="shared" si="4"/>
        <v>de 6 à 9 mois</v>
      </c>
    </row>
    <row r="13" spans="1:7">
      <c r="A13" s="10">
        <v>41235</v>
      </c>
      <c r="B13" s="10">
        <v>41685</v>
      </c>
      <c r="C13" s="6">
        <f t="shared" si="1"/>
        <v>41639</v>
      </c>
      <c r="D13" s="7">
        <f t="shared" si="2"/>
        <v>450</v>
      </c>
      <c r="E13" s="8">
        <f t="shared" si="0"/>
        <v>57.714285714285715</v>
      </c>
      <c r="F13" s="8">
        <f t="shared" si="3"/>
        <v>13.328934345100627</v>
      </c>
      <c r="G13" s="8" t="str">
        <f t="shared" si="4"/>
        <v>de 12 à 18 mois</v>
      </c>
    </row>
    <row r="14" spans="1:7">
      <c r="A14" s="10">
        <v>41334</v>
      </c>
      <c r="B14" s="10">
        <v>41547</v>
      </c>
      <c r="C14" s="6">
        <f t="shared" si="1"/>
        <v>41547</v>
      </c>
      <c r="D14" s="7">
        <f t="shared" si="2"/>
        <v>213</v>
      </c>
      <c r="E14" s="8">
        <f t="shared" si="0"/>
        <v>30.428571428571427</v>
      </c>
      <c r="F14" s="8">
        <f t="shared" si="3"/>
        <v>7.0273837017485974</v>
      </c>
      <c r="G14" s="8" t="str">
        <f t="shared" si="4"/>
        <v>de 6 à 9 mois</v>
      </c>
    </row>
    <row r="15" spans="1:7">
      <c r="A15" s="10">
        <v>41388</v>
      </c>
      <c r="B15" s="10">
        <v>41570</v>
      </c>
      <c r="C15" s="6">
        <f t="shared" si="1"/>
        <v>41570</v>
      </c>
      <c r="D15" s="7">
        <f t="shared" si="2"/>
        <v>182</v>
      </c>
      <c r="E15" s="8">
        <f t="shared" si="0"/>
        <v>26</v>
      </c>
      <c r="F15" s="8">
        <f t="shared" si="3"/>
        <v>6.0046189376443415</v>
      </c>
      <c r="G15" s="8" t="str">
        <f t="shared" si="4"/>
        <v>de 3 à 6 mois</v>
      </c>
    </row>
    <row r="16" spans="1:7">
      <c r="A16" s="11">
        <f>SUBTOTAL(103,A4:A15)</f>
        <v>12</v>
      </c>
      <c r="B16" s="11">
        <f>SUBTOTAL(103,B4:B15)</f>
        <v>12</v>
      </c>
      <c r="C16" s="11">
        <f>SUBTOTAL(103,C4:C15)</f>
        <v>12</v>
      </c>
      <c r="D16" s="11">
        <f>SUBTOTAL(103,D4:D15)</f>
        <v>12</v>
      </c>
      <c r="E16" s="11">
        <f>SUBTOTAL(103,E4:E15)</f>
        <v>12</v>
      </c>
      <c r="F16" s="11"/>
      <c r="G16" s="11">
        <f>SUBTOTAL(103,G4:G15)</f>
        <v>12</v>
      </c>
    </row>
    <row r="18" spans="1:2">
      <c r="A18" s="13" t="s">
        <v>18</v>
      </c>
    </row>
    <row r="19" spans="1:2">
      <c r="A19" s="13">
        <v>0</v>
      </c>
      <c r="B19" t="s">
        <v>7</v>
      </c>
    </row>
    <row r="20" spans="1:2">
      <c r="A20" s="13">
        <v>7</v>
      </c>
      <c r="B20" t="s">
        <v>8</v>
      </c>
    </row>
    <row r="21" spans="1:2">
      <c r="A21" s="13">
        <v>15</v>
      </c>
      <c r="B21" t="s">
        <v>9</v>
      </c>
    </row>
    <row r="22" spans="1:2">
      <c r="A22" s="13">
        <v>31</v>
      </c>
      <c r="B22" t="s">
        <v>10</v>
      </c>
    </row>
    <row r="23" spans="1:2">
      <c r="A23" s="13">
        <v>93</v>
      </c>
      <c r="B23" t="s">
        <v>11</v>
      </c>
    </row>
    <row r="24" spans="1:2">
      <c r="A24" s="13">
        <v>186</v>
      </c>
      <c r="B24" t="s">
        <v>12</v>
      </c>
    </row>
    <row r="25" spans="1:2">
      <c r="A25" s="13">
        <f>31*9</f>
        <v>279</v>
      </c>
      <c r="B25" t="s">
        <v>13</v>
      </c>
    </row>
    <row r="26" spans="1:2">
      <c r="A26" s="13">
        <f>31*12</f>
        <v>372</v>
      </c>
      <c r="B26" t="s">
        <v>14</v>
      </c>
    </row>
    <row r="27" spans="1:2">
      <c r="A27" s="13">
        <f>31*18</f>
        <v>558</v>
      </c>
      <c r="B27" t="s">
        <v>15</v>
      </c>
    </row>
    <row r="28" spans="1:2">
      <c r="A28" s="13">
        <f>31*24</f>
        <v>744</v>
      </c>
      <c r="B28" t="s">
        <v>16</v>
      </c>
    </row>
    <row r="29" spans="1:2">
      <c r="A29" s="13">
        <f>31*36</f>
        <v>1116</v>
      </c>
      <c r="B29" t="s">
        <v>17</v>
      </c>
    </row>
    <row r="30" spans="1:2">
      <c r="A30" s="13"/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DUCHANAUD</dc:creator>
  <cp:lastModifiedBy>Fred</cp:lastModifiedBy>
  <dcterms:created xsi:type="dcterms:W3CDTF">2013-07-16T09:08:18Z</dcterms:created>
  <dcterms:modified xsi:type="dcterms:W3CDTF">2013-07-16T10:41:54Z</dcterms:modified>
</cp:coreProperties>
</file>