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80" windowWidth="11400" windowHeight="9375" tabRatio="410" activeTab="1"/>
  </bookViews>
  <sheets>
    <sheet name="Planning" sheetId="1" r:id="rId1"/>
    <sheet name="Registre" sheetId="9" r:id="rId2"/>
    <sheet name="Tarifs" sheetId="3" r:id="rId3"/>
    <sheet name="Calendrier" sheetId="2" r:id="rId4"/>
    <sheet name="questions" sheetId="6" r:id="rId5"/>
    <sheet name="Parametres" sheetId="7" r:id="rId6"/>
    <sheet name="idees" sheetId="8" r:id="rId7"/>
    <sheet name="Listing Clients" sheetId="11" r:id="rId8"/>
  </sheets>
  <externalReferences>
    <externalReference r:id="rId9"/>
    <externalReference r:id="rId10"/>
  </externalReferences>
  <definedNames>
    <definedName name="_xlnm._FilterDatabase" localSheetId="3" hidden="1">Calendrier!$A$1:$I$406</definedName>
    <definedName name="Absences">'[1]Paramètre DIVERS'!$B$4:$C$17</definedName>
    <definedName name="accompagnants">Parametres!$C$2:$C$6</definedName>
    <definedName name="age_enfant">Parametres!$J$2</definedName>
    <definedName name="age_lit_enfant">Parametres!$M$2</definedName>
    <definedName name="An">#REF!</definedName>
    <definedName name="année" localSheetId="1">[2]Calendrier!#REF!</definedName>
    <definedName name="année">Calendrier!#REF!</definedName>
    <definedName name="chambre">Tarifs!$B$7:$B$13</definedName>
    <definedName name="choix">Parametres!$H$2:$H$3</definedName>
    <definedName name="DATE">Calendrier!$B$5:$B$406</definedName>
    <definedName name="dates" localSheetId="3">Calendrier!$E$5:$F$406</definedName>
    <definedName name="dates">[1]Calandrier!$E$5:$F$406</definedName>
    <definedName name="débmois" localSheetId="3">Calendrier!$H$5:$I$16</definedName>
    <definedName name="débmois">[1]Calandrier!$G$5:$H$16</definedName>
    <definedName name="début">Calendrier!$B$14</definedName>
    <definedName name="desabs">'[1]Paramètre DIVERS'!$B$4:$B$17</definedName>
    <definedName name="Employé">'[1]Gestion Absences'!$C$6:$C$56</definedName>
    <definedName name="fin">Calendrier!$B$401</definedName>
    <definedName name="jf" localSheetId="1">[2]Calendrier!$N$5:$N$18</definedName>
    <definedName name="jf">Calendrier!$N$5:$N$18</definedName>
    <definedName name="jfdate" localSheetId="1">[2]Calendrier!$N$5:$N$18</definedName>
    <definedName name="jfdate">Calendrier!$N$5:$N$18</definedName>
    <definedName name="JJMM" localSheetId="3">Calendrier!$E$36:$E$406</definedName>
    <definedName name="JJMM">[1]Calandrier!$E$36:$E$406</definedName>
    <definedName name="jourabbrege" localSheetId="1">[2]Calendrier!$K$5:$L$11</definedName>
    <definedName name="jourabbrege">Calendrier!$K$5:$L$11</definedName>
    <definedName name="jourabbregé">Calendrier!$K$5:$L$11</definedName>
    <definedName name="jours_restant">Calendrier!$S$5:$S$18</definedName>
    <definedName name="key" localSheetId="1">Registre!#REF!</definedName>
    <definedName name="key">#REF!</definedName>
    <definedName name="LONGDATE">Calendrier!$B$5:$B$406</definedName>
    <definedName name="mois">Calendrier!$I$5:$I$17</definedName>
    <definedName name="nombrechambres">Parametres!$A$2:$A$8</definedName>
    <definedName name="Pâques" localSheetId="1">[2]Calendrier!$N$6</definedName>
    <definedName name="Pâques">Calendrier!$N$6</definedName>
    <definedName name="taille">Parametres!$F$2:$F$4</definedName>
    <definedName name="vacances_debut" localSheetId="1">[2]Calendrier!$Q$5:$Q$18</definedName>
    <definedName name="vacances_debut">Calendrier!$Q$5:$Q$18</definedName>
    <definedName name="vacances_fin" localSheetId="1">[2]Calendrier!$R$5:$R$18</definedName>
    <definedName name="vacances_fin">Calendrier!$R$5:$R$18</definedName>
  </definedNames>
  <calcPr calcId="145621" concurrentCalc="0"/>
</workbook>
</file>

<file path=xl/calcChain.xml><?xml version="1.0" encoding="utf-8"?>
<calcChain xmlns="http://schemas.openxmlformats.org/spreadsheetml/2006/main">
  <c r="B1" i="2" l="1"/>
  <c r="B3" i="2"/>
  <c r="I5" i="2"/>
  <c r="W3" i="1"/>
  <c r="G7" i="1"/>
  <c r="F7" i="1"/>
  <c r="E7" i="1"/>
  <c r="D7" i="1"/>
  <c r="C7" i="1"/>
  <c r="B7" i="1"/>
  <c r="B10" i="1"/>
  <c r="C10" i="1"/>
  <c r="D10" i="1"/>
  <c r="E10" i="1"/>
  <c r="F10" i="1"/>
  <c r="G10" i="1"/>
  <c r="H7" i="1"/>
  <c r="H10" i="1"/>
  <c r="I7" i="1"/>
  <c r="I10" i="1"/>
  <c r="J7" i="1"/>
  <c r="J10" i="1"/>
  <c r="K7" i="1"/>
  <c r="K10" i="1"/>
  <c r="L7" i="1"/>
  <c r="L10" i="1"/>
  <c r="M7" i="1"/>
  <c r="M10" i="1"/>
  <c r="N7" i="1"/>
  <c r="N10" i="1"/>
  <c r="O7" i="1"/>
  <c r="O10" i="1"/>
  <c r="P7" i="1"/>
  <c r="P10" i="1"/>
  <c r="Q7" i="1"/>
  <c r="Q10" i="1"/>
  <c r="R7" i="1"/>
  <c r="R10" i="1"/>
  <c r="S7" i="1"/>
  <c r="S10" i="1"/>
  <c r="T7" i="1"/>
  <c r="T10" i="1"/>
  <c r="U7" i="1"/>
  <c r="U10" i="1"/>
  <c r="V7" i="1"/>
  <c r="V10" i="1"/>
  <c r="W7" i="1"/>
  <c r="W10" i="1"/>
  <c r="X7" i="1"/>
  <c r="X10" i="1"/>
  <c r="Y7" i="1"/>
  <c r="Y10" i="1"/>
  <c r="Z7" i="1"/>
  <c r="Z10" i="1"/>
  <c r="AA7" i="1"/>
  <c r="AA10" i="1"/>
  <c r="AB7" i="1"/>
  <c r="AB10" i="1"/>
  <c r="AC7" i="1"/>
  <c r="AC10" i="1"/>
  <c r="AD7" i="1"/>
  <c r="AD10" i="1"/>
  <c r="AE7" i="1"/>
  <c r="AE10" i="1"/>
  <c r="AF7" i="1"/>
  <c r="AF10" i="1"/>
  <c r="AG7" i="1"/>
  <c r="AG10" i="1"/>
  <c r="AH7" i="1"/>
  <c r="AH10" i="1"/>
  <c r="AI7" i="1"/>
  <c r="AI10" i="1"/>
  <c r="AJ7" i="1"/>
  <c r="AJ10" i="1"/>
  <c r="AK7" i="1"/>
  <c r="AK10" i="1"/>
  <c r="AL7" i="1"/>
  <c r="AL10" i="1"/>
  <c r="AM7" i="1"/>
  <c r="AM10" i="1"/>
  <c r="AN7" i="1"/>
  <c r="AN10" i="1"/>
  <c r="AO7" i="1"/>
  <c r="AO10" i="1"/>
  <c r="AP7" i="1"/>
  <c r="AP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B9" i="1"/>
  <c r="N6" i="2"/>
  <c r="N11" i="2"/>
  <c r="N7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N5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D39" i="2"/>
  <c r="F39" i="2"/>
  <c r="J8" i="1"/>
  <c r="I6" i="2"/>
  <c r="D5" i="2"/>
  <c r="F5" i="2"/>
  <c r="D6" i="2"/>
  <c r="F6" i="2"/>
  <c r="D7" i="2"/>
  <c r="F7" i="2"/>
  <c r="D8" i="2"/>
  <c r="F8" i="2"/>
  <c r="D9" i="2"/>
  <c r="F9" i="2"/>
  <c r="D10" i="2"/>
  <c r="F10" i="2"/>
  <c r="D11" i="2"/>
  <c r="F11" i="2"/>
  <c r="D12" i="2"/>
  <c r="F12" i="2"/>
  <c r="D13" i="2"/>
  <c r="F13" i="2"/>
  <c r="D14" i="2"/>
  <c r="F14" i="2"/>
  <c r="D15" i="2"/>
  <c r="F15" i="2"/>
  <c r="D16" i="2"/>
  <c r="F16" i="2"/>
  <c r="D17" i="2"/>
  <c r="F17" i="2"/>
  <c r="D18" i="2"/>
  <c r="F18" i="2"/>
  <c r="D19" i="2"/>
  <c r="F19" i="2"/>
  <c r="D20" i="2"/>
  <c r="F20" i="2"/>
  <c r="D21" i="2"/>
  <c r="F21" i="2"/>
  <c r="D22" i="2"/>
  <c r="F22" i="2"/>
  <c r="D23" i="2"/>
  <c r="F23" i="2"/>
  <c r="D24" i="2"/>
  <c r="F24" i="2"/>
  <c r="D25" i="2"/>
  <c r="F25" i="2"/>
  <c r="D26" i="2"/>
  <c r="F26" i="2"/>
  <c r="D27" i="2"/>
  <c r="F27" i="2"/>
  <c r="D28" i="2"/>
  <c r="F28" i="2"/>
  <c r="D29" i="2"/>
  <c r="F29" i="2"/>
  <c r="D30" i="2"/>
  <c r="F30" i="2"/>
  <c r="D31" i="2"/>
  <c r="F31" i="2"/>
  <c r="D32" i="2"/>
  <c r="F32" i="2"/>
  <c r="D33" i="2"/>
  <c r="F33" i="2"/>
  <c r="D34" i="2"/>
  <c r="F34" i="2"/>
  <c r="D35" i="2"/>
  <c r="F35" i="2"/>
  <c r="D36" i="2"/>
  <c r="F36" i="2"/>
  <c r="D37" i="2"/>
  <c r="F37" i="2"/>
  <c r="D38" i="2"/>
  <c r="F38" i="2"/>
  <c r="E40" i="2"/>
  <c r="B40" i="2"/>
  <c r="D40" i="2"/>
  <c r="F40" i="2"/>
  <c r="E41" i="2"/>
  <c r="B41" i="2"/>
  <c r="D41" i="2"/>
  <c r="F41" i="2"/>
  <c r="E42" i="2"/>
  <c r="B42" i="2"/>
  <c r="D42" i="2"/>
  <c r="F42" i="2"/>
  <c r="E43" i="2"/>
  <c r="B43" i="2"/>
  <c r="D43" i="2"/>
  <c r="F43" i="2"/>
  <c r="E44" i="2"/>
  <c r="B44" i="2"/>
  <c r="D44" i="2"/>
  <c r="F44" i="2"/>
  <c r="E45" i="2"/>
  <c r="B45" i="2"/>
  <c r="D45" i="2"/>
  <c r="F45" i="2"/>
  <c r="E46" i="2"/>
  <c r="B46" i="2"/>
  <c r="D46" i="2"/>
  <c r="F46" i="2"/>
  <c r="E47" i="2"/>
  <c r="B47" i="2"/>
  <c r="D47" i="2"/>
  <c r="F47" i="2"/>
  <c r="E48" i="2"/>
  <c r="B48" i="2"/>
  <c r="D48" i="2"/>
  <c r="F48" i="2"/>
  <c r="E49" i="2"/>
  <c r="B49" i="2"/>
  <c r="D49" i="2"/>
  <c r="F49" i="2"/>
  <c r="E50" i="2"/>
  <c r="B50" i="2"/>
  <c r="D50" i="2"/>
  <c r="F50" i="2"/>
  <c r="E51" i="2"/>
  <c r="B51" i="2"/>
  <c r="D51" i="2"/>
  <c r="F51" i="2"/>
  <c r="E52" i="2"/>
  <c r="B52" i="2"/>
  <c r="D52" i="2"/>
  <c r="F52" i="2"/>
  <c r="E53" i="2"/>
  <c r="B53" i="2"/>
  <c r="D53" i="2"/>
  <c r="F53" i="2"/>
  <c r="E54" i="2"/>
  <c r="B54" i="2"/>
  <c r="D54" i="2"/>
  <c r="F54" i="2"/>
  <c r="E55" i="2"/>
  <c r="B55" i="2"/>
  <c r="D55" i="2"/>
  <c r="F55" i="2"/>
  <c r="E56" i="2"/>
  <c r="B56" i="2"/>
  <c r="D56" i="2"/>
  <c r="F56" i="2"/>
  <c r="E57" i="2"/>
  <c r="B57" i="2"/>
  <c r="D57" i="2"/>
  <c r="F57" i="2"/>
  <c r="E58" i="2"/>
  <c r="B58" i="2"/>
  <c r="D58" i="2"/>
  <c r="F58" i="2"/>
  <c r="E59" i="2"/>
  <c r="B59" i="2"/>
  <c r="D59" i="2"/>
  <c r="F59" i="2"/>
  <c r="E60" i="2"/>
  <c r="B60" i="2"/>
  <c r="D60" i="2"/>
  <c r="F60" i="2"/>
  <c r="E61" i="2"/>
  <c r="B61" i="2"/>
  <c r="D61" i="2"/>
  <c r="F61" i="2"/>
  <c r="E62" i="2"/>
  <c r="B62" i="2"/>
  <c r="D62" i="2"/>
  <c r="F62" i="2"/>
  <c r="E63" i="2"/>
  <c r="B63" i="2"/>
  <c r="D63" i="2"/>
  <c r="F63" i="2"/>
  <c r="E64" i="2"/>
  <c r="B64" i="2"/>
  <c r="D64" i="2"/>
  <c r="F64" i="2"/>
  <c r="E65" i="2"/>
  <c r="B65" i="2"/>
  <c r="D65" i="2"/>
  <c r="F65" i="2"/>
  <c r="E66" i="2"/>
  <c r="B66" i="2"/>
  <c r="D66" i="2"/>
  <c r="F66" i="2"/>
  <c r="E67" i="2"/>
  <c r="B67" i="2"/>
  <c r="D67" i="2"/>
  <c r="F67" i="2"/>
  <c r="E68" i="2"/>
  <c r="B68" i="2"/>
  <c r="D68" i="2"/>
  <c r="F68" i="2"/>
  <c r="E69" i="2"/>
  <c r="B69" i="2"/>
  <c r="D69" i="2"/>
  <c r="F69" i="2"/>
  <c r="E70" i="2"/>
  <c r="B70" i="2"/>
  <c r="D70" i="2"/>
  <c r="F70" i="2"/>
  <c r="E71" i="2"/>
  <c r="B71" i="2"/>
  <c r="D71" i="2"/>
  <c r="F71" i="2"/>
  <c r="E72" i="2"/>
  <c r="B72" i="2"/>
  <c r="D72" i="2"/>
  <c r="F72" i="2"/>
  <c r="E73" i="2"/>
  <c r="B73" i="2"/>
  <c r="D73" i="2"/>
  <c r="F73" i="2"/>
  <c r="E74" i="2"/>
  <c r="B74" i="2"/>
  <c r="D74" i="2"/>
  <c r="F74" i="2"/>
  <c r="E75" i="2"/>
  <c r="B75" i="2"/>
  <c r="D75" i="2"/>
  <c r="F75" i="2"/>
  <c r="E76" i="2"/>
  <c r="B76" i="2"/>
  <c r="D76" i="2"/>
  <c r="F76" i="2"/>
  <c r="E77" i="2"/>
  <c r="B77" i="2"/>
  <c r="D77" i="2"/>
  <c r="F77" i="2"/>
  <c r="E78" i="2"/>
  <c r="B78" i="2"/>
  <c r="D78" i="2"/>
  <c r="F78" i="2"/>
  <c r="E79" i="2"/>
  <c r="B79" i="2"/>
  <c r="D79" i="2"/>
  <c r="F79" i="2"/>
  <c r="E80" i="2"/>
  <c r="B80" i="2"/>
  <c r="D80" i="2"/>
  <c r="F80" i="2"/>
  <c r="E81" i="2"/>
  <c r="B81" i="2"/>
  <c r="D81" i="2"/>
  <c r="F81" i="2"/>
  <c r="E82" i="2"/>
  <c r="B82" i="2"/>
  <c r="D82" i="2"/>
  <c r="F82" i="2"/>
  <c r="E83" i="2"/>
  <c r="B83" i="2"/>
  <c r="D83" i="2"/>
  <c r="F83" i="2"/>
  <c r="E84" i="2"/>
  <c r="B84" i="2"/>
  <c r="D84" i="2"/>
  <c r="F84" i="2"/>
  <c r="E85" i="2"/>
  <c r="B85" i="2"/>
  <c r="D85" i="2"/>
  <c r="F85" i="2"/>
  <c r="E86" i="2"/>
  <c r="B86" i="2"/>
  <c r="D86" i="2"/>
  <c r="F86" i="2"/>
  <c r="E87" i="2"/>
  <c r="B87" i="2"/>
  <c r="D87" i="2"/>
  <c r="F87" i="2"/>
  <c r="E88" i="2"/>
  <c r="B88" i="2"/>
  <c r="D88" i="2"/>
  <c r="F88" i="2"/>
  <c r="E89" i="2"/>
  <c r="B89" i="2"/>
  <c r="D89" i="2"/>
  <c r="F89" i="2"/>
  <c r="E90" i="2"/>
  <c r="B90" i="2"/>
  <c r="D90" i="2"/>
  <c r="F90" i="2"/>
  <c r="E91" i="2"/>
  <c r="B91" i="2"/>
  <c r="D91" i="2"/>
  <c r="F91" i="2"/>
  <c r="E92" i="2"/>
  <c r="B92" i="2"/>
  <c r="D92" i="2"/>
  <c r="F92" i="2"/>
  <c r="E93" i="2"/>
  <c r="B93" i="2"/>
  <c r="D93" i="2"/>
  <c r="F93" i="2"/>
  <c r="E94" i="2"/>
  <c r="B94" i="2"/>
  <c r="D94" i="2"/>
  <c r="F94" i="2"/>
  <c r="E95" i="2"/>
  <c r="B95" i="2"/>
  <c r="D95" i="2"/>
  <c r="F95" i="2"/>
  <c r="E96" i="2"/>
  <c r="B96" i="2"/>
  <c r="D96" i="2"/>
  <c r="F96" i="2"/>
  <c r="E97" i="2"/>
  <c r="B97" i="2"/>
  <c r="D97" i="2"/>
  <c r="F97" i="2"/>
  <c r="E98" i="2"/>
  <c r="B98" i="2"/>
  <c r="D98" i="2"/>
  <c r="F98" i="2"/>
  <c r="E99" i="2"/>
  <c r="B99" i="2"/>
  <c r="D99" i="2"/>
  <c r="F99" i="2"/>
  <c r="E100" i="2"/>
  <c r="B100" i="2"/>
  <c r="D100" i="2"/>
  <c r="F100" i="2"/>
  <c r="E101" i="2"/>
  <c r="B101" i="2"/>
  <c r="D101" i="2"/>
  <c r="F101" i="2"/>
  <c r="E102" i="2"/>
  <c r="B102" i="2"/>
  <c r="D102" i="2"/>
  <c r="F102" i="2"/>
  <c r="E103" i="2"/>
  <c r="B103" i="2"/>
  <c r="D103" i="2"/>
  <c r="F103" i="2"/>
  <c r="E104" i="2"/>
  <c r="B104" i="2"/>
  <c r="D104" i="2"/>
  <c r="F104" i="2"/>
  <c r="E105" i="2"/>
  <c r="B105" i="2"/>
  <c r="D105" i="2"/>
  <c r="F105" i="2"/>
  <c r="E106" i="2"/>
  <c r="B106" i="2"/>
  <c r="D106" i="2"/>
  <c r="F106" i="2"/>
  <c r="E107" i="2"/>
  <c r="B107" i="2"/>
  <c r="D107" i="2"/>
  <c r="F107" i="2"/>
  <c r="E108" i="2"/>
  <c r="B108" i="2"/>
  <c r="D108" i="2"/>
  <c r="F108" i="2"/>
  <c r="E109" i="2"/>
  <c r="B109" i="2"/>
  <c r="D109" i="2"/>
  <c r="F109" i="2"/>
  <c r="E110" i="2"/>
  <c r="B110" i="2"/>
  <c r="D110" i="2"/>
  <c r="F110" i="2"/>
  <c r="E111" i="2"/>
  <c r="B111" i="2"/>
  <c r="D111" i="2"/>
  <c r="F111" i="2"/>
  <c r="E112" i="2"/>
  <c r="B112" i="2"/>
  <c r="D112" i="2"/>
  <c r="F112" i="2"/>
  <c r="E113" i="2"/>
  <c r="B113" i="2"/>
  <c r="D113" i="2"/>
  <c r="F113" i="2"/>
  <c r="E114" i="2"/>
  <c r="B114" i="2"/>
  <c r="D114" i="2"/>
  <c r="F114" i="2"/>
  <c r="E115" i="2"/>
  <c r="B115" i="2"/>
  <c r="D115" i="2"/>
  <c r="F115" i="2"/>
  <c r="E116" i="2"/>
  <c r="B116" i="2"/>
  <c r="D116" i="2"/>
  <c r="F116" i="2"/>
  <c r="E117" i="2"/>
  <c r="B117" i="2"/>
  <c r="D117" i="2"/>
  <c r="F117" i="2"/>
  <c r="E118" i="2"/>
  <c r="B118" i="2"/>
  <c r="D118" i="2"/>
  <c r="F118" i="2"/>
  <c r="E119" i="2"/>
  <c r="B119" i="2"/>
  <c r="D119" i="2"/>
  <c r="F119" i="2"/>
  <c r="E120" i="2"/>
  <c r="B120" i="2"/>
  <c r="D120" i="2"/>
  <c r="F120" i="2"/>
  <c r="E121" i="2"/>
  <c r="B121" i="2"/>
  <c r="D121" i="2"/>
  <c r="F121" i="2"/>
  <c r="E122" i="2"/>
  <c r="B122" i="2"/>
  <c r="D122" i="2"/>
  <c r="F122" i="2"/>
  <c r="E123" i="2"/>
  <c r="N8" i="2"/>
  <c r="B123" i="2"/>
  <c r="D123" i="2"/>
  <c r="F123" i="2"/>
  <c r="E124" i="2"/>
  <c r="N9" i="2"/>
  <c r="B124" i="2"/>
  <c r="D124" i="2"/>
  <c r="F124" i="2"/>
  <c r="E125" i="2"/>
  <c r="B125" i="2"/>
  <c r="D125" i="2"/>
  <c r="F125" i="2"/>
  <c r="E126" i="2"/>
  <c r="B126" i="2"/>
  <c r="D126" i="2"/>
  <c r="F126" i="2"/>
  <c r="E127" i="2"/>
  <c r="B127" i="2"/>
  <c r="D127" i="2"/>
  <c r="F127" i="2"/>
  <c r="E128" i="2"/>
  <c r="B128" i="2"/>
  <c r="D128" i="2"/>
  <c r="F128" i="2"/>
  <c r="E129" i="2"/>
  <c r="B129" i="2"/>
  <c r="D129" i="2"/>
  <c r="F129" i="2"/>
  <c r="E130" i="2"/>
  <c r="B130" i="2"/>
  <c r="D130" i="2"/>
  <c r="F130" i="2"/>
  <c r="E131" i="2"/>
  <c r="B131" i="2"/>
  <c r="D131" i="2"/>
  <c r="F131" i="2"/>
  <c r="E132" i="2"/>
  <c r="B132" i="2"/>
  <c r="D132" i="2"/>
  <c r="F132" i="2"/>
  <c r="E133" i="2"/>
  <c r="B133" i="2"/>
  <c r="D133" i="2"/>
  <c r="F133" i="2"/>
  <c r="E134" i="2"/>
  <c r="B134" i="2"/>
  <c r="D134" i="2"/>
  <c r="F134" i="2"/>
  <c r="E135" i="2"/>
  <c r="B135" i="2"/>
  <c r="D135" i="2"/>
  <c r="F135" i="2"/>
  <c r="E136" i="2"/>
  <c r="B136" i="2"/>
  <c r="D136" i="2"/>
  <c r="F136" i="2"/>
  <c r="E137" i="2"/>
  <c r="B137" i="2"/>
  <c r="D137" i="2"/>
  <c r="F137" i="2"/>
  <c r="E138" i="2"/>
  <c r="B138" i="2"/>
  <c r="D138" i="2"/>
  <c r="F138" i="2"/>
  <c r="E139" i="2"/>
  <c r="B139" i="2"/>
  <c r="D139" i="2"/>
  <c r="F139" i="2"/>
  <c r="E140" i="2"/>
  <c r="B140" i="2"/>
  <c r="D140" i="2"/>
  <c r="F140" i="2"/>
  <c r="E141" i="2"/>
  <c r="B141" i="2"/>
  <c r="D141" i="2"/>
  <c r="F141" i="2"/>
  <c r="E142" i="2"/>
  <c r="B142" i="2"/>
  <c r="D142" i="2"/>
  <c r="F142" i="2"/>
  <c r="E143" i="2"/>
  <c r="B143" i="2"/>
  <c r="D143" i="2"/>
  <c r="F143" i="2"/>
  <c r="E144" i="2"/>
  <c r="B144" i="2"/>
  <c r="D144" i="2"/>
  <c r="F144" i="2"/>
  <c r="E145" i="2"/>
  <c r="B145" i="2"/>
  <c r="D145" i="2"/>
  <c r="F145" i="2"/>
  <c r="E146" i="2"/>
  <c r="B146" i="2"/>
  <c r="D146" i="2"/>
  <c r="F146" i="2"/>
  <c r="E147" i="2"/>
  <c r="B147" i="2"/>
  <c r="D147" i="2"/>
  <c r="F147" i="2"/>
  <c r="E148" i="2"/>
  <c r="B148" i="2"/>
  <c r="D148" i="2"/>
  <c r="F148" i="2"/>
  <c r="E149" i="2"/>
  <c r="B149" i="2"/>
  <c r="D149" i="2"/>
  <c r="F149" i="2"/>
  <c r="E150" i="2"/>
  <c r="B150" i="2"/>
  <c r="D150" i="2"/>
  <c r="F150" i="2"/>
  <c r="E151" i="2"/>
  <c r="B151" i="2"/>
  <c r="D151" i="2"/>
  <c r="F151" i="2"/>
  <c r="E152" i="2"/>
  <c r="B152" i="2"/>
  <c r="D152" i="2"/>
  <c r="F152" i="2"/>
  <c r="E153" i="2"/>
  <c r="B153" i="2"/>
  <c r="D153" i="2"/>
  <c r="F153" i="2"/>
  <c r="E154" i="2"/>
  <c r="B154" i="2"/>
  <c r="D154" i="2"/>
  <c r="F154" i="2"/>
  <c r="E155" i="2"/>
  <c r="B155" i="2"/>
  <c r="D155" i="2"/>
  <c r="F155" i="2"/>
  <c r="E156" i="2"/>
  <c r="B156" i="2"/>
  <c r="D156" i="2"/>
  <c r="F156" i="2"/>
  <c r="E157" i="2"/>
  <c r="B157" i="2"/>
  <c r="D157" i="2"/>
  <c r="F157" i="2"/>
  <c r="E158" i="2"/>
  <c r="B158" i="2"/>
  <c r="D158" i="2"/>
  <c r="F158" i="2"/>
  <c r="E159" i="2"/>
  <c r="B159" i="2"/>
  <c r="D159" i="2"/>
  <c r="F159" i="2"/>
  <c r="E160" i="2"/>
  <c r="B160" i="2"/>
  <c r="D160" i="2"/>
  <c r="F160" i="2"/>
  <c r="E161" i="2"/>
  <c r="B161" i="2"/>
  <c r="D161" i="2"/>
  <c r="F161" i="2"/>
  <c r="E162" i="2"/>
  <c r="B162" i="2"/>
  <c r="D162" i="2"/>
  <c r="F162" i="2"/>
  <c r="E163" i="2"/>
  <c r="B163" i="2"/>
  <c r="N10" i="2"/>
  <c r="D163" i="2"/>
  <c r="F163" i="2"/>
  <c r="E164" i="2"/>
  <c r="B164" i="2"/>
  <c r="D164" i="2"/>
  <c r="F164" i="2"/>
  <c r="E165" i="2"/>
  <c r="B165" i="2"/>
  <c r="D165" i="2"/>
  <c r="F165" i="2"/>
  <c r="E166" i="2"/>
  <c r="B166" i="2"/>
  <c r="D166" i="2"/>
  <c r="F166" i="2"/>
  <c r="E167" i="2"/>
  <c r="B167" i="2"/>
  <c r="D167" i="2"/>
  <c r="F167" i="2"/>
  <c r="E168" i="2"/>
  <c r="B168" i="2"/>
  <c r="D168" i="2"/>
  <c r="F168" i="2"/>
  <c r="E169" i="2"/>
  <c r="B169" i="2"/>
  <c r="D169" i="2"/>
  <c r="F169" i="2"/>
  <c r="E170" i="2"/>
  <c r="B170" i="2"/>
  <c r="D170" i="2"/>
  <c r="F170" i="2"/>
  <c r="E171" i="2"/>
  <c r="B171" i="2"/>
  <c r="D171" i="2"/>
  <c r="F171" i="2"/>
  <c r="E172" i="2"/>
  <c r="N12" i="2"/>
  <c r="B172" i="2"/>
  <c r="D172" i="2"/>
  <c r="F172" i="2"/>
  <c r="E173" i="2"/>
  <c r="N15" i="2"/>
  <c r="N13" i="2"/>
  <c r="B173" i="2"/>
  <c r="D173" i="2"/>
  <c r="F173" i="2"/>
  <c r="E174" i="2"/>
  <c r="B174" i="2"/>
  <c r="D174" i="2"/>
  <c r="F174" i="2"/>
  <c r="E175" i="2"/>
  <c r="B175" i="2"/>
  <c r="D175" i="2"/>
  <c r="F175" i="2"/>
  <c r="E176" i="2"/>
  <c r="B176" i="2"/>
  <c r="D176" i="2"/>
  <c r="F176" i="2"/>
  <c r="E177" i="2"/>
  <c r="B177" i="2"/>
  <c r="D177" i="2"/>
  <c r="F177" i="2"/>
  <c r="E178" i="2"/>
  <c r="B178" i="2"/>
  <c r="D178" i="2"/>
  <c r="F178" i="2"/>
  <c r="E179" i="2"/>
  <c r="B179" i="2"/>
  <c r="D179" i="2"/>
  <c r="F179" i="2"/>
  <c r="E180" i="2"/>
  <c r="B180" i="2"/>
  <c r="D180" i="2"/>
  <c r="F180" i="2"/>
  <c r="E181" i="2"/>
  <c r="B181" i="2"/>
  <c r="D181" i="2"/>
  <c r="F181" i="2"/>
  <c r="E182" i="2"/>
  <c r="B182" i="2"/>
  <c r="D182" i="2"/>
  <c r="F182" i="2"/>
  <c r="E183" i="2"/>
  <c r="B183" i="2"/>
  <c r="D183" i="2"/>
  <c r="F183" i="2"/>
  <c r="E184" i="2"/>
  <c r="B184" i="2"/>
  <c r="D184" i="2"/>
  <c r="F184" i="2"/>
  <c r="E185" i="2"/>
  <c r="B185" i="2"/>
  <c r="D185" i="2"/>
  <c r="F185" i="2"/>
  <c r="E186" i="2"/>
  <c r="B186" i="2"/>
  <c r="D186" i="2"/>
  <c r="F186" i="2"/>
  <c r="E187" i="2"/>
  <c r="B187" i="2"/>
  <c r="D187" i="2"/>
  <c r="F187" i="2"/>
  <c r="E188" i="2"/>
  <c r="B188" i="2"/>
  <c r="D188" i="2"/>
  <c r="F188" i="2"/>
  <c r="E189" i="2"/>
  <c r="B189" i="2"/>
  <c r="D189" i="2"/>
  <c r="F189" i="2"/>
  <c r="E190" i="2"/>
  <c r="B190" i="2"/>
  <c r="D190" i="2"/>
  <c r="F190" i="2"/>
  <c r="E191" i="2"/>
  <c r="B191" i="2"/>
  <c r="D191" i="2"/>
  <c r="F191" i="2"/>
  <c r="E192" i="2"/>
  <c r="B192" i="2"/>
  <c r="D192" i="2"/>
  <c r="F192" i="2"/>
  <c r="E193" i="2"/>
  <c r="B193" i="2"/>
  <c r="D193" i="2"/>
  <c r="F193" i="2"/>
  <c r="E194" i="2"/>
  <c r="B194" i="2"/>
  <c r="D194" i="2"/>
  <c r="F194" i="2"/>
  <c r="E195" i="2"/>
  <c r="B195" i="2"/>
  <c r="D195" i="2"/>
  <c r="F195" i="2"/>
  <c r="E196" i="2"/>
  <c r="B196" i="2"/>
  <c r="D196" i="2"/>
  <c r="F196" i="2"/>
  <c r="E197" i="2"/>
  <c r="B197" i="2"/>
  <c r="D197" i="2"/>
  <c r="F197" i="2"/>
  <c r="E198" i="2"/>
  <c r="B198" i="2"/>
  <c r="D198" i="2"/>
  <c r="F198" i="2"/>
  <c r="E199" i="2"/>
  <c r="B199" i="2"/>
  <c r="D199" i="2"/>
  <c r="F199" i="2"/>
  <c r="E200" i="2"/>
  <c r="B200" i="2"/>
  <c r="D200" i="2"/>
  <c r="F200" i="2"/>
  <c r="E201" i="2"/>
  <c r="B201" i="2"/>
  <c r="D201" i="2"/>
  <c r="F201" i="2"/>
  <c r="E202" i="2"/>
  <c r="B202" i="2"/>
  <c r="D202" i="2"/>
  <c r="F202" i="2"/>
  <c r="E203" i="2"/>
  <c r="B203" i="2"/>
  <c r="D203" i="2"/>
  <c r="F203" i="2"/>
  <c r="E204" i="2"/>
  <c r="B204" i="2"/>
  <c r="D204" i="2"/>
  <c r="F204" i="2"/>
  <c r="E205" i="2"/>
  <c r="B205" i="2"/>
  <c r="D205" i="2"/>
  <c r="F205" i="2"/>
  <c r="E206" i="2"/>
  <c r="B206" i="2"/>
  <c r="D206" i="2"/>
  <c r="F206" i="2"/>
  <c r="E207" i="2"/>
  <c r="B207" i="2"/>
  <c r="D207" i="2"/>
  <c r="F207" i="2"/>
  <c r="E208" i="2"/>
  <c r="B208" i="2"/>
  <c r="D208" i="2"/>
  <c r="F208" i="2"/>
  <c r="E209" i="2"/>
  <c r="B209" i="2"/>
  <c r="D209" i="2"/>
  <c r="F209" i="2"/>
  <c r="E210" i="2"/>
  <c r="B210" i="2"/>
  <c r="D210" i="2"/>
  <c r="F210" i="2"/>
  <c r="E211" i="2"/>
  <c r="B211" i="2"/>
  <c r="D211" i="2"/>
  <c r="F211" i="2"/>
  <c r="E212" i="2"/>
  <c r="B212" i="2"/>
  <c r="D212" i="2"/>
  <c r="F212" i="2"/>
  <c r="E213" i="2"/>
  <c r="B213" i="2"/>
  <c r="D213" i="2"/>
  <c r="F213" i="2"/>
  <c r="E214" i="2"/>
  <c r="B214" i="2"/>
  <c r="D214" i="2"/>
  <c r="F214" i="2"/>
  <c r="E215" i="2"/>
  <c r="B215" i="2"/>
  <c r="D215" i="2"/>
  <c r="F215" i="2"/>
  <c r="E216" i="2"/>
  <c r="B216" i="2"/>
  <c r="D216" i="2"/>
  <c r="F216" i="2"/>
  <c r="E217" i="2"/>
  <c r="B217" i="2"/>
  <c r="D217" i="2"/>
  <c r="F217" i="2"/>
  <c r="E218" i="2"/>
  <c r="B218" i="2"/>
  <c r="D218" i="2"/>
  <c r="F218" i="2"/>
  <c r="E219" i="2"/>
  <c r="B219" i="2"/>
  <c r="D219" i="2"/>
  <c r="F219" i="2"/>
  <c r="E220" i="2"/>
  <c r="B220" i="2"/>
  <c r="D220" i="2"/>
  <c r="F220" i="2"/>
  <c r="E221" i="2"/>
  <c r="B221" i="2"/>
  <c r="D221" i="2"/>
  <c r="F221" i="2"/>
  <c r="E222" i="2"/>
  <c r="B222" i="2"/>
  <c r="D222" i="2"/>
  <c r="F222" i="2"/>
  <c r="E223" i="2"/>
  <c r="B223" i="2"/>
  <c r="D223" i="2"/>
  <c r="F223" i="2"/>
  <c r="E224" i="2"/>
  <c r="B224" i="2"/>
  <c r="D224" i="2"/>
  <c r="F224" i="2"/>
  <c r="E225" i="2"/>
  <c r="B225" i="2"/>
  <c r="D225" i="2"/>
  <c r="F225" i="2"/>
  <c r="E226" i="2"/>
  <c r="B226" i="2"/>
  <c r="D226" i="2"/>
  <c r="F226" i="2"/>
  <c r="E227" i="2"/>
  <c r="B227" i="2"/>
  <c r="D227" i="2"/>
  <c r="F227" i="2"/>
  <c r="E228" i="2"/>
  <c r="B228" i="2"/>
  <c r="D228" i="2"/>
  <c r="F228" i="2"/>
  <c r="E229" i="2"/>
  <c r="B229" i="2"/>
  <c r="D229" i="2"/>
  <c r="F229" i="2"/>
  <c r="E230" i="2"/>
  <c r="B230" i="2"/>
  <c r="D230" i="2"/>
  <c r="F230" i="2"/>
  <c r="E231" i="2"/>
  <c r="B231" i="2"/>
  <c r="D231" i="2"/>
  <c r="F231" i="2"/>
  <c r="E232" i="2"/>
  <c r="B232" i="2"/>
  <c r="D232" i="2"/>
  <c r="F232" i="2"/>
  <c r="E233" i="2"/>
  <c r="B233" i="2"/>
  <c r="D233" i="2"/>
  <c r="F233" i="2"/>
  <c r="E234" i="2"/>
  <c r="B234" i="2"/>
  <c r="D234" i="2"/>
  <c r="F234" i="2"/>
  <c r="E235" i="2"/>
  <c r="B235" i="2"/>
  <c r="D235" i="2"/>
  <c r="F235" i="2"/>
  <c r="E236" i="2"/>
  <c r="B236" i="2"/>
  <c r="D236" i="2"/>
  <c r="F236" i="2"/>
  <c r="E237" i="2"/>
  <c r="B237" i="2"/>
  <c r="D237" i="2"/>
  <c r="F237" i="2"/>
  <c r="E238" i="2"/>
  <c r="B238" i="2"/>
  <c r="D238" i="2"/>
  <c r="F238" i="2"/>
  <c r="E239" i="2"/>
  <c r="B239" i="2"/>
  <c r="D239" i="2"/>
  <c r="F239" i="2"/>
  <c r="E240" i="2"/>
  <c r="B240" i="2"/>
  <c r="D240" i="2"/>
  <c r="F240" i="2"/>
  <c r="E241" i="2"/>
  <c r="B241" i="2"/>
  <c r="D241" i="2"/>
  <c r="F241" i="2"/>
  <c r="E242" i="2"/>
  <c r="B242" i="2"/>
  <c r="D242" i="2"/>
  <c r="F242" i="2"/>
  <c r="E243" i="2"/>
  <c r="B243" i="2"/>
  <c r="D243" i="2"/>
  <c r="F243" i="2"/>
  <c r="E244" i="2"/>
  <c r="B244" i="2"/>
  <c r="D244" i="2"/>
  <c r="F244" i="2"/>
  <c r="E245" i="2"/>
  <c r="B245" i="2"/>
  <c r="D245" i="2"/>
  <c r="F245" i="2"/>
  <c r="E246" i="2"/>
  <c r="B246" i="2"/>
  <c r="D246" i="2"/>
  <c r="F246" i="2"/>
  <c r="E247" i="2"/>
  <c r="B247" i="2"/>
  <c r="D247" i="2"/>
  <c r="F247" i="2"/>
  <c r="E248" i="2"/>
  <c r="B248" i="2"/>
  <c r="D248" i="2"/>
  <c r="F248" i="2"/>
  <c r="E249" i="2"/>
  <c r="B249" i="2"/>
  <c r="D249" i="2"/>
  <c r="F249" i="2"/>
  <c r="E250" i="2"/>
  <c r="B250" i="2"/>
  <c r="D250" i="2"/>
  <c r="F250" i="2"/>
  <c r="E251" i="2"/>
  <c r="B251" i="2"/>
  <c r="D251" i="2"/>
  <c r="F251" i="2"/>
  <c r="E252" i="2"/>
  <c r="B252" i="2"/>
  <c r="D252" i="2"/>
  <c r="F252" i="2"/>
  <c r="E253" i="2"/>
  <c r="B253" i="2"/>
  <c r="D253" i="2"/>
  <c r="F253" i="2"/>
  <c r="E254" i="2"/>
  <c r="B254" i="2"/>
  <c r="D254" i="2"/>
  <c r="F254" i="2"/>
  <c r="E255" i="2"/>
  <c r="B255" i="2"/>
  <c r="D255" i="2"/>
  <c r="F255" i="2"/>
  <c r="E256" i="2"/>
  <c r="B256" i="2"/>
  <c r="D256" i="2"/>
  <c r="F256" i="2"/>
  <c r="E257" i="2"/>
  <c r="B257" i="2"/>
  <c r="D257" i="2"/>
  <c r="F257" i="2"/>
  <c r="E258" i="2"/>
  <c r="B258" i="2"/>
  <c r="D258" i="2"/>
  <c r="F258" i="2"/>
  <c r="E259" i="2"/>
  <c r="B259" i="2"/>
  <c r="D259" i="2"/>
  <c r="F259" i="2"/>
  <c r="E260" i="2"/>
  <c r="B260" i="2"/>
  <c r="D260" i="2"/>
  <c r="F260" i="2"/>
  <c r="E261" i="2"/>
  <c r="B261" i="2"/>
  <c r="D261" i="2"/>
  <c r="F261" i="2"/>
  <c r="E262" i="2"/>
  <c r="B262" i="2"/>
  <c r="N14" i="2"/>
  <c r="D262" i="2"/>
  <c r="F262" i="2"/>
  <c r="E263" i="2"/>
  <c r="B263" i="2"/>
  <c r="D263" i="2"/>
  <c r="F263" i="2"/>
  <c r="E264" i="2"/>
  <c r="B264" i="2"/>
  <c r="D264" i="2"/>
  <c r="F264" i="2"/>
  <c r="E265" i="2"/>
  <c r="B265" i="2"/>
  <c r="D265" i="2"/>
  <c r="F265" i="2"/>
  <c r="E266" i="2"/>
  <c r="B266" i="2"/>
  <c r="D266" i="2"/>
  <c r="F266" i="2"/>
  <c r="E267" i="2"/>
  <c r="B267" i="2"/>
  <c r="D267" i="2"/>
  <c r="F267" i="2"/>
  <c r="E268" i="2"/>
  <c r="B268" i="2"/>
  <c r="D268" i="2"/>
  <c r="F268" i="2"/>
  <c r="E269" i="2"/>
  <c r="B269" i="2"/>
  <c r="D269" i="2"/>
  <c r="F269" i="2"/>
  <c r="E270" i="2"/>
  <c r="B270" i="2"/>
  <c r="D270" i="2"/>
  <c r="F270" i="2"/>
  <c r="E271" i="2"/>
  <c r="B271" i="2"/>
  <c r="D271" i="2"/>
  <c r="F271" i="2"/>
  <c r="E272" i="2"/>
  <c r="B272" i="2"/>
  <c r="D272" i="2"/>
  <c r="F272" i="2"/>
  <c r="E273" i="2"/>
  <c r="B273" i="2"/>
  <c r="D273" i="2"/>
  <c r="F273" i="2"/>
  <c r="E274" i="2"/>
  <c r="B274" i="2"/>
  <c r="D274" i="2"/>
  <c r="F274" i="2"/>
  <c r="E275" i="2"/>
  <c r="B275" i="2"/>
  <c r="D275" i="2"/>
  <c r="F275" i="2"/>
  <c r="E276" i="2"/>
  <c r="B276" i="2"/>
  <c r="D276" i="2"/>
  <c r="F276" i="2"/>
  <c r="E277" i="2"/>
  <c r="B277" i="2"/>
  <c r="D277" i="2"/>
  <c r="F277" i="2"/>
  <c r="E278" i="2"/>
  <c r="B278" i="2"/>
  <c r="D278" i="2"/>
  <c r="F278" i="2"/>
  <c r="E279" i="2"/>
  <c r="B279" i="2"/>
  <c r="D279" i="2"/>
  <c r="F279" i="2"/>
  <c r="E280" i="2"/>
  <c r="B280" i="2"/>
  <c r="D280" i="2"/>
  <c r="F280" i="2"/>
  <c r="E281" i="2"/>
  <c r="B281" i="2"/>
  <c r="D281" i="2"/>
  <c r="F281" i="2"/>
  <c r="E282" i="2"/>
  <c r="B282" i="2"/>
  <c r="D282" i="2"/>
  <c r="F282" i="2"/>
  <c r="E283" i="2"/>
  <c r="B283" i="2"/>
  <c r="D283" i="2"/>
  <c r="F283" i="2"/>
  <c r="E284" i="2"/>
  <c r="B284" i="2"/>
  <c r="D284" i="2"/>
  <c r="F284" i="2"/>
  <c r="E285" i="2"/>
  <c r="B285" i="2"/>
  <c r="D285" i="2"/>
  <c r="F285" i="2"/>
  <c r="E286" i="2"/>
  <c r="B286" i="2"/>
  <c r="D286" i="2"/>
  <c r="F286" i="2"/>
  <c r="E287" i="2"/>
  <c r="B287" i="2"/>
  <c r="D287" i="2"/>
  <c r="F287" i="2"/>
  <c r="E288" i="2"/>
  <c r="B288" i="2"/>
  <c r="D288" i="2"/>
  <c r="F288" i="2"/>
  <c r="E289" i="2"/>
  <c r="B289" i="2"/>
  <c r="D289" i="2"/>
  <c r="F289" i="2"/>
  <c r="E290" i="2"/>
  <c r="B290" i="2"/>
  <c r="D290" i="2"/>
  <c r="F290" i="2"/>
  <c r="E291" i="2"/>
  <c r="B291" i="2"/>
  <c r="D291" i="2"/>
  <c r="F291" i="2"/>
  <c r="E292" i="2"/>
  <c r="B292" i="2"/>
  <c r="D292" i="2"/>
  <c r="F292" i="2"/>
  <c r="E293" i="2"/>
  <c r="B293" i="2"/>
  <c r="D293" i="2"/>
  <c r="F293" i="2"/>
  <c r="E294" i="2"/>
  <c r="B294" i="2"/>
  <c r="D294" i="2"/>
  <c r="F294" i="2"/>
  <c r="E295" i="2"/>
  <c r="B295" i="2"/>
  <c r="D295" i="2"/>
  <c r="F295" i="2"/>
  <c r="E296" i="2"/>
  <c r="B296" i="2"/>
  <c r="D296" i="2"/>
  <c r="F296" i="2"/>
  <c r="E297" i="2"/>
  <c r="B297" i="2"/>
  <c r="D297" i="2"/>
  <c r="F297" i="2"/>
  <c r="E298" i="2"/>
  <c r="B298" i="2"/>
  <c r="D298" i="2"/>
  <c r="F298" i="2"/>
  <c r="E299" i="2"/>
  <c r="B299" i="2"/>
  <c r="D299" i="2"/>
  <c r="F299" i="2"/>
  <c r="E300" i="2"/>
  <c r="B300" i="2"/>
  <c r="D300" i="2"/>
  <c r="F300" i="2"/>
  <c r="E301" i="2"/>
  <c r="B301" i="2"/>
  <c r="D301" i="2"/>
  <c r="F301" i="2"/>
  <c r="E302" i="2"/>
  <c r="B302" i="2"/>
  <c r="D302" i="2"/>
  <c r="F302" i="2"/>
  <c r="E303" i="2"/>
  <c r="B303" i="2"/>
  <c r="D303" i="2"/>
  <c r="F303" i="2"/>
  <c r="E304" i="2"/>
  <c r="B304" i="2"/>
  <c r="D304" i="2"/>
  <c r="F304" i="2"/>
  <c r="E305" i="2"/>
  <c r="B305" i="2"/>
  <c r="D305" i="2"/>
  <c r="F305" i="2"/>
  <c r="E306" i="2"/>
  <c r="B306" i="2"/>
  <c r="D306" i="2"/>
  <c r="F306" i="2"/>
  <c r="E307" i="2"/>
  <c r="B307" i="2"/>
  <c r="D307" i="2"/>
  <c r="F307" i="2"/>
  <c r="E308" i="2"/>
  <c r="B308" i="2"/>
  <c r="D308" i="2"/>
  <c r="F308" i="2"/>
  <c r="E309" i="2"/>
  <c r="B309" i="2"/>
  <c r="D309" i="2"/>
  <c r="F309" i="2"/>
  <c r="E310" i="2"/>
  <c r="B310" i="2"/>
  <c r="D310" i="2"/>
  <c r="F310" i="2"/>
  <c r="E311" i="2"/>
  <c r="B311" i="2"/>
  <c r="D311" i="2"/>
  <c r="F311" i="2"/>
  <c r="E312" i="2"/>
  <c r="B312" i="2"/>
  <c r="D312" i="2"/>
  <c r="F312" i="2"/>
  <c r="E313" i="2"/>
  <c r="B313" i="2"/>
  <c r="D313" i="2"/>
  <c r="F313" i="2"/>
  <c r="E314" i="2"/>
  <c r="B314" i="2"/>
  <c r="D314" i="2"/>
  <c r="F314" i="2"/>
  <c r="E315" i="2"/>
  <c r="B315" i="2"/>
  <c r="D315" i="2"/>
  <c r="F315" i="2"/>
  <c r="E316" i="2"/>
  <c r="B316" i="2"/>
  <c r="D316" i="2"/>
  <c r="F316" i="2"/>
  <c r="E317" i="2"/>
  <c r="B317" i="2"/>
  <c r="D317" i="2"/>
  <c r="F317" i="2"/>
  <c r="E318" i="2"/>
  <c r="B318" i="2"/>
  <c r="D318" i="2"/>
  <c r="F318" i="2"/>
  <c r="E319" i="2"/>
  <c r="B319" i="2"/>
  <c r="D319" i="2"/>
  <c r="F319" i="2"/>
  <c r="E320" i="2"/>
  <c r="B320" i="2"/>
  <c r="D320" i="2"/>
  <c r="F320" i="2"/>
  <c r="E321" i="2"/>
  <c r="B321" i="2"/>
  <c r="D321" i="2"/>
  <c r="F321" i="2"/>
  <c r="E322" i="2"/>
  <c r="B322" i="2"/>
  <c r="D322" i="2"/>
  <c r="F322" i="2"/>
  <c r="E323" i="2"/>
  <c r="B323" i="2"/>
  <c r="D323" i="2"/>
  <c r="F323" i="2"/>
  <c r="E324" i="2"/>
  <c r="B324" i="2"/>
  <c r="D324" i="2"/>
  <c r="F324" i="2"/>
  <c r="E325" i="2"/>
  <c r="B325" i="2"/>
  <c r="D325" i="2"/>
  <c r="F325" i="2"/>
  <c r="E326" i="2"/>
  <c r="B326" i="2"/>
  <c r="D326" i="2"/>
  <c r="F326" i="2"/>
  <c r="E327" i="2"/>
  <c r="B327" i="2"/>
  <c r="D327" i="2"/>
  <c r="F327" i="2"/>
  <c r="E328" i="2"/>
  <c r="B328" i="2"/>
  <c r="D328" i="2"/>
  <c r="F328" i="2"/>
  <c r="E329" i="2"/>
  <c r="B329" i="2"/>
  <c r="D329" i="2"/>
  <c r="F329" i="2"/>
  <c r="E330" i="2"/>
  <c r="B330" i="2"/>
  <c r="D330" i="2"/>
  <c r="F330" i="2"/>
  <c r="E331" i="2"/>
  <c r="B331" i="2"/>
  <c r="D331" i="2"/>
  <c r="F331" i="2"/>
  <c r="E332" i="2"/>
  <c r="B332" i="2"/>
  <c r="D332" i="2"/>
  <c r="F332" i="2"/>
  <c r="E333" i="2"/>
  <c r="B333" i="2"/>
  <c r="D333" i="2"/>
  <c r="F333" i="2"/>
  <c r="E334" i="2"/>
  <c r="B334" i="2"/>
  <c r="D334" i="2"/>
  <c r="F334" i="2"/>
  <c r="E335" i="2"/>
  <c r="B335" i="2"/>
  <c r="D335" i="2"/>
  <c r="F335" i="2"/>
  <c r="E336" i="2"/>
  <c r="B336" i="2"/>
  <c r="D336" i="2"/>
  <c r="F336" i="2"/>
  <c r="E337" i="2"/>
  <c r="B337" i="2"/>
  <c r="D337" i="2"/>
  <c r="F337" i="2"/>
  <c r="E338" i="2"/>
  <c r="B338" i="2"/>
  <c r="D338" i="2"/>
  <c r="F338" i="2"/>
  <c r="E339" i="2"/>
  <c r="B339" i="2"/>
  <c r="D339" i="2"/>
  <c r="F339" i="2"/>
  <c r="E340" i="2"/>
  <c r="B340" i="2"/>
  <c r="D340" i="2"/>
  <c r="F340" i="2"/>
  <c r="E341" i="2"/>
  <c r="B341" i="2"/>
  <c r="D341" i="2"/>
  <c r="F341" i="2"/>
  <c r="E342" i="2"/>
  <c r="B342" i="2"/>
  <c r="D342" i="2"/>
  <c r="F342" i="2"/>
  <c r="E343" i="2"/>
  <c r="B343" i="2"/>
  <c r="D343" i="2"/>
  <c r="F343" i="2"/>
  <c r="E344" i="2"/>
  <c r="B344" i="2"/>
  <c r="D344" i="2"/>
  <c r="F344" i="2"/>
  <c r="E345" i="2"/>
  <c r="B345" i="2"/>
  <c r="D345" i="2"/>
  <c r="F345" i="2"/>
  <c r="E346" i="2"/>
  <c r="B346" i="2"/>
  <c r="D346" i="2"/>
  <c r="F346" i="2"/>
  <c r="E347" i="2"/>
  <c r="B347" i="2"/>
  <c r="D347" i="2"/>
  <c r="F347" i="2"/>
  <c r="E348" i="2"/>
  <c r="B348" i="2"/>
  <c r="D348" i="2"/>
  <c r="F348" i="2"/>
  <c r="E349" i="2"/>
  <c r="B349" i="2"/>
  <c r="D349" i="2"/>
  <c r="F349" i="2"/>
  <c r="E350" i="2"/>
  <c r="B350" i="2"/>
  <c r="N16" i="2"/>
  <c r="D350" i="2"/>
  <c r="F350" i="2"/>
  <c r="E351" i="2"/>
  <c r="B351" i="2"/>
  <c r="N17" i="2"/>
  <c r="D351" i="2"/>
  <c r="F351" i="2"/>
  <c r="E352" i="2"/>
  <c r="B352" i="2"/>
  <c r="D352" i="2"/>
  <c r="F352" i="2"/>
  <c r="E353" i="2"/>
  <c r="B353" i="2"/>
  <c r="D353" i="2"/>
  <c r="F353" i="2"/>
  <c r="E354" i="2"/>
  <c r="B354" i="2"/>
  <c r="D354" i="2"/>
  <c r="F354" i="2"/>
  <c r="E355" i="2"/>
  <c r="B355" i="2"/>
  <c r="D355" i="2"/>
  <c r="F355" i="2"/>
  <c r="E356" i="2"/>
  <c r="B356" i="2"/>
  <c r="D356" i="2"/>
  <c r="F356" i="2"/>
  <c r="E357" i="2"/>
  <c r="B357" i="2"/>
  <c r="D357" i="2"/>
  <c r="F357" i="2"/>
  <c r="E358" i="2"/>
  <c r="B358" i="2"/>
  <c r="D358" i="2"/>
  <c r="F358" i="2"/>
  <c r="E359" i="2"/>
  <c r="B359" i="2"/>
  <c r="D359" i="2"/>
  <c r="F359" i="2"/>
  <c r="E360" i="2"/>
  <c r="B360" i="2"/>
  <c r="D360" i="2"/>
  <c r="F360" i="2"/>
  <c r="E361" i="2"/>
  <c r="B361" i="2"/>
  <c r="D361" i="2"/>
  <c r="F361" i="2"/>
  <c r="E362" i="2"/>
  <c r="B362" i="2"/>
  <c r="D362" i="2"/>
  <c r="F362" i="2"/>
  <c r="E363" i="2"/>
  <c r="B363" i="2"/>
  <c r="D363" i="2"/>
  <c r="F363" i="2"/>
  <c r="E364" i="2"/>
  <c r="B364" i="2"/>
  <c r="D364" i="2"/>
  <c r="F364" i="2"/>
  <c r="E365" i="2"/>
  <c r="B365" i="2"/>
  <c r="D365" i="2"/>
  <c r="F365" i="2"/>
  <c r="E366" i="2"/>
  <c r="B366" i="2"/>
  <c r="D366" i="2"/>
  <c r="F366" i="2"/>
  <c r="E367" i="2"/>
  <c r="B367" i="2"/>
  <c r="D367" i="2"/>
  <c r="F367" i="2"/>
  <c r="E368" i="2"/>
  <c r="B368" i="2"/>
  <c r="D368" i="2"/>
  <c r="F368" i="2"/>
  <c r="E369" i="2"/>
  <c r="B369" i="2"/>
  <c r="D369" i="2"/>
  <c r="F369" i="2"/>
  <c r="E370" i="2"/>
  <c r="B370" i="2"/>
  <c r="D370" i="2"/>
  <c r="F370" i="2"/>
  <c r="E371" i="2"/>
  <c r="B371" i="2"/>
  <c r="D371" i="2"/>
  <c r="F371" i="2"/>
  <c r="E372" i="2"/>
  <c r="B372" i="2"/>
  <c r="D372" i="2"/>
  <c r="F372" i="2"/>
  <c r="E373" i="2"/>
  <c r="B373" i="2"/>
  <c r="D373" i="2"/>
  <c r="F373" i="2"/>
  <c r="E374" i="2"/>
  <c r="B374" i="2"/>
  <c r="D374" i="2"/>
  <c r="F374" i="2"/>
  <c r="E375" i="2"/>
  <c r="B375" i="2"/>
  <c r="D375" i="2"/>
  <c r="F375" i="2"/>
  <c r="E376" i="2"/>
  <c r="B376" i="2"/>
  <c r="D376" i="2"/>
  <c r="F376" i="2"/>
  <c r="E377" i="2"/>
  <c r="B377" i="2"/>
  <c r="D377" i="2"/>
  <c r="F377" i="2"/>
  <c r="E378" i="2"/>
  <c r="B378" i="2"/>
  <c r="D378" i="2"/>
  <c r="F378" i="2"/>
  <c r="E379" i="2"/>
  <c r="B379" i="2"/>
  <c r="D379" i="2"/>
  <c r="F379" i="2"/>
  <c r="E380" i="2"/>
  <c r="B380" i="2"/>
  <c r="D380" i="2"/>
  <c r="F380" i="2"/>
  <c r="E381" i="2"/>
  <c r="B381" i="2"/>
  <c r="D381" i="2"/>
  <c r="F381" i="2"/>
  <c r="E382" i="2"/>
  <c r="B382" i="2"/>
  <c r="D382" i="2"/>
  <c r="F382" i="2"/>
  <c r="E383" i="2"/>
  <c r="B383" i="2"/>
  <c r="D383" i="2"/>
  <c r="F383" i="2"/>
  <c r="E384" i="2"/>
  <c r="B384" i="2"/>
  <c r="D384" i="2"/>
  <c r="F384" i="2"/>
  <c r="E385" i="2"/>
  <c r="B385" i="2"/>
  <c r="D385" i="2"/>
  <c r="F385" i="2"/>
  <c r="E386" i="2"/>
  <c r="B386" i="2"/>
  <c r="D386" i="2"/>
  <c r="F386" i="2"/>
  <c r="E387" i="2"/>
  <c r="B387" i="2"/>
  <c r="D387" i="2"/>
  <c r="F387" i="2"/>
  <c r="E388" i="2"/>
  <c r="B388" i="2"/>
  <c r="D388" i="2"/>
  <c r="F388" i="2"/>
  <c r="E389" i="2"/>
  <c r="B389" i="2"/>
  <c r="D389" i="2"/>
  <c r="F389" i="2"/>
  <c r="E390" i="2"/>
  <c r="B390" i="2"/>
  <c r="D390" i="2"/>
  <c r="F390" i="2"/>
  <c r="E391" i="2"/>
  <c r="B391" i="2"/>
  <c r="D391" i="2"/>
  <c r="F391" i="2"/>
  <c r="E392" i="2"/>
  <c r="B392" i="2"/>
  <c r="D392" i="2"/>
  <c r="F392" i="2"/>
  <c r="E393" i="2"/>
  <c r="B393" i="2"/>
  <c r="D393" i="2"/>
  <c r="F393" i="2"/>
  <c r="E394" i="2"/>
  <c r="B394" i="2"/>
  <c r="D394" i="2"/>
  <c r="F394" i="2"/>
  <c r="E395" i="2"/>
  <c r="B395" i="2"/>
  <c r="D395" i="2"/>
  <c r="F395" i="2"/>
  <c r="E396" i="2"/>
  <c r="B396" i="2"/>
  <c r="D396" i="2"/>
  <c r="F396" i="2"/>
  <c r="E397" i="2"/>
  <c r="B397" i="2"/>
  <c r="D397" i="2"/>
  <c r="F397" i="2"/>
  <c r="E398" i="2"/>
  <c r="B398" i="2"/>
  <c r="D398" i="2"/>
  <c r="F398" i="2"/>
  <c r="E399" i="2"/>
  <c r="B399" i="2"/>
  <c r="D399" i="2"/>
  <c r="F399" i="2"/>
  <c r="E400" i="2"/>
  <c r="B400" i="2"/>
  <c r="D400" i="2"/>
  <c r="F400" i="2"/>
  <c r="E401" i="2"/>
  <c r="B401" i="2"/>
  <c r="D401" i="2"/>
  <c r="F401" i="2"/>
  <c r="E402" i="2"/>
  <c r="B402" i="2"/>
  <c r="D402" i="2"/>
  <c r="F402" i="2"/>
  <c r="E403" i="2"/>
  <c r="B403" i="2"/>
  <c r="D403" i="2"/>
  <c r="F403" i="2"/>
  <c r="E404" i="2"/>
  <c r="B404" i="2"/>
  <c r="D404" i="2"/>
  <c r="F404" i="2"/>
  <c r="E405" i="2"/>
  <c r="B405" i="2"/>
  <c r="D405" i="2"/>
  <c r="F405" i="2"/>
  <c r="E406" i="2"/>
  <c r="B406" i="2"/>
  <c r="D406" i="2"/>
  <c r="F406" i="2"/>
  <c r="F13" i="3"/>
  <c r="E13" i="3"/>
  <c r="D13" i="3"/>
  <c r="F12" i="3"/>
  <c r="E12" i="3"/>
  <c r="D12" i="3"/>
  <c r="F11" i="3"/>
  <c r="E11" i="3"/>
  <c r="D11" i="3"/>
  <c r="F10" i="3"/>
  <c r="E10" i="3"/>
  <c r="D10" i="3"/>
  <c r="F9" i="3"/>
  <c r="E9" i="3"/>
  <c r="D9" i="3"/>
  <c r="F8" i="3"/>
  <c r="E8" i="3"/>
  <c r="D8" i="3"/>
  <c r="F7" i="3"/>
  <c r="E7" i="3"/>
  <c r="D7" i="3"/>
  <c r="G5" i="2"/>
  <c r="I7" i="2"/>
  <c r="I8" i="2"/>
  <c r="I9" i="2"/>
  <c r="I10" i="2"/>
  <c r="I11" i="2"/>
  <c r="I12" i="2"/>
  <c r="I13" i="2"/>
  <c r="I14" i="2"/>
  <c r="I15" i="2"/>
  <c r="I16" i="2"/>
  <c r="G6" i="1"/>
  <c r="C5" i="2"/>
  <c r="G6" i="2"/>
  <c r="G7" i="2"/>
  <c r="C6" i="2"/>
  <c r="C7" i="2"/>
  <c r="G8" i="2"/>
  <c r="B6" i="1"/>
  <c r="C8" i="2"/>
  <c r="G9" i="2"/>
  <c r="C9" i="2"/>
  <c r="G10" i="2"/>
  <c r="C10" i="2"/>
  <c r="G11" i="2"/>
  <c r="C11" i="2"/>
  <c r="G12" i="2"/>
  <c r="C12" i="2"/>
  <c r="G13" i="2"/>
  <c r="C13" i="2"/>
  <c r="G14" i="2"/>
  <c r="C14" i="2"/>
  <c r="G15" i="2"/>
  <c r="C15" i="2"/>
  <c r="G16" i="2"/>
  <c r="G17" i="2"/>
  <c r="C16" i="2"/>
  <c r="G18" i="2"/>
  <c r="C17" i="2"/>
  <c r="G19" i="2"/>
  <c r="C18" i="2"/>
  <c r="C19" i="2"/>
  <c r="G20" i="2"/>
  <c r="G21" i="2"/>
  <c r="C20" i="2"/>
  <c r="G22" i="2"/>
  <c r="C21" i="2"/>
  <c r="G23" i="2"/>
  <c r="C22" i="2"/>
  <c r="C23" i="2"/>
  <c r="G24" i="2"/>
  <c r="C24" i="2"/>
  <c r="G25" i="2"/>
  <c r="C25" i="2"/>
  <c r="G26" i="2"/>
  <c r="C26" i="2"/>
  <c r="G27" i="2"/>
  <c r="G28" i="2"/>
  <c r="C27" i="2"/>
  <c r="G29" i="2"/>
  <c r="C28" i="2"/>
  <c r="G30" i="2"/>
  <c r="C29" i="2"/>
  <c r="C30" i="2"/>
  <c r="G31" i="2"/>
  <c r="C31" i="2"/>
  <c r="G32" i="2"/>
  <c r="C32" i="2"/>
  <c r="G33" i="2"/>
  <c r="C33" i="2"/>
  <c r="G34" i="2"/>
  <c r="C34" i="2"/>
  <c r="G35" i="2"/>
  <c r="G36" i="2"/>
  <c r="C35" i="2"/>
  <c r="C36" i="2"/>
  <c r="G37" i="2"/>
  <c r="G38" i="2"/>
  <c r="AL6" i="1"/>
  <c r="C37" i="2"/>
  <c r="G39" i="2"/>
  <c r="C38" i="2"/>
  <c r="G40" i="2"/>
  <c r="C39" i="2"/>
  <c r="C40" i="2"/>
  <c r="G41" i="2"/>
  <c r="G42" i="2"/>
  <c r="C41" i="2"/>
  <c r="G43" i="2"/>
  <c r="C42" i="2"/>
  <c r="C43" i="2"/>
  <c r="G44" i="2"/>
  <c r="C44" i="2"/>
  <c r="G45" i="2"/>
  <c r="G46" i="2"/>
  <c r="C45" i="2"/>
  <c r="C46" i="2"/>
  <c r="G47" i="2"/>
  <c r="G48" i="2"/>
  <c r="C47" i="2"/>
  <c r="C48" i="2"/>
  <c r="G49" i="2"/>
  <c r="G50" i="2"/>
  <c r="C49" i="2"/>
  <c r="C50" i="2"/>
  <c r="G51" i="2"/>
  <c r="C51" i="2"/>
  <c r="G52" i="2"/>
  <c r="C52" i="2"/>
  <c r="G53" i="2"/>
  <c r="C53" i="2"/>
  <c r="G54" i="2"/>
  <c r="C54" i="2"/>
  <c r="G55" i="2"/>
  <c r="C55" i="2"/>
  <c r="G56" i="2"/>
  <c r="C56" i="2"/>
  <c r="G57" i="2"/>
  <c r="C57" i="2"/>
  <c r="G58" i="2"/>
  <c r="G59" i="2"/>
  <c r="C58" i="2"/>
  <c r="G60" i="2"/>
  <c r="C59" i="2"/>
  <c r="G61" i="2"/>
  <c r="C60" i="2"/>
  <c r="C61" i="2"/>
  <c r="G62" i="2"/>
  <c r="C62" i="2"/>
  <c r="G63" i="2"/>
  <c r="C63" i="2"/>
  <c r="G64" i="2"/>
  <c r="C64" i="2"/>
  <c r="G65" i="2"/>
  <c r="C65" i="2"/>
  <c r="G66" i="2"/>
  <c r="G67" i="2"/>
  <c r="C66" i="2"/>
  <c r="C67" i="2"/>
  <c r="G68" i="2"/>
  <c r="C68" i="2"/>
  <c r="G69" i="2"/>
  <c r="C69" i="2"/>
  <c r="G70" i="2"/>
  <c r="C70" i="2"/>
  <c r="G71" i="2"/>
  <c r="C71" i="2"/>
  <c r="G72" i="2"/>
  <c r="C72" i="2"/>
  <c r="G73" i="2"/>
  <c r="C73" i="2"/>
  <c r="G74" i="2"/>
  <c r="G75" i="2"/>
  <c r="C74" i="2"/>
  <c r="C75" i="2"/>
  <c r="G76" i="2"/>
  <c r="C76" i="2"/>
  <c r="G77" i="2"/>
  <c r="C77" i="2"/>
  <c r="G78" i="2"/>
  <c r="C78" i="2"/>
  <c r="G79" i="2"/>
  <c r="C79" i="2"/>
  <c r="G80" i="2"/>
  <c r="C80" i="2"/>
  <c r="G81" i="2"/>
  <c r="G82" i="2"/>
  <c r="C81" i="2"/>
  <c r="C82" i="2"/>
  <c r="G83" i="2"/>
  <c r="C83" i="2"/>
  <c r="G84" i="2"/>
  <c r="C84" i="2"/>
  <c r="G85" i="2"/>
  <c r="C85" i="2"/>
  <c r="G86" i="2"/>
  <c r="C86" i="2"/>
  <c r="G87" i="2"/>
  <c r="C87" i="2"/>
  <c r="G88" i="2"/>
  <c r="G89" i="2"/>
  <c r="C88" i="2"/>
  <c r="C89" i="2"/>
  <c r="G90" i="2"/>
  <c r="G91" i="2"/>
  <c r="C90" i="2"/>
  <c r="G92" i="2"/>
  <c r="C91" i="2"/>
  <c r="C92" i="2"/>
  <c r="G93" i="2"/>
  <c r="C93" i="2"/>
  <c r="G94" i="2"/>
  <c r="C94" i="2"/>
  <c r="G95" i="2"/>
  <c r="G96" i="2"/>
  <c r="C95" i="2"/>
  <c r="G97" i="2"/>
  <c r="C96" i="2"/>
  <c r="G98" i="2"/>
  <c r="C97" i="2"/>
  <c r="C98" i="2"/>
  <c r="G99" i="2"/>
  <c r="G100" i="2"/>
  <c r="C99" i="2"/>
  <c r="G101" i="2"/>
  <c r="C100" i="2"/>
  <c r="C101" i="2"/>
  <c r="G102" i="2"/>
  <c r="G103" i="2"/>
  <c r="C102" i="2"/>
  <c r="G104" i="2"/>
  <c r="C103" i="2"/>
  <c r="C104" i="2"/>
  <c r="G105" i="2"/>
  <c r="C105" i="2"/>
  <c r="G106" i="2"/>
  <c r="G107" i="2"/>
  <c r="C106" i="2"/>
  <c r="C107" i="2"/>
  <c r="G108" i="2"/>
  <c r="C108" i="2"/>
  <c r="G109" i="2"/>
  <c r="G110" i="2"/>
  <c r="C109" i="2"/>
  <c r="G111" i="2"/>
  <c r="C110" i="2"/>
  <c r="C111" i="2"/>
  <c r="G112" i="2"/>
  <c r="C112" i="2"/>
  <c r="G113" i="2"/>
  <c r="C113" i="2"/>
  <c r="G114" i="2"/>
  <c r="G115" i="2"/>
  <c r="C114" i="2"/>
  <c r="G116" i="2"/>
  <c r="C115" i="2"/>
  <c r="C116" i="2"/>
  <c r="G117" i="2"/>
  <c r="G118" i="2"/>
  <c r="C117" i="2"/>
  <c r="C118" i="2"/>
  <c r="G119" i="2"/>
  <c r="G120" i="2"/>
  <c r="C119" i="2"/>
  <c r="G121" i="2"/>
  <c r="C120" i="2"/>
  <c r="C121" i="2"/>
  <c r="G122" i="2"/>
  <c r="C122" i="2"/>
  <c r="G123" i="2"/>
  <c r="C123" i="2"/>
  <c r="G124" i="2"/>
  <c r="C124" i="2"/>
  <c r="G125" i="2"/>
  <c r="C125" i="2"/>
  <c r="G126" i="2"/>
  <c r="C126" i="2"/>
  <c r="G127" i="2"/>
  <c r="C127" i="2"/>
  <c r="G128" i="2"/>
  <c r="C128" i="2"/>
  <c r="G129" i="2"/>
  <c r="C129" i="2"/>
  <c r="G130" i="2"/>
  <c r="C130" i="2"/>
  <c r="G131" i="2"/>
  <c r="C131" i="2"/>
  <c r="G132" i="2"/>
  <c r="C132" i="2"/>
  <c r="G133" i="2"/>
  <c r="G134" i="2"/>
  <c r="C133" i="2"/>
  <c r="C134" i="2"/>
  <c r="G135" i="2"/>
  <c r="C135" i="2"/>
  <c r="G136" i="2"/>
  <c r="C136" i="2"/>
  <c r="G137" i="2"/>
  <c r="C137" i="2"/>
  <c r="G138" i="2"/>
  <c r="C138" i="2"/>
  <c r="G139" i="2"/>
  <c r="G140" i="2"/>
  <c r="C139" i="2"/>
  <c r="G141" i="2"/>
  <c r="C140" i="2"/>
  <c r="C141" i="2"/>
  <c r="G142" i="2"/>
  <c r="G143" i="2"/>
  <c r="C142" i="2"/>
  <c r="G144" i="2"/>
  <c r="C143" i="2"/>
  <c r="C144" i="2"/>
  <c r="G145" i="2"/>
  <c r="G146" i="2"/>
  <c r="C145" i="2"/>
  <c r="G147" i="2"/>
  <c r="C146" i="2"/>
  <c r="C147" i="2"/>
  <c r="G148" i="2"/>
  <c r="G149" i="2"/>
  <c r="C148" i="2"/>
  <c r="G150" i="2"/>
  <c r="C149" i="2"/>
  <c r="C150" i="2"/>
  <c r="G151" i="2"/>
  <c r="C151" i="2"/>
  <c r="G152" i="2"/>
  <c r="G153" i="2"/>
  <c r="C152" i="2"/>
  <c r="C153" i="2"/>
  <c r="G154" i="2"/>
  <c r="G155" i="2"/>
  <c r="C154" i="2"/>
  <c r="C155" i="2"/>
  <c r="G156" i="2"/>
  <c r="G157" i="2"/>
  <c r="C156" i="2"/>
  <c r="G158" i="2"/>
  <c r="C157" i="2"/>
  <c r="C158" i="2"/>
  <c r="G159" i="2"/>
  <c r="C159" i="2"/>
  <c r="G160" i="2"/>
  <c r="C160" i="2"/>
  <c r="G161" i="2"/>
  <c r="C161" i="2"/>
  <c r="G162" i="2"/>
  <c r="G163" i="2"/>
  <c r="C162" i="2"/>
  <c r="G164" i="2"/>
  <c r="C163" i="2"/>
  <c r="C164" i="2"/>
  <c r="G165" i="2"/>
  <c r="C165" i="2"/>
  <c r="G166" i="2"/>
  <c r="G167" i="2"/>
  <c r="C166" i="2"/>
  <c r="C167" i="2"/>
  <c r="G168" i="2"/>
  <c r="G169" i="2"/>
  <c r="C168" i="2"/>
  <c r="G170" i="2"/>
  <c r="C169" i="2"/>
  <c r="C170" i="2"/>
  <c r="G171" i="2"/>
  <c r="C171" i="2"/>
  <c r="G172" i="2"/>
  <c r="C172" i="2"/>
  <c r="G173" i="2"/>
  <c r="C173" i="2"/>
  <c r="G174" i="2"/>
  <c r="G175" i="2"/>
  <c r="C174" i="2"/>
  <c r="G176" i="2"/>
  <c r="C175" i="2"/>
  <c r="C176" i="2"/>
  <c r="G177" i="2"/>
  <c r="C177" i="2"/>
  <c r="G178" i="2"/>
  <c r="G179" i="2"/>
  <c r="C178" i="2"/>
  <c r="C179" i="2"/>
  <c r="G180" i="2"/>
  <c r="G181" i="2"/>
  <c r="C180" i="2"/>
  <c r="C181" i="2"/>
  <c r="G182" i="2"/>
  <c r="C182" i="2"/>
  <c r="G183" i="2"/>
  <c r="G184" i="2"/>
  <c r="C183" i="2"/>
  <c r="C184" i="2"/>
  <c r="G185" i="2"/>
  <c r="C185" i="2"/>
  <c r="G186" i="2"/>
  <c r="C186" i="2"/>
  <c r="G187" i="2"/>
  <c r="C187" i="2"/>
  <c r="G188" i="2"/>
  <c r="C188" i="2"/>
  <c r="G189" i="2"/>
  <c r="C189" i="2"/>
  <c r="G190" i="2"/>
  <c r="G191" i="2"/>
  <c r="C190" i="2"/>
  <c r="G192" i="2"/>
  <c r="C191" i="2"/>
  <c r="G193" i="2"/>
  <c r="C192" i="2"/>
  <c r="C193" i="2"/>
  <c r="G194" i="2"/>
  <c r="G195" i="2"/>
  <c r="C194" i="2"/>
  <c r="G196" i="2"/>
  <c r="C195" i="2"/>
  <c r="C196" i="2"/>
  <c r="G197" i="2"/>
  <c r="G198" i="2"/>
  <c r="C197" i="2"/>
  <c r="C198" i="2"/>
  <c r="G199" i="2"/>
  <c r="G200" i="2"/>
  <c r="C199" i="2"/>
  <c r="G201" i="2"/>
  <c r="C200" i="2"/>
  <c r="C201" i="2"/>
  <c r="G202" i="2"/>
  <c r="G203" i="2"/>
  <c r="C202" i="2"/>
  <c r="G204" i="2"/>
  <c r="C203" i="2"/>
  <c r="G205" i="2"/>
  <c r="C204" i="2"/>
  <c r="C205" i="2"/>
  <c r="G206" i="2"/>
  <c r="C206" i="2"/>
  <c r="G207" i="2"/>
  <c r="C207" i="2"/>
  <c r="G208" i="2"/>
  <c r="C208" i="2"/>
  <c r="G209" i="2"/>
  <c r="C209" i="2"/>
  <c r="G210" i="2"/>
  <c r="G211" i="2"/>
  <c r="C210" i="2"/>
  <c r="G212" i="2"/>
  <c r="C211" i="2"/>
  <c r="C212" i="2"/>
  <c r="G213" i="2"/>
  <c r="G214" i="2"/>
  <c r="C213" i="2"/>
  <c r="C214" i="2"/>
  <c r="G215" i="2"/>
  <c r="C215" i="2"/>
  <c r="G216" i="2"/>
  <c r="C216" i="2"/>
  <c r="G217" i="2"/>
  <c r="C217" i="2"/>
  <c r="G218" i="2"/>
  <c r="G219" i="2"/>
  <c r="C218" i="2"/>
  <c r="C219" i="2"/>
  <c r="G220" i="2"/>
  <c r="G221" i="2"/>
  <c r="C220" i="2"/>
  <c r="G222" i="2"/>
  <c r="C221" i="2"/>
  <c r="C222" i="2"/>
  <c r="G223" i="2"/>
  <c r="C223" i="2"/>
  <c r="G224" i="2"/>
  <c r="G225" i="2"/>
  <c r="C224" i="2"/>
  <c r="C225" i="2"/>
  <c r="G226" i="2"/>
  <c r="C226" i="2"/>
  <c r="G227" i="2"/>
  <c r="C227" i="2"/>
  <c r="G228" i="2"/>
  <c r="G229" i="2"/>
  <c r="C228" i="2"/>
  <c r="C229" i="2"/>
  <c r="G230" i="2"/>
  <c r="G231" i="2"/>
  <c r="C230" i="2"/>
  <c r="C231" i="2"/>
  <c r="G232" i="2"/>
  <c r="C232" i="2"/>
  <c r="G233" i="2"/>
  <c r="C233" i="2"/>
  <c r="G234" i="2"/>
  <c r="G235" i="2"/>
  <c r="C234" i="2"/>
  <c r="G236" i="2"/>
  <c r="C235" i="2"/>
  <c r="G237" i="2"/>
  <c r="C236" i="2"/>
  <c r="C237" i="2"/>
  <c r="G238" i="2"/>
  <c r="G239" i="2"/>
  <c r="C238" i="2"/>
  <c r="C239" i="2"/>
  <c r="G240" i="2"/>
  <c r="G241" i="2"/>
  <c r="C240" i="2"/>
  <c r="C241" i="2"/>
  <c r="G242" i="2"/>
  <c r="C242" i="2"/>
  <c r="G243" i="2"/>
  <c r="G244" i="2"/>
  <c r="C243" i="2"/>
  <c r="G245" i="2"/>
  <c r="C244" i="2"/>
  <c r="C245" i="2"/>
  <c r="G246" i="2"/>
  <c r="G247" i="2"/>
  <c r="C246" i="2"/>
  <c r="C247" i="2"/>
  <c r="G248" i="2"/>
  <c r="C248" i="2"/>
  <c r="G249" i="2"/>
  <c r="C249" i="2"/>
  <c r="G250" i="2"/>
  <c r="G251" i="2"/>
  <c r="C250" i="2"/>
  <c r="C251" i="2"/>
  <c r="G252" i="2"/>
  <c r="C252" i="2"/>
  <c r="G253" i="2"/>
  <c r="C253" i="2"/>
  <c r="G254" i="2"/>
  <c r="G255" i="2"/>
  <c r="C254" i="2"/>
  <c r="G256" i="2"/>
  <c r="C255" i="2"/>
  <c r="G257" i="2"/>
  <c r="C256" i="2"/>
  <c r="C257" i="2"/>
  <c r="G258" i="2"/>
  <c r="C258" i="2"/>
  <c r="G259" i="2"/>
  <c r="C259" i="2"/>
  <c r="G260" i="2"/>
  <c r="C260" i="2"/>
  <c r="G261" i="2"/>
  <c r="C261" i="2"/>
  <c r="G262" i="2"/>
  <c r="C262" i="2"/>
  <c r="G263" i="2"/>
  <c r="G264" i="2"/>
  <c r="C263" i="2"/>
  <c r="C264" i="2"/>
  <c r="G265" i="2"/>
  <c r="G266" i="2"/>
  <c r="C265" i="2"/>
  <c r="C266" i="2"/>
  <c r="G267" i="2"/>
  <c r="G268" i="2"/>
  <c r="C267" i="2"/>
  <c r="C268" i="2"/>
  <c r="G269" i="2"/>
  <c r="G270" i="2"/>
  <c r="C269" i="2"/>
  <c r="G271" i="2"/>
  <c r="C270" i="2"/>
  <c r="C271" i="2"/>
  <c r="G272" i="2"/>
  <c r="C272" i="2"/>
  <c r="G273" i="2"/>
  <c r="G274" i="2"/>
  <c r="C273" i="2"/>
  <c r="C274" i="2"/>
  <c r="G275" i="2"/>
  <c r="G276" i="2"/>
  <c r="C275" i="2"/>
  <c r="C276" i="2"/>
  <c r="G277" i="2"/>
  <c r="G278" i="2"/>
  <c r="C277" i="2"/>
  <c r="G279" i="2"/>
  <c r="C278" i="2"/>
  <c r="C279" i="2"/>
  <c r="G280" i="2"/>
  <c r="C280" i="2"/>
  <c r="G281" i="2"/>
  <c r="C281" i="2"/>
  <c r="G282" i="2"/>
  <c r="G283" i="2"/>
  <c r="C282" i="2"/>
  <c r="G284" i="2"/>
  <c r="C283" i="2"/>
  <c r="C284" i="2"/>
  <c r="G285" i="2"/>
  <c r="G286" i="2"/>
  <c r="C285" i="2"/>
  <c r="C286" i="2"/>
  <c r="G287" i="2"/>
  <c r="G288" i="2"/>
  <c r="C287" i="2"/>
  <c r="C288" i="2"/>
  <c r="G289" i="2"/>
  <c r="G290" i="2"/>
  <c r="C289" i="2"/>
  <c r="C290" i="2"/>
  <c r="G291" i="2"/>
  <c r="C291" i="2"/>
  <c r="G292" i="2"/>
  <c r="C292" i="2"/>
  <c r="G293" i="2"/>
  <c r="G294" i="2"/>
  <c r="C293" i="2"/>
  <c r="C294" i="2"/>
  <c r="G295" i="2"/>
  <c r="C295" i="2"/>
  <c r="G296" i="2"/>
  <c r="C296" i="2"/>
  <c r="G297" i="2"/>
  <c r="G298" i="2"/>
  <c r="C297" i="2"/>
  <c r="G299" i="2"/>
  <c r="C298" i="2"/>
  <c r="G300" i="2"/>
  <c r="C299" i="2"/>
  <c r="C300" i="2"/>
  <c r="G301" i="2"/>
  <c r="G302" i="2"/>
  <c r="C301" i="2"/>
  <c r="G303" i="2"/>
  <c r="C302" i="2"/>
  <c r="C303" i="2"/>
  <c r="G304" i="2"/>
  <c r="G305" i="2"/>
  <c r="C304" i="2"/>
  <c r="C305" i="2"/>
  <c r="G306" i="2"/>
  <c r="G307" i="2"/>
  <c r="C306" i="2"/>
  <c r="G308" i="2"/>
  <c r="C307" i="2"/>
  <c r="C308" i="2"/>
  <c r="G309" i="2"/>
  <c r="C309" i="2"/>
  <c r="G310" i="2"/>
  <c r="G311" i="2"/>
  <c r="C310" i="2"/>
  <c r="G312" i="2"/>
  <c r="C311" i="2"/>
  <c r="G313" i="2"/>
  <c r="C312" i="2"/>
  <c r="C313" i="2"/>
  <c r="G314" i="2"/>
  <c r="G315" i="2"/>
  <c r="C314" i="2"/>
  <c r="G316" i="2"/>
  <c r="C315" i="2"/>
  <c r="G317" i="2"/>
  <c r="C316" i="2"/>
  <c r="C317" i="2"/>
  <c r="G318" i="2"/>
  <c r="C318" i="2"/>
  <c r="G319" i="2"/>
  <c r="C319" i="2"/>
  <c r="G320" i="2"/>
  <c r="C320" i="2"/>
  <c r="G321" i="2"/>
  <c r="C321" i="2"/>
  <c r="G322" i="2"/>
  <c r="C322" i="2"/>
  <c r="G323" i="2"/>
  <c r="G324" i="2"/>
  <c r="C323" i="2"/>
  <c r="C324" i="2"/>
  <c r="G325" i="2"/>
  <c r="G326" i="2"/>
  <c r="C325" i="2"/>
  <c r="C326" i="2"/>
  <c r="G327" i="2"/>
  <c r="C327" i="2"/>
  <c r="G328" i="2"/>
  <c r="C328" i="2"/>
  <c r="G329" i="2"/>
  <c r="G330" i="2"/>
  <c r="C329" i="2"/>
  <c r="G331" i="2"/>
  <c r="C330" i="2"/>
  <c r="G332" i="2"/>
  <c r="C331" i="2"/>
  <c r="C332" i="2"/>
  <c r="G333" i="2"/>
  <c r="G334" i="2"/>
  <c r="C333" i="2"/>
  <c r="G335" i="2"/>
  <c r="C334" i="2"/>
  <c r="G336" i="2"/>
  <c r="C335" i="2"/>
  <c r="C336" i="2"/>
  <c r="G337" i="2"/>
  <c r="C337" i="2"/>
  <c r="G338" i="2"/>
  <c r="C338" i="2"/>
  <c r="G339" i="2"/>
  <c r="G340" i="2"/>
  <c r="C339" i="2"/>
  <c r="G341" i="2"/>
  <c r="C340" i="2"/>
  <c r="G342" i="2"/>
  <c r="C341" i="2"/>
  <c r="C342" i="2"/>
  <c r="G343" i="2"/>
  <c r="C343" i="2"/>
  <c r="G344" i="2"/>
  <c r="C344" i="2"/>
  <c r="G345" i="2"/>
  <c r="C345" i="2"/>
  <c r="G346" i="2"/>
  <c r="G347" i="2"/>
  <c r="C346" i="2"/>
  <c r="C347" i="2"/>
  <c r="G348" i="2"/>
  <c r="C348" i="2"/>
  <c r="G349" i="2"/>
  <c r="C349" i="2"/>
  <c r="G350" i="2"/>
  <c r="G351" i="2"/>
  <c r="C350" i="2"/>
  <c r="C351" i="2"/>
  <c r="G352" i="2"/>
  <c r="G353" i="2"/>
  <c r="C352" i="2"/>
  <c r="C353" i="2"/>
  <c r="G354" i="2"/>
  <c r="G355" i="2"/>
  <c r="C354" i="2"/>
  <c r="G356" i="2"/>
  <c r="C355" i="2"/>
  <c r="C356" i="2"/>
  <c r="G357" i="2"/>
  <c r="G358" i="2"/>
  <c r="C357" i="2"/>
  <c r="C358" i="2"/>
  <c r="G359" i="2"/>
  <c r="G360" i="2"/>
  <c r="C359" i="2"/>
  <c r="G361" i="2"/>
  <c r="C360" i="2"/>
  <c r="C361" i="2"/>
  <c r="G362" i="2"/>
  <c r="C362" i="2"/>
  <c r="G363" i="2"/>
  <c r="C363" i="2"/>
  <c r="G364" i="2"/>
  <c r="G365" i="2"/>
  <c r="C364" i="2"/>
  <c r="G366" i="2"/>
  <c r="C365" i="2"/>
  <c r="C366" i="2"/>
  <c r="G367" i="2"/>
  <c r="G368" i="2"/>
  <c r="C367" i="2"/>
  <c r="G369" i="2"/>
  <c r="C368" i="2"/>
  <c r="C369" i="2"/>
  <c r="G370" i="2"/>
  <c r="C370" i="2"/>
  <c r="G371" i="2"/>
  <c r="C371" i="2"/>
  <c r="G372" i="2"/>
  <c r="C372" i="2"/>
  <c r="G373" i="2"/>
  <c r="C373" i="2"/>
  <c r="G374" i="2"/>
  <c r="C374" i="2"/>
  <c r="G375" i="2"/>
  <c r="C375" i="2"/>
  <c r="G376" i="2"/>
  <c r="C376" i="2"/>
  <c r="G377" i="2"/>
  <c r="G378" i="2"/>
  <c r="C377" i="2"/>
  <c r="C378" i="2"/>
  <c r="G379" i="2"/>
  <c r="G380" i="2"/>
  <c r="C379" i="2"/>
  <c r="C380" i="2"/>
  <c r="G381" i="2"/>
  <c r="G382" i="2"/>
  <c r="C381" i="2"/>
  <c r="G383" i="2"/>
  <c r="C382" i="2"/>
  <c r="C383" i="2"/>
  <c r="G384" i="2"/>
  <c r="C384" i="2"/>
  <c r="G385" i="2"/>
  <c r="G386" i="2"/>
  <c r="C385" i="2"/>
  <c r="G387" i="2"/>
  <c r="C386" i="2"/>
  <c r="C387" i="2"/>
  <c r="G388" i="2"/>
  <c r="C388" i="2"/>
  <c r="G389" i="2"/>
  <c r="G390" i="2"/>
  <c r="C389" i="2"/>
  <c r="C390" i="2"/>
  <c r="G391" i="2"/>
  <c r="C391" i="2"/>
  <c r="G392" i="2"/>
  <c r="C392" i="2"/>
  <c r="G393" i="2"/>
  <c r="G394" i="2"/>
  <c r="C393" i="2"/>
  <c r="G395" i="2"/>
  <c r="C394" i="2"/>
  <c r="C395" i="2"/>
  <c r="G396" i="2"/>
  <c r="C396" i="2"/>
  <c r="G397" i="2"/>
  <c r="G398" i="2"/>
  <c r="C397" i="2"/>
  <c r="C398" i="2"/>
  <c r="G399" i="2"/>
  <c r="G400" i="2"/>
  <c r="C399" i="2"/>
  <c r="C400" i="2"/>
  <c r="G401" i="2"/>
  <c r="G402" i="2"/>
  <c r="C401" i="2"/>
  <c r="G403" i="2"/>
  <c r="C402" i="2"/>
  <c r="C403" i="2"/>
  <c r="G404" i="2"/>
  <c r="C404" i="2"/>
  <c r="G405" i="2"/>
  <c r="C405" i="2"/>
  <c r="C406" i="2"/>
  <c r="G406" i="2"/>
  <c r="F8" i="1"/>
  <c r="I8" i="1"/>
  <c r="H8" i="1"/>
  <c r="G8" i="1"/>
  <c r="D8" i="1"/>
  <c r="C8" i="1"/>
  <c r="E8" i="1"/>
  <c r="K8" i="1"/>
  <c r="B8" i="1"/>
  <c r="L8" i="1"/>
  <c r="AM8" i="1"/>
  <c r="AO8" i="1"/>
  <c r="AN8" i="1"/>
  <c r="AP8" i="1"/>
  <c r="M8" i="1"/>
  <c r="N8" i="1"/>
  <c r="R8" i="1"/>
  <c r="O8" i="1"/>
  <c r="P8" i="1"/>
  <c r="Q8" i="1"/>
  <c r="T8" i="1"/>
  <c r="U8" i="1"/>
  <c r="S8" i="1"/>
  <c r="V8" i="1"/>
  <c r="W8" i="1"/>
  <c r="X8" i="1"/>
  <c r="Y8" i="1"/>
  <c r="Z8" i="1"/>
  <c r="AA8" i="1"/>
  <c r="AD8" i="1"/>
  <c r="AB8" i="1"/>
  <c r="AE8" i="1"/>
  <c r="AC8" i="1"/>
  <c r="AF8" i="1"/>
  <c r="AG8" i="1"/>
  <c r="AH8" i="1"/>
  <c r="AK8" i="1"/>
  <c r="AI8" i="1"/>
  <c r="AJ8" i="1"/>
  <c r="AL8" i="1"/>
</calcChain>
</file>

<file path=xl/sharedStrings.xml><?xml version="1.0" encoding="utf-8"?>
<sst xmlns="http://schemas.openxmlformats.org/spreadsheetml/2006/main" count="417" uniqueCount="247">
  <si>
    <t>Date</t>
  </si>
  <si>
    <t>Année:</t>
  </si>
  <si>
    <t>N° semaine</t>
  </si>
  <si>
    <t>Jour</t>
  </si>
  <si>
    <t>Jours fériés</t>
  </si>
  <si>
    <t>Premier de l'an</t>
  </si>
  <si>
    <t>Pâques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</si>
  <si>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</si>
  <si>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</si>
  <si>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</si>
  <si>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</si>
  <si>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</si>
  <si>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</si>
  <si>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</si>
  <si>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</si>
  <si>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</si>
  <si>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</si>
  <si>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t>Réservé</t>
  </si>
  <si>
    <t>Tarifs:</t>
  </si>
  <si>
    <t>Soirée Etape :</t>
  </si>
  <si>
    <t>Forfait Internet :</t>
  </si>
  <si>
    <t>Déjeuner :</t>
  </si>
  <si>
    <t>Diner :</t>
  </si>
  <si>
    <t>Chambres</t>
  </si>
  <si>
    <t>Gite 6</t>
  </si>
  <si>
    <t>FEU</t>
  </si>
  <si>
    <t>AIR</t>
  </si>
  <si>
    <t>TERRE</t>
  </si>
  <si>
    <t xml:space="preserve">EAU </t>
  </si>
  <si>
    <t>GITE 15</t>
  </si>
  <si>
    <t>Seminaire</t>
  </si>
  <si>
    <t>Mariages</t>
  </si>
  <si>
    <t>CHOIX DE L'ANNEE :</t>
  </si>
  <si>
    <t>Jour de l'An</t>
  </si>
  <si>
    <t>Vacances scolaires</t>
  </si>
  <si>
    <t>Registre</t>
  </si>
  <si>
    <t>Repas</t>
  </si>
  <si>
    <t>Férié</t>
  </si>
  <si>
    <t>Week-end</t>
  </si>
  <si>
    <t>L</t>
  </si>
  <si>
    <t>M</t>
  </si>
  <si>
    <t>J</t>
  </si>
  <si>
    <t>V</t>
  </si>
  <si>
    <t>S</t>
  </si>
  <si>
    <t>D</t>
  </si>
  <si>
    <t>Payé</t>
  </si>
  <si>
    <t>1 - dates des vacances : comment faire pour que le calcul se fasse automatiquement.</t>
  </si>
  <si>
    <t>refaire la formule en D5</t>
  </si>
  <si>
    <t>3 - vérifier si les enregistrements tombent bien sur les bonnes lignes dans le calendrier.</t>
  </si>
  <si>
    <t>2 - comment faire pour que les jours de vacances se mettent en jaune automatiquement dans planning.</t>
  </si>
  <si>
    <t>4 - comment faire pour avoir le DTPicker qui se mette toujours sur la date du jour</t>
  </si>
  <si>
    <t>5- si un jour férié tombe un weekend, comment ça se passe au niveau de la tarification. Meme chose pour les vacances ?(Claire et Thibault)</t>
  </si>
  <si>
    <t>site pour dates des vacances</t>
  </si>
  <si>
    <t>academie</t>
  </si>
  <si>
    <t>5e ELEMENT</t>
  </si>
  <si>
    <t>nombre de chambres</t>
  </si>
  <si>
    <t>Dte contrat</t>
  </si>
  <si>
    <t>renseignement / option / confirmé</t>
  </si>
  <si>
    <t>n° location</t>
  </si>
  <si>
    <t>n° resa GDF</t>
  </si>
  <si>
    <t>Date arrivée</t>
  </si>
  <si>
    <t>Date depart</t>
  </si>
  <si>
    <t>Nb de nuits</t>
  </si>
  <si>
    <t>Loyer</t>
  </si>
  <si>
    <t>Taxe de séjour</t>
  </si>
  <si>
    <t>Plateaux repas</t>
  </si>
  <si>
    <t>Divers (precisez)</t>
  </si>
  <si>
    <t>TOTAL A FACTURER</t>
  </si>
  <si>
    <t>Facture n°</t>
  </si>
  <si>
    <t>Acompte</t>
  </si>
  <si>
    <t>Date paiement acompte</t>
  </si>
  <si>
    <t>Type paiement: CB/Es/Ch/Vi</t>
  </si>
  <si>
    <t>Banque</t>
  </si>
  <si>
    <t>titulaire</t>
  </si>
  <si>
    <t>N°Cheque</t>
  </si>
  <si>
    <t>Solde</t>
  </si>
  <si>
    <t>date paiement solde</t>
  </si>
  <si>
    <t>Titulaire</t>
  </si>
  <si>
    <t>Titre</t>
  </si>
  <si>
    <t>Prénom</t>
  </si>
  <si>
    <t>Nom</t>
  </si>
  <si>
    <t>Adressedemessagerie</t>
  </si>
  <si>
    <t>Adressedemessagerie2</t>
  </si>
  <si>
    <t>Adressedemessagerie3</t>
  </si>
  <si>
    <t>Télmobile</t>
  </si>
  <si>
    <t>Téléphonedomicile</t>
  </si>
  <si>
    <t>Télécopiedomicile</t>
  </si>
  <si>
    <t>Téléphonebureau</t>
  </si>
  <si>
    <t>Télécopiebureau</t>
  </si>
  <si>
    <t>Téléphonesociété</t>
  </si>
  <si>
    <t>Téléphoneprincipal</t>
  </si>
  <si>
    <t>Ruedomicile</t>
  </si>
  <si>
    <t>Ruedomicile2</t>
  </si>
  <si>
    <t>Ruedomicile3</t>
  </si>
  <si>
    <t>Villedomicile</t>
  </si>
  <si>
    <t>DépRégiondomicile</t>
  </si>
  <si>
    <t>Codepostaldomicile</t>
  </si>
  <si>
    <t>PaysRégiondomicile</t>
  </si>
  <si>
    <t>Ruebureau</t>
  </si>
  <si>
    <t>Ruebureau2</t>
  </si>
  <si>
    <t>Ruebureau3</t>
  </si>
  <si>
    <t>Villebureau</t>
  </si>
  <si>
    <t>DépRégionbureau</t>
  </si>
  <si>
    <t>Codepostalbureau</t>
  </si>
  <si>
    <t>PaysRégionbureau</t>
  </si>
  <si>
    <t>Anniversaire</t>
  </si>
  <si>
    <t>PageWeb</t>
  </si>
  <si>
    <t>Fonction</t>
  </si>
  <si>
    <t>Notes</t>
  </si>
  <si>
    <t>Nbre de chambre(s)</t>
  </si>
  <si>
    <t>N° de réservation</t>
  </si>
  <si>
    <t>Chambre 1</t>
  </si>
  <si>
    <t>Chambre 2</t>
  </si>
  <si>
    <t>Chambre 3</t>
  </si>
  <si>
    <t>Chambre 4</t>
  </si>
  <si>
    <t>Chambre 5</t>
  </si>
  <si>
    <t>Chambre 6</t>
  </si>
  <si>
    <t>Chambre 7</t>
  </si>
  <si>
    <t>Normal</t>
  </si>
  <si>
    <t>Week-ends</t>
  </si>
  <si>
    <t>prix chambre 1</t>
  </si>
  <si>
    <t>prix chambre 2</t>
  </si>
  <si>
    <t>prix chambre 3</t>
  </si>
  <si>
    <t>prix chambre 4</t>
  </si>
  <si>
    <t>prix chambre 5</t>
  </si>
  <si>
    <t>prix chambre 6</t>
  </si>
  <si>
    <t>prix chambre 7</t>
  </si>
  <si>
    <t>date de réservation</t>
  </si>
  <si>
    <t xml:space="preserve">Vacances Scolaires </t>
  </si>
  <si>
    <t>Type</t>
  </si>
  <si>
    <t>N</t>
  </si>
  <si>
    <t>F</t>
  </si>
  <si>
    <t>W</t>
  </si>
  <si>
    <t>Adresse</t>
  </si>
  <si>
    <t>Adresse (suite)</t>
  </si>
  <si>
    <t>CP</t>
  </si>
  <si>
    <t>Ville</t>
  </si>
  <si>
    <t>-</t>
  </si>
  <si>
    <t>nombre d'accompagnants</t>
  </si>
  <si>
    <t>Nb Accompagnant(s)</t>
  </si>
  <si>
    <t>Date de naissance
1</t>
  </si>
  <si>
    <t>Nom
1</t>
  </si>
  <si>
    <t>Prénom
1</t>
  </si>
  <si>
    <t>Date de naissance
2</t>
  </si>
  <si>
    <t>Nom
2</t>
  </si>
  <si>
    <t>Prénom
2</t>
  </si>
  <si>
    <t>Date de naissance
3</t>
  </si>
  <si>
    <t>Nom
3</t>
  </si>
  <si>
    <t>Prénom
3</t>
  </si>
  <si>
    <t>Date de naissance
4</t>
  </si>
  <si>
    <t>Nom
4</t>
  </si>
  <si>
    <t>Prénom
4</t>
  </si>
  <si>
    <t>Date de naissance
5</t>
  </si>
  <si>
    <t>Nom
5</t>
  </si>
  <si>
    <t>Prénom
5</t>
  </si>
  <si>
    <t>taille</t>
  </si>
  <si>
    <t>Petit</t>
  </si>
  <si>
    <t>Moyen</t>
  </si>
  <si>
    <t>Grand</t>
  </si>
  <si>
    <t>choix</t>
  </si>
  <si>
    <t>Oui</t>
  </si>
  <si>
    <t>Non</t>
  </si>
  <si>
    <t/>
  </si>
  <si>
    <t>Chien</t>
  </si>
  <si>
    <t>Qte</t>
  </si>
  <si>
    <t>Taille</t>
  </si>
  <si>
    <t>Chat</t>
  </si>
  <si>
    <t>Cheval</t>
  </si>
  <si>
    <t>Autre</t>
  </si>
  <si>
    <t>Commentaires</t>
  </si>
  <si>
    <t>6- pour les animaux, vérifiez vous s'ils sont a jour de vaccination ? Car en cas de probleme, etes vous responsables ?</t>
  </si>
  <si>
    <t>Nbre d'adultes</t>
  </si>
  <si>
    <t>Nbre d'enfants</t>
  </si>
  <si>
    <t>age limite tarif enfant</t>
  </si>
  <si>
    <t>- prevoir lors de la saisie de l'identité de la personne qui reserve que son nom s'affiche directement en saisant les premieres lettres s'il a déjà réservé, et que ces infos perso, se remplissent automatiquement.</t>
  </si>
  <si>
    <t>- prévoir lors de la saisie de l'identité de la personne une fenetre apellé info complementaire qui permettrait de savoir combien de fois la personne a déjà réservé et voir si je peux mettre les reductions accordées les autres fois</t>
  </si>
  <si>
    <t>Tarif Adulte ou Enfant 1</t>
  </si>
  <si>
    <t>Tarif Adulte ou Enfant 2</t>
  </si>
  <si>
    <t>Age Accompagnant 1</t>
  </si>
  <si>
    <t>Age Accompagnant 2</t>
  </si>
  <si>
    <t>Tarif Adulte ou Enfant 3</t>
  </si>
  <si>
    <t>Age Accompagnant 3</t>
  </si>
  <si>
    <t>Tarif Adulte ou Enfant 4</t>
  </si>
  <si>
    <t>Age Accompagnant 4</t>
  </si>
  <si>
    <t>Tarif Adulte ou Enfant 5</t>
  </si>
  <si>
    <t>Age Accompagnant 5</t>
  </si>
  <si>
    <t>age lit enfant</t>
  </si>
  <si>
    <t>3</t>
  </si>
  <si>
    <t>2</t>
  </si>
  <si>
    <t>7-comment sont prevu vos numéros de factures ?</t>
  </si>
  <si>
    <t>Quantité Bien-être</t>
  </si>
  <si>
    <t>Bien-être</t>
  </si>
  <si>
    <t>Quantité Plateaux repas</t>
  </si>
  <si>
    <t>Nombre de personnes</t>
  </si>
  <si>
    <t>Nombre de jus de fruits</t>
  </si>
  <si>
    <t>Jus de fruits</t>
  </si>
  <si>
    <t>GITE 6</t>
  </si>
  <si>
    <t>1 p</t>
  </si>
  <si>
    <t>2 p</t>
  </si>
  <si>
    <t>3 p</t>
  </si>
  <si>
    <t>4 p</t>
  </si>
  <si>
    <t>Tarif semaine
(hors we, JF et vacances scolaires)
Petit dejeuner inclus</t>
  </si>
  <si>
    <t>30 min. espace
bien-être</t>
  </si>
  <si>
    <t>Espace
bien-être</t>
  </si>
  <si>
    <t>W / JF / CP</t>
  </si>
  <si>
    <r>
      <t xml:space="preserve">Week-ends
+ vacances scolaires et jours fériés
</t>
    </r>
    <r>
      <rPr>
        <b/>
        <i/>
        <sz val="12"/>
        <color rgb="FFFF0000"/>
        <rFont val="Trebuchet MS"/>
        <family val="2"/>
      </rPr>
      <t>inclus 1 accès 30 min privé à l'espace bien-être</t>
    </r>
    <r>
      <rPr>
        <b/>
        <i/>
        <sz val="12"/>
        <rFont val="Trebuchet MS"/>
        <family val="2"/>
      </rPr>
      <t xml:space="preserve">
Petit dejeuner inclus</t>
    </r>
  </si>
  <si>
    <t>Societe</t>
  </si>
  <si>
    <t>N° Client</t>
  </si>
  <si>
    <t>1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</si>
  <si>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</si>
  <si>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</si>
  <si>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</si>
  <si>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</si>
  <si>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</si>
  <si>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</si>
  <si>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</si>
  <si>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</si>
  <si>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</si>
  <si>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</si>
  <si>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Tel. Dom.</t>
  </si>
  <si>
    <t>Tel.Port.</t>
  </si>
  <si>
    <t>Tel. Prof.</t>
  </si>
  <si>
    <t>Mail dom.</t>
  </si>
  <si>
    <t>Mail Pro.</t>
  </si>
  <si>
    <t>Tel. Port.</t>
  </si>
  <si>
    <t>Mail Dom.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</si>
  <si>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</si>
  <si>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</si>
  <si>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</si>
  <si>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</si>
  <si>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</si>
  <si>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</si>
  <si>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</si>
  <si>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</si>
  <si>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</si>
  <si>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</si>
  <si>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</si>
  <si>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</si>
  <si>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</si>
  <si>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un</t>
  </si>
  <si>
    <t>deux</t>
  </si>
  <si>
    <t>trois</t>
  </si>
  <si>
    <t>quatre</t>
  </si>
  <si>
    <t>cinq</t>
  </si>
  <si>
    <t>six</t>
  </si>
  <si>
    <t>voir Claire pour demander si on garde</t>
  </si>
  <si>
    <t>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</si>
</sst>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* #,##0.00\ &quot;€&quot;_-;\-* #,##0.00\ &quot;€&quot;_-;_-* &quot;-&quot;??\ &quot;€&quot;_-;_-@_-"/>
    <numFmt numFmtId="164" formatCode="_ * #,##0.00_ ;_ * \-#,##0.00_ ;_ * &quot;-&quot;??_ ;_ @_ "/>
    <numFmt numFmtId="165" formatCode="[$-F800]dddd\,\ mmmm\ dd\,\ yyyy"/>
    <numFmt numFmtId="166" formatCode="mmmm"/>
    <numFmt numFmtId="167" formatCode="dd"/>
    <numFmt numFmtId="168" formatCode="yyyy"/>
    <numFmt numFmtId="169" formatCode="dd/mm/yy;@"/>
    <numFmt numFmtId="170" formatCode="ddd"/>
    <numFmt numFmtId="171" formatCode="ddd\ dd\ mmm"/>
    <numFmt numFmtId="172" formatCode="dddd"/>
    <numFmt numFmtId="173" formatCode="_ * #,##0_ ;_ * \-#,##0_ ;_ * &quot;-&quot;??_ ;_ @_ "/>
    <numFmt numFmtId="174" formatCode="dddd\,\ dd\-mmm\-yyyy"/>
    <numFmt numFmtId="175" formatCode="d"/>
    <numFmt numFmtId="176" formatCode="#,##0.00\ &quot;€&quot;"/>
    <numFmt numFmtId="177" formatCode="_-* #,##0.00\ [$€-40C]_-;\-* #,##0.00\ [$€-40C]_-;_-* &quot;-&quot;??\ [$€-40C]_-;_-@_-"/>
    <numFmt numFmtId="178" formatCode="0#&quot; &quot;##&quot; &quot;##&quot; &quot;##&quot; &quot;##"/>
    <numFmt numFmtId="179" formatCode="yy"/>
    <numFmt numFmtId="180" formatCode="0.0"/>
  </numFmts>
  <fonts count="6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color indexed="62"/>
      <name val="Trebuchet MS"/>
      <family val="2"/>
    </font>
    <font>
      <b/>
      <sz val="20"/>
      <color indexed="62"/>
      <name val="Trebuchet MS"/>
      <family val="2"/>
    </font>
    <font>
      <sz val="8"/>
      <color indexed="62"/>
      <name val="Trebuchet MS"/>
      <family val="2"/>
    </font>
    <font>
      <b/>
      <sz val="18"/>
      <color indexed="18"/>
      <name val="Trebuchet MS"/>
      <family val="2"/>
    </font>
    <font>
      <sz val="10"/>
      <color indexed="10"/>
      <name val="Trebuchet MS"/>
      <family val="2"/>
    </font>
    <font>
      <b/>
      <sz val="14"/>
      <color indexed="18"/>
      <name val="Trebuchet MS"/>
      <family val="2"/>
    </font>
    <font>
      <sz val="10"/>
      <name val="Trebuchet MS"/>
      <family val="2"/>
    </font>
    <font>
      <sz val="8"/>
      <name val="Trebuchet MS"/>
      <family val="2"/>
    </font>
    <font>
      <i/>
      <sz val="10"/>
      <name val="Trebuchet MS"/>
      <family val="2"/>
    </font>
    <font>
      <sz val="16"/>
      <name val="Trebuchet MS"/>
      <family val="2"/>
    </font>
    <font>
      <b/>
      <sz val="18"/>
      <color indexed="10"/>
      <name val="Trebuchet MS"/>
      <family val="2"/>
    </font>
    <font>
      <b/>
      <sz val="8"/>
      <name val="Trebuchet MS"/>
      <family val="2"/>
    </font>
    <font>
      <b/>
      <sz val="12"/>
      <name val="Trebuchet MS"/>
      <family val="2"/>
    </font>
    <font>
      <b/>
      <sz val="11"/>
      <color indexed="8"/>
      <name val="Trebuchet MS"/>
      <family val="2"/>
    </font>
    <font>
      <b/>
      <sz val="20"/>
      <color indexed="9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u/>
      <sz val="18"/>
      <color indexed="62"/>
      <name val="Trebuchet MS"/>
      <family val="2"/>
    </font>
    <font>
      <b/>
      <sz val="20"/>
      <name val="Arial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10"/>
      <name val="Comic Sans MS"/>
      <family val="4"/>
    </font>
    <font>
      <b/>
      <u/>
      <sz val="10"/>
      <name val="Comic Sans MS"/>
      <family val="4"/>
    </font>
    <font>
      <b/>
      <sz val="10"/>
      <name val="Comic Sans MS"/>
      <family val="4"/>
    </font>
    <font>
      <b/>
      <u/>
      <sz val="24"/>
      <color indexed="62"/>
      <name val="Trebuchet MS"/>
      <family val="2"/>
    </font>
    <font>
      <b/>
      <u/>
      <sz val="22"/>
      <name val="Comic Sans MS"/>
      <family val="4"/>
    </font>
    <font>
      <sz val="20"/>
      <color indexed="62"/>
      <name val="Trebuchet MS"/>
      <family val="2"/>
    </font>
    <font>
      <b/>
      <i/>
      <sz val="20"/>
      <color indexed="62"/>
      <name val="Trebuchet MS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indexed="9"/>
      <name val="Times New Roman"/>
      <family val="1"/>
    </font>
    <font>
      <u/>
      <sz val="10"/>
      <color theme="10"/>
      <name val="Arial"/>
      <family val="2"/>
    </font>
    <font>
      <sz val="10"/>
      <name val="MS Sans Serif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i/>
      <sz val="12"/>
      <name val="Trebuchet MS"/>
      <family val="2"/>
    </font>
    <font>
      <b/>
      <sz val="11"/>
      <name val="Arial"/>
      <family val="2"/>
    </font>
    <font>
      <b/>
      <i/>
      <sz val="12"/>
      <color rgb="FF00B0F0"/>
      <name val="Trebuchet MS"/>
      <family val="2"/>
    </font>
    <font>
      <sz val="10"/>
      <color rgb="FF333333"/>
      <name val="Verdana"/>
      <family val="2"/>
    </font>
    <font>
      <b/>
      <sz val="11"/>
      <color theme="1"/>
      <name val="Calibri"/>
      <family val="2"/>
      <scheme val="minor"/>
    </font>
    <font>
      <b/>
      <i/>
      <sz val="12"/>
      <color rgb="FFFF0000"/>
      <name val="Trebuchet MS"/>
      <family val="2"/>
    </font>
    <font>
      <sz val="12"/>
      <color indexed="62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62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55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3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lightUp">
        <bgColor theme="9" tint="0.399945066682943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" borderId="1" applyNumberFormat="0" applyAlignment="0" applyProtection="0"/>
    <xf numFmtId="0" fontId="6" fillId="0" borderId="2" applyNumberFormat="0" applyFill="0" applyAlignment="0" applyProtection="0"/>
    <xf numFmtId="0" fontId="7" fillId="4" borderId="3" applyNumberFormat="0" applyFont="0" applyAlignment="0" applyProtection="0"/>
    <xf numFmtId="0" fontId="8" fillId="3" borderId="1" applyNumberFormat="0" applyAlignment="0" applyProtection="0"/>
    <xf numFmtId="0" fontId="9" fillId="15" borderId="0" applyNumberFormat="0" applyBorder="0" applyAlignment="0" applyProtection="0"/>
    <xf numFmtId="164" fontId="7" fillId="0" borderId="0" applyFont="0" applyFill="0" applyBorder="0" applyAlignment="0" applyProtection="0"/>
    <xf numFmtId="0" fontId="10" fillId="8" borderId="0" applyNumberFormat="0" applyBorder="0" applyAlignment="0" applyProtection="0"/>
    <xf numFmtId="0" fontId="7" fillId="0" borderId="0"/>
    <xf numFmtId="0" fontId="7" fillId="0" borderId="0">
      <alignment vertical="center"/>
    </xf>
    <xf numFmtId="0" fontId="11" fillId="16" borderId="0" applyNumberFormat="0" applyBorder="0" applyAlignment="0" applyProtection="0"/>
    <xf numFmtId="0" fontId="12" fillId="2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17" borderId="9" applyNumberFormat="0" applyAlignment="0" applyProtection="0"/>
    <xf numFmtId="44" fontId="50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/>
    <xf numFmtId="9" fontId="50" fillId="0" borderId="0" applyFont="0" applyFill="0" applyBorder="0" applyAlignment="0" applyProtection="0"/>
    <xf numFmtId="0" fontId="1" fillId="0" borderId="0"/>
  </cellStyleXfs>
  <cellXfs count="181">
    <xf numFmtId="0" fontId="0" fillId="0" borderId="0" xfId="0"/>
    <xf numFmtId="0" fontId="21" fillId="0" borderId="0" xfId="0" applyFont="1" applyAlignment="1" applyProtection="1">
      <protection locked="0"/>
    </xf>
    <xf numFmtId="0" fontId="23" fillId="0" borderId="0" xfId="0" applyFont="1" applyBorder="1" applyAlignment="1" applyProtection="1">
      <protection locked="0"/>
    </xf>
    <xf numFmtId="0" fontId="23" fillId="0" borderId="0" xfId="0" applyFont="1" applyBorder="1" applyAlignment="1" applyProtection="1">
      <protection hidden="1"/>
    </xf>
    <xf numFmtId="0" fontId="21" fillId="0" borderId="0" xfId="0" applyFont="1" applyAlignment="1" applyProtection="1">
      <protection hidden="1"/>
    </xf>
    <xf numFmtId="0" fontId="23" fillId="0" borderId="0" xfId="0" applyFont="1" applyBorder="1" applyAlignment="1" applyProtection="1">
      <alignment wrapText="1"/>
      <protection hidden="1"/>
    </xf>
    <xf numFmtId="0" fontId="23" fillId="0" borderId="0" xfId="0" applyFont="1" applyFill="1" applyBorder="1" applyAlignment="1" applyProtection="1">
      <protection hidden="1"/>
    </xf>
    <xf numFmtId="0" fontId="25" fillId="0" borderId="0" xfId="0" applyFont="1" applyAlignment="1" applyProtection="1">
      <protection locked="0" hidden="1"/>
    </xf>
    <xf numFmtId="0" fontId="27" fillId="0" borderId="0" xfId="0" applyFont="1" applyProtection="1">
      <protection locked="0"/>
    </xf>
    <xf numFmtId="0" fontId="26" fillId="0" borderId="0" xfId="0" applyFont="1" applyFill="1" applyBorder="1" applyAlignment="1" applyProtection="1">
      <alignment vertical="center"/>
      <protection locked="0"/>
    </xf>
    <xf numFmtId="0" fontId="28" fillId="0" borderId="0" xfId="0" applyFont="1" applyBorder="1" applyProtection="1">
      <protection locked="0"/>
    </xf>
    <xf numFmtId="0" fontId="28" fillId="0" borderId="0" xfId="0" applyFont="1" applyBorder="1" applyProtection="1">
      <protection hidden="1"/>
    </xf>
    <xf numFmtId="0" fontId="27" fillId="0" borderId="0" xfId="0" applyFont="1" applyProtection="1">
      <protection hidden="1"/>
    </xf>
    <xf numFmtId="0" fontId="29" fillId="0" borderId="0" xfId="0" applyFont="1" applyBorder="1" applyAlignment="1" applyProtection="1">
      <alignment horizontal="right"/>
      <protection hidden="1"/>
    </xf>
    <xf numFmtId="0" fontId="28" fillId="0" borderId="0" xfId="0" applyFont="1" applyBorder="1" applyAlignment="1" applyProtection="1">
      <alignment vertical="top"/>
      <protection hidden="1"/>
    </xf>
    <xf numFmtId="0" fontId="28" fillId="0" borderId="0" xfId="0" applyFont="1" applyBorder="1" applyAlignment="1" applyProtection="1">
      <alignment vertical="top" wrapText="1"/>
      <protection hidden="1"/>
    </xf>
    <xf numFmtId="0" fontId="28" fillId="0" borderId="0" xfId="0" applyFont="1" applyFill="1" applyBorder="1" applyAlignment="1" applyProtection="1">
      <alignment vertical="top"/>
      <protection hidden="1"/>
    </xf>
    <xf numFmtId="0" fontId="30" fillId="0" borderId="0" xfId="0" applyFont="1" applyAlignment="1" applyProtection="1">
      <alignment vertical="center"/>
      <protection hidden="1"/>
    </xf>
    <xf numFmtId="0" fontId="30" fillId="0" borderId="0" xfId="0" applyFont="1" applyAlignment="1" applyProtection="1">
      <alignment vertical="center"/>
      <protection locked="0"/>
    </xf>
    <xf numFmtId="166" fontId="31" fillId="0" borderId="0" xfId="0" applyNumberFormat="1" applyFont="1" applyFill="1" applyBorder="1" applyAlignment="1" applyProtection="1">
      <alignment vertical="center"/>
      <protection locked="0"/>
    </xf>
    <xf numFmtId="168" fontId="32" fillId="0" borderId="0" xfId="0" applyNumberFormat="1" applyFont="1" applyFill="1" applyBorder="1" applyAlignment="1" applyProtection="1">
      <alignment vertical="center"/>
      <protection locked="0"/>
    </xf>
    <xf numFmtId="0" fontId="28" fillId="0" borderId="0" xfId="0" applyFont="1" applyFill="1" applyBorder="1" applyAlignment="1" applyProtection="1">
      <alignment vertical="center"/>
      <protection locked="0"/>
    </xf>
    <xf numFmtId="167" fontId="32" fillId="0" borderId="0" xfId="0" applyNumberFormat="1" applyFont="1" applyFill="1" applyBorder="1" applyAlignment="1" applyProtection="1">
      <alignment vertical="center"/>
      <protection locked="0"/>
    </xf>
    <xf numFmtId="0" fontId="32" fillId="0" borderId="0" xfId="0" applyFont="1" applyFill="1" applyBorder="1" applyAlignment="1" applyProtection="1">
      <alignment vertical="center"/>
      <protection locked="0"/>
    </xf>
    <xf numFmtId="0" fontId="32" fillId="0" borderId="0" xfId="0" applyNumberFormat="1" applyFont="1" applyFill="1" applyBorder="1" applyAlignment="1" applyProtection="1">
      <alignment vertical="center"/>
      <protection locked="0"/>
    </xf>
    <xf numFmtId="0" fontId="28" fillId="0" borderId="0" xfId="0" applyFont="1" applyFill="1" applyBorder="1" applyAlignment="1" applyProtection="1">
      <alignment vertical="center"/>
      <protection hidden="1"/>
    </xf>
    <xf numFmtId="0" fontId="28" fillId="0" borderId="0" xfId="0" applyFont="1" applyFill="1" applyBorder="1" applyAlignment="1" applyProtection="1">
      <alignment vertical="top" wrapText="1"/>
      <protection hidden="1"/>
    </xf>
    <xf numFmtId="0" fontId="27" fillId="0" borderId="0" xfId="0" applyFont="1" applyBorder="1" applyAlignment="1" applyProtection="1">
      <alignment vertical="center"/>
    </xf>
    <xf numFmtId="167" fontId="23" fillId="18" borderId="11" xfId="0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vertical="center"/>
    </xf>
    <xf numFmtId="0" fontId="27" fillId="0" borderId="0" xfId="0" applyFont="1" applyProtection="1"/>
    <xf numFmtId="14" fontId="27" fillId="0" borderId="0" xfId="0" applyNumberFormat="1" applyFont="1" applyProtection="1"/>
    <xf numFmtId="0" fontId="37" fillId="0" borderId="0" xfId="0" applyFont="1" applyProtection="1">
      <protection locked="0"/>
    </xf>
    <xf numFmtId="14" fontId="37" fillId="0" borderId="0" xfId="0" applyNumberFormat="1" applyFont="1" applyProtection="1"/>
    <xf numFmtId="0" fontId="28" fillId="0" borderId="0" xfId="0" applyFont="1" applyProtection="1"/>
    <xf numFmtId="0" fontId="38" fillId="0" borderId="0" xfId="0" applyFont="1" applyFill="1" applyBorder="1" applyAlignment="1" applyProtection="1">
      <alignment vertical="center"/>
      <protection locked="0"/>
    </xf>
    <xf numFmtId="0" fontId="33" fillId="0" borderId="0" xfId="0" applyFont="1" applyAlignment="1" applyProtection="1">
      <alignment horizontal="right"/>
      <protection hidden="1"/>
    </xf>
    <xf numFmtId="0" fontId="27" fillId="0" borderId="0" xfId="0" applyFont="1" applyAlignment="1" applyProtection="1">
      <alignment horizontal="left"/>
      <protection hidden="1"/>
    </xf>
    <xf numFmtId="0" fontId="27" fillId="0" borderId="0" xfId="0" applyFont="1" applyAlignment="1" applyProtection="1">
      <alignment horizontal="center"/>
      <protection hidden="1"/>
    </xf>
    <xf numFmtId="14" fontId="27" fillId="0" borderId="0" xfId="0" applyNumberFormat="1" applyFont="1" applyAlignment="1" applyProtection="1">
      <alignment horizontal="left"/>
      <protection hidden="1"/>
    </xf>
    <xf numFmtId="165" fontId="27" fillId="0" borderId="0" xfId="0" applyNumberFormat="1" applyFont="1" applyAlignment="1" applyProtection="1">
      <alignment horizontal="left"/>
      <protection hidden="1"/>
    </xf>
    <xf numFmtId="169" fontId="7" fillId="0" borderId="0" xfId="33" applyNumberFormat="1" applyAlignment="1">
      <alignment horizontal="center"/>
    </xf>
    <xf numFmtId="0" fontId="40" fillId="0" borderId="0" xfId="0" applyFont="1" applyAlignment="1" applyProtection="1">
      <alignment horizontal="left"/>
      <protection hidden="1"/>
    </xf>
    <xf numFmtId="165" fontId="41" fillId="18" borderId="12" xfId="0" applyNumberFormat="1" applyFont="1" applyFill="1" applyBorder="1" applyAlignment="1" applyProtection="1">
      <alignment horizontal="left"/>
      <protection locked="0"/>
    </xf>
    <xf numFmtId="0" fontId="40" fillId="0" borderId="0" xfId="0" applyFont="1" applyFill="1" applyBorder="1" applyAlignment="1" applyProtection="1">
      <alignment horizontal="left"/>
      <protection hidden="1"/>
    </xf>
    <xf numFmtId="0" fontId="40" fillId="0" borderId="0" xfId="0" applyFont="1" applyFill="1" applyAlignment="1" applyProtection="1">
      <alignment horizontal="center"/>
      <protection hidden="1"/>
    </xf>
    <xf numFmtId="0" fontId="41" fillId="0" borderId="0" xfId="0" applyFont="1" applyAlignment="1" applyProtection="1">
      <alignment horizontal="left"/>
      <protection hidden="1"/>
    </xf>
    <xf numFmtId="14" fontId="40" fillId="0" borderId="0" xfId="0" applyNumberFormat="1" applyFont="1" applyAlignment="1" applyProtection="1">
      <alignment horizontal="left"/>
      <protection hidden="1"/>
    </xf>
    <xf numFmtId="175" fontId="7" fillId="0" borderId="0" xfId="33" applyNumberFormat="1" applyFill="1" applyAlignment="1">
      <alignment horizontal="center"/>
    </xf>
    <xf numFmtId="0" fontId="40" fillId="0" borderId="0" xfId="0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165" fontId="42" fillId="0" borderId="11" xfId="0" applyNumberFormat="1" applyFont="1" applyBorder="1" applyAlignment="1" applyProtection="1">
      <alignment vertical="center"/>
      <protection hidden="1"/>
    </xf>
    <xf numFmtId="0" fontId="42" fillId="0" borderId="11" xfId="0" applyFont="1" applyBorder="1" applyAlignment="1" applyProtection="1">
      <alignment vertical="center"/>
      <protection hidden="1"/>
    </xf>
    <xf numFmtId="0" fontId="42" fillId="0" borderId="11" xfId="0" applyFont="1" applyBorder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14" fontId="27" fillId="0" borderId="0" xfId="0" applyNumberFormat="1" applyFont="1" applyAlignment="1" applyProtection="1">
      <alignment vertical="center"/>
      <protection hidden="1"/>
    </xf>
    <xf numFmtId="165" fontId="27" fillId="19" borderId="0" xfId="0" applyNumberFormat="1" applyFont="1" applyFill="1" applyAlignment="1" applyProtection="1">
      <alignment horizontal="left"/>
      <protection hidden="1"/>
    </xf>
    <xf numFmtId="1" fontId="27" fillId="19" borderId="0" xfId="0" applyNumberFormat="1" applyFont="1" applyFill="1" applyAlignment="1" applyProtection="1">
      <alignment horizontal="left"/>
      <protection hidden="1"/>
    </xf>
    <xf numFmtId="169" fontId="27" fillId="19" borderId="0" xfId="0" applyNumberFormat="1" applyFont="1" applyFill="1" applyAlignment="1" applyProtection="1">
      <alignment horizontal="left"/>
      <protection hidden="1"/>
    </xf>
    <xf numFmtId="172" fontId="27" fillId="19" borderId="0" xfId="0" applyNumberFormat="1" applyFont="1" applyFill="1" applyAlignment="1" applyProtection="1">
      <alignment horizontal="center"/>
      <protection hidden="1"/>
    </xf>
    <xf numFmtId="173" fontId="27" fillId="0" borderId="0" xfId="31" applyNumberFormat="1" applyFont="1" applyAlignment="1" applyProtection="1">
      <alignment horizontal="left"/>
      <protection hidden="1"/>
    </xf>
    <xf numFmtId="174" fontId="7" fillId="0" borderId="11" xfId="34" applyNumberFormat="1" applyBorder="1" applyAlignment="1">
      <alignment vertical="center"/>
    </xf>
    <xf numFmtId="0" fontId="7" fillId="0" borderId="11" xfId="34" applyBorder="1" applyAlignment="1">
      <alignment horizontal="center" vertical="center"/>
    </xf>
    <xf numFmtId="0" fontId="7" fillId="0" borderId="11" xfId="34" applyFont="1" applyBorder="1" applyAlignment="1">
      <alignment horizontal="center" vertical="center"/>
    </xf>
    <xf numFmtId="170" fontId="27" fillId="0" borderId="0" xfId="0" applyNumberFormat="1" applyFont="1" applyAlignment="1" applyProtection="1">
      <alignment horizontal="left"/>
      <protection hidden="1"/>
    </xf>
    <xf numFmtId="0" fontId="42" fillId="0" borderId="11" xfId="0" applyFont="1" applyFill="1" applyBorder="1" applyAlignment="1" applyProtection="1">
      <alignment horizontal="center"/>
      <protection locked="0"/>
    </xf>
    <xf numFmtId="0" fontId="43" fillId="0" borderId="0" xfId="0" applyFont="1"/>
    <xf numFmtId="0" fontId="44" fillId="0" borderId="0" xfId="0" applyFont="1"/>
    <xf numFmtId="176" fontId="45" fillId="0" borderId="0" xfId="0" applyNumberFormat="1" applyFont="1" applyAlignment="1">
      <alignment horizontal="center"/>
    </xf>
    <xf numFmtId="0" fontId="27" fillId="0" borderId="0" xfId="0" applyFont="1" applyBorder="1" applyProtection="1">
      <protection locked="0"/>
    </xf>
    <xf numFmtId="0" fontId="37" fillId="0" borderId="0" xfId="0" applyFont="1" applyBorder="1" applyProtection="1">
      <protection locked="0"/>
    </xf>
    <xf numFmtId="176" fontId="45" fillId="0" borderId="0" xfId="0" applyNumberFormat="1" applyFont="1" applyFill="1" applyBorder="1" applyAlignment="1">
      <alignment horizontal="center"/>
    </xf>
    <xf numFmtId="0" fontId="28" fillId="0" borderId="0" xfId="0" applyFont="1" applyBorder="1" applyAlignment="1" applyProtection="1">
      <protection hidden="1"/>
    </xf>
    <xf numFmtId="176" fontId="36" fillId="0" borderId="11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/>
      <protection hidden="1"/>
    </xf>
    <xf numFmtId="0" fontId="36" fillId="0" borderId="0" xfId="0" applyFont="1" applyFill="1" applyBorder="1" applyAlignment="1" applyProtection="1">
      <alignment horizontal="center"/>
      <protection hidden="1"/>
    </xf>
    <xf numFmtId="0" fontId="37" fillId="0" borderId="0" xfId="0" applyFont="1" applyFill="1" applyBorder="1" applyProtection="1"/>
    <xf numFmtId="0" fontId="28" fillId="0" borderId="0" xfId="0" applyFont="1" applyFill="1" applyBorder="1" applyProtection="1"/>
    <xf numFmtId="14" fontId="37" fillId="0" borderId="0" xfId="0" applyNumberFormat="1" applyFont="1" applyFill="1" applyBorder="1" applyProtection="1"/>
    <xf numFmtId="176" fontId="36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 applyProtection="1">
      <protection hidden="1"/>
    </xf>
    <xf numFmtId="176" fontId="45" fillId="20" borderId="11" xfId="0" applyNumberFormat="1" applyFont="1" applyFill="1" applyBorder="1" applyAlignment="1">
      <alignment horizontal="center" vertical="center"/>
    </xf>
    <xf numFmtId="168" fontId="22" fillId="0" borderId="0" xfId="0" applyNumberFormat="1" applyFont="1" applyFill="1" applyBorder="1" applyAlignment="1" applyProtection="1">
      <alignment vertical="center"/>
      <protection locked="0"/>
    </xf>
    <xf numFmtId="49" fontId="22" fillId="0" borderId="0" xfId="0" applyNumberFormat="1" applyFont="1" applyFill="1" applyBorder="1" applyAlignment="1" applyProtection="1">
      <alignment vertical="center"/>
      <protection locked="0"/>
    </xf>
    <xf numFmtId="49" fontId="48" fillId="0" borderId="0" xfId="0" applyNumberFormat="1" applyFont="1" applyFill="1" applyBorder="1" applyAlignment="1" applyProtection="1">
      <alignment vertical="center"/>
      <protection locked="0"/>
    </xf>
    <xf numFmtId="49" fontId="49" fillId="0" borderId="0" xfId="0" applyNumberFormat="1" applyFont="1" applyFill="1" applyBorder="1" applyAlignment="1" applyProtection="1">
      <alignment vertical="center"/>
      <protection locked="0"/>
    </xf>
    <xf numFmtId="176" fontId="45" fillId="0" borderId="14" xfId="0" applyNumberFormat="1" applyFont="1" applyFill="1" applyBorder="1" applyAlignment="1">
      <alignment horizontal="center" vertical="center"/>
    </xf>
    <xf numFmtId="0" fontId="51" fillId="0" borderId="11" xfId="0" applyFont="1" applyFill="1" applyBorder="1" applyAlignment="1" applyProtection="1">
      <alignment horizontal="center" vertical="center"/>
      <protection hidden="1"/>
    </xf>
    <xf numFmtId="171" fontId="52" fillId="23" borderId="11" xfId="0" applyNumberFormat="1" applyFont="1" applyFill="1" applyBorder="1" applyAlignment="1" applyProtection="1">
      <alignment horizontal="center" vertical="center"/>
      <protection hidden="1"/>
    </xf>
    <xf numFmtId="0" fontId="36" fillId="0" borderId="0" xfId="0" applyFont="1" applyProtection="1">
      <protection locked="0"/>
    </xf>
    <xf numFmtId="0" fontId="36" fillId="0" borderId="0" xfId="0" applyFont="1" applyAlignment="1" applyProtection="1">
      <alignment horizontal="left" vertical="center"/>
      <protection locked="0"/>
    </xf>
    <xf numFmtId="0" fontId="0" fillId="0" borderId="0" xfId="0" quotePrefix="1"/>
    <xf numFmtId="0" fontId="51" fillId="24" borderId="11" xfId="0" applyFont="1" applyFill="1" applyBorder="1" applyAlignment="1" applyProtection="1">
      <alignment horizontal="center" vertical="center"/>
      <protection hidden="1"/>
    </xf>
    <xf numFmtId="0" fontId="28" fillId="0" borderId="0" xfId="0" quotePrefix="1" applyFont="1" applyFill="1" applyBorder="1" applyAlignment="1" applyProtection="1">
      <alignment horizontal="center" wrapText="1"/>
      <protection hidden="1"/>
    </xf>
    <xf numFmtId="14" fontId="28" fillId="0" borderId="0" xfId="0" applyNumberFormat="1" applyFont="1" applyFill="1" applyBorder="1" applyAlignment="1" applyProtection="1">
      <alignment horizontal="center"/>
      <protection hidden="1"/>
    </xf>
    <xf numFmtId="0" fontId="7" fillId="0" borderId="0" xfId="0" quotePrefix="1" applyFont="1"/>
    <xf numFmtId="0" fontId="51" fillId="26" borderId="11" xfId="0" applyFont="1" applyFill="1" applyBorder="1" applyAlignment="1" applyProtection="1">
      <alignment horizontal="center" vertical="center"/>
      <protection hidden="1"/>
    </xf>
    <xf numFmtId="0" fontId="51" fillId="25" borderId="11" xfId="0" applyFont="1" applyFill="1" applyBorder="1" applyAlignment="1" applyProtection="1">
      <alignment horizontal="center" vertical="center"/>
      <protection hidden="1"/>
    </xf>
    <xf numFmtId="0" fontId="51" fillId="27" borderId="11" xfId="0" applyFont="1" applyFill="1" applyBorder="1" applyAlignment="1" applyProtection="1">
      <alignment horizontal="center" vertical="center"/>
      <protection hidden="1"/>
    </xf>
    <xf numFmtId="171" fontId="28" fillId="21" borderId="13" xfId="0" applyNumberFormat="1" applyFont="1" applyFill="1" applyBorder="1" applyAlignment="1" applyProtection="1">
      <alignment horizontal="center" vertical="center"/>
      <protection hidden="1"/>
    </xf>
    <xf numFmtId="0" fontId="53" fillId="0" borderId="0" xfId="46" applyAlignment="1" applyProtection="1">
      <alignment horizontal="left"/>
      <protection hidden="1"/>
    </xf>
    <xf numFmtId="0" fontId="55" fillId="0" borderId="0" xfId="47" applyNumberFormat="1" applyFont="1" applyFill="1" applyBorder="1" applyAlignment="1">
      <alignment horizontal="center" textRotation="90"/>
    </xf>
    <xf numFmtId="0" fontId="7" fillId="0" borderId="0" xfId="0" applyFont="1"/>
    <xf numFmtId="0" fontId="55" fillId="28" borderId="11" xfId="47" applyNumberFormat="1" applyFont="1" applyFill="1" applyBorder="1" applyAlignment="1">
      <alignment horizontal="center" vertical="center" wrapText="1"/>
    </xf>
    <xf numFmtId="14" fontId="55" fillId="28" borderId="11" xfId="47" quotePrefix="1" applyNumberFormat="1" applyFont="1" applyFill="1" applyBorder="1" applyAlignment="1">
      <alignment horizontal="center" vertical="center" wrapText="1"/>
    </xf>
    <xf numFmtId="0" fontId="55" fillId="28" borderId="11" xfId="47" quotePrefix="1" applyNumberFormat="1" applyFont="1" applyFill="1" applyBorder="1" applyAlignment="1">
      <alignment horizontal="center" vertical="center" wrapText="1"/>
    </xf>
    <xf numFmtId="177" fontId="55" fillId="29" borderId="11" xfId="47" applyNumberFormat="1" applyFont="1" applyFill="1" applyBorder="1" applyAlignment="1">
      <alignment horizontal="center" vertical="center" wrapText="1"/>
    </xf>
    <xf numFmtId="177" fontId="55" fillId="30" borderId="11" xfId="47" applyNumberFormat="1" applyFont="1" applyFill="1" applyBorder="1" applyAlignment="1">
      <alignment horizontal="center" vertical="center" wrapText="1"/>
    </xf>
    <xf numFmtId="49" fontId="55" fillId="30" borderId="11" xfId="47" applyNumberFormat="1" applyFont="1" applyFill="1" applyBorder="1" applyAlignment="1">
      <alignment horizontal="center" vertical="center" wrapText="1"/>
    </xf>
    <xf numFmtId="0" fontId="55" fillId="31" borderId="11" xfId="47" quotePrefix="1" applyNumberFormat="1" applyFont="1" applyFill="1" applyBorder="1" applyAlignment="1">
      <alignment horizontal="center" vertical="center" wrapText="1"/>
    </xf>
    <xf numFmtId="0" fontId="55" fillId="32" borderId="11" xfId="47" quotePrefix="1" applyNumberFormat="1" applyFont="1" applyFill="1" applyBorder="1" applyAlignment="1">
      <alignment horizontal="center" vertical="center" wrapText="1"/>
    </xf>
    <xf numFmtId="178" fontId="55" fillId="33" borderId="11" xfId="47" quotePrefix="1" applyNumberFormat="1" applyFont="1" applyFill="1" applyBorder="1" applyAlignment="1">
      <alignment horizontal="center" vertical="center" wrapText="1"/>
    </xf>
    <xf numFmtId="0" fontId="55" fillId="33" borderId="11" xfId="47" quotePrefix="1" applyNumberFormat="1" applyFont="1" applyFill="1" applyBorder="1" applyAlignment="1">
      <alignment horizontal="center" vertical="center" wrapText="1"/>
    </xf>
    <xf numFmtId="0" fontId="55" fillId="34" borderId="11" xfId="47" quotePrefix="1" applyNumberFormat="1" applyFont="1" applyFill="1" applyBorder="1" applyAlignment="1">
      <alignment horizontal="center" vertical="center" wrapText="1"/>
    </xf>
    <xf numFmtId="0" fontId="55" fillId="35" borderId="11" xfId="47" quotePrefix="1" applyNumberFormat="1" applyFont="1" applyFill="1" applyBorder="1" applyAlignment="1">
      <alignment horizontal="center" vertical="center" wrapText="1"/>
    </xf>
    <xf numFmtId="0" fontId="55" fillId="30" borderId="11" xfId="47" quotePrefix="1" applyNumberFormat="1" applyFont="1" applyFill="1" applyBorder="1" applyAlignment="1">
      <alignment horizontal="center" vertical="center" wrapText="1"/>
    </xf>
    <xf numFmtId="0" fontId="55" fillId="30" borderId="11" xfId="47" applyNumberFormat="1" applyFont="1" applyFill="1" applyBorder="1" applyAlignment="1">
      <alignment horizontal="center" vertical="center" wrapText="1"/>
    </xf>
    <xf numFmtId="0" fontId="55" fillId="0" borderId="0" xfId="47" applyFont="1" applyFill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44" fontId="0" fillId="0" borderId="0" xfId="45" applyFont="1"/>
    <xf numFmtId="44" fontId="58" fillId="0" borderId="11" xfId="45" applyFont="1" applyBorder="1"/>
    <xf numFmtId="44" fontId="57" fillId="0" borderId="18" xfId="45" applyFont="1" applyFill="1" applyBorder="1" applyAlignment="1" applyProtection="1">
      <alignment horizontal="center" vertical="center" wrapText="1"/>
      <protection locked="0"/>
    </xf>
    <xf numFmtId="176" fontId="36" fillId="0" borderId="16" xfId="0" applyNumberFormat="1" applyFont="1" applyFill="1" applyBorder="1" applyAlignment="1" applyProtection="1">
      <alignment horizontal="center" vertical="center"/>
      <protection locked="0"/>
    </xf>
    <xf numFmtId="44" fontId="58" fillId="0" borderId="16" xfId="45" applyFont="1" applyBorder="1"/>
    <xf numFmtId="0" fontId="47" fillId="0" borderId="0" xfId="0" applyFont="1" applyAlignment="1">
      <alignment horizontal="center" vertical="center"/>
    </xf>
    <xf numFmtId="44" fontId="57" fillId="0" borderId="17" xfId="45" applyFont="1" applyFill="1" applyBorder="1" applyAlignment="1" applyProtection="1">
      <alignment horizontal="center" vertical="center"/>
      <protection locked="0"/>
    </xf>
    <xf numFmtId="0" fontId="55" fillId="36" borderId="11" xfId="47" applyNumberFormat="1" applyFont="1" applyFill="1" applyBorder="1" applyAlignment="1">
      <alignment horizontal="center" vertical="center" wrapText="1"/>
    </xf>
    <xf numFmtId="10" fontId="59" fillId="0" borderId="19" xfId="48" applyNumberFormat="1" applyFont="1" applyFill="1" applyBorder="1" applyAlignment="1" applyProtection="1">
      <alignment horizontal="center" vertical="center" wrapText="1"/>
      <protection locked="0"/>
    </xf>
    <xf numFmtId="0" fontId="42" fillId="24" borderId="11" xfId="0" applyFont="1" applyFill="1" applyBorder="1" applyAlignment="1" applyProtection="1">
      <alignment horizontal="center" vertical="center"/>
      <protection hidden="1"/>
    </xf>
    <xf numFmtId="0" fontId="60" fillId="37" borderId="0" xfId="0" applyFont="1" applyFill="1" applyAlignment="1">
      <alignment horizontal="center"/>
    </xf>
    <xf numFmtId="0" fontId="6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4" fontId="57" fillId="0" borderId="0" xfId="45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39" fillId="0" borderId="0" xfId="33" applyNumberFormat="1" applyFont="1" applyAlignment="1">
      <alignment horizontal="center"/>
    </xf>
    <xf numFmtId="14" fontId="0" fillId="0" borderId="0" xfId="0" applyNumberFormat="1"/>
    <xf numFmtId="179" fontId="0" fillId="0" borderId="0" xfId="0" applyNumberFormat="1"/>
    <xf numFmtId="0" fontId="7" fillId="0" borderId="0" xfId="0" applyFont="1" applyAlignment="1">
      <alignment horizontal="center" vertical="center"/>
    </xf>
    <xf numFmtId="180" fontId="0" fillId="0" borderId="0" xfId="0" applyNumberFormat="1"/>
    <xf numFmtId="49" fontId="57" fillId="0" borderId="24" xfId="45" applyNumberFormat="1" applyFont="1" applyFill="1" applyBorder="1" applyAlignment="1" applyProtection="1">
      <alignment horizontal="center" vertical="center"/>
      <protection locked="0"/>
    </xf>
    <xf numFmtId="49" fontId="57" fillId="0" borderId="23" xfId="45" applyNumberFormat="1" applyFont="1" applyFill="1" applyBorder="1" applyAlignment="1" applyProtection="1">
      <alignment horizontal="center" vertical="center"/>
      <protection locked="0"/>
    </xf>
    <xf numFmtId="44" fontId="58" fillId="0" borderId="16" xfId="45" applyFont="1" applyBorder="1" applyAlignment="1">
      <alignment horizontal="center" vertical="center"/>
    </xf>
    <xf numFmtId="176" fontId="36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36" fillId="38" borderId="16" xfId="0" applyNumberFormat="1" applyFont="1" applyFill="1" applyBorder="1" applyAlignment="1" applyProtection="1">
      <alignment horizontal="center" vertical="center"/>
      <protection locked="0"/>
    </xf>
    <xf numFmtId="176" fontId="36" fillId="39" borderId="11" xfId="0" applyNumberFormat="1" applyFont="1" applyFill="1" applyBorder="1" applyAlignment="1" applyProtection="1">
      <alignment horizontal="center" vertical="center"/>
      <protection locked="0"/>
    </xf>
    <xf numFmtId="176" fontId="36" fillId="40" borderId="11" xfId="0" applyNumberFormat="1" applyFont="1" applyFill="1" applyBorder="1" applyAlignment="1" applyProtection="1">
      <alignment horizontal="center" vertical="center"/>
      <protection locked="0"/>
    </xf>
    <xf numFmtId="176" fontId="36" fillId="41" borderId="11" xfId="0" applyNumberFormat="1" applyFont="1" applyFill="1" applyBorder="1" applyAlignment="1" applyProtection="1">
      <alignment horizontal="center" vertical="center"/>
      <protection locked="0"/>
    </xf>
    <xf numFmtId="176" fontId="36" fillId="42" borderId="11" xfId="0" applyNumberFormat="1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vertical="center"/>
      <protection locked="0"/>
    </xf>
    <xf numFmtId="0" fontId="63" fillId="44" borderId="0" xfId="0" applyFont="1" applyFill="1" applyBorder="1" applyAlignment="1" applyProtection="1">
      <alignment horizontal="center" vertical="center"/>
      <protection locked="0"/>
    </xf>
    <xf numFmtId="49" fontId="0" fillId="0" borderId="0" xfId="0" applyNumberFormat="1"/>
    <xf numFmtId="49" fontId="22" fillId="0" borderId="0" xfId="0" applyNumberFormat="1" applyFont="1" applyFill="1" applyBorder="1" applyAlignment="1" applyProtection="1">
      <alignment horizontal="center" vertical="center"/>
      <protection locked="0"/>
    </xf>
    <xf numFmtId="168" fontId="22" fillId="0" borderId="0" xfId="0" applyNumberFormat="1" applyFont="1" applyFill="1" applyBorder="1" applyAlignment="1" applyProtection="1">
      <alignment horizontal="center" vertical="center"/>
      <protection locked="0"/>
    </xf>
    <xf numFmtId="166" fontId="34" fillId="18" borderId="10" xfId="0" applyNumberFormat="1" applyFont="1" applyFill="1" applyBorder="1" applyAlignment="1" applyProtection="1">
      <alignment horizontal="center" vertical="center" wrapText="1"/>
      <protection hidden="1"/>
    </xf>
    <xf numFmtId="166" fontId="34" fillId="18" borderId="14" xfId="0" applyNumberFormat="1" applyFont="1" applyFill="1" applyBorder="1" applyAlignment="1" applyProtection="1">
      <alignment horizontal="center" vertical="center" wrapText="1"/>
      <protection hidden="1"/>
    </xf>
    <xf numFmtId="166" fontId="34" fillId="18" borderId="15" xfId="0" applyNumberFormat="1" applyFont="1" applyFill="1" applyBorder="1" applyAlignment="1" applyProtection="1">
      <alignment horizontal="center" vertical="center" wrapText="1"/>
      <protection hidden="1"/>
    </xf>
    <xf numFmtId="166" fontId="24" fillId="0" borderId="0" xfId="0" applyNumberFormat="1" applyFont="1" applyFill="1" applyBorder="1" applyAlignment="1" applyProtection="1">
      <alignment horizontal="center" vertical="center"/>
      <protection locked="0"/>
    </xf>
    <xf numFmtId="0" fontId="33" fillId="22" borderId="11" xfId="0" applyFont="1" applyFill="1" applyBorder="1" applyAlignment="1" applyProtection="1">
      <alignment horizontal="center" vertical="center" textRotation="90"/>
    </xf>
    <xf numFmtId="0" fontId="33" fillId="22" borderId="13" xfId="0" applyFont="1" applyFill="1" applyBorder="1" applyAlignment="1" applyProtection="1">
      <alignment horizontal="center" vertical="center" textRotation="90"/>
    </xf>
    <xf numFmtId="166" fontId="35" fillId="21" borderId="10" xfId="0" applyNumberFormat="1" applyFont="1" applyFill="1" applyBorder="1" applyAlignment="1" applyProtection="1">
      <alignment horizontal="center" vertical="center" wrapText="1"/>
      <protection hidden="1"/>
    </xf>
    <xf numFmtId="166" fontId="35" fillId="21" borderId="14" xfId="0" applyNumberFormat="1" applyFont="1" applyFill="1" applyBorder="1" applyAlignment="1" applyProtection="1">
      <alignment horizontal="center" vertical="center" wrapText="1"/>
      <protection hidden="1"/>
    </xf>
    <xf numFmtId="166" fontId="35" fillId="21" borderId="15" xfId="0" applyNumberFormat="1" applyFont="1" applyFill="1" applyBorder="1" applyAlignment="1" applyProtection="1">
      <alignment horizontal="center" vertical="center" wrapText="1"/>
      <protection hidden="1"/>
    </xf>
    <xf numFmtId="0" fontId="7" fillId="43" borderId="0" xfId="0" applyFont="1" applyFill="1" applyAlignment="1">
      <alignment horizontal="center" vertical="center"/>
    </xf>
    <xf numFmtId="0" fontId="0" fillId="43" borderId="0" xfId="0" applyFill="1" applyAlignment="1">
      <alignment horizontal="center" vertical="center"/>
    </xf>
    <xf numFmtId="0" fontId="65" fillId="25" borderId="0" xfId="0" applyFont="1" applyFill="1" applyBorder="1" applyAlignment="1" applyProtection="1">
      <alignment horizontal="center" vertical="top" wrapText="1"/>
      <protection locked="0"/>
    </xf>
    <xf numFmtId="0" fontId="7" fillId="45" borderId="0" xfId="0" applyFont="1" applyFill="1" applyAlignment="1">
      <alignment horizontal="center" vertical="center"/>
    </xf>
    <xf numFmtId="0" fontId="64" fillId="43" borderId="0" xfId="0" applyFont="1" applyFill="1" applyBorder="1" applyAlignment="1" applyProtection="1">
      <alignment horizontal="center" vertical="center"/>
      <protection locked="0"/>
    </xf>
    <xf numFmtId="0" fontId="63" fillId="44" borderId="0" xfId="0" applyFont="1" applyFill="1" applyBorder="1" applyAlignment="1" applyProtection="1">
      <alignment horizontal="center" vertical="center"/>
      <protection locked="0"/>
    </xf>
    <xf numFmtId="0" fontId="57" fillId="0" borderId="10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57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/>
    </xf>
    <xf numFmtId="0" fontId="47" fillId="0" borderId="0" xfId="0" applyFont="1" applyAlignment="1">
      <alignment horizontal="center" vertical="center"/>
    </xf>
    <xf numFmtId="176" fontId="57" fillId="0" borderId="13" xfId="0" applyNumberFormat="1" applyFont="1" applyFill="1" applyBorder="1" applyAlignment="1" applyProtection="1">
      <alignment horizontal="center" vertical="center"/>
      <protection locked="0"/>
    </xf>
    <xf numFmtId="176" fontId="57" fillId="0" borderId="19" xfId="0" applyNumberFormat="1" applyFont="1" applyFill="1" applyBorder="1" applyAlignment="1" applyProtection="1">
      <alignment horizontal="center" vertical="center"/>
      <protection locked="0"/>
    </xf>
    <xf numFmtId="176" fontId="57" fillId="0" borderId="17" xfId="0" applyNumberFormat="1" applyFont="1" applyFill="1" applyBorder="1" applyAlignment="1" applyProtection="1">
      <alignment horizontal="center" vertical="center" wrapText="1"/>
      <protection locked="0"/>
    </xf>
    <xf numFmtId="176" fontId="57" fillId="0" borderId="22" xfId="0" applyNumberFormat="1" applyFont="1" applyFill="1" applyBorder="1" applyAlignment="1" applyProtection="1">
      <alignment horizontal="center" vertical="center" wrapText="1"/>
      <protection locked="0"/>
    </xf>
    <xf numFmtId="176" fontId="57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26" fillId="19" borderId="10" xfId="0" applyFont="1" applyFill="1" applyBorder="1" applyAlignment="1" applyProtection="1">
      <alignment horizontal="center" vertical="center"/>
      <protection hidden="1"/>
    </xf>
    <xf numFmtId="0" fontId="26" fillId="19" borderId="15" xfId="0" applyFont="1" applyFill="1" applyBorder="1" applyAlignment="1" applyProtection="1">
      <alignment horizontal="center" vertical="center"/>
      <protection hidden="1"/>
    </xf>
  </cellXfs>
  <cellStyles count="5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6" builtinId="8"/>
    <cellStyle name="Milliers" xfId="31" builtinId="3"/>
    <cellStyle name="Monétaire" xfId="45" builtinId="4"/>
    <cellStyle name="Neutre" xfId="32" builtinId="28" customBuiltin="1"/>
    <cellStyle name="Normal" xfId="0" builtinId="0"/>
    <cellStyle name="Normal 2" xfId="47"/>
    <cellStyle name="Normal 3" xfId="33"/>
    <cellStyle name="Normal 4" xfId="49"/>
    <cellStyle name="Normal_SVM Vierge 2004" xfId="34"/>
    <cellStyle name="Pourcentage" xfId="48" builtinId="5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54"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ill>
        <patternFill patternType="gray125">
          <fgColor indexed="64"/>
          <bgColor indexed="65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theme="9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b/>
        <i val="0"/>
        <condense val="0"/>
        <extend val="0"/>
        <color indexed="12"/>
      </font>
      <fill>
        <patternFill>
          <bgColor indexed="55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indexed="22"/>
      </font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367393</xdr:colOff>
      <xdr:row>2</xdr:row>
      <xdr:rowOff>409576</xdr:rowOff>
    </xdr:from>
    <xdr:to>
      <xdr:col>22</xdr:col>
      <xdr:colOff>19050</xdr:colOff>
      <xdr:row>3</xdr:row>
      <xdr:rowOff>43523</xdr:rowOff>
    </xdr:to>
    <xdr:grpSp>
      <xdr:nvGrpSpPr>
        <xdr:cNvPr id="1085" name="Group 1"/>
        <xdr:cNvGrpSpPr>
          <a:grpSpLocks/>
        </xdr:cNvGrpSpPr>
      </xdr:nvGrpSpPr>
      <xdr:grpSpPr bwMode="auto">
        <a:xfrm>
          <a:off x="9933214" y="981076"/>
          <a:ext cx="998765" cy="259876"/>
          <a:chOff x="465" y="43"/>
          <a:chExt cx="70" cy="27"/>
        </a:xfrm>
      </xdr:grpSpPr>
      <xdr:sp macro="[0]!Plus_un" textlink="">
        <xdr:nvSpPr>
          <xdr:cNvPr id="1089" name="AutoShape 2"/>
          <xdr:cNvSpPr>
            <a:spLocks noChangeArrowheads="1"/>
          </xdr:cNvSpPr>
        </xdr:nvSpPr>
        <xdr:spPr bwMode="auto">
          <a:xfrm>
            <a:off x="465" y="43"/>
            <a:ext cx="70" cy="27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[0]!Plus_un" textlink="">
        <xdr:nvSpPr>
          <xdr:cNvPr id="1090" name="AutoShape 3"/>
          <xdr:cNvSpPr>
            <a:spLocks noChangeArrowheads="1"/>
          </xdr:cNvSpPr>
        </xdr:nvSpPr>
        <xdr:spPr bwMode="auto">
          <a:xfrm>
            <a:off x="495" y="52"/>
            <a:ext cx="10" cy="8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367393</xdr:colOff>
      <xdr:row>3</xdr:row>
      <xdr:rowOff>95250</xdr:rowOff>
    </xdr:from>
    <xdr:to>
      <xdr:col>22</xdr:col>
      <xdr:colOff>19050</xdr:colOff>
      <xdr:row>4</xdr:row>
      <xdr:rowOff>176893</xdr:rowOff>
    </xdr:to>
    <xdr:grpSp>
      <xdr:nvGrpSpPr>
        <xdr:cNvPr id="1086" name="Group 4"/>
        <xdr:cNvGrpSpPr>
          <a:grpSpLocks/>
        </xdr:cNvGrpSpPr>
      </xdr:nvGrpSpPr>
      <xdr:grpSpPr bwMode="auto">
        <a:xfrm>
          <a:off x="9933214" y="1292679"/>
          <a:ext cx="998765" cy="258535"/>
          <a:chOff x="465" y="75"/>
          <a:chExt cx="70" cy="27"/>
        </a:xfrm>
      </xdr:grpSpPr>
      <xdr:sp macro="[0]!moins_un" textlink="">
        <xdr:nvSpPr>
          <xdr:cNvPr id="1087" name="AutoShape 5"/>
          <xdr:cNvSpPr>
            <a:spLocks noChangeArrowheads="1"/>
          </xdr:cNvSpPr>
        </xdr:nvSpPr>
        <xdr:spPr bwMode="auto">
          <a:xfrm rot="10800000">
            <a:off x="465" y="75"/>
            <a:ext cx="70" cy="27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[0]!moins_un" textlink="">
        <xdr:nvSpPr>
          <xdr:cNvPr id="1088" name="AutoShape 6"/>
          <xdr:cNvSpPr>
            <a:spLocks noChangeArrowheads="1"/>
          </xdr:cNvSpPr>
        </xdr:nvSpPr>
        <xdr:spPr bwMode="auto">
          <a:xfrm rot="10800000">
            <a:off x="495" y="86"/>
            <a:ext cx="10" cy="8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95250</xdr:colOff>
      <xdr:row>2</xdr:row>
      <xdr:rowOff>176893</xdr:rowOff>
    </xdr:from>
    <xdr:to>
      <xdr:col>7</xdr:col>
      <xdr:colOff>161926</xdr:colOff>
      <xdr:row>3</xdr:row>
      <xdr:rowOff>58511</xdr:rowOff>
    </xdr:to>
    <xdr:sp macro="[0]!debut" textlink="">
      <xdr:nvSpPr>
        <xdr:cNvPr id="9" name="Rectangle à coins arrondis 8"/>
        <xdr:cNvSpPr/>
      </xdr:nvSpPr>
      <xdr:spPr>
        <a:xfrm>
          <a:off x="1578429" y="748393"/>
          <a:ext cx="1372961" cy="507547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Nouvelle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508226</xdr:colOff>
      <xdr:row>11</xdr:row>
      <xdr:rowOff>6803</xdr:rowOff>
    </xdr:from>
    <xdr:to>
      <xdr:col>19</xdr:col>
      <xdr:colOff>357187</xdr:colOff>
      <xdr:row>13</xdr:row>
      <xdr:rowOff>80964</xdr:rowOff>
    </xdr:to>
    <xdr:sp macro="[0]!debut" textlink="">
      <xdr:nvSpPr>
        <xdr:cNvPr id="2" name="Rectangle à coins arrondis 1"/>
        <xdr:cNvSpPr/>
      </xdr:nvSpPr>
      <xdr:spPr>
        <a:xfrm>
          <a:off x="9818914" y="4971709"/>
          <a:ext cx="3111273" cy="407536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Nouvelle Saisie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\Exemple\Gestion%20Planning%20absences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Claire%20et%20Thibault/envoi%20a%20claire/v2/1e%20envoi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"/>
      <sheetName val="Planning"/>
      <sheetName val="Gestion Absences"/>
      <sheetName val="Calandrier"/>
      <sheetName val="Paramètre DIVERS"/>
      <sheetName val="Récup"/>
    </sheetNames>
    <sheetDataSet>
      <sheetData sheetId="0"/>
      <sheetData sheetId="1"/>
      <sheetData sheetId="2">
        <row r="7">
          <cell r="C7" t="str">
            <v>NOTET</v>
          </cell>
        </row>
      </sheetData>
      <sheetData sheetId="3">
        <row r="5">
          <cell r="E5">
            <v>39416</v>
          </cell>
          <cell r="F5" t="str">
            <v>j</v>
          </cell>
          <cell r="G5">
            <v>1</v>
          </cell>
          <cell r="H5">
            <v>39447</v>
          </cell>
        </row>
        <row r="6">
          <cell r="E6">
            <v>39417</v>
          </cell>
          <cell r="F6" t="str">
            <v>v</v>
          </cell>
          <cell r="G6">
            <v>2</v>
          </cell>
          <cell r="H6">
            <v>39478</v>
          </cell>
        </row>
        <row r="7">
          <cell r="E7">
            <v>39418</v>
          </cell>
          <cell r="F7" t="str">
            <v>s</v>
          </cell>
          <cell r="G7">
            <v>3</v>
          </cell>
          <cell r="H7">
            <v>39507</v>
          </cell>
        </row>
        <row r="8">
          <cell r="E8">
            <v>39419</v>
          </cell>
          <cell r="F8" t="str">
            <v>d</v>
          </cell>
          <cell r="G8">
            <v>4</v>
          </cell>
          <cell r="H8">
            <v>39538</v>
          </cell>
        </row>
        <row r="9">
          <cell r="E9">
            <v>39420</v>
          </cell>
          <cell r="F9" t="str">
            <v>l</v>
          </cell>
          <cell r="G9">
            <v>5</v>
          </cell>
          <cell r="H9">
            <v>39568</v>
          </cell>
        </row>
        <row r="10">
          <cell r="E10">
            <v>39421</v>
          </cell>
          <cell r="F10" t="str">
            <v>m</v>
          </cell>
          <cell r="G10">
            <v>6</v>
          </cell>
          <cell r="H10">
            <v>39599</v>
          </cell>
        </row>
        <row r="11">
          <cell r="E11">
            <v>39422</v>
          </cell>
          <cell r="F11" t="str">
            <v>m</v>
          </cell>
          <cell r="G11">
            <v>7</v>
          </cell>
          <cell r="H11">
            <v>39629</v>
          </cell>
        </row>
        <row r="12">
          <cell r="E12">
            <v>39423</v>
          </cell>
          <cell r="F12" t="str">
            <v>j</v>
          </cell>
          <cell r="G12">
            <v>8</v>
          </cell>
          <cell r="H12">
            <v>39660</v>
          </cell>
        </row>
        <row r="13">
          <cell r="E13">
            <v>39424</v>
          </cell>
          <cell r="F13" t="str">
            <v>v</v>
          </cell>
          <cell r="G13">
            <v>9</v>
          </cell>
          <cell r="H13">
            <v>39691</v>
          </cell>
        </row>
        <row r="14">
          <cell r="E14">
            <v>39425</v>
          </cell>
          <cell r="F14" t="str">
            <v>s</v>
          </cell>
          <cell r="G14">
            <v>10</v>
          </cell>
          <cell r="H14">
            <v>39721</v>
          </cell>
        </row>
        <row r="15">
          <cell r="E15">
            <v>39426</v>
          </cell>
          <cell r="F15" t="str">
            <v>d</v>
          </cell>
          <cell r="G15">
            <v>11</v>
          </cell>
          <cell r="H15">
            <v>39752</v>
          </cell>
        </row>
        <row r="16">
          <cell r="E16">
            <v>39427</v>
          </cell>
          <cell r="F16" t="str">
            <v>l</v>
          </cell>
          <cell r="G16">
            <v>12</v>
          </cell>
          <cell r="H16">
            <v>39782</v>
          </cell>
        </row>
        <row r="17">
          <cell r="E17">
            <v>39428</v>
          </cell>
          <cell r="F17" t="str">
            <v>m</v>
          </cell>
        </row>
        <row r="18">
          <cell r="E18">
            <v>39429</v>
          </cell>
          <cell r="F18" t="str">
            <v>m</v>
          </cell>
        </row>
        <row r="19">
          <cell r="E19">
            <v>39430</v>
          </cell>
          <cell r="F19" t="str">
            <v>j</v>
          </cell>
        </row>
        <row r="20">
          <cell r="E20">
            <v>39431</v>
          </cell>
          <cell r="F20" t="str">
            <v>v</v>
          </cell>
        </row>
        <row r="21">
          <cell r="E21">
            <v>39432</v>
          </cell>
          <cell r="F21" t="str">
            <v>s</v>
          </cell>
        </row>
        <row r="22">
          <cell r="E22">
            <v>39433</v>
          </cell>
          <cell r="F22" t="str">
            <v>d</v>
          </cell>
        </row>
        <row r="23">
          <cell r="E23">
            <v>39434</v>
          </cell>
          <cell r="F23" t="str">
            <v>l</v>
          </cell>
        </row>
        <row r="24">
          <cell r="E24">
            <v>39435</v>
          </cell>
          <cell r="F24" t="str">
            <v>m</v>
          </cell>
        </row>
        <row r="25">
          <cell r="E25">
            <v>39436</v>
          </cell>
          <cell r="F25" t="str">
            <v>m</v>
          </cell>
        </row>
        <row r="26">
          <cell r="E26">
            <v>39437</v>
          </cell>
          <cell r="F26" t="str">
            <v>j</v>
          </cell>
        </row>
        <row r="27">
          <cell r="E27">
            <v>39438</v>
          </cell>
          <cell r="F27" t="str">
            <v>v</v>
          </cell>
        </row>
        <row r="28">
          <cell r="E28">
            <v>39439</v>
          </cell>
          <cell r="F28" t="str">
            <v>s</v>
          </cell>
        </row>
        <row r="29">
          <cell r="E29">
            <v>39440</v>
          </cell>
          <cell r="F29" t="str">
            <v>d</v>
          </cell>
        </row>
        <row r="30">
          <cell r="E30">
            <v>39441</v>
          </cell>
          <cell r="F30" t="str">
            <v>l</v>
          </cell>
        </row>
        <row r="31">
          <cell r="E31">
            <v>39442</v>
          </cell>
          <cell r="F31" t="str">
            <v>m</v>
          </cell>
        </row>
        <row r="32">
          <cell r="E32">
            <v>39443</v>
          </cell>
          <cell r="F32" t="str">
            <v>m</v>
          </cell>
        </row>
        <row r="33">
          <cell r="E33">
            <v>39444</v>
          </cell>
          <cell r="F33" t="str">
            <v>j</v>
          </cell>
        </row>
        <row r="34">
          <cell r="E34">
            <v>39445</v>
          </cell>
          <cell r="F34" t="str">
            <v>v</v>
          </cell>
        </row>
        <row r="35">
          <cell r="E35">
            <v>39446</v>
          </cell>
          <cell r="F35" t="str">
            <v>s</v>
          </cell>
        </row>
        <row r="36">
          <cell r="E36">
            <v>39447</v>
          </cell>
          <cell r="F36" t="str">
            <v>f</v>
          </cell>
        </row>
        <row r="37">
          <cell r="E37">
            <v>39448</v>
          </cell>
          <cell r="F37" t="str">
            <v>l</v>
          </cell>
        </row>
        <row r="38">
          <cell r="E38">
            <v>39449</v>
          </cell>
          <cell r="F38" t="str">
            <v>m</v>
          </cell>
        </row>
        <row r="39">
          <cell r="E39">
            <v>39450</v>
          </cell>
          <cell r="F39" t="str">
            <v>m</v>
          </cell>
        </row>
        <row r="40">
          <cell r="E40">
            <v>39451</v>
          </cell>
          <cell r="F40" t="str">
            <v>j</v>
          </cell>
        </row>
        <row r="41">
          <cell r="E41">
            <v>39452</v>
          </cell>
          <cell r="F41" t="str">
            <v>v</v>
          </cell>
        </row>
        <row r="42">
          <cell r="E42">
            <v>39453</v>
          </cell>
          <cell r="F42" t="str">
            <v>s</v>
          </cell>
        </row>
        <row r="43">
          <cell r="E43">
            <v>39454</v>
          </cell>
          <cell r="F43" t="str">
            <v>d</v>
          </cell>
        </row>
        <row r="44">
          <cell r="E44">
            <v>39455</v>
          </cell>
          <cell r="F44" t="str">
            <v>l</v>
          </cell>
        </row>
        <row r="45">
          <cell r="E45">
            <v>39456</v>
          </cell>
          <cell r="F45" t="str">
            <v>m</v>
          </cell>
        </row>
        <row r="46">
          <cell r="E46">
            <v>39457</v>
          </cell>
          <cell r="F46" t="str">
            <v>m</v>
          </cell>
        </row>
        <row r="47">
          <cell r="E47">
            <v>39458</v>
          </cell>
          <cell r="F47" t="str">
            <v>j</v>
          </cell>
        </row>
        <row r="48">
          <cell r="E48">
            <v>39459</v>
          </cell>
          <cell r="F48" t="str">
            <v>v</v>
          </cell>
        </row>
        <row r="49">
          <cell r="E49">
            <v>39460</v>
          </cell>
          <cell r="F49" t="str">
            <v>s</v>
          </cell>
        </row>
        <row r="50">
          <cell r="E50">
            <v>39461</v>
          </cell>
          <cell r="F50" t="str">
            <v>d</v>
          </cell>
        </row>
        <row r="51">
          <cell r="E51">
            <v>39462</v>
          </cell>
          <cell r="F51" t="str">
            <v>l</v>
          </cell>
        </row>
        <row r="52">
          <cell r="E52">
            <v>39463</v>
          </cell>
          <cell r="F52" t="str">
            <v>m</v>
          </cell>
        </row>
        <row r="53">
          <cell r="E53">
            <v>39464</v>
          </cell>
          <cell r="F53" t="str">
            <v>m</v>
          </cell>
        </row>
        <row r="54">
          <cell r="E54">
            <v>39465</v>
          </cell>
          <cell r="F54" t="str">
            <v>j</v>
          </cell>
        </row>
        <row r="55">
          <cell r="E55">
            <v>39466</v>
          </cell>
          <cell r="F55" t="str">
            <v>v</v>
          </cell>
        </row>
        <row r="56">
          <cell r="E56">
            <v>39467</v>
          </cell>
          <cell r="F56" t="str">
            <v>s</v>
          </cell>
        </row>
        <row r="57">
          <cell r="E57">
            <v>39468</v>
          </cell>
          <cell r="F57" t="str">
            <v>d</v>
          </cell>
        </row>
        <row r="58">
          <cell r="E58">
            <v>39469</v>
          </cell>
          <cell r="F58" t="str">
            <v>l</v>
          </cell>
        </row>
        <row r="59">
          <cell r="E59">
            <v>39470</v>
          </cell>
          <cell r="F59" t="str">
            <v>m</v>
          </cell>
        </row>
        <row r="60">
          <cell r="E60">
            <v>39471</v>
          </cell>
          <cell r="F60" t="str">
            <v>m</v>
          </cell>
        </row>
        <row r="61">
          <cell r="E61">
            <v>39472</v>
          </cell>
          <cell r="F61" t="str">
            <v>j</v>
          </cell>
        </row>
        <row r="62">
          <cell r="E62">
            <v>39473</v>
          </cell>
          <cell r="F62" t="str">
            <v>v</v>
          </cell>
        </row>
        <row r="63">
          <cell r="E63">
            <v>39474</v>
          </cell>
          <cell r="F63" t="str">
            <v>s</v>
          </cell>
        </row>
        <row r="64">
          <cell r="E64">
            <v>39475</v>
          </cell>
          <cell r="F64" t="str">
            <v>d</v>
          </cell>
        </row>
        <row r="65">
          <cell r="E65">
            <v>39476</v>
          </cell>
          <cell r="F65" t="str">
            <v>l</v>
          </cell>
        </row>
        <row r="66">
          <cell r="E66">
            <v>39477</v>
          </cell>
          <cell r="F66" t="str">
            <v>m</v>
          </cell>
        </row>
        <row r="67">
          <cell r="E67">
            <v>39478</v>
          </cell>
          <cell r="F67" t="str">
            <v>m</v>
          </cell>
        </row>
        <row r="68">
          <cell r="E68">
            <v>39479</v>
          </cell>
          <cell r="F68" t="str">
            <v>j</v>
          </cell>
        </row>
        <row r="69">
          <cell r="E69">
            <v>39480</v>
          </cell>
          <cell r="F69" t="str">
            <v>v</v>
          </cell>
        </row>
        <row r="70">
          <cell r="E70">
            <v>39481</v>
          </cell>
          <cell r="F70" t="str">
            <v>s</v>
          </cell>
        </row>
        <row r="71">
          <cell r="E71">
            <v>39482</v>
          </cell>
          <cell r="F71" t="str">
            <v>d</v>
          </cell>
        </row>
        <row r="72">
          <cell r="E72">
            <v>39483</v>
          </cell>
          <cell r="F72" t="str">
            <v>l</v>
          </cell>
        </row>
        <row r="73">
          <cell r="E73">
            <v>39484</v>
          </cell>
          <cell r="F73" t="str">
            <v>m</v>
          </cell>
        </row>
        <row r="74">
          <cell r="E74">
            <v>39485</v>
          </cell>
          <cell r="F74" t="str">
            <v>m</v>
          </cell>
        </row>
        <row r="75">
          <cell r="E75">
            <v>39486</v>
          </cell>
          <cell r="F75" t="str">
            <v>j</v>
          </cell>
        </row>
        <row r="76">
          <cell r="E76">
            <v>39487</v>
          </cell>
          <cell r="F76" t="str">
            <v>v</v>
          </cell>
        </row>
        <row r="77">
          <cell r="E77">
            <v>39488</v>
          </cell>
          <cell r="F77" t="str">
            <v>s</v>
          </cell>
        </row>
        <row r="78">
          <cell r="E78">
            <v>39489</v>
          </cell>
          <cell r="F78" t="str">
            <v>d</v>
          </cell>
        </row>
        <row r="79">
          <cell r="E79">
            <v>39490</v>
          </cell>
          <cell r="F79" t="str">
            <v>l</v>
          </cell>
        </row>
        <row r="80">
          <cell r="E80">
            <v>39491</v>
          </cell>
          <cell r="F80" t="str">
            <v>m</v>
          </cell>
        </row>
        <row r="81">
          <cell r="E81">
            <v>39492</v>
          </cell>
          <cell r="F81" t="str">
            <v>m</v>
          </cell>
        </row>
        <row r="82">
          <cell r="E82">
            <v>39493</v>
          </cell>
          <cell r="F82" t="str">
            <v>j</v>
          </cell>
        </row>
        <row r="83">
          <cell r="E83">
            <v>39494</v>
          </cell>
          <cell r="F83" t="str">
            <v>v</v>
          </cell>
        </row>
        <row r="84">
          <cell r="E84">
            <v>39495</v>
          </cell>
          <cell r="F84" t="str">
            <v>s</v>
          </cell>
        </row>
        <row r="85">
          <cell r="E85">
            <v>39496</v>
          </cell>
          <cell r="F85" t="str">
            <v>d</v>
          </cell>
        </row>
        <row r="86">
          <cell r="E86">
            <v>39497</v>
          </cell>
          <cell r="F86" t="str">
            <v>l</v>
          </cell>
        </row>
        <row r="87">
          <cell r="E87">
            <v>39498</v>
          </cell>
          <cell r="F87" t="str">
            <v>m</v>
          </cell>
        </row>
        <row r="88">
          <cell r="E88">
            <v>39499</v>
          </cell>
          <cell r="F88" t="str">
            <v>m</v>
          </cell>
        </row>
        <row r="89">
          <cell r="E89">
            <v>39500</v>
          </cell>
          <cell r="F89" t="str">
            <v>j</v>
          </cell>
        </row>
        <row r="90">
          <cell r="E90">
            <v>39501</v>
          </cell>
          <cell r="F90" t="str">
            <v>v</v>
          </cell>
        </row>
        <row r="91">
          <cell r="E91">
            <v>39502</v>
          </cell>
          <cell r="F91" t="str">
            <v>s</v>
          </cell>
        </row>
        <row r="92">
          <cell r="E92">
            <v>39503</v>
          </cell>
          <cell r="F92" t="str">
            <v>d</v>
          </cell>
        </row>
        <row r="93">
          <cell r="E93">
            <v>39504</v>
          </cell>
          <cell r="F93" t="str">
            <v>l</v>
          </cell>
        </row>
        <row r="94">
          <cell r="E94">
            <v>39505</v>
          </cell>
          <cell r="F94" t="str">
            <v>m</v>
          </cell>
        </row>
        <row r="95">
          <cell r="E95">
            <v>39506</v>
          </cell>
          <cell r="F95" t="str">
            <v>m</v>
          </cell>
        </row>
        <row r="96">
          <cell r="E96">
            <v>39507</v>
          </cell>
          <cell r="F96" t="str">
            <v>j</v>
          </cell>
        </row>
        <row r="97">
          <cell r="E97">
            <v>39508</v>
          </cell>
          <cell r="F97" t="str">
            <v>v</v>
          </cell>
        </row>
        <row r="98">
          <cell r="E98">
            <v>39509</v>
          </cell>
          <cell r="F98" t="str">
            <v>s</v>
          </cell>
        </row>
        <row r="99">
          <cell r="E99">
            <v>39510</v>
          </cell>
          <cell r="F99" t="str">
            <v>d</v>
          </cell>
        </row>
        <row r="100">
          <cell r="E100">
            <v>39511</v>
          </cell>
          <cell r="F100" t="str">
            <v>l</v>
          </cell>
        </row>
        <row r="101">
          <cell r="E101">
            <v>39512</v>
          </cell>
          <cell r="F101" t="str">
            <v>m</v>
          </cell>
        </row>
        <row r="102">
          <cell r="E102">
            <v>39513</v>
          </cell>
          <cell r="F102" t="str">
            <v>m</v>
          </cell>
        </row>
        <row r="103">
          <cell r="E103">
            <v>39514</v>
          </cell>
          <cell r="F103" t="str">
            <v>j</v>
          </cell>
        </row>
        <row r="104">
          <cell r="E104">
            <v>39515</v>
          </cell>
          <cell r="F104" t="str">
            <v>v</v>
          </cell>
        </row>
        <row r="105">
          <cell r="E105">
            <v>39516</v>
          </cell>
          <cell r="F105" t="str">
            <v>s</v>
          </cell>
        </row>
        <row r="106">
          <cell r="E106">
            <v>39517</v>
          </cell>
          <cell r="F106" t="str">
            <v>d</v>
          </cell>
        </row>
        <row r="107">
          <cell r="E107">
            <v>39518</v>
          </cell>
          <cell r="F107" t="str">
            <v>l</v>
          </cell>
        </row>
        <row r="108">
          <cell r="E108">
            <v>39519</v>
          </cell>
          <cell r="F108" t="str">
            <v>m</v>
          </cell>
        </row>
        <row r="109">
          <cell r="E109">
            <v>39520</v>
          </cell>
          <cell r="F109" t="str">
            <v>m</v>
          </cell>
        </row>
        <row r="110">
          <cell r="E110">
            <v>39521</v>
          </cell>
          <cell r="F110" t="str">
            <v>j</v>
          </cell>
        </row>
        <row r="111">
          <cell r="E111">
            <v>39522</v>
          </cell>
          <cell r="F111" t="str">
            <v>v</v>
          </cell>
        </row>
        <row r="112">
          <cell r="E112">
            <v>39523</v>
          </cell>
          <cell r="F112" t="str">
            <v>s</v>
          </cell>
        </row>
        <row r="113">
          <cell r="E113">
            <v>39524</v>
          </cell>
          <cell r="F113" t="str">
            <v>d</v>
          </cell>
        </row>
        <row r="114">
          <cell r="E114">
            <v>39525</v>
          </cell>
          <cell r="F114" t="str">
            <v>l</v>
          </cell>
        </row>
        <row r="115">
          <cell r="E115">
            <v>39526</v>
          </cell>
          <cell r="F115" t="str">
            <v>m</v>
          </cell>
        </row>
        <row r="116">
          <cell r="E116">
            <v>39527</v>
          </cell>
          <cell r="F116" t="str">
            <v>m</v>
          </cell>
        </row>
        <row r="117">
          <cell r="E117">
            <v>39528</v>
          </cell>
          <cell r="F117" t="str">
            <v>j</v>
          </cell>
        </row>
        <row r="118">
          <cell r="E118">
            <v>39529</v>
          </cell>
          <cell r="F118" t="str">
            <v>v</v>
          </cell>
        </row>
        <row r="119">
          <cell r="E119">
            <v>39530</v>
          </cell>
          <cell r="F119" t="str">
            <v>s</v>
          </cell>
        </row>
        <row r="120">
          <cell r="E120">
            <v>39531</v>
          </cell>
          <cell r="F120" t="str">
            <v>d</v>
          </cell>
        </row>
        <row r="121">
          <cell r="E121">
            <v>39532</v>
          </cell>
          <cell r="F121" t="str">
            <v>l</v>
          </cell>
        </row>
        <row r="122">
          <cell r="E122">
            <v>39533</v>
          </cell>
          <cell r="F122" t="str">
            <v>m</v>
          </cell>
        </row>
        <row r="123">
          <cell r="E123">
            <v>39534</v>
          </cell>
          <cell r="F123" t="str">
            <v>m</v>
          </cell>
        </row>
        <row r="124">
          <cell r="E124">
            <v>39535</v>
          </cell>
          <cell r="F124" t="str">
            <v>j</v>
          </cell>
        </row>
        <row r="125">
          <cell r="E125">
            <v>39536</v>
          </cell>
          <cell r="F125" t="str">
            <v>v</v>
          </cell>
        </row>
        <row r="126">
          <cell r="E126">
            <v>39537</v>
          </cell>
          <cell r="F126" t="str">
            <v>s</v>
          </cell>
        </row>
        <row r="127">
          <cell r="E127">
            <v>39538</v>
          </cell>
          <cell r="F127" t="str">
            <v>d</v>
          </cell>
        </row>
        <row r="128">
          <cell r="E128">
            <v>39539</v>
          </cell>
          <cell r="F128" t="str">
            <v>l</v>
          </cell>
        </row>
        <row r="129">
          <cell r="E129">
            <v>39540</v>
          </cell>
          <cell r="F129" t="str">
            <v>m</v>
          </cell>
        </row>
        <row r="130">
          <cell r="E130">
            <v>39541</v>
          </cell>
          <cell r="F130" t="str">
            <v>m</v>
          </cell>
        </row>
        <row r="131">
          <cell r="E131">
            <v>39542</v>
          </cell>
          <cell r="F131" t="str">
            <v>j</v>
          </cell>
        </row>
        <row r="132">
          <cell r="E132">
            <v>39543</v>
          </cell>
          <cell r="F132" t="str">
            <v>v</v>
          </cell>
        </row>
        <row r="133">
          <cell r="E133">
            <v>39544</v>
          </cell>
          <cell r="F133" t="str">
            <v>s</v>
          </cell>
        </row>
        <row r="134">
          <cell r="E134">
            <v>39545</v>
          </cell>
          <cell r="F134" t="str">
            <v>f</v>
          </cell>
        </row>
        <row r="135">
          <cell r="E135">
            <v>39546</v>
          </cell>
          <cell r="F135" t="str">
            <v>f</v>
          </cell>
        </row>
        <row r="136">
          <cell r="E136">
            <v>39547</v>
          </cell>
          <cell r="F136" t="str">
            <v>m</v>
          </cell>
        </row>
        <row r="137">
          <cell r="E137">
            <v>39548</v>
          </cell>
          <cell r="F137" t="str">
            <v>m</v>
          </cell>
        </row>
        <row r="138">
          <cell r="E138">
            <v>39549</v>
          </cell>
          <cell r="F138" t="str">
            <v>j</v>
          </cell>
        </row>
        <row r="139">
          <cell r="E139">
            <v>39550</v>
          </cell>
          <cell r="F139" t="str">
            <v>v</v>
          </cell>
        </row>
        <row r="140">
          <cell r="E140">
            <v>39551</v>
          </cell>
          <cell r="F140" t="str">
            <v>s</v>
          </cell>
        </row>
        <row r="141">
          <cell r="E141">
            <v>39552</v>
          </cell>
          <cell r="F141" t="str">
            <v>d</v>
          </cell>
        </row>
        <row r="142">
          <cell r="E142">
            <v>39553</v>
          </cell>
          <cell r="F142" t="str">
            <v>l</v>
          </cell>
        </row>
        <row r="143">
          <cell r="E143">
            <v>39554</v>
          </cell>
          <cell r="F143" t="str">
            <v>m</v>
          </cell>
        </row>
        <row r="144">
          <cell r="E144">
            <v>39555</v>
          </cell>
          <cell r="F144" t="str">
            <v>m</v>
          </cell>
        </row>
        <row r="145">
          <cell r="E145">
            <v>39556</v>
          </cell>
          <cell r="F145" t="str">
            <v>j</v>
          </cell>
        </row>
        <row r="146">
          <cell r="E146">
            <v>39557</v>
          </cell>
          <cell r="F146" t="str">
            <v>v</v>
          </cell>
        </row>
        <row r="147">
          <cell r="E147">
            <v>39558</v>
          </cell>
          <cell r="F147" t="str">
            <v>s</v>
          </cell>
        </row>
        <row r="148">
          <cell r="E148">
            <v>39559</v>
          </cell>
          <cell r="F148" t="str">
            <v>d</v>
          </cell>
        </row>
        <row r="149">
          <cell r="E149">
            <v>39560</v>
          </cell>
          <cell r="F149" t="str">
            <v>l</v>
          </cell>
        </row>
        <row r="150">
          <cell r="E150">
            <v>39561</v>
          </cell>
          <cell r="F150" t="str">
            <v>m</v>
          </cell>
        </row>
        <row r="151">
          <cell r="E151">
            <v>39562</v>
          </cell>
          <cell r="F151" t="str">
            <v>m</v>
          </cell>
        </row>
        <row r="152">
          <cell r="E152">
            <v>39563</v>
          </cell>
          <cell r="F152" t="str">
            <v>j</v>
          </cell>
        </row>
        <row r="153">
          <cell r="E153">
            <v>39564</v>
          </cell>
          <cell r="F153" t="str">
            <v>v</v>
          </cell>
        </row>
        <row r="154">
          <cell r="E154">
            <v>39565</v>
          </cell>
          <cell r="F154" t="str">
            <v>s</v>
          </cell>
        </row>
        <row r="155">
          <cell r="E155">
            <v>39566</v>
          </cell>
          <cell r="F155" t="str">
            <v>d</v>
          </cell>
        </row>
        <row r="156">
          <cell r="E156">
            <v>39567</v>
          </cell>
          <cell r="F156" t="str">
            <v>l</v>
          </cell>
        </row>
        <row r="157">
          <cell r="E157">
            <v>39568</v>
          </cell>
          <cell r="F157" t="str">
            <v>f</v>
          </cell>
        </row>
        <row r="158">
          <cell r="E158">
            <v>39569</v>
          </cell>
          <cell r="F158" t="str">
            <v>m</v>
          </cell>
        </row>
        <row r="159">
          <cell r="E159">
            <v>39570</v>
          </cell>
          <cell r="F159" t="str">
            <v>j</v>
          </cell>
        </row>
        <row r="160">
          <cell r="E160">
            <v>39571</v>
          </cell>
          <cell r="F160" t="str">
            <v>v</v>
          </cell>
        </row>
        <row r="161">
          <cell r="E161">
            <v>39572</v>
          </cell>
          <cell r="F161" t="str">
            <v>s</v>
          </cell>
        </row>
        <row r="162">
          <cell r="E162">
            <v>39573</v>
          </cell>
          <cell r="F162" t="str">
            <v>d</v>
          </cell>
        </row>
        <row r="163">
          <cell r="E163">
            <v>39574</v>
          </cell>
          <cell r="F163" t="str">
            <v>l</v>
          </cell>
        </row>
        <row r="164">
          <cell r="E164">
            <v>39575</v>
          </cell>
          <cell r="F164" t="str">
            <v>f</v>
          </cell>
        </row>
        <row r="165">
          <cell r="E165">
            <v>39576</v>
          </cell>
          <cell r="F165" t="str">
            <v>m</v>
          </cell>
        </row>
        <row r="166">
          <cell r="E166">
            <v>39577</v>
          </cell>
          <cell r="F166" t="str">
            <v>j</v>
          </cell>
        </row>
        <row r="167">
          <cell r="E167">
            <v>39578</v>
          </cell>
          <cell r="F167" t="str">
            <v>v</v>
          </cell>
        </row>
        <row r="168">
          <cell r="E168">
            <v>39579</v>
          </cell>
          <cell r="F168" t="str">
            <v>s</v>
          </cell>
        </row>
        <row r="169">
          <cell r="E169">
            <v>39580</v>
          </cell>
          <cell r="F169" t="str">
            <v>d</v>
          </cell>
        </row>
        <row r="170">
          <cell r="E170">
            <v>39581</v>
          </cell>
          <cell r="F170" t="str">
            <v>l</v>
          </cell>
        </row>
        <row r="171">
          <cell r="E171">
            <v>39582</v>
          </cell>
          <cell r="F171" t="str">
            <v>m</v>
          </cell>
        </row>
        <row r="172">
          <cell r="E172">
            <v>39583</v>
          </cell>
          <cell r="F172" t="str">
            <v>m</v>
          </cell>
        </row>
        <row r="173">
          <cell r="E173">
            <v>39584</v>
          </cell>
          <cell r="F173" t="str">
            <v>f</v>
          </cell>
        </row>
        <row r="174">
          <cell r="E174">
            <v>39585</v>
          </cell>
          <cell r="F174" t="str">
            <v>v</v>
          </cell>
        </row>
        <row r="175">
          <cell r="E175">
            <v>39586</v>
          </cell>
          <cell r="F175" t="str">
            <v>s</v>
          </cell>
        </row>
        <row r="176">
          <cell r="E176">
            <v>39587</v>
          </cell>
          <cell r="F176" t="str">
            <v>d</v>
          </cell>
        </row>
        <row r="177">
          <cell r="E177">
            <v>39588</v>
          </cell>
          <cell r="F177" t="str">
            <v>l</v>
          </cell>
        </row>
        <row r="178">
          <cell r="E178">
            <v>39589</v>
          </cell>
          <cell r="F178" t="str">
            <v>m</v>
          </cell>
        </row>
        <row r="179">
          <cell r="E179">
            <v>39590</v>
          </cell>
          <cell r="F179" t="str">
            <v>m</v>
          </cell>
        </row>
        <row r="180">
          <cell r="E180">
            <v>39591</v>
          </cell>
          <cell r="F180" t="str">
            <v>j</v>
          </cell>
        </row>
        <row r="181">
          <cell r="E181">
            <v>39592</v>
          </cell>
          <cell r="F181" t="str">
            <v>v</v>
          </cell>
        </row>
        <row r="182">
          <cell r="E182">
            <v>39593</v>
          </cell>
          <cell r="F182" t="str">
            <v>s</v>
          </cell>
        </row>
        <row r="183">
          <cell r="E183">
            <v>39594</v>
          </cell>
          <cell r="F183" t="str">
            <v>d</v>
          </cell>
        </row>
        <row r="184">
          <cell r="E184">
            <v>39595</v>
          </cell>
          <cell r="F184" t="str">
            <v>f</v>
          </cell>
        </row>
        <row r="185">
          <cell r="E185">
            <v>39596</v>
          </cell>
          <cell r="F185" t="str">
            <v>m</v>
          </cell>
        </row>
        <row r="186">
          <cell r="E186">
            <v>39597</v>
          </cell>
          <cell r="F186" t="str">
            <v>m</v>
          </cell>
        </row>
        <row r="187">
          <cell r="E187">
            <v>39598</v>
          </cell>
          <cell r="F187" t="str">
            <v>j</v>
          </cell>
        </row>
        <row r="188">
          <cell r="E188">
            <v>39599</v>
          </cell>
          <cell r="F188" t="str">
            <v>v</v>
          </cell>
        </row>
        <row r="189">
          <cell r="E189">
            <v>39600</v>
          </cell>
          <cell r="F189" t="str">
            <v>s</v>
          </cell>
        </row>
        <row r="190">
          <cell r="E190">
            <v>39601</v>
          </cell>
          <cell r="F190" t="str">
            <v>d</v>
          </cell>
        </row>
        <row r="191">
          <cell r="E191">
            <v>39602</v>
          </cell>
          <cell r="F191" t="str">
            <v>l</v>
          </cell>
        </row>
        <row r="192">
          <cell r="E192">
            <v>39603</v>
          </cell>
          <cell r="F192" t="str">
            <v>m</v>
          </cell>
        </row>
        <row r="193">
          <cell r="E193">
            <v>39604</v>
          </cell>
          <cell r="F193" t="str">
            <v>m</v>
          </cell>
        </row>
        <row r="194">
          <cell r="E194">
            <v>39605</v>
          </cell>
          <cell r="F194" t="str">
            <v>j</v>
          </cell>
        </row>
        <row r="195">
          <cell r="E195">
            <v>39606</v>
          </cell>
          <cell r="F195" t="str">
            <v>v</v>
          </cell>
        </row>
        <row r="196">
          <cell r="E196">
            <v>39607</v>
          </cell>
          <cell r="F196" t="str">
            <v>s</v>
          </cell>
        </row>
        <row r="197">
          <cell r="E197">
            <v>39608</v>
          </cell>
          <cell r="F197" t="str">
            <v>d</v>
          </cell>
        </row>
        <row r="198">
          <cell r="E198">
            <v>39609</v>
          </cell>
          <cell r="F198" t="str">
            <v>l</v>
          </cell>
        </row>
        <row r="199">
          <cell r="E199">
            <v>39610</v>
          </cell>
          <cell r="F199" t="str">
            <v>m</v>
          </cell>
        </row>
        <row r="200">
          <cell r="E200">
            <v>39611</v>
          </cell>
          <cell r="F200" t="str">
            <v>m</v>
          </cell>
        </row>
        <row r="201">
          <cell r="E201">
            <v>39612</v>
          </cell>
          <cell r="F201" t="str">
            <v>j</v>
          </cell>
        </row>
        <row r="202">
          <cell r="E202">
            <v>39613</v>
          </cell>
          <cell r="F202" t="str">
            <v>v</v>
          </cell>
        </row>
        <row r="203">
          <cell r="E203">
            <v>39614</v>
          </cell>
          <cell r="F203" t="str">
            <v>s</v>
          </cell>
        </row>
        <row r="204">
          <cell r="E204">
            <v>39615</v>
          </cell>
          <cell r="F204" t="str">
            <v>d</v>
          </cell>
        </row>
        <row r="205">
          <cell r="E205">
            <v>39616</v>
          </cell>
          <cell r="F205" t="str">
            <v>l</v>
          </cell>
        </row>
        <row r="206">
          <cell r="E206">
            <v>39617</v>
          </cell>
          <cell r="F206" t="str">
            <v>m</v>
          </cell>
        </row>
        <row r="207">
          <cell r="E207">
            <v>39618</v>
          </cell>
          <cell r="F207" t="str">
            <v>m</v>
          </cell>
        </row>
        <row r="208">
          <cell r="E208">
            <v>39619</v>
          </cell>
          <cell r="F208" t="str">
            <v>j</v>
          </cell>
        </row>
        <row r="209">
          <cell r="E209">
            <v>39620</v>
          </cell>
          <cell r="F209" t="str">
            <v>v</v>
          </cell>
        </row>
        <row r="210">
          <cell r="E210">
            <v>39621</v>
          </cell>
          <cell r="F210" t="str">
            <v>s</v>
          </cell>
        </row>
        <row r="211">
          <cell r="E211">
            <v>39622</v>
          </cell>
          <cell r="F211" t="str">
            <v>d</v>
          </cell>
        </row>
        <row r="212">
          <cell r="E212">
            <v>39623</v>
          </cell>
          <cell r="F212" t="str">
            <v>l</v>
          </cell>
        </row>
        <row r="213">
          <cell r="E213">
            <v>39624</v>
          </cell>
          <cell r="F213" t="str">
            <v>m</v>
          </cell>
        </row>
        <row r="214">
          <cell r="E214">
            <v>39625</v>
          </cell>
          <cell r="F214" t="str">
            <v>m</v>
          </cell>
        </row>
        <row r="215">
          <cell r="E215">
            <v>39626</v>
          </cell>
          <cell r="F215" t="str">
            <v>j</v>
          </cell>
        </row>
        <row r="216">
          <cell r="E216">
            <v>39627</v>
          </cell>
          <cell r="F216" t="str">
            <v>v</v>
          </cell>
        </row>
        <row r="217">
          <cell r="E217">
            <v>39628</v>
          </cell>
          <cell r="F217" t="str">
            <v>s</v>
          </cell>
        </row>
        <row r="218">
          <cell r="E218">
            <v>39629</v>
          </cell>
          <cell r="F218" t="str">
            <v>d</v>
          </cell>
        </row>
        <row r="219">
          <cell r="E219">
            <v>39630</v>
          </cell>
          <cell r="F219" t="str">
            <v>l</v>
          </cell>
        </row>
        <row r="220">
          <cell r="E220">
            <v>39631</v>
          </cell>
          <cell r="F220" t="str">
            <v>m</v>
          </cell>
        </row>
        <row r="221">
          <cell r="E221">
            <v>39632</v>
          </cell>
          <cell r="F221" t="str">
            <v>m</v>
          </cell>
        </row>
        <row r="222">
          <cell r="E222">
            <v>39633</v>
          </cell>
          <cell r="F222" t="str">
            <v>j</v>
          </cell>
        </row>
        <row r="223">
          <cell r="E223">
            <v>39634</v>
          </cell>
          <cell r="F223" t="str">
            <v>v</v>
          </cell>
        </row>
        <row r="224">
          <cell r="E224">
            <v>39635</v>
          </cell>
          <cell r="F224" t="str">
            <v>s</v>
          </cell>
        </row>
        <row r="225">
          <cell r="E225">
            <v>39636</v>
          </cell>
          <cell r="F225" t="str">
            <v>d</v>
          </cell>
        </row>
        <row r="226">
          <cell r="E226">
            <v>39637</v>
          </cell>
          <cell r="F226" t="str">
            <v>l</v>
          </cell>
        </row>
        <row r="227">
          <cell r="E227">
            <v>39638</v>
          </cell>
          <cell r="F227" t="str">
            <v>m</v>
          </cell>
        </row>
        <row r="228">
          <cell r="E228">
            <v>39639</v>
          </cell>
          <cell r="F228" t="str">
            <v>m</v>
          </cell>
        </row>
        <row r="229">
          <cell r="E229">
            <v>39640</v>
          </cell>
          <cell r="F229" t="str">
            <v>j</v>
          </cell>
        </row>
        <row r="230">
          <cell r="E230">
            <v>39641</v>
          </cell>
          <cell r="F230" t="str">
            <v>v</v>
          </cell>
        </row>
        <row r="231">
          <cell r="E231">
            <v>39642</v>
          </cell>
          <cell r="F231" t="str">
            <v>f</v>
          </cell>
        </row>
        <row r="232">
          <cell r="E232">
            <v>39643</v>
          </cell>
          <cell r="F232" t="str">
            <v>d</v>
          </cell>
        </row>
        <row r="233">
          <cell r="E233">
            <v>39644</v>
          </cell>
          <cell r="F233" t="str">
            <v>l</v>
          </cell>
        </row>
        <row r="234">
          <cell r="E234">
            <v>39645</v>
          </cell>
          <cell r="F234" t="str">
            <v>m</v>
          </cell>
        </row>
        <row r="235">
          <cell r="E235">
            <v>39646</v>
          </cell>
          <cell r="F235" t="str">
            <v>m</v>
          </cell>
        </row>
        <row r="236">
          <cell r="E236">
            <v>39647</v>
          </cell>
          <cell r="F236" t="str">
            <v>j</v>
          </cell>
        </row>
        <row r="237">
          <cell r="E237">
            <v>39648</v>
          </cell>
          <cell r="F237" t="str">
            <v>v</v>
          </cell>
        </row>
        <row r="238">
          <cell r="E238">
            <v>39649</v>
          </cell>
          <cell r="F238" t="str">
            <v>s</v>
          </cell>
        </row>
        <row r="239">
          <cell r="E239">
            <v>39650</v>
          </cell>
          <cell r="F239" t="str">
            <v>d</v>
          </cell>
        </row>
        <row r="240">
          <cell r="E240">
            <v>39651</v>
          </cell>
          <cell r="F240" t="str">
            <v>l</v>
          </cell>
        </row>
        <row r="241">
          <cell r="E241">
            <v>39652</v>
          </cell>
          <cell r="F241" t="str">
            <v>m</v>
          </cell>
        </row>
        <row r="242">
          <cell r="E242">
            <v>39653</v>
          </cell>
          <cell r="F242" t="str">
            <v>m</v>
          </cell>
        </row>
        <row r="243">
          <cell r="E243">
            <v>39654</v>
          </cell>
          <cell r="F243" t="str">
            <v>j</v>
          </cell>
        </row>
        <row r="244">
          <cell r="E244">
            <v>39655</v>
          </cell>
          <cell r="F244" t="str">
            <v>v</v>
          </cell>
        </row>
        <row r="245">
          <cell r="E245">
            <v>39656</v>
          </cell>
          <cell r="F245" t="str">
            <v>s</v>
          </cell>
        </row>
        <row r="246">
          <cell r="E246">
            <v>39657</v>
          </cell>
          <cell r="F246" t="str">
            <v>d</v>
          </cell>
        </row>
        <row r="247">
          <cell r="E247">
            <v>39658</v>
          </cell>
          <cell r="F247" t="str">
            <v>l</v>
          </cell>
        </row>
        <row r="248">
          <cell r="E248">
            <v>39659</v>
          </cell>
          <cell r="F248" t="str">
            <v>m</v>
          </cell>
        </row>
        <row r="249">
          <cell r="E249">
            <v>39660</v>
          </cell>
          <cell r="F249" t="str">
            <v>m</v>
          </cell>
        </row>
        <row r="250">
          <cell r="E250">
            <v>39661</v>
          </cell>
          <cell r="F250" t="str">
            <v>j</v>
          </cell>
        </row>
        <row r="251">
          <cell r="E251">
            <v>39662</v>
          </cell>
          <cell r="F251" t="str">
            <v>v</v>
          </cell>
        </row>
        <row r="252">
          <cell r="E252">
            <v>39663</v>
          </cell>
          <cell r="F252" t="str">
            <v>s</v>
          </cell>
        </row>
        <row r="253">
          <cell r="E253">
            <v>39664</v>
          </cell>
          <cell r="F253" t="str">
            <v>d</v>
          </cell>
        </row>
        <row r="254">
          <cell r="E254">
            <v>39665</v>
          </cell>
          <cell r="F254" t="str">
            <v>l</v>
          </cell>
        </row>
        <row r="255">
          <cell r="E255">
            <v>39666</v>
          </cell>
          <cell r="F255" t="str">
            <v>m</v>
          </cell>
        </row>
        <row r="256">
          <cell r="E256">
            <v>39667</v>
          </cell>
          <cell r="F256" t="str">
            <v>m</v>
          </cell>
        </row>
        <row r="257">
          <cell r="E257">
            <v>39668</v>
          </cell>
          <cell r="F257" t="str">
            <v>j</v>
          </cell>
        </row>
        <row r="258">
          <cell r="E258">
            <v>39669</v>
          </cell>
          <cell r="F258" t="str">
            <v>v</v>
          </cell>
        </row>
        <row r="259">
          <cell r="E259">
            <v>39670</v>
          </cell>
          <cell r="F259" t="str">
            <v>s</v>
          </cell>
        </row>
        <row r="260">
          <cell r="E260">
            <v>39671</v>
          </cell>
          <cell r="F260" t="str">
            <v>d</v>
          </cell>
        </row>
        <row r="261">
          <cell r="E261">
            <v>39672</v>
          </cell>
          <cell r="F261" t="str">
            <v>l</v>
          </cell>
        </row>
        <row r="262">
          <cell r="E262">
            <v>39673</v>
          </cell>
          <cell r="F262" t="str">
            <v>m</v>
          </cell>
        </row>
        <row r="263">
          <cell r="E263">
            <v>39674</v>
          </cell>
          <cell r="F263" t="str">
            <v>f</v>
          </cell>
        </row>
        <row r="264">
          <cell r="E264">
            <v>39675</v>
          </cell>
          <cell r="F264" t="str">
            <v>j</v>
          </cell>
        </row>
        <row r="265">
          <cell r="E265">
            <v>39676</v>
          </cell>
          <cell r="F265" t="str">
            <v>v</v>
          </cell>
        </row>
        <row r="266">
          <cell r="E266">
            <v>39677</v>
          </cell>
          <cell r="F266" t="str">
            <v>s</v>
          </cell>
        </row>
        <row r="267">
          <cell r="E267">
            <v>39678</v>
          </cell>
          <cell r="F267" t="str">
            <v>d</v>
          </cell>
        </row>
        <row r="268">
          <cell r="E268">
            <v>39679</v>
          </cell>
          <cell r="F268" t="str">
            <v>l</v>
          </cell>
        </row>
        <row r="269">
          <cell r="E269">
            <v>39680</v>
          </cell>
          <cell r="F269" t="str">
            <v>m</v>
          </cell>
        </row>
        <row r="270">
          <cell r="E270">
            <v>39681</v>
          </cell>
          <cell r="F270" t="str">
            <v>m</v>
          </cell>
        </row>
        <row r="271">
          <cell r="E271">
            <v>39682</v>
          </cell>
          <cell r="F271" t="str">
            <v>j</v>
          </cell>
        </row>
        <row r="272">
          <cell r="E272">
            <v>39683</v>
          </cell>
          <cell r="F272" t="str">
            <v>v</v>
          </cell>
        </row>
        <row r="273">
          <cell r="E273">
            <v>39684</v>
          </cell>
          <cell r="F273" t="str">
            <v>s</v>
          </cell>
        </row>
        <row r="274">
          <cell r="E274">
            <v>39685</v>
          </cell>
          <cell r="F274" t="str">
            <v>d</v>
          </cell>
        </row>
        <row r="275">
          <cell r="E275">
            <v>39686</v>
          </cell>
          <cell r="F275" t="str">
            <v>l</v>
          </cell>
        </row>
        <row r="276">
          <cell r="E276">
            <v>39687</v>
          </cell>
          <cell r="F276" t="str">
            <v>m</v>
          </cell>
        </row>
        <row r="277">
          <cell r="E277">
            <v>39688</v>
          </cell>
          <cell r="F277" t="str">
            <v>m</v>
          </cell>
        </row>
        <row r="278">
          <cell r="E278">
            <v>39689</v>
          </cell>
          <cell r="F278" t="str">
            <v>j</v>
          </cell>
        </row>
        <row r="279">
          <cell r="E279">
            <v>39690</v>
          </cell>
          <cell r="F279" t="str">
            <v>v</v>
          </cell>
        </row>
        <row r="280">
          <cell r="E280">
            <v>39691</v>
          </cell>
          <cell r="F280" t="str">
            <v>s</v>
          </cell>
        </row>
        <row r="281">
          <cell r="E281">
            <v>39692</v>
          </cell>
          <cell r="F281" t="str">
            <v>d</v>
          </cell>
        </row>
        <row r="282">
          <cell r="E282">
            <v>39693</v>
          </cell>
          <cell r="F282" t="str">
            <v>l</v>
          </cell>
        </row>
        <row r="283">
          <cell r="E283">
            <v>39694</v>
          </cell>
          <cell r="F283" t="str">
            <v>m</v>
          </cell>
        </row>
        <row r="284">
          <cell r="E284">
            <v>39695</v>
          </cell>
          <cell r="F284" t="str">
            <v>m</v>
          </cell>
        </row>
        <row r="285">
          <cell r="E285">
            <v>39696</v>
          </cell>
          <cell r="F285" t="str">
            <v>j</v>
          </cell>
        </row>
        <row r="286">
          <cell r="E286">
            <v>39697</v>
          </cell>
          <cell r="F286" t="str">
            <v>v</v>
          </cell>
        </row>
        <row r="287">
          <cell r="E287">
            <v>39698</v>
          </cell>
          <cell r="F287" t="str">
            <v>s</v>
          </cell>
        </row>
        <row r="288">
          <cell r="E288">
            <v>39699</v>
          </cell>
          <cell r="F288" t="str">
            <v>d</v>
          </cell>
        </row>
        <row r="289">
          <cell r="E289">
            <v>39700</v>
          </cell>
          <cell r="F289" t="str">
            <v>l</v>
          </cell>
        </row>
        <row r="290">
          <cell r="E290">
            <v>39701</v>
          </cell>
          <cell r="F290" t="str">
            <v>m</v>
          </cell>
        </row>
        <row r="291">
          <cell r="E291">
            <v>39702</v>
          </cell>
          <cell r="F291" t="str">
            <v>m</v>
          </cell>
        </row>
        <row r="292">
          <cell r="E292">
            <v>39703</v>
          </cell>
          <cell r="F292" t="str">
            <v>j</v>
          </cell>
        </row>
        <row r="293">
          <cell r="E293">
            <v>39704</v>
          </cell>
          <cell r="F293" t="str">
            <v>v</v>
          </cell>
        </row>
        <row r="294">
          <cell r="E294">
            <v>39705</v>
          </cell>
          <cell r="F294" t="str">
            <v>s</v>
          </cell>
        </row>
        <row r="295">
          <cell r="E295">
            <v>39706</v>
          </cell>
          <cell r="F295" t="str">
            <v>d</v>
          </cell>
        </row>
        <row r="296">
          <cell r="E296">
            <v>39707</v>
          </cell>
          <cell r="F296" t="str">
            <v>l</v>
          </cell>
        </row>
        <row r="297">
          <cell r="E297">
            <v>39708</v>
          </cell>
          <cell r="F297" t="str">
            <v>m</v>
          </cell>
        </row>
        <row r="298">
          <cell r="E298">
            <v>39709</v>
          </cell>
          <cell r="F298" t="str">
            <v>m</v>
          </cell>
        </row>
        <row r="299">
          <cell r="E299">
            <v>39710</v>
          </cell>
          <cell r="F299" t="str">
            <v>j</v>
          </cell>
        </row>
        <row r="300">
          <cell r="E300">
            <v>39711</v>
          </cell>
          <cell r="F300" t="str">
            <v>v</v>
          </cell>
        </row>
        <row r="301">
          <cell r="E301">
            <v>39712</v>
          </cell>
          <cell r="F301" t="str">
            <v>s</v>
          </cell>
        </row>
        <row r="302">
          <cell r="E302">
            <v>39713</v>
          </cell>
          <cell r="F302" t="str">
            <v>d</v>
          </cell>
        </row>
        <row r="303">
          <cell r="E303">
            <v>39714</v>
          </cell>
          <cell r="F303" t="str">
            <v>l</v>
          </cell>
        </row>
        <row r="304">
          <cell r="E304">
            <v>39715</v>
          </cell>
          <cell r="F304" t="str">
            <v>m</v>
          </cell>
        </row>
        <row r="305">
          <cell r="E305">
            <v>39716</v>
          </cell>
          <cell r="F305" t="str">
            <v>m</v>
          </cell>
        </row>
        <row r="306">
          <cell r="E306">
            <v>39717</v>
          </cell>
          <cell r="F306" t="str">
            <v>j</v>
          </cell>
        </row>
        <row r="307">
          <cell r="E307">
            <v>39718</v>
          </cell>
          <cell r="F307" t="str">
            <v>v</v>
          </cell>
        </row>
        <row r="308">
          <cell r="E308">
            <v>39719</v>
          </cell>
          <cell r="F308" t="str">
            <v>s</v>
          </cell>
        </row>
        <row r="309">
          <cell r="E309">
            <v>39720</v>
          </cell>
          <cell r="F309" t="str">
            <v>d</v>
          </cell>
        </row>
        <row r="310">
          <cell r="E310">
            <v>39721</v>
          </cell>
          <cell r="F310" t="str">
            <v>l</v>
          </cell>
        </row>
        <row r="311">
          <cell r="E311">
            <v>39722</v>
          </cell>
          <cell r="F311" t="str">
            <v>m</v>
          </cell>
        </row>
        <row r="312">
          <cell r="E312">
            <v>39723</v>
          </cell>
          <cell r="F312" t="str">
            <v>m</v>
          </cell>
        </row>
        <row r="313">
          <cell r="E313">
            <v>39724</v>
          </cell>
          <cell r="F313" t="str">
            <v>j</v>
          </cell>
        </row>
        <row r="314">
          <cell r="E314">
            <v>39725</v>
          </cell>
          <cell r="F314" t="str">
            <v>v</v>
          </cell>
        </row>
        <row r="315">
          <cell r="E315">
            <v>39726</v>
          </cell>
          <cell r="F315" t="str">
            <v>s</v>
          </cell>
        </row>
        <row r="316">
          <cell r="E316">
            <v>39727</v>
          </cell>
          <cell r="F316" t="str">
            <v>d</v>
          </cell>
        </row>
        <row r="317">
          <cell r="E317">
            <v>39728</v>
          </cell>
          <cell r="F317" t="str">
            <v>l</v>
          </cell>
        </row>
        <row r="318">
          <cell r="E318">
            <v>39729</v>
          </cell>
          <cell r="F318" t="str">
            <v>m</v>
          </cell>
        </row>
        <row r="319">
          <cell r="E319">
            <v>39730</v>
          </cell>
          <cell r="F319" t="str">
            <v>m</v>
          </cell>
        </row>
        <row r="320">
          <cell r="E320">
            <v>39731</v>
          </cell>
          <cell r="F320" t="str">
            <v>j</v>
          </cell>
        </row>
        <row r="321">
          <cell r="E321">
            <v>39732</v>
          </cell>
          <cell r="F321" t="str">
            <v>v</v>
          </cell>
        </row>
        <row r="322">
          <cell r="E322">
            <v>39733</v>
          </cell>
          <cell r="F322" t="str">
            <v>s</v>
          </cell>
        </row>
        <row r="323">
          <cell r="E323">
            <v>39734</v>
          </cell>
          <cell r="F323" t="str">
            <v>d</v>
          </cell>
        </row>
        <row r="324">
          <cell r="E324">
            <v>39735</v>
          </cell>
          <cell r="F324" t="str">
            <v>l</v>
          </cell>
        </row>
        <row r="325">
          <cell r="E325">
            <v>39736</v>
          </cell>
          <cell r="F325" t="str">
            <v>m</v>
          </cell>
        </row>
        <row r="326">
          <cell r="E326">
            <v>39737</v>
          </cell>
          <cell r="F326" t="str">
            <v>m</v>
          </cell>
        </row>
        <row r="327">
          <cell r="E327">
            <v>39738</v>
          </cell>
          <cell r="F327" t="str">
            <v>j</v>
          </cell>
        </row>
        <row r="328">
          <cell r="E328">
            <v>39739</v>
          </cell>
          <cell r="F328" t="str">
            <v>v</v>
          </cell>
        </row>
        <row r="329">
          <cell r="E329">
            <v>39740</v>
          </cell>
          <cell r="F329" t="str">
            <v>s</v>
          </cell>
        </row>
        <row r="330">
          <cell r="E330">
            <v>39741</v>
          </cell>
          <cell r="F330" t="str">
            <v>d</v>
          </cell>
        </row>
        <row r="331">
          <cell r="E331">
            <v>39742</v>
          </cell>
          <cell r="F331" t="str">
            <v>l</v>
          </cell>
        </row>
        <row r="332">
          <cell r="E332">
            <v>39743</v>
          </cell>
          <cell r="F332" t="str">
            <v>m</v>
          </cell>
        </row>
        <row r="333">
          <cell r="E333">
            <v>39744</v>
          </cell>
          <cell r="F333" t="str">
            <v>m</v>
          </cell>
        </row>
        <row r="334">
          <cell r="E334">
            <v>39745</v>
          </cell>
          <cell r="F334" t="str">
            <v>j</v>
          </cell>
        </row>
        <row r="335">
          <cell r="E335">
            <v>39746</v>
          </cell>
          <cell r="F335" t="str">
            <v>v</v>
          </cell>
        </row>
        <row r="336">
          <cell r="E336">
            <v>39747</v>
          </cell>
          <cell r="F336" t="str">
            <v>s</v>
          </cell>
        </row>
        <row r="337">
          <cell r="E337">
            <v>39748</v>
          </cell>
          <cell r="F337" t="str">
            <v>d</v>
          </cell>
        </row>
        <row r="338">
          <cell r="E338">
            <v>39749</v>
          </cell>
          <cell r="F338" t="str">
            <v>l</v>
          </cell>
        </row>
        <row r="339">
          <cell r="E339">
            <v>39750</v>
          </cell>
          <cell r="F339" t="str">
            <v>m</v>
          </cell>
        </row>
        <row r="340">
          <cell r="E340">
            <v>39751</v>
          </cell>
          <cell r="F340" t="str">
            <v>m</v>
          </cell>
        </row>
        <row r="341">
          <cell r="E341">
            <v>39752</v>
          </cell>
          <cell r="F341" t="str">
            <v>f</v>
          </cell>
        </row>
        <row r="342">
          <cell r="E342">
            <v>39753</v>
          </cell>
          <cell r="F342" t="str">
            <v>v</v>
          </cell>
        </row>
        <row r="343">
          <cell r="E343">
            <v>39754</v>
          </cell>
          <cell r="F343" t="str">
            <v>s</v>
          </cell>
        </row>
        <row r="344">
          <cell r="E344">
            <v>39755</v>
          </cell>
          <cell r="F344" t="str">
            <v>d</v>
          </cell>
        </row>
        <row r="345">
          <cell r="E345">
            <v>39756</v>
          </cell>
          <cell r="F345" t="str">
            <v>l</v>
          </cell>
        </row>
        <row r="346">
          <cell r="E346">
            <v>39757</v>
          </cell>
          <cell r="F346" t="str">
            <v>m</v>
          </cell>
        </row>
        <row r="347">
          <cell r="E347">
            <v>39758</v>
          </cell>
          <cell r="F347" t="str">
            <v>m</v>
          </cell>
        </row>
        <row r="348">
          <cell r="E348">
            <v>39759</v>
          </cell>
          <cell r="F348" t="str">
            <v>j</v>
          </cell>
        </row>
        <row r="349">
          <cell r="E349">
            <v>39760</v>
          </cell>
          <cell r="F349" t="str">
            <v>v</v>
          </cell>
        </row>
        <row r="350">
          <cell r="E350">
            <v>39761</v>
          </cell>
          <cell r="F350" t="str">
            <v>s</v>
          </cell>
        </row>
        <row r="351">
          <cell r="E351">
            <v>39762</v>
          </cell>
          <cell r="F351" t="str">
            <v>f</v>
          </cell>
        </row>
        <row r="352">
          <cell r="E352">
            <v>39763</v>
          </cell>
          <cell r="F352" t="str">
            <v>l</v>
          </cell>
        </row>
        <row r="353">
          <cell r="E353">
            <v>39764</v>
          </cell>
          <cell r="F353" t="str">
            <v>m</v>
          </cell>
        </row>
        <row r="354">
          <cell r="E354">
            <v>39765</v>
          </cell>
          <cell r="F354" t="str">
            <v>m</v>
          </cell>
        </row>
        <row r="355">
          <cell r="E355">
            <v>39766</v>
          </cell>
          <cell r="F355" t="str">
            <v>j</v>
          </cell>
        </row>
        <row r="356">
          <cell r="E356">
            <v>39767</v>
          </cell>
          <cell r="F356" t="str">
            <v>v</v>
          </cell>
        </row>
        <row r="357">
          <cell r="E357">
            <v>39768</v>
          </cell>
          <cell r="F357" t="str">
            <v>s</v>
          </cell>
        </row>
        <row r="358">
          <cell r="E358">
            <v>39769</v>
          </cell>
          <cell r="F358" t="str">
            <v>d</v>
          </cell>
        </row>
        <row r="359">
          <cell r="E359">
            <v>39770</v>
          </cell>
          <cell r="F359" t="str">
            <v>l</v>
          </cell>
        </row>
        <row r="360">
          <cell r="E360">
            <v>39771</v>
          </cell>
          <cell r="F360" t="str">
            <v>m</v>
          </cell>
        </row>
        <row r="361">
          <cell r="E361">
            <v>39772</v>
          </cell>
          <cell r="F361" t="str">
            <v>m</v>
          </cell>
        </row>
        <row r="362">
          <cell r="E362">
            <v>39773</v>
          </cell>
          <cell r="F362" t="str">
            <v>j</v>
          </cell>
        </row>
        <row r="363">
          <cell r="E363">
            <v>39774</v>
          </cell>
          <cell r="F363" t="str">
            <v>v</v>
          </cell>
        </row>
        <row r="364">
          <cell r="E364">
            <v>39775</v>
          </cell>
          <cell r="F364" t="str">
            <v>s</v>
          </cell>
        </row>
        <row r="365">
          <cell r="E365">
            <v>39776</v>
          </cell>
          <cell r="F365" t="str">
            <v>d</v>
          </cell>
        </row>
        <row r="366">
          <cell r="E366">
            <v>39777</v>
          </cell>
          <cell r="F366" t="str">
            <v>l</v>
          </cell>
        </row>
        <row r="367">
          <cell r="E367">
            <v>39778</v>
          </cell>
          <cell r="F367" t="str">
            <v>m</v>
          </cell>
        </row>
        <row r="368">
          <cell r="E368">
            <v>39779</v>
          </cell>
          <cell r="F368" t="str">
            <v>m</v>
          </cell>
        </row>
        <row r="369">
          <cell r="E369">
            <v>39780</v>
          </cell>
          <cell r="F369" t="str">
            <v>j</v>
          </cell>
        </row>
        <row r="370">
          <cell r="E370">
            <v>39781</v>
          </cell>
          <cell r="F370" t="str">
            <v>v</v>
          </cell>
        </row>
        <row r="371">
          <cell r="E371">
            <v>39782</v>
          </cell>
          <cell r="F371" t="str">
            <v>s</v>
          </cell>
        </row>
        <row r="372">
          <cell r="E372">
            <v>39783</v>
          </cell>
          <cell r="F372" t="str">
            <v>d</v>
          </cell>
        </row>
        <row r="373">
          <cell r="E373">
            <v>39784</v>
          </cell>
          <cell r="F373" t="str">
            <v>l</v>
          </cell>
        </row>
        <row r="374">
          <cell r="E374">
            <v>39785</v>
          </cell>
          <cell r="F374" t="str">
            <v>m</v>
          </cell>
        </row>
        <row r="375">
          <cell r="E375">
            <v>39786</v>
          </cell>
          <cell r="F375" t="str">
            <v>m</v>
          </cell>
        </row>
        <row r="376">
          <cell r="E376">
            <v>39787</v>
          </cell>
          <cell r="F376" t="str">
            <v>j</v>
          </cell>
        </row>
        <row r="377">
          <cell r="E377">
            <v>39788</v>
          </cell>
          <cell r="F377" t="str">
            <v>v</v>
          </cell>
        </row>
        <row r="378">
          <cell r="E378">
            <v>39789</v>
          </cell>
          <cell r="F378" t="str">
            <v>s</v>
          </cell>
        </row>
        <row r="379">
          <cell r="E379">
            <v>39790</v>
          </cell>
          <cell r="F379" t="str">
            <v>d</v>
          </cell>
        </row>
        <row r="380">
          <cell r="E380">
            <v>39791</v>
          </cell>
          <cell r="F380" t="str">
            <v>l</v>
          </cell>
        </row>
        <row r="381">
          <cell r="E381">
            <v>39792</v>
          </cell>
          <cell r="F381" t="str">
            <v>m</v>
          </cell>
        </row>
        <row r="382">
          <cell r="E382">
            <v>39793</v>
          </cell>
          <cell r="F382" t="str">
            <v>m</v>
          </cell>
        </row>
        <row r="383">
          <cell r="E383">
            <v>39794</v>
          </cell>
          <cell r="F383" t="str">
            <v>j</v>
          </cell>
        </row>
        <row r="384">
          <cell r="E384">
            <v>39795</v>
          </cell>
          <cell r="F384" t="str">
            <v>v</v>
          </cell>
        </row>
        <row r="385">
          <cell r="E385">
            <v>39796</v>
          </cell>
          <cell r="F385" t="str">
            <v>s</v>
          </cell>
        </row>
        <row r="386">
          <cell r="E386">
            <v>39797</v>
          </cell>
          <cell r="F386" t="str">
            <v>d</v>
          </cell>
        </row>
        <row r="387">
          <cell r="E387">
            <v>39798</v>
          </cell>
          <cell r="F387" t="str">
            <v>l</v>
          </cell>
        </row>
        <row r="388">
          <cell r="E388">
            <v>39799</v>
          </cell>
          <cell r="F388" t="str">
            <v>m</v>
          </cell>
        </row>
        <row r="389">
          <cell r="E389">
            <v>39800</v>
          </cell>
          <cell r="F389" t="str">
            <v>m</v>
          </cell>
        </row>
        <row r="390">
          <cell r="E390">
            <v>39801</v>
          </cell>
          <cell r="F390" t="str">
            <v>j</v>
          </cell>
        </row>
        <row r="391">
          <cell r="E391">
            <v>39802</v>
          </cell>
          <cell r="F391" t="str">
            <v>v</v>
          </cell>
        </row>
        <row r="392">
          <cell r="E392">
            <v>39803</v>
          </cell>
          <cell r="F392" t="str">
            <v>s</v>
          </cell>
        </row>
        <row r="393">
          <cell r="E393">
            <v>39804</v>
          </cell>
          <cell r="F393" t="str">
            <v>d</v>
          </cell>
        </row>
        <row r="394">
          <cell r="E394">
            <v>39805</v>
          </cell>
          <cell r="F394" t="str">
            <v>l</v>
          </cell>
        </row>
        <row r="395">
          <cell r="E395">
            <v>39806</v>
          </cell>
          <cell r="F395" t="str">
            <v>f</v>
          </cell>
        </row>
        <row r="396">
          <cell r="E396">
            <v>39807</v>
          </cell>
          <cell r="F396" t="str">
            <v>m</v>
          </cell>
        </row>
        <row r="397">
          <cell r="E397">
            <v>39808</v>
          </cell>
          <cell r="F397" t="str">
            <v>j</v>
          </cell>
        </row>
        <row r="398">
          <cell r="E398">
            <v>39809</v>
          </cell>
          <cell r="F398" t="str">
            <v>v</v>
          </cell>
        </row>
        <row r="399">
          <cell r="E399">
            <v>39810</v>
          </cell>
          <cell r="F399" t="str">
            <v>s</v>
          </cell>
        </row>
        <row r="400">
          <cell r="E400">
            <v>39811</v>
          </cell>
          <cell r="F400" t="str">
            <v>d</v>
          </cell>
        </row>
        <row r="401">
          <cell r="E401">
            <v>39812</v>
          </cell>
          <cell r="F401" t="str">
            <v>l</v>
          </cell>
        </row>
        <row r="402">
          <cell r="E402">
            <v>39813</v>
          </cell>
          <cell r="F402" t="str">
            <v>m</v>
          </cell>
        </row>
        <row r="403">
          <cell r="E403">
            <v>39814</v>
          </cell>
          <cell r="F403" t="str">
            <v>m</v>
          </cell>
        </row>
        <row r="404">
          <cell r="E404">
            <v>39815</v>
          </cell>
          <cell r="F404" t="str">
            <v>j</v>
          </cell>
        </row>
        <row r="405">
          <cell r="E405">
            <v>39816</v>
          </cell>
          <cell r="F405" t="str">
            <v>v</v>
          </cell>
        </row>
        <row r="406">
          <cell r="E406">
            <v>39817</v>
          </cell>
          <cell r="F406" t="str">
            <v>s</v>
          </cell>
        </row>
      </sheetData>
      <sheetData sheetId="4">
        <row r="4">
          <cell r="B4" t="str">
            <v>CP</v>
          </cell>
          <cell r="C4" t="str">
            <v>CP</v>
          </cell>
        </row>
        <row r="5">
          <cell r="B5" t="str">
            <v>CA</v>
          </cell>
          <cell r="C5" t="str">
            <v>CA</v>
          </cell>
        </row>
        <row r="6">
          <cell r="B6" t="str">
            <v>RTT</v>
          </cell>
          <cell r="C6" t="str">
            <v>RTT</v>
          </cell>
        </row>
        <row r="7">
          <cell r="B7" t="str">
            <v>Jsupp</v>
          </cell>
          <cell r="C7" t="str">
            <v>JS</v>
          </cell>
        </row>
        <row r="8">
          <cell r="B8" t="str">
            <v>Reliquat</v>
          </cell>
          <cell r="C8" t="str">
            <v>REL</v>
          </cell>
        </row>
        <row r="9">
          <cell r="B9" t="str">
            <v>Saint Eloi</v>
          </cell>
          <cell r="C9" t="str">
            <v>StE</v>
          </cell>
        </row>
        <row r="10">
          <cell r="B10" t="str">
            <v>Saint Jean</v>
          </cell>
          <cell r="C10" t="str">
            <v>StJ</v>
          </cell>
        </row>
        <row r="11">
          <cell r="B11" t="str">
            <v>CET Court</v>
          </cell>
          <cell r="C11" t="str">
            <v>CET</v>
          </cell>
        </row>
        <row r="12">
          <cell r="B12" t="str">
            <v>CET Long</v>
          </cell>
          <cell r="C12" t="str">
            <v>CETl</v>
          </cell>
        </row>
        <row r="13">
          <cell r="B13" t="str">
            <v>RC</v>
          </cell>
          <cell r="C13" t="str">
            <v>RC</v>
          </cell>
        </row>
        <row r="14">
          <cell r="B14" t="str">
            <v>Récup Syndicale</v>
          </cell>
          <cell r="C14" t="str">
            <v>Rec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Registre"/>
      <sheetName val="Tarifs"/>
      <sheetName val="Calendrier"/>
      <sheetName val="Stats"/>
      <sheetName val="questions"/>
      <sheetName val="Parametres"/>
      <sheetName val="idees"/>
    </sheetNames>
    <sheetDataSet>
      <sheetData sheetId="0"/>
      <sheetData sheetId="1"/>
      <sheetData sheetId="2"/>
      <sheetData sheetId="3">
        <row r="5">
          <cell r="K5">
            <v>2</v>
          </cell>
          <cell r="L5" t="str">
            <v>L</v>
          </cell>
          <cell r="N5">
            <v>42005</v>
          </cell>
          <cell r="Q5">
            <v>41993</v>
          </cell>
          <cell r="R5">
            <v>42008</v>
          </cell>
        </row>
        <row r="6">
          <cell r="K6">
            <v>3</v>
          </cell>
          <cell r="L6" t="str">
            <v>M</v>
          </cell>
          <cell r="N6">
            <v>42099</v>
          </cell>
          <cell r="Q6">
            <v>42042</v>
          </cell>
          <cell r="R6">
            <v>42057</v>
          </cell>
        </row>
        <row r="7">
          <cell r="K7">
            <v>4</v>
          </cell>
          <cell r="L7" t="str">
            <v>M</v>
          </cell>
          <cell r="N7">
            <v>42100</v>
          </cell>
          <cell r="Q7">
            <v>42105</v>
          </cell>
          <cell r="R7">
            <v>42120</v>
          </cell>
        </row>
        <row r="8">
          <cell r="K8">
            <v>5</v>
          </cell>
          <cell r="L8" t="str">
            <v>J</v>
          </cell>
          <cell r="N8">
            <v>42125</v>
          </cell>
          <cell r="Q8">
            <v>42189</v>
          </cell>
          <cell r="R8">
            <v>42246</v>
          </cell>
        </row>
        <row r="9">
          <cell r="K9">
            <v>6</v>
          </cell>
          <cell r="L9" t="str">
            <v>V</v>
          </cell>
          <cell r="N9">
            <v>42132</v>
          </cell>
          <cell r="Q9">
            <v>42294</v>
          </cell>
          <cell r="R9">
            <v>42309</v>
          </cell>
        </row>
        <row r="10">
          <cell r="K10">
            <v>7</v>
          </cell>
          <cell r="L10" t="str">
            <v>S</v>
          </cell>
          <cell r="N10">
            <v>42138</v>
          </cell>
          <cell r="Q10">
            <v>42357</v>
          </cell>
          <cell r="R10">
            <v>42372</v>
          </cell>
        </row>
        <row r="11">
          <cell r="K11">
            <v>1</v>
          </cell>
          <cell r="L11" t="str">
            <v>D</v>
          </cell>
          <cell r="N11">
            <v>42149</v>
          </cell>
          <cell r="Q11">
            <v>42413</v>
          </cell>
          <cell r="R11">
            <v>42428</v>
          </cell>
        </row>
        <row r="12">
          <cell r="N12">
            <v>42199</v>
          </cell>
          <cell r="Q12">
            <v>42476</v>
          </cell>
          <cell r="R12">
            <v>42491</v>
          </cell>
        </row>
        <row r="13">
          <cell r="N13">
            <v>42231</v>
          </cell>
          <cell r="Q13">
            <v>42553</v>
          </cell>
          <cell r="R13">
            <v>42613</v>
          </cell>
        </row>
        <row r="14">
          <cell r="N14">
            <v>42309</v>
          </cell>
          <cell r="Q14">
            <v>42662</v>
          </cell>
          <cell r="R14">
            <v>42676</v>
          </cell>
        </row>
        <row r="15">
          <cell r="N15">
            <v>42319</v>
          </cell>
          <cell r="Q15">
            <v>42721</v>
          </cell>
          <cell r="R15">
            <v>42737</v>
          </cell>
        </row>
        <row r="16">
          <cell r="N16">
            <v>42362</v>
          </cell>
          <cell r="Q16">
            <v>42784</v>
          </cell>
          <cell r="R16">
            <v>42799</v>
          </cell>
        </row>
        <row r="17">
          <cell r="N17">
            <v>42369</v>
          </cell>
          <cell r="Q17">
            <v>42847</v>
          </cell>
          <cell r="R17">
            <v>42863</v>
          </cell>
        </row>
        <row r="18">
          <cell r="Q18">
            <v>42922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education.gouv.fr/pid25058/le-calendrier-scolaire.html?annee=158&amp;zone=0&amp;search_input=%C2%A0D%C3%A9partement%2C+Code+postal+ou+v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48"/>
  </sheetPr>
  <dimension ref="A1:BL121"/>
  <sheetViews>
    <sheetView showGridLines="0" zoomScale="70" workbookViewId="0">
      <selection activeCell="G1" sqref="G1:I1"/>
    </sheetView>
  </sheetViews>
  <sheetFormatPr baseColWidth="10" defaultRowHeight="16.5" x14ac:dyDescent="0.3"/>
  <cols>
    <col min="1" max="1" width="22.28515625" style="31" customWidth="1"/>
    <col min="2" max="6" width="6.7109375" style="31" customWidth="1"/>
    <col min="7" max="15" width="6.7109375" style="32" customWidth="1"/>
    <col min="16" max="16" width="6.7109375" style="70" customWidth="1"/>
    <col min="17" max="17" width="6.7109375" style="33" customWidth="1"/>
    <col min="18" max="42" width="6.7109375" style="34" customWidth="1"/>
    <col min="43" max="43" width="3.28515625" style="34" customWidth="1"/>
    <col min="44" max="44" width="12.140625" style="34" bestFit="1" customWidth="1"/>
    <col min="45" max="54" width="13.42578125" style="34" customWidth="1"/>
    <col min="55" max="58" width="3.28515625" style="34" customWidth="1"/>
    <col min="59" max="59" width="11.42578125" style="30"/>
    <col min="60" max="60" width="21.140625" style="30" bestFit="1" customWidth="1"/>
    <col min="61" max="16384" width="11.42578125" style="30"/>
  </cols>
  <sheetData>
    <row r="1" spans="1:58" ht="29.25" customHeight="1" x14ac:dyDescent="0.3">
      <c r="A1" s="85" t="s">
        <v>32</v>
      </c>
      <c r="B1" s="83"/>
      <c r="C1" s="84"/>
      <c r="G1" s="152" t="s">
        <v>246</v>
      </c>
      <c r="H1" s="152"/>
      <c r="I1" s="152"/>
    </row>
    <row r="3" spans="1:58" s="4" customFormat="1" ht="48.75" customHeight="1" x14ac:dyDescent="0.3">
      <c r="N3" s="153"/>
      <c r="O3" s="153"/>
      <c r="P3" s="153"/>
      <c r="Q3" s="153"/>
      <c r="R3" s="153"/>
      <c r="S3" s="82"/>
      <c r="T3" s="2"/>
      <c r="U3" s="2"/>
      <c r="V3" s="1"/>
      <c r="W3" s="157">
        <f>VLOOKUP(AT3,Calendrier!débmois,2,FALSE)</f>
        <v>42370</v>
      </c>
      <c r="X3" s="157"/>
      <c r="Y3" s="157"/>
      <c r="Z3" s="157"/>
      <c r="AA3" s="157"/>
      <c r="AB3" s="157"/>
      <c r="AC3" s="1"/>
      <c r="AD3" s="1"/>
      <c r="AE3" s="1"/>
      <c r="AF3" s="1"/>
      <c r="AG3" s="2"/>
      <c r="AH3" s="2"/>
      <c r="AI3" s="2"/>
      <c r="AJ3" s="2"/>
      <c r="AK3" s="72"/>
      <c r="AL3" s="72"/>
      <c r="AM3" s="72"/>
      <c r="AN3" s="72"/>
      <c r="AO3" s="72"/>
      <c r="AP3" s="80"/>
      <c r="AQ3" s="72"/>
      <c r="AR3" s="72"/>
      <c r="AS3" s="72"/>
      <c r="AT3" s="72">
        <v>1</v>
      </c>
      <c r="AU3" s="72"/>
      <c r="AV3" s="72"/>
      <c r="AW3" s="72"/>
      <c r="AX3" s="72"/>
      <c r="AY3" s="3"/>
      <c r="AZ3" s="3"/>
      <c r="BA3" s="5"/>
      <c r="BC3" s="6"/>
      <c r="BD3" s="7"/>
      <c r="BE3" s="6"/>
      <c r="BF3" s="6"/>
    </row>
    <row r="4" spans="1:58" s="12" customFormat="1" ht="13.5" customHeight="1" x14ac:dyDescent="0.3">
      <c r="P4" s="69"/>
      <c r="Q4" s="9"/>
      <c r="R4" s="8"/>
      <c r="S4" s="8"/>
      <c r="T4" s="8"/>
      <c r="U4" s="8"/>
      <c r="V4" s="8"/>
      <c r="W4" s="8"/>
      <c r="X4" s="8"/>
      <c r="Y4" s="10"/>
      <c r="Z4" s="8"/>
      <c r="AA4" s="8"/>
      <c r="AB4" s="8"/>
      <c r="AC4" s="8"/>
      <c r="AD4" s="10"/>
      <c r="AE4" s="10"/>
      <c r="AF4" s="10"/>
      <c r="AG4" s="10"/>
      <c r="AH4" s="10"/>
      <c r="AI4" s="10"/>
      <c r="AJ4" s="10"/>
      <c r="AK4" s="11"/>
      <c r="AL4" s="11"/>
      <c r="AM4" s="11"/>
      <c r="AO4" s="13"/>
      <c r="AP4" s="11"/>
      <c r="AQ4" s="11"/>
      <c r="AR4" s="11"/>
      <c r="AS4" s="11"/>
      <c r="AT4" s="14"/>
      <c r="AU4" s="14"/>
      <c r="AV4" s="14"/>
      <c r="AW4" s="14"/>
      <c r="AX4" s="14"/>
      <c r="AY4" s="14"/>
      <c r="AZ4" s="14"/>
      <c r="BA4" s="15"/>
      <c r="BC4" s="16"/>
      <c r="BD4" s="16"/>
      <c r="BE4" s="16"/>
      <c r="BF4" s="16"/>
    </row>
    <row r="5" spans="1:58" s="17" customFormat="1" ht="23.25" x14ac:dyDescent="0.2">
      <c r="P5" s="9"/>
      <c r="Q5" s="18"/>
      <c r="R5" s="19"/>
      <c r="S5" s="19"/>
      <c r="T5" s="20"/>
      <c r="U5" s="21"/>
      <c r="V5" s="21"/>
      <c r="W5" s="21"/>
      <c r="X5" s="21"/>
      <c r="Y5" s="22"/>
      <c r="Z5" s="23"/>
      <c r="AA5" s="23"/>
      <c r="AB5" s="24"/>
      <c r="AC5" s="24"/>
      <c r="AD5" s="24"/>
      <c r="AE5" s="21"/>
      <c r="AF5" s="21"/>
      <c r="AG5" s="21"/>
      <c r="AH5" s="21"/>
      <c r="AI5" s="21"/>
      <c r="AJ5" s="21"/>
      <c r="AK5" s="25"/>
      <c r="AL5" s="25"/>
      <c r="AM5" s="25"/>
      <c r="AN5" s="25"/>
      <c r="AO5" s="25"/>
      <c r="AP5" s="25"/>
      <c r="AQ5" s="25"/>
      <c r="AR5" s="25"/>
      <c r="AS5" s="25"/>
      <c r="AT5" s="16"/>
      <c r="AU5" s="16"/>
      <c r="AV5" s="16"/>
      <c r="AW5" s="16"/>
      <c r="AX5" s="16"/>
      <c r="AY5" s="16"/>
      <c r="AZ5" s="26"/>
      <c r="BA5" s="26"/>
      <c r="BB5" s="26"/>
      <c r="BC5" s="16"/>
      <c r="BD5" s="16"/>
      <c r="BE5" s="16"/>
      <c r="BF5" s="16"/>
    </row>
    <row r="6" spans="1:58" s="27" customFormat="1" ht="32.25" customHeight="1" x14ac:dyDescent="0.2">
      <c r="A6" s="158" t="s">
        <v>23</v>
      </c>
      <c r="B6" s="154">
        <f>+F7</f>
        <v>42369</v>
      </c>
      <c r="C6" s="155"/>
      <c r="D6" s="155"/>
      <c r="E6" s="155"/>
      <c r="F6" s="156"/>
      <c r="G6" s="160">
        <f>+W3</f>
        <v>42370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2"/>
      <c r="AL6" s="154">
        <f>+AL7</f>
        <v>42401</v>
      </c>
      <c r="AM6" s="155"/>
      <c r="AN6" s="155"/>
      <c r="AO6" s="155"/>
      <c r="AP6" s="156"/>
    </row>
    <row r="7" spans="1:58" s="29" customFormat="1" ht="21" customHeight="1" x14ac:dyDescent="0.2">
      <c r="A7" s="158"/>
      <c r="B7" s="28">
        <f>+C7-1</f>
        <v>42365</v>
      </c>
      <c r="C7" s="28">
        <f>+D7-1</f>
        <v>42366</v>
      </c>
      <c r="D7" s="28">
        <f>+E7-1</f>
        <v>42367</v>
      </c>
      <c r="E7" s="28">
        <f>+F7-1</f>
        <v>42368</v>
      </c>
      <c r="F7" s="28">
        <f>+G7-1</f>
        <v>42369</v>
      </c>
      <c r="G7" s="28">
        <f>+$W$3</f>
        <v>42370</v>
      </c>
      <c r="H7" s="28">
        <f t="shared" ref="H7:AP7" si="0">+G7+1</f>
        <v>42371</v>
      </c>
      <c r="I7" s="28">
        <f t="shared" si="0"/>
        <v>42372</v>
      </c>
      <c r="J7" s="28">
        <f t="shared" si="0"/>
        <v>42373</v>
      </c>
      <c r="K7" s="28">
        <f t="shared" si="0"/>
        <v>42374</v>
      </c>
      <c r="L7" s="28">
        <f t="shared" si="0"/>
        <v>42375</v>
      </c>
      <c r="M7" s="28">
        <f t="shared" si="0"/>
        <v>42376</v>
      </c>
      <c r="N7" s="28">
        <f t="shared" si="0"/>
        <v>42377</v>
      </c>
      <c r="O7" s="28">
        <f t="shared" si="0"/>
        <v>42378</v>
      </c>
      <c r="P7" s="28">
        <f t="shared" si="0"/>
        <v>42379</v>
      </c>
      <c r="Q7" s="28">
        <f t="shared" si="0"/>
        <v>42380</v>
      </c>
      <c r="R7" s="28">
        <f t="shared" si="0"/>
        <v>42381</v>
      </c>
      <c r="S7" s="28">
        <f t="shared" si="0"/>
        <v>42382</v>
      </c>
      <c r="T7" s="28">
        <f t="shared" si="0"/>
        <v>42383</v>
      </c>
      <c r="U7" s="28">
        <f t="shared" si="0"/>
        <v>42384</v>
      </c>
      <c r="V7" s="28">
        <f t="shared" si="0"/>
        <v>42385</v>
      </c>
      <c r="W7" s="28">
        <f t="shared" si="0"/>
        <v>42386</v>
      </c>
      <c r="X7" s="28">
        <f t="shared" si="0"/>
        <v>42387</v>
      </c>
      <c r="Y7" s="28">
        <f t="shared" si="0"/>
        <v>42388</v>
      </c>
      <c r="Z7" s="28">
        <f t="shared" si="0"/>
        <v>42389</v>
      </c>
      <c r="AA7" s="28">
        <f t="shared" si="0"/>
        <v>42390</v>
      </c>
      <c r="AB7" s="28">
        <f t="shared" si="0"/>
        <v>42391</v>
      </c>
      <c r="AC7" s="28">
        <f t="shared" si="0"/>
        <v>42392</v>
      </c>
      <c r="AD7" s="28">
        <f t="shared" si="0"/>
        <v>42393</v>
      </c>
      <c r="AE7" s="28">
        <f t="shared" si="0"/>
        <v>42394</v>
      </c>
      <c r="AF7" s="28">
        <f t="shared" si="0"/>
        <v>42395</v>
      </c>
      <c r="AG7" s="28">
        <f t="shared" si="0"/>
        <v>42396</v>
      </c>
      <c r="AH7" s="28">
        <f t="shared" si="0"/>
        <v>42397</v>
      </c>
      <c r="AI7" s="28">
        <f t="shared" si="0"/>
        <v>42398</v>
      </c>
      <c r="AJ7" s="28">
        <f t="shared" si="0"/>
        <v>42399</v>
      </c>
      <c r="AK7" s="28">
        <f t="shared" si="0"/>
        <v>42400</v>
      </c>
      <c r="AL7" s="28">
        <f t="shared" si="0"/>
        <v>42401</v>
      </c>
      <c r="AM7" s="28">
        <f t="shared" si="0"/>
        <v>42402</v>
      </c>
      <c r="AN7" s="28">
        <f t="shared" si="0"/>
        <v>42403</v>
      </c>
      <c r="AO7" s="28">
        <f t="shared" si="0"/>
        <v>42404</v>
      </c>
      <c r="AP7" s="28">
        <f t="shared" si="0"/>
        <v>42405</v>
      </c>
    </row>
    <row r="8" spans="1:58" s="29" customFormat="1" ht="32.25" customHeight="1" x14ac:dyDescent="0.2">
      <c r="A8" s="159"/>
      <c r="B8" s="99" t="str">
        <f>VLOOKUP(B7,Calendrier!dates,2,FALSE)</f>
        <v>D</v>
      </c>
      <c r="C8" s="99" t="str">
        <f>VLOOKUP(C7,Calendrier!dates,2,FALSE)</f>
        <v>L</v>
      </c>
      <c r="D8" s="99" t="str">
        <f>VLOOKUP(D7,Calendrier!dates,2,FALSE)</f>
        <v>M</v>
      </c>
      <c r="E8" s="99" t="str">
        <f>VLOOKUP(E7,Calendrier!dates,2,FALSE)</f>
        <v>M</v>
      </c>
      <c r="F8" s="99" t="str">
        <f>VLOOKUP(F7,Calendrier!dates,2,FALSE)</f>
        <v>J</v>
      </c>
      <c r="G8" s="99" t="str">
        <f>VLOOKUP(G7,Calendrier!dates,2,FALSE)</f>
        <v>f</v>
      </c>
      <c r="H8" s="99" t="str">
        <f>VLOOKUP(H7,Calendrier!dates,2,FALSE)</f>
        <v>S</v>
      </c>
      <c r="I8" s="99" t="str">
        <f>VLOOKUP(I7,Calendrier!dates,2,FALSE)</f>
        <v>D</v>
      </c>
      <c r="J8" s="99" t="str">
        <f>VLOOKUP(J7,Calendrier!dates,2,FALSE)</f>
        <v>L</v>
      </c>
      <c r="K8" s="99" t="str">
        <f>VLOOKUP(K7,Calendrier!dates,2,FALSE)</f>
        <v>M</v>
      </c>
      <c r="L8" s="99" t="str">
        <f>VLOOKUP(L7,Calendrier!dates,2,FALSE)</f>
        <v>M</v>
      </c>
      <c r="M8" s="99" t="str">
        <f>VLOOKUP(M7,Calendrier!dates,2,FALSE)</f>
        <v>J</v>
      </c>
      <c r="N8" s="99" t="str">
        <f>VLOOKUP(N7,Calendrier!dates,2,FALSE)</f>
        <v>V</v>
      </c>
      <c r="O8" s="99" t="str">
        <f>VLOOKUP(O7,Calendrier!dates,2,FALSE)</f>
        <v>S</v>
      </c>
      <c r="P8" s="99" t="str">
        <f>VLOOKUP(P7,Calendrier!dates,2,FALSE)</f>
        <v>D</v>
      </c>
      <c r="Q8" s="99" t="str">
        <f>VLOOKUP(Q7,Calendrier!dates,2,FALSE)</f>
        <v>L</v>
      </c>
      <c r="R8" s="99" t="str">
        <f>VLOOKUP(R7,Calendrier!dates,2,FALSE)</f>
        <v>M</v>
      </c>
      <c r="S8" s="99" t="str">
        <f>VLOOKUP(S7,Calendrier!dates,2,FALSE)</f>
        <v>M</v>
      </c>
      <c r="T8" s="99" t="str">
        <f>VLOOKUP(T7,Calendrier!dates,2,FALSE)</f>
        <v>J</v>
      </c>
      <c r="U8" s="99" t="str">
        <f>VLOOKUP(U7,Calendrier!dates,2,FALSE)</f>
        <v>V</v>
      </c>
      <c r="V8" s="99" t="str">
        <f>VLOOKUP(V7,Calendrier!dates,2,FALSE)</f>
        <v>S</v>
      </c>
      <c r="W8" s="99" t="str">
        <f>VLOOKUP(W7,Calendrier!dates,2,FALSE)</f>
        <v>D</v>
      </c>
      <c r="X8" s="99" t="str">
        <f>VLOOKUP(X7,Calendrier!dates,2,FALSE)</f>
        <v>L</v>
      </c>
      <c r="Y8" s="99" t="str">
        <f>VLOOKUP(Y7,Calendrier!dates,2,FALSE)</f>
        <v>M</v>
      </c>
      <c r="Z8" s="99" t="str">
        <f>VLOOKUP(Z7,Calendrier!dates,2,FALSE)</f>
        <v>M</v>
      </c>
      <c r="AA8" s="99" t="str">
        <f>VLOOKUP(AA7,Calendrier!dates,2,FALSE)</f>
        <v>J</v>
      </c>
      <c r="AB8" s="99" t="str">
        <f>VLOOKUP(AB7,Calendrier!dates,2,FALSE)</f>
        <v>V</v>
      </c>
      <c r="AC8" s="99" t="str">
        <f>VLOOKUP(AC7,Calendrier!dates,2,FALSE)</f>
        <v>S</v>
      </c>
      <c r="AD8" s="99" t="str">
        <f>VLOOKUP(AD7,Calendrier!dates,2,FALSE)</f>
        <v>D</v>
      </c>
      <c r="AE8" s="99" t="str">
        <f>VLOOKUP(AE7,Calendrier!dates,2,FALSE)</f>
        <v>L</v>
      </c>
      <c r="AF8" s="99" t="str">
        <f>VLOOKUP(AF7,Calendrier!dates,2,FALSE)</f>
        <v>M</v>
      </c>
      <c r="AG8" s="99" t="str">
        <f>VLOOKUP(AG7,Calendrier!dates,2,FALSE)</f>
        <v>M</v>
      </c>
      <c r="AH8" s="99" t="str">
        <f>VLOOKUP(AH7,Calendrier!dates,2,FALSE)</f>
        <v>J</v>
      </c>
      <c r="AI8" s="99" t="str">
        <f>VLOOKUP(AI7,Calendrier!dates,2,FALSE)</f>
        <v>V</v>
      </c>
      <c r="AJ8" s="99" t="str">
        <f>VLOOKUP(AJ7,Calendrier!dates,2,FALSE)</f>
        <v>S</v>
      </c>
      <c r="AK8" s="99" t="str">
        <f>VLOOKUP(AK7,Calendrier!dates,2,FALSE)</f>
        <v>D</v>
      </c>
      <c r="AL8" s="99" t="str">
        <f>VLOOKUP(AL7,Calendrier!dates,2,FALSE)</f>
        <v>L</v>
      </c>
      <c r="AM8" s="99" t="str">
        <f>VLOOKUP(AM7,Calendrier!dates,2,FALSE)</f>
        <v>M</v>
      </c>
      <c r="AN8" s="99" t="str">
        <f>VLOOKUP(AN7,Calendrier!dates,2,FALSE)</f>
        <v>M</v>
      </c>
      <c r="AO8" s="99" t="str">
        <f>VLOOKUP(AO7,Calendrier!dates,2,FALSE)</f>
        <v>J</v>
      </c>
      <c r="AP8" s="99" t="str">
        <f>VLOOKUP(AP7,Calendrier!dates,2,FALSE)</f>
        <v>V</v>
      </c>
    </row>
    <row r="9" spans="1:58" ht="24.95" customHeight="1" x14ac:dyDescent="0.3">
      <c r="A9" s="73" t="s">
        <v>24</v>
      </c>
      <c r="B9" s="87" t="str">
        <f>IF(AND(B$7&gt;=Registre!$W4-1,B$7&lt;=Registre!$X4,Registre!$I17=Registre!$I$15),"R",IF(AND(B$7&gt;=Registre!$W4,B$7&lt;=Registre!$X4,Registre!$I17=Registre!$I$16),"P",""))</f>
        <v/>
      </c>
      <c r="C9" s="87" t="str">
        <f>IF(AND(C$7&gt;=Registre!$W4-1,C$7&lt;=Registre!$X4,Registre!$I17=Registre!$I$15),"R",IF(AND(C$7&gt;=Registre!$W4,C$7&lt;=Registre!$X4,Registre!$I17=Registre!$I$16),"P",""))</f>
        <v/>
      </c>
      <c r="D9" s="87" t="str">
        <f>IF(AND(D$7&gt;=Registre!$W4-1,D$7&lt;=Registre!$X4,Registre!$I17=Registre!$I$15),"R",IF(AND(D$7&gt;=Registre!$W4,D$7&lt;=Registre!$X4,Registre!$I17=Registre!$I$16),"P",""))</f>
        <v/>
      </c>
      <c r="E9" s="87" t="str">
        <f>IF(AND(E$7&gt;=Registre!$W4-1,E$7&lt;=Registre!$X4,Registre!$I17=Registre!$I$15),"R",IF(AND(E$7&gt;=Registre!$W4,E$7&lt;=Registre!$X4,Registre!$I17=Registre!$I$16),"P",""))</f>
        <v/>
      </c>
      <c r="F9" s="87" t="str">
        <f>IF(AND(F$7&gt;=Registre!$W4-1,F$7&lt;=Registre!$X4,Registre!$I17=Registre!$I$15),"R",IF(AND(F$7&gt;=Registre!$W4,F$7&lt;=Registre!$X4,Registre!$I17=Registre!$I$16),"P",""))</f>
        <v/>
      </c>
      <c r="G9" s="87" t="str">
        <f>IF(AND(G$7&gt;=Registre!$W4-1,G$7&lt;=Registre!$X4,Registre!$I17=Registre!$I$15),"R",IF(AND(G$7&gt;=Registre!$W4,G$7&lt;=Registre!$X4,Registre!$I17=Registre!$I$16),"P",""))</f>
        <v/>
      </c>
      <c r="H9" s="87" t="str">
        <f>IF(AND(H$7&gt;=Registre!$W4-1,H$7&lt;=Registre!$X4,Registre!$I17=Registre!$I$15),"R",IF(AND(H$7&gt;=Registre!$W4,H$7&lt;=Registre!$X4,Registre!$I17=Registre!$I$16),"P",""))</f>
        <v/>
      </c>
      <c r="I9" s="87" t="str">
        <f>IF(AND(I$7&gt;=Registre!$W4-1,I$7&lt;=Registre!$X4,Registre!$I17=Registre!$I$15),"R",IF(AND(I$7&gt;=Registre!$W4,I$7&lt;=Registre!$X4,Registre!$I17=Registre!$I$16),"P",""))</f>
        <v/>
      </c>
      <c r="J9" s="87" t="str">
        <f>IF(AND(J$7&gt;=Registre!$W4-1,J$7&lt;=Registre!$X4,Registre!$I17=Registre!$I$15),"R",IF(AND(J$7&gt;=Registre!$W4,J$7&lt;=Registre!$X4,Registre!$I17=Registre!$I$16),"P",""))</f>
        <v/>
      </c>
      <c r="K9" s="87" t="str">
        <f>IF(AND(K$7&gt;=Registre!$W4-1,K$7&lt;=Registre!$X4,Registre!$I17=Registre!$I$15),"R",IF(AND(K$7&gt;=Registre!$W4,K$7&lt;=Registre!$X4,Registre!$I17=Registre!$I$16),"P",""))</f>
        <v/>
      </c>
      <c r="L9" s="87" t="str">
        <f>IF(AND(L$7&gt;=Registre!$W4-1,L$7&lt;=Registre!$X4,Registre!$I17=Registre!$I$15),"R",IF(AND(L$7&gt;=Registre!$W4,L$7&lt;=Registre!$X4,Registre!$I17=Registre!$I$16),"P",""))</f>
        <v/>
      </c>
      <c r="M9" s="87" t="str">
        <f>IF(AND(M$7&gt;=Registre!$W4-1,M$7&lt;=Registre!$X4,Registre!$I17=Registre!$I$15),"R",IF(AND(M$7&gt;=Registre!$W4,M$7&lt;=Registre!$X4,Registre!$I17=Registre!$I$16),"P",""))</f>
        <v/>
      </c>
      <c r="N9" s="87" t="str">
        <f>IF(AND(N$7&gt;=Registre!$W4-1,N$7&lt;=Registre!$X4,Registre!$I17=Registre!$I$15),"R",IF(AND(N$7&gt;=Registre!$W4,N$7&lt;=Registre!$X4,Registre!$I17=Registre!$I$16),"P",""))</f>
        <v/>
      </c>
      <c r="O9" s="87" t="str">
        <f>IF(AND(O$7&gt;=Registre!$W4-1,O$7&lt;=Registre!$X4,Registre!$I17=Registre!$I$15),"R",IF(AND(O$7&gt;=Registre!$W4,O$7&lt;=Registre!$X4,Registre!$I17=Registre!$I$16),"P",""))</f>
        <v/>
      </c>
      <c r="P9" s="87" t="str">
        <f>IF(AND(P$7&gt;=Registre!$W4-1,P$7&lt;=Registre!$X4,Registre!$I17=Registre!$I$15),"R",IF(AND(P$7&gt;=Registre!$W4,P$7&lt;=Registre!$X4,Registre!$I17=Registre!$I$16),"P",""))</f>
        <v/>
      </c>
      <c r="Q9" s="87" t="str">
        <f>IF(AND(Q$7&gt;=Registre!$W4-1,Q$7&lt;=Registre!$X4,Registre!$I17=Registre!$I$15),"R",IF(AND(Q$7&gt;=Registre!$W4,Q$7&lt;=Registre!$X4,Registre!$I17=Registre!$I$16),"P",""))</f>
        <v/>
      </c>
      <c r="R9" s="87" t="str">
        <f>IF(AND(R$7&gt;=Registre!$W4-1,R$7&lt;=Registre!$X4,Registre!$I17=Registre!$I$15),"R",IF(AND(R$7&gt;=Registre!$W4,R$7&lt;=Registre!$X4,Registre!$I17=Registre!$I$16),"P",""))</f>
        <v/>
      </c>
      <c r="S9" s="87" t="str">
        <f>IF(AND(S$7&gt;=Registre!$W4-1,S$7&lt;=Registre!$X4,Registre!$I17=Registre!$I$15),"R",IF(AND(S$7&gt;=Registre!$W4,S$7&lt;=Registre!$X4,Registre!$I17=Registre!$I$16),"P",""))</f>
        <v/>
      </c>
      <c r="T9" s="87" t="str">
        <f>IF(AND(T$7&gt;=Registre!$W4-1,T$7&lt;=Registre!$X4,Registre!$I17=Registre!$I$15),"R",IF(AND(T$7&gt;=Registre!$W4,T$7&lt;=Registre!$X4,Registre!$I17=Registre!$I$16),"P",""))</f>
        <v/>
      </c>
      <c r="U9" s="87" t="str">
        <f>IF(AND(U$7&gt;=Registre!$W4-1,U$7&lt;=Registre!$X4,Registre!$I17=Registre!$I$15),"R",IF(AND(U$7&gt;=Registre!$W4,U$7&lt;=Registre!$X4,Registre!$I17=Registre!$I$16),"P",""))</f>
        <v/>
      </c>
      <c r="V9" s="87" t="str">
        <f>IF(AND(V$7&gt;=Registre!$W4-1,V$7&lt;=Registre!$X4,Registre!$I17=Registre!$I$15),"R",IF(AND(V$7&gt;=Registre!$W4,V$7&lt;=Registre!$X4,Registre!$I17=Registre!$I$16),"P",""))</f>
        <v/>
      </c>
      <c r="W9" s="87" t="str">
        <f>IF(AND(W$7&gt;=Registre!$W4-1,W$7&lt;=Registre!$X4,Registre!$I17=Registre!$I$15),"R",IF(AND(W$7&gt;=Registre!$W4,W$7&lt;=Registre!$X4,Registre!$I17=Registre!$I$16),"P",""))</f>
        <v/>
      </c>
      <c r="X9" s="87" t="str">
        <f>IF(AND(X$7&gt;=Registre!$W4-1,X$7&lt;=Registre!$X4,Registre!$I17=Registre!$I$15),"R",IF(AND(X$7&gt;=Registre!$W4,X$7&lt;=Registre!$X4,Registre!$I17=Registre!$I$16),"P",""))</f>
        <v/>
      </c>
      <c r="Y9" s="87" t="str">
        <f>IF(AND(Y$7&gt;=Registre!$W4-1,Y$7&lt;=Registre!$X4,Registre!$I17=Registre!$I$15),"R",IF(AND(Y$7&gt;=Registre!$W4,Y$7&lt;=Registre!$X4,Registre!$I17=Registre!$I$16),"P",""))</f>
        <v/>
      </c>
      <c r="Z9" s="87" t="str">
        <f>IF(AND(Z$7&gt;=Registre!$W4-1,Z$7&lt;=Registre!$X4,Registre!$I17=Registre!$I$15),"R",IF(AND(Z$7&gt;=Registre!$W4,Z$7&lt;=Registre!$X4,Registre!$I17=Registre!$I$16),"P",""))</f>
        <v>R</v>
      </c>
      <c r="AA9" s="87" t="str">
        <f>IF(AND(AA$7&gt;=Registre!$W4-1,AA$7&lt;=Registre!$X4,Registre!$I17=Registre!$I$15),"R",IF(AND(AA$7&gt;=Registre!$W4,AA$7&lt;=Registre!$X4,Registre!$I17=Registre!$I$16),"P",""))</f>
        <v>R</v>
      </c>
      <c r="AB9" s="87" t="str">
        <f>IF(AND(AB$7&gt;=Registre!$W4-1,AB$7&lt;=Registre!$X4,Registre!$I17=Registre!$I$15),"R",IF(AND(AB$7&gt;=Registre!$W4,AB$7&lt;=Registre!$X4,Registre!$I17=Registre!$I$16),"P",""))</f>
        <v>R</v>
      </c>
      <c r="AC9" s="87" t="str">
        <f>IF(AND(AC$7&gt;=Registre!$W4-1,AC$7&lt;=Registre!$X4,Registre!$I17=Registre!$I$15),"R",IF(AND(AC$7&gt;=Registre!$W4,AC$7&lt;=Registre!$X4,Registre!$I17=Registre!$I$16),"P",""))</f>
        <v>R</v>
      </c>
      <c r="AD9" s="87" t="str">
        <f>IF(AND(AD$7&gt;=Registre!$W4-1,AD$7&lt;=Registre!$X4,Registre!$I17=Registre!$I$15),"R",IF(AND(AD$7&gt;=Registre!$W4,AD$7&lt;=Registre!$X4,Registre!$I17=Registre!$I$16),"P",""))</f>
        <v>R</v>
      </c>
      <c r="AE9" s="87" t="str">
        <f>IF(AND(AE$7&gt;=Registre!$W4-1,AE$7&lt;=Registre!$X4,Registre!$I17=Registre!$I$15),"R",IF(AND(AE$7&gt;=Registre!$W4,AE$7&lt;=Registre!$X4,Registre!$I17=Registre!$I$16),"P",""))</f>
        <v/>
      </c>
      <c r="AF9" s="87" t="str">
        <f>IF(AND(AF$7&gt;=Registre!$W4-1,AF$7&lt;=Registre!$X4,Registre!$I17=Registre!$I$15),"R",IF(AND(AF$7&gt;=Registre!$W4,AF$7&lt;=Registre!$X4,Registre!$I17=Registre!$I$16),"P",""))</f>
        <v/>
      </c>
      <c r="AG9" s="87" t="str">
        <f>IF(AND(AG$7&gt;=Registre!$W4-1,AG$7&lt;=Registre!$X4,Registre!$I17=Registre!$I$15),"R",IF(AND(AG$7&gt;=Registre!$W4,AG$7&lt;=Registre!$X4,Registre!$I17=Registre!$I$16),"P",""))</f>
        <v/>
      </c>
      <c r="AH9" s="87" t="str">
        <f>IF(AND(AH$7&gt;=Registre!$W4-1,AH$7&lt;=Registre!$X4,Registre!$I17=Registre!$I$15),"R",IF(AND(AH$7&gt;=Registre!$W4,AH$7&lt;=Registre!$X4,Registre!$I17=Registre!$I$16),"P",""))</f>
        <v/>
      </c>
      <c r="AI9" s="87" t="str">
        <f>IF(AND(AI$7&gt;=Registre!$W4-1,AI$7&lt;=Registre!$X4,Registre!$I17=Registre!$I$15),"R",IF(AND(AI$7&gt;=Registre!$W4,AI$7&lt;=Registre!$X4,Registre!$I17=Registre!$I$16),"P",""))</f>
        <v/>
      </c>
      <c r="AJ9" s="87" t="str">
        <f>IF(AND(AJ$7&gt;=Registre!$W4-1,AJ$7&lt;=Registre!$X4,Registre!$I17=Registre!$I$15),"R",IF(AND(AJ$7&gt;=Registre!$W4,AJ$7&lt;=Registre!$X4,Registre!$I17=Registre!$I$16),"P",""))</f>
        <v/>
      </c>
      <c r="AK9" s="87" t="str">
        <f>IF(AND(AK$7&gt;=Registre!$W4-1,AK$7&lt;=Registre!$X4,Registre!$I17=Registre!$I$15),"R",IF(AND(AK$7&gt;=Registre!$W4,AK$7&lt;=Registre!$X4,Registre!$I17=Registre!$I$16),"P",""))</f>
        <v/>
      </c>
      <c r="AL9" s="87" t="str">
        <f>IF(AND(AL$7&gt;=Registre!$W4-1,AL$7&lt;=Registre!$X4,Registre!$I17=Registre!$I$15),"R",IF(AND(AL$7&gt;=Registre!$W4,AL$7&lt;=Registre!$X4,Registre!$I17=Registre!$I$16),"P",""))</f>
        <v/>
      </c>
      <c r="AM9" s="87" t="str">
        <f>IF(AND(AM$7&gt;=Registre!$W4-1,AM$7&lt;=Registre!$X4,Registre!$I17=Registre!$I$15),"R",IF(AND(AM$7&gt;=Registre!$W4,AM$7&lt;=Registre!$X4,Registre!$I17=Registre!$I$16),"P",""))</f>
        <v/>
      </c>
      <c r="AN9" s="87" t="str">
        <f>IF(AND(AN$7&gt;=Registre!$W4-1,AN$7&lt;=Registre!$X4,Registre!$I17=Registre!$I$15),"R",IF(AND(AN$7&gt;=Registre!$W4,AN$7&lt;=Registre!$X4,Registre!$I17=Registre!$I$16),"P",""))</f>
        <v/>
      </c>
      <c r="AO9" s="87" t="str">
        <f>IF(AND(AO$7&gt;=Registre!$W4-1,AO$7&lt;=Registre!$X4,Registre!$I17=Registre!$I$15),"R",IF(AND(AO$7&gt;=Registre!$W4,AO$7&lt;=Registre!$X4,Registre!$I17=Registre!$I$16),"P",""))</f>
        <v/>
      </c>
      <c r="AP9" s="87" t="str">
        <f>IF(AND(AP$7&gt;=Registre!$W4-1,AP$7&lt;=Registre!$X4,Registre!$I17=Registre!$I$15),"R",IF(AND(AP$7&gt;=Registre!$W4,AP$7&lt;=Registre!$X4,Registre!$I17=Registre!$I$16),"P",""))</f>
        <v/>
      </c>
      <c r="AQ9" s="30"/>
      <c r="BC9" s="30"/>
      <c r="BD9" s="30"/>
      <c r="BE9" s="30"/>
      <c r="BF9" s="30"/>
    </row>
    <row r="10" spans="1:58" ht="24.95" customHeight="1" x14ac:dyDescent="0.3">
      <c r="A10" s="73" t="s">
        <v>25</v>
      </c>
      <c r="B10" s="87" t="str">
        <f>IF(AND(B$7&gt;=Registre!$W5-1,B$7&lt;=Registre!$X5,Registre!$I18=Registre!$I$15),"R",IF(AND(B$7&gt;=Registre!$W5,B$7&lt;=Registre!$X5,Registre!$I18=Registre!$I$16),"P",""))</f>
        <v/>
      </c>
      <c r="C10" s="87" t="str">
        <f>IF(AND(C$7&gt;=Registre!$W5-1,C$7&lt;=Registre!$X5,Registre!$I18=Registre!$I$15),"R",IF(AND(C$7&gt;=Registre!$W5,C$7&lt;=Registre!$X5,Registre!$I18=Registre!$I$16),"P",""))</f>
        <v/>
      </c>
      <c r="D10" s="87" t="str">
        <f>IF(AND(D$7&gt;=Registre!$W5-1,D$7&lt;=Registre!$X5,Registre!$I18=Registre!$I$15),"R",IF(AND(D$7&gt;=Registre!$W5,D$7&lt;=Registre!$X5,Registre!$I18=Registre!$I$16),"P",""))</f>
        <v/>
      </c>
      <c r="E10" s="87" t="str">
        <f>IF(AND(E$7&gt;=Registre!$W5-1,E$7&lt;=Registre!$X5,Registre!$I18=Registre!$I$15),"R",IF(AND(E$7&gt;=Registre!$W5,E$7&lt;=Registre!$X5,Registre!$I18=Registre!$I$16),"P",""))</f>
        <v/>
      </c>
      <c r="F10" s="87" t="str">
        <f>IF(AND(F$7&gt;=Registre!$W5-1,F$7&lt;=Registre!$X5,Registre!$I18=Registre!$I$15),"R",IF(AND(F$7&gt;=Registre!$W5,F$7&lt;=Registre!$X5,Registre!$I18=Registre!$I$16),"P",""))</f>
        <v/>
      </c>
      <c r="G10" s="87" t="str">
        <f>IF(AND(G$7&gt;=Registre!$W5-1,G$7&lt;=Registre!$X5,Registre!$I18=Registre!$I$15),"R",IF(AND(G$7&gt;=Registre!$W5,G$7&lt;=Registre!$X5,Registre!$I18=Registre!$I$16),"P",""))</f>
        <v/>
      </c>
      <c r="H10" s="87" t="str">
        <f>IF(AND(H$7&gt;=Registre!$W5-1,H$7&lt;=Registre!$X5,Registre!$I18=Registre!$I$15),"R",IF(AND(H$7&gt;=Registre!$W5,H$7&lt;=Registre!$X5,Registre!$I18=Registre!$I$16),"P",""))</f>
        <v/>
      </c>
      <c r="I10" s="87" t="str">
        <f>IF(AND(I$7&gt;=Registre!$W5-1,I$7&lt;=Registre!$X5,Registre!$I18=Registre!$I$15),"R",IF(AND(I$7&gt;=Registre!$W5,I$7&lt;=Registre!$X5,Registre!$I18=Registre!$I$16),"P",""))</f>
        <v/>
      </c>
      <c r="J10" s="87" t="str">
        <f>IF(AND(J$7&gt;=Registre!$W5-1,J$7&lt;=Registre!$X5,Registre!$I18=Registre!$I$15),"R",IF(AND(J$7&gt;=Registre!$W5,J$7&lt;=Registre!$X5,Registre!$I18=Registre!$I$16),"P",""))</f>
        <v/>
      </c>
      <c r="K10" s="87" t="str">
        <f>IF(AND(K$7&gt;=Registre!$W5-1,K$7&lt;=Registre!$X5,Registre!$I18=Registre!$I$15),"R",IF(AND(K$7&gt;=Registre!$W5,K$7&lt;=Registre!$X5,Registre!$I18=Registre!$I$16),"P",""))</f>
        <v/>
      </c>
      <c r="L10" s="87" t="str">
        <f>IF(AND(L$7&gt;=Registre!$W5-1,L$7&lt;=Registre!$X5,Registre!$I18=Registre!$I$15),"R",IF(AND(L$7&gt;=Registre!$W5,L$7&lt;=Registre!$X5,Registre!$I18=Registre!$I$16),"P",""))</f>
        <v/>
      </c>
      <c r="M10" s="87" t="str">
        <f>IF(AND(M$7&gt;=Registre!$W5-1,M$7&lt;=Registre!$X5,Registre!$I18=Registre!$I$15),"R",IF(AND(M$7&gt;=Registre!$W5,M$7&lt;=Registre!$X5,Registre!$I18=Registre!$I$16),"P",""))</f>
        <v/>
      </c>
      <c r="N10" s="87" t="str">
        <f>IF(AND(N$7&gt;=Registre!$W5-1,N$7&lt;=Registre!$X5,Registre!$I18=Registre!$I$15),"R",IF(AND(N$7&gt;=Registre!$W5,N$7&lt;=Registre!$X5,Registre!$I18=Registre!$I$16),"P",""))</f>
        <v/>
      </c>
      <c r="O10" s="87" t="str">
        <f>IF(AND(O$7&gt;=Registre!$W5-1,O$7&lt;=Registre!$X5,Registre!$I18=Registre!$I$15),"R",IF(AND(O$7&gt;=Registre!$W5,O$7&lt;=Registre!$X5,Registre!$I18=Registre!$I$16),"P",""))</f>
        <v/>
      </c>
      <c r="P10" s="87" t="str">
        <f>IF(AND(P$7&gt;=Registre!$W5-1,P$7&lt;=Registre!$X5,Registre!$I18=Registre!$I$15),"R",IF(AND(P$7&gt;=Registre!$W5,P$7&lt;=Registre!$X5,Registre!$I18=Registre!$I$16),"P",""))</f>
        <v/>
      </c>
      <c r="Q10" s="87" t="str">
        <f>IF(AND(Q$7&gt;=Registre!$W5-1,Q$7&lt;=Registre!$X5,Registre!$I18=Registre!$I$15),"R",IF(AND(Q$7&gt;=Registre!$W5,Q$7&lt;=Registre!$X5,Registre!$I18=Registre!$I$16),"P",""))</f>
        <v/>
      </c>
      <c r="R10" s="87" t="str">
        <f>IF(AND(R$7&gt;=Registre!$W5-1,R$7&lt;=Registre!$X5,Registre!$I18=Registre!$I$15),"R",IF(AND(R$7&gt;=Registre!$W5,R$7&lt;=Registre!$X5,Registre!$I18=Registre!$I$16),"P",""))</f>
        <v/>
      </c>
      <c r="S10" s="87" t="str">
        <f>IF(AND(S$7&gt;=Registre!$W5-1,S$7&lt;=Registre!$X5,Registre!$I18=Registre!$I$15),"R",IF(AND(S$7&gt;=Registre!$W5,S$7&lt;=Registre!$X5,Registre!$I18=Registre!$I$16),"P",""))</f>
        <v/>
      </c>
      <c r="T10" s="87" t="str">
        <f>IF(AND(T$7&gt;=Registre!$W5-1,T$7&lt;=Registre!$X5,Registre!$I18=Registre!$I$15),"R",IF(AND(T$7&gt;=Registre!$W5,T$7&lt;=Registre!$X5,Registre!$I18=Registre!$I$16),"P",""))</f>
        <v/>
      </c>
      <c r="U10" s="87" t="str">
        <f>IF(AND(U$7&gt;=Registre!$W5-1,U$7&lt;=Registre!$X5,Registre!$I18=Registre!$I$15),"R",IF(AND(U$7&gt;=Registre!$W5,U$7&lt;=Registre!$X5,Registre!$I18=Registre!$I$16),"P",""))</f>
        <v/>
      </c>
      <c r="V10" s="87" t="str">
        <f>IF(AND(V$7&gt;=Registre!$W5-1,V$7&lt;=Registre!$X5,Registre!$I18=Registre!$I$15),"R",IF(AND(V$7&gt;=Registre!$W5,V$7&lt;=Registre!$X5,Registre!$I18=Registre!$I$16),"P",""))</f>
        <v/>
      </c>
      <c r="W10" s="87" t="str">
        <f>IF(AND(W$7&gt;=Registre!$W5-1,W$7&lt;=Registre!$X5,Registre!$I18=Registre!$I$15),"R",IF(AND(W$7&gt;=Registre!$W5,W$7&lt;=Registre!$X5,Registre!$I18=Registre!$I$16),"P",""))</f>
        <v/>
      </c>
      <c r="X10" s="87" t="str">
        <f>IF(AND(X$7&gt;=Registre!$W5-1,X$7&lt;=Registre!$X5,Registre!$I18=Registre!$I$15),"R",IF(AND(X$7&gt;=Registre!$W5,X$7&lt;=Registre!$X5,Registre!$I18=Registre!$I$16),"P",""))</f>
        <v/>
      </c>
      <c r="Y10" s="87" t="str">
        <f>IF(AND(Y$7&gt;=Registre!$W5-1,Y$7&lt;=Registre!$X5,Registre!$I18=Registre!$I$15),"R",IF(AND(Y$7&gt;=Registre!$W5,Y$7&lt;=Registre!$X5,Registre!$I18=Registre!$I$16),"P",""))</f>
        <v/>
      </c>
      <c r="Z10" s="87" t="str">
        <f>IF(AND(Z$7&gt;=Registre!$W5-1,Z$7&lt;=Registre!$X5,Registre!$I18=Registre!$I$15),"R",IF(AND(Z$7&gt;=Registre!$W5,Z$7&lt;=Registre!$X5,Registre!$I18=Registre!$I$16),"P",""))</f>
        <v/>
      </c>
      <c r="AA10" s="87" t="str">
        <f>IF(AND(AA$7&gt;=Registre!$W5-1,AA$7&lt;=Registre!$X5,Registre!$I18=Registre!$I$15),"R",IF(AND(AA$7&gt;=Registre!$W5,AA$7&lt;=Registre!$X5,Registre!$I18=Registre!$I$16),"P",""))</f>
        <v/>
      </c>
      <c r="AB10" s="87" t="str">
        <f>IF(AND(AB$7&gt;=Registre!$W5-1,AB$7&lt;=Registre!$X5,Registre!$I18=Registre!$I$15),"R",IF(AND(AB$7&gt;=Registre!$W5,AB$7&lt;=Registre!$X5,Registre!$I18=Registre!$I$16),"P",""))</f>
        <v/>
      </c>
      <c r="AC10" s="87" t="str">
        <f>IF(AND(AC$7&gt;=Registre!$W5-1,AC$7&lt;=Registre!$X5,Registre!$I18=Registre!$I$15),"R",IF(AND(AC$7&gt;=Registre!$W5,AC$7&lt;=Registre!$X5,Registre!$I18=Registre!$I$16),"P",""))</f>
        <v/>
      </c>
      <c r="AD10" s="87" t="str">
        <f>IF(AND(AD$7&gt;=Registre!$W5-1,AD$7&lt;=Registre!$X5,Registre!$I18=Registre!$I$15),"R",IF(AND(AD$7&gt;=Registre!$W5,AD$7&lt;=Registre!$X5,Registre!$I18=Registre!$I$16),"P",""))</f>
        <v/>
      </c>
      <c r="AE10" s="87" t="str">
        <f>IF(AND(AE$7&gt;=Registre!$W5-1,AE$7&lt;=Registre!$X5,Registre!$I18=Registre!$I$15),"R",IF(AND(AE$7&gt;=Registre!$W5,AE$7&lt;=Registre!$X5,Registre!$I18=Registre!$I$16),"P",""))</f>
        <v/>
      </c>
      <c r="AF10" s="87" t="str">
        <f>IF(AND(AF$7&gt;=Registre!$W5-1,AF$7&lt;=Registre!$X5,Registre!$I18=Registre!$I$15),"R",IF(AND(AF$7&gt;=Registre!$W5,AF$7&lt;=Registre!$X5,Registre!$I18=Registre!$I$16),"P",""))</f>
        <v/>
      </c>
      <c r="AG10" s="87" t="str">
        <f>IF(AND(AG$7&gt;=Registre!$W5-1,AG$7&lt;=Registre!$X5,Registre!$I18=Registre!$I$15),"R",IF(AND(AG$7&gt;=Registre!$W5,AG$7&lt;=Registre!$X5,Registre!$I18=Registre!$I$16),"P",""))</f>
        <v/>
      </c>
      <c r="AH10" s="87" t="str">
        <f>IF(AND(AH$7&gt;=Registre!$W5-1,AH$7&lt;=Registre!$X5,Registre!$I18=Registre!$I$15),"R",IF(AND(AH$7&gt;=Registre!$W5,AH$7&lt;=Registre!$X5,Registre!$I18=Registre!$I$16),"P",""))</f>
        <v/>
      </c>
      <c r="AI10" s="87" t="str">
        <f>IF(AND(AI$7&gt;=Registre!$W5-1,AI$7&lt;=Registre!$X5,Registre!$I18=Registre!$I$15),"R",IF(AND(AI$7&gt;=Registre!$W5,AI$7&lt;=Registre!$X5,Registre!$I18=Registre!$I$16),"P",""))</f>
        <v/>
      </c>
      <c r="AJ10" s="87" t="str">
        <f>IF(AND(AJ$7&gt;=Registre!$W5-1,AJ$7&lt;=Registre!$X5,Registre!$I18=Registre!$I$15),"R",IF(AND(AJ$7&gt;=Registre!$W5,AJ$7&lt;=Registre!$X5,Registre!$I18=Registre!$I$16),"P",""))</f>
        <v/>
      </c>
      <c r="AK10" s="87" t="str">
        <f>IF(AND(AK$7&gt;=Registre!$W5-1,AK$7&lt;=Registre!$X5,Registre!$I18=Registre!$I$15),"R",IF(AND(AK$7&gt;=Registre!$W5,AK$7&lt;=Registre!$X5,Registre!$I18=Registre!$I$16),"P",""))</f>
        <v/>
      </c>
      <c r="AL10" s="87" t="str">
        <f>IF(AND(AL$7&gt;=Registre!$W5-1,AL$7&lt;=Registre!$X5,Registre!$I18=Registre!$I$15),"R",IF(AND(AL$7&gt;=Registre!$W5,AL$7&lt;=Registre!$X5,Registre!$I18=Registre!$I$16),"P",""))</f>
        <v/>
      </c>
      <c r="AM10" s="87" t="str">
        <f>IF(AND(AM$7&gt;=Registre!$W5-1,AM$7&lt;=Registre!$X5,Registre!$I18=Registre!$I$15),"R",IF(AND(AM$7&gt;=Registre!$W5,AM$7&lt;=Registre!$X5,Registre!$I18=Registre!$I$16),"P",""))</f>
        <v/>
      </c>
      <c r="AN10" s="87" t="str">
        <f>IF(AND(AN$7&gt;=Registre!$W5-1,AN$7&lt;=Registre!$X5,Registre!$I18=Registre!$I$15),"R",IF(AND(AN$7&gt;=Registre!$W5,AN$7&lt;=Registre!$X5,Registre!$I18=Registre!$I$16),"P",""))</f>
        <v/>
      </c>
      <c r="AO10" s="87" t="str">
        <f>IF(AND(AO$7&gt;=Registre!$W5-1,AO$7&lt;=Registre!$X5,Registre!$I18=Registre!$I$15),"R",IF(AND(AO$7&gt;=Registre!$W5,AO$7&lt;=Registre!$X5,Registre!$I18=Registre!$I$16),"P",""))</f>
        <v/>
      </c>
      <c r="AP10" s="87" t="str">
        <f>IF(AND(AP$7&gt;=Registre!$W5-1,AP$7&lt;=Registre!$X5,Registre!$I18=Registre!$I$15),"R",IF(AND(AP$7&gt;=Registre!$W5,AP$7&lt;=Registre!$X5,Registre!$I18=Registre!$I$16),"P",""))</f>
        <v/>
      </c>
      <c r="AQ10" s="30"/>
      <c r="BC10" s="30"/>
      <c r="BD10" s="30"/>
      <c r="BE10" s="30"/>
      <c r="BF10" s="30"/>
    </row>
    <row r="11" spans="1:58" ht="24.95" customHeight="1" x14ac:dyDescent="0.3">
      <c r="A11" s="73" t="s">
        <v>26</v>
      </c>
      <c r="B11" s="87" t="str">
        <f>IF(AND(B$7&gt;=Registre!$W6-1,B$7&lt;=Registre!$X6,Registre!$I19=Registre!$I$15),"R",IF(AND(B$7&gt;=Registre!$W6,B$7&lt;=Registre!$X6,Registre!$I19=Registre!$I$16),"P",""))</f>
        <v/>
      </c>
      <c r="C11" s="87" t="str">
        <f>IF(AND(C$7&gt;=Registre!$W6-1,C$7&lt;=Registre!$X6,Registre!$I19=Registre!$I$15),"R",IF(AND(C$7&gt;=Registre!$W6,C$7&lt;=Registre!$X6,Registre!$I19=Registre!$I$16),"P",""))</f>
        <v/>
      </c>
      <c r="D11" s="87" t="str">
        <f>IF(AND(D$7&gt;=Registre!$W6-1,D$7&lt;=Registre!$X6,Registre!$I19=Registre!$I$15),"R",IF(AND(D$7&gt;=Registre!$W6,D$7&lt;=Registre!$X6,Registre!$I19=Registre!$I$16),"P",""))</f>
        <v/>
      </c>
      <c r="E11" s="87" t="str">
        <f>IF(AND(E$7&gt;=Registre!$W6-1,E$7&lt;=Registre!$X6,Registre!$I19=Registre!$I$15),"R",IF(AND(E$7&gt;=Registre!$W6,E$7&lt;=Registre!$X6,Registre!$I19=Registre!$I$16),"P",""))</f>
        <v/>
      </c>
      <c r="F11" s="87" t="str">
        <f>IF(AND(F$7&gt;=Registre!$W6-1,F$7&lt;=Registre!$X6,Registre!$I19=Registre!$I$15),"R",IF(AND(F$7&gt;=Registre!$W6,F$7&lt;=Registre!$X6,Registre!$I19=Registre!$I$16),"P",""))</f>
        <v/>
      </c>
      <c r="G11" s="87" t="str">
        <f>IF(AND(G$7&gt;=Registre!$W6-1,G$7&lt;=Registre!$X6,Registre!$I19=Registre!$I$15),"R",IF(AND(G$7&gt;=Registre!$W6,G$7&lt;=Registre!$X6,Registre!$I19=Registre!$I$16),"P",""))</f>
        <v/>
      </c>
      <c r="H11" s="87" t="str">
        <f>IF(AND(H$7&gt;=Registre!$W6-1,H$7&lt;=Registre!$X6,Registre!$I19=Registre!$I$15),"R",IF(AND(H$7&gt;=Registre!$W6,H$7&lt;=Registre!$X6,Registre!$I19=Registre!$I$16),"P",""))</f>
        <v/>
      </c>
      <c r="I11" s="87" t="str">
        <f>IF(AND(I$7&gt;=Registre!$W6-1,I$7&lt;=Registre!$X6,Registre!$I19=Registre!$I$15),"R",IF(AND(I$7&gt;=Registre!$W6,I$7&lt;=Registre!$X6,Registre!$I19=Registre!$I$16),"P",""))</f>
        <v/>
      </c>
      <c r="J11" s="87" t="str">
        <f>IF(AND(J$7&gt;=Registre!$W6-1,J$7&lt;=Registre!$X6,Registre!$I19=Registre!$I$15),"R",IF(AND(J$7&gt;=Registre!$W6,J$7&lt;=Registre!$X6,Registre!$I19=Registre!$I$16),"P",""))</f>
        <v/>
      </c>
      <c r="K11" s="87" t="str">
        <f>IF(AND(K$7&gt;=Registre!$W6-1,K$7&lt;=Registre!$X6,Registre!$I19=Registre!$I$15),"R",IF(AND(K$7&gt;=Registre!$W6,K$7&lt;=Registre!$X6,Registre!$I19=Registre!$I$16),"P",""))</f>
        <v/>
      </c>
      <c r="L11" s="87" t="str">
        <f>IF(AND(L$7&gt;=Registre!$W6-1,L$7&lt;=Registre!$X6,Registre!$I19=Registre!$I$15),"R",IF(AND(L$7&gt;=Registre!$W6,L$7&lt;=Registre!$X6,Registre!$I19=Registre!$I$16),"P",""))</f>
        <v/>
      </c>
      <c r="M11" s="87" t="str">
        <f>IF(AND(M$7&gt;=Registre!$W6-1,M$7&lt;=Registre!$X6,Registre!$I19=Registre!$I$15),"R",IF(AND(M$7&gt;=Registre!$W6,M$7&lt;=Registre!$X6,Registre!$I19=Registre!$I$16),"P",""))</f>
        <v/>
      </c>
      <c r="N11" s="87" t="str">
        <f>IF(AND(N$7&gt;=Registre!$W6-1,N$7&lt;=Registre!$X6,Registre!$I19=Registre!$I$15),"R",IF(AND(N$7&gt;=Registre!$W6,N$7&lt;=Registre!$X6,Registre!$I19=Registre!$I$16),"P",""))</f>
        <v/>
      </c>
      <c r="O11" s="87" t="str">
        <f>IF(AND(O$7&gt;=Registre!$W6-1,O$7&lt;=Registre!$X6,Registre!$I19=Registre!$I$15),"R",IF(AND(O$7&gt;=Registre!$W6,O$7&lt;=Registre!$X6,Registre!$I19=Registre!$I$16),"P",""))</f>
        <v/>
      </c>
      <c r="P11" s="87" t="str">
        <f>IF(AND(P$7&gt;=Registre!$W6-1,P$7&lt;=Registre!$X6,Registre!$I19=Registre!$I$15),"R",IF(AND(P$7&gt;=Registre!$W6,P$7&lt;=Registre!$X6,Registre!$I19=Registre!$I$16),"P",""))</f>
        <v/>
      </c>
      <c r="Q11" s="87" t="str">
        <f>IF(AND(Q$7&gt;=Registre!$W6-1,Q$7&lt;=Registre!$X6,Registre!$I19=Registre!$I$15),"R",IF(AND(Q$7&gt;=Registre!$W6,Q$7&lt;=Registre!$X6,Registre!$I19=Registre!$I$16),"P",""))</f>
        <v/>
      </c>
      <c r="R11" s="87" t="str">
        <f>IF(AND(R$7&gt;=Registre!$W6-1,R$7&lt;=Registre!$X6,Registre!$I19=Registre!$I$15),"R",IF(AND(R$7&gt;=Registre!$W6,R$7&lt;=Registre!$X6,Registre!$I19=Registre!$I$16),"P",""))</f>
        <v/>
      </c>
      <c r="S11" s="87" t="str">
        <f>IF(AND(S$7&gt;=Registre!$W6-1,S$7&lt;=Registre!$X6,Registre!$I19=Registre!$I$15),"R",IF(AND(S$7&gt;=Registre!$W6,S$7&lt;=Registre!$X6,Registre!$I19=Registre!$I$16),"P",""))</f>
        <v/>
      </c>
      <c r="T11" s="87" t="str">
        <f>IF(AND(T$7&gt;=Registre!$W6-1,T$7&lt;=Registre!$X6,Registre!$I19=Registre!$I$15),"R",IF(AND(T$7&gt;=Registre!$W6,T$7&lt;=Registre!$X6,Registre!$I19=Registre!$I$16),"P",""))</f>
        <v/>
      </c>
      <c r="U11" s="87" t="str">
        <f>IF(AND(U$7&gt;=Registre!$W6-1,U$7&lt;=Registre!$X6,Registre!$I19=Registre!$I$15),"R",IF(AND(U$7&gt;=Registre!$W6,U$7&lt;=Registre!$X6,Registre!$I19=Registre!$I$16),"P",""))</f>
        <v/>
      </c>
      <c r="V11" s="87" t="str">
        <f>IF(AND(V$7&gt;=Registre!$W6-1,V$7&lt;=Registre!$X6,Registre!$I19=Registre!$I$15),"R",IF(AND(V$7&gt;=Registre!$W6,V$7&lt;=Registre!$X6,Registre!$I19=Registre!$I$16),"P",""))</f>
        <v/>
      </c>
      <c r="W11" s="87" t="str">
        <f>IF(AND(W$7&gt;=Registre!$W6-1,W$7&lt;=Registre!$X6,Registre!$I19=Registre!$I$15),"R",IF(AND(W$7&gt;=Registre!$W6,W$7&lt;=Registre!$X6,Registre!$I19=Registre!$I$16),"P",""))</f>
        <v/>
      </c>
      <c r="X11" s="87" t="str">
        <f>IF(AND(X$7&gt;=Registre!$W6-1,X$7&lt;=Registre!$X6,Registre!$I19=Registre!$I$15),"R",IF(AND(X$7&gt;=Registre!$W6,X$7&lt;=Registre!$X6,Registre!$I19=Registre!$I$16),"P",""))</f>
        <v/>
      </c>
      <c r="Y11" s="87" t="str">
        <f>IF(AND(Y$7&gt;=Registre!$W6-1,Y$7&lt;=Registre!$X6,Registre!$I19=Registre!$I$15),"R",IF(AND(Y$7&gt;=Registre!$W6,Y$7&lt;=Registre!$X6,Registre!$I19=Registre!$I$16),"P",""))</f>
        <v/>
      </c>
      <c r="Z11" s="87" t="str">
        <f>IF(AND(Z$7&gt;=Registre!$W6-1,Z$7&lt;=Registre!$X6,Registre!$I19=Registre!$I$15),"R",IF(AND(Z$7&gt;=Registre!$W6,Z$7&lt;=Registre!$X6,Registre!$I19=Registre!$I$16),"P",""))</f>
        <v/>
      </c>
      <c r="AA11" s="87" t="str">
        <f>IF(AND(AA$7&gt;=Registre!$W6-1,AA$7&lt;=Registre!$X6,Registre!$I19=Registre!$I$15),"R",IF(AND(AA$7&gt;=Registre!$W6,AA$7&lt;=Registre!$X6,Registre!$I19=Registre!$I$16),"P",""))</f>
        <v/>
      </c>
      <c r="AB11" s="87" t="str">
        <f>IF(AND(AB$7&gt;=Registre!$W6-1,AB$7&lt;=Registre!$X6,Registre!$I19=Registre!$I$15),"R",IF(AND(AB$7&gt;=Registre!$W6,AB$7&lt;=Registre!$X6,Registre!$I19=Registre!$I$16),"P",""))</f>
        <v/>
      </c>
      <c r="AC11" s="87" t="str">
        <f>IF(AND(AC$7&gt;=Registre!$W6-1,AC$7&lt;=Registre!$X6,Registre!$I19=Registre!$I$15),"R",IF(AND(AC$7&gt;=Registre!$W6,AC$7&lt;=Registre!$X6,Registre!$I19=Registre!$I$16),"P",""))</f>
        <v/>
      </c>
      <c r="AD11" s="87" t="str">
        <f>IF(AND(AD$7&gt;=Registre!$W6-1,AD$7&lt;=Registre!$X6,Registre!$I19=Registre!$I$15),"R",IF(AND(AD$7&gt;=Registre!$W6,AD$7&lt;=Registre!$X6,Registre!$I19=Registre!$I$16),"P",""))</f>
        <v/>
      </c>
      <c r="AE11" s="87" t="str">
        <f>IF(AND(AE$7&gt;=Registre!$W6-1,AE$7&lt;=Registre!$X6,Registre!$I19=Registre!$I$15),"R",IF(AND(AE$7&gt;=Registre!$W6,AE$7&lt;=Registre!$X6,Registre!$I19=Registre!$I$16),"P",""))</f>
        <v/>
      </c>
      <c r="AF11" s="87" t="str">
        <f>IF(AND(AF$7&gt;=Registre!$W6-1,AF$7&lt;=Registre!$X6,Registre!$I19=Registre!$I$15),"R",IF(AND(AF$7&gt;=Registre!$W6,AF$7&lt;=Registre!$X6,Registre!$I19=Registre!$I$16),"P",""))</f>
        <v/>
      </c>
      <c r="AG11" s="87" t="str">
        <f>IF(AND(AG$7&gt;=Registre!$W6-1,AG$7&lt;=Registre!$X6,Registre!$I19=Registre!$I$15),"R",IF(AND(AG$7&gt;=Registre!$W6,AG$7&lt;=Registre!$X6,Registre!$I19=Registre!$I$16),"P",""))</f>
        <v/>
      </c>
      <c r="AH11" s="87" t="str">
        <f>IF(AND(AH$7&gt;=Registre!$W6-1,AH$7&lt;=Registre!$X6,Registre!$I19=Registre!$I$15),"R",IF(AND(AH$7&gt;=Registre!$W6,AH$7&lt;=Registre!$X6,Registre!$I19=Registre!$I$16),"P",""))</f>
        <v/>
      </c>
      <c r="AI11" s="87" t="str">
        <f>IF(AND(AI$7&gt;=Registre!$W6-1,AI$7&lt;=Registre!$X6,Registre!$I19=Registre!$I$15),"R",IF(AND(AI$7&gt;=Registre!$W6,AI$7&lt;=Registre!$X6,Registre!$I19=Registre!$I$16),"P",""))</f>
        <v/>
      </c>
      <c r="AJ11" s="87" t="str">
        <f>IF(AND(AJ$7&gt;=Registre!$W6-1,AJ$7&lt;=Registre!$X6,Registre!$I19=Registre!$I$15),"R",IF(AND(AJ$7&gt;=Registre!$W6,AJ$7&lt;=Registre!$X6,Registre!$I19=Registre!$I$16),"P",""))</f>
        <v/>
      </c>
      <c r="AK11" s="87" t="str">
        <f>IF(AND(AK$7&gt;=Registre!$W6-1,AK$7&lt;=Registre!$X6,Registre!$I19=Registre!$I$15),"R",IF(AND(AK$7&gt;=Registre!$W6,AK$7&lt;=Registre!$X6,Registre!$I19=Registre!$I$16),"P",""))</f>
        <v/>
      </c>
      <c r="AL11" s="87" t="str">
        <f>IF(AND(AL$7&gt;=Registre!$W6-1,AL$7&lt;=Registre!$X6,Registre!$I19=Registre!$I$15),"R",IF(AND(AL$7&gt;=Registre!$W6,AL$7&lt;=Registre!$X6,Registre!$I19=Registre!$I$16),"P",""))</f>
        <v/>
      </c>
      <c r="AM11" s="87" t="str">
        <f>IF(AND(AM$7&gt;=Registre!$W6-1,AM$7&lt;=Registre!$X6,Registre!$I19=Registre!$I$15),"R",IF(AND(AM$7&gt;=Registre!$W6,AM$7&lt;=Registre!$X6,Registre!$I19=Registre!$I$16),"P",""))</f>
        <v/>
      </c>
      <c r="AN11" s="87" t="str">
        <f>IF(AND(AN$7&gt;=Registre!$W6-1,AN$7&lt;=Registre!$X6,Registre!$I19=Registre!$I$15),"R",IF(AND(AN$7&gt;=Registre!$W6,AN$7&lt;=Registre!$X6,Registre!$I19=Registre!$I$16),"P",""))</f>
        <v/>
      </c>
      <c r="AO11" s="87" t="str">
        <f>IF(AND(AO$7&gt;=Registre!$W6-1,AO$7&lt;=Registre!$X6,Registre!$I19=Registre!$I$15),"R",IF(AND(AO$7&gt;=Registre!$W6,AO$7&lt;=Registre!$X6,Registre!$I19=Registre!$I$16),"P",""))</f>
        <v/>
      </c>
      <c r="AP11" s="87" t="str">
        <f>IF(AND(AP$7&gt;=Registre!$W6-1,AP$7&lt;=Registre!$X6,Registre!$I19=Registre!$I$15),"R",IF(AND(AP$7&gt;=Registre!$W6,AP$7&lt;=Registre!$X6,Registre!$I19=Registre!$I$16),"P",""))</f>
        <v/>
      </c>
      <c r="AQ11" s="30"/>
      <c r="BC11" s="30"/>
      <c r="BD11" s="30"/>
      <c r="BE11" s="30"/>
      <c r="BF11" s="30"/>
    </row>
    <row r="12" spans="1:58" ht="24.95" customHeight="1" x14ac:dyDescent="0.3">
      <c r="A12" s="73" t="s">
        <v>27</v>
      </c>
      <c r="B12" s="87" t="str">
        <f>IF(AND(B$7&gt;=Registre!$W7-1,B$7&lt;=Registre!$X7,Registre!$I20=Registre!$I$15),"R",IF(AND(B$7&gt;=Registre!$W7,B$7&lt;=Registre!$X7,Registre!$I20=Registre!$I$16),"P",""))</f>
        <v/>
      </c>
      <c r="C12" s="87" t="str">
        <f>IF(AND(C$7&gt;=Registre!$W7-1,C$7&lt;=Registre!$X7,Registre!$I20=Registre!$I$15),"R",IF(AND(C$7&gt;=Registre!$W7,C$7&lt;=Registre!$X7,Registre!$I20=Registre!$I$16),"P",""))</f>
        <v/>
      </c>
      <c r="D12" s="87" t="str">
        <f>IF(AND(D$7&gt;=Registre!$W7-1,D$7&lt;=Registre!$X7,Registre!$I20=Registre!$I$15),"R",IF(AND(D$7&gt;=Registre!$W7,D$7&lt;=Registre!$X7,Registre!$I20=Registre!$I$16),"P",""))</f>
        <v/>
      </c>
      <c r="E12" s="87" t="str">
        <f>IF(AND(E$7&gt;=Registre!$W7-1,E$7&lt;=Registre!$X7,Registre!$I20=Registre!$I$15),"R",IF(AND(E$7&gt;=Registre!$W7,E$7&lt;=Registre!$X7,Registre!$I20=Registre!$I$16),"P",""))</f>
        <v/>
      </c>
      <c r="F12" s="87" t="str">
        <f>IF(AND(F$7&gt;=Registre!$W7-1,F$7&lt;=Registre!$X7,Registre!$I20=Registre!$I$15),"R",IF(AND(F$7&gt;=Registre!$W7,F$7&lt;=Registre!$X7,Registre!$I20=Registre!$I$16),"P",""))</f>
        <v/>
      </c>
      <c r="G12" s="87" t="str">
        <f>IF(AND(G$7&gt;=Registre!$W7-1,G$7&lt;=Registre!$X7,Registre!$I20=Registre!$I$15),"R",IF(AND(G$7&gt;=Registre!$W7,G$7&lt;=Registre!$X7,Registre!$I20=Registre!$I$16),"P",""))</f>
        <v/>
      </c>
      <c r="H12" s="87" t="str">
        <f>IF(AND(H$7&gt;=Registre!$W7-1,H$7&lt;=Registre!$X7,Registre!$I20=Registre!$I$15),"R",IF(AND(H$7&gt;=Registre!$W7,H$7&lt;=Registre!$X7,Registre!$I20=Registre!$I$16),"P",""))</f>
        <v/>
      </c>
      <c r="I12" s="87" t="str">
        <f>IF(AND(I$7&gt;=Registre!$W7-1,I$7&lt;=Registre!$X7,Registre!$I20=Registre!$I$15),"R",IF(AND(I$7&gt;=Registre!$W7,I$7&lt;=Registre!$X7,Registre!$I20=Registre!$I$16),"P",""))</f>
        <v/>
      </c>
      <c r="J12" s="87" t="str">
        <f>IF(AND(J$7&gt;=Registre!$W7-1,J$7&lt;=Registre!$X7,Registre!$I20=Registre!$I$15),"R",IF(AND(J$7&gt;=Registre!$W7,J$7&lt;=Registre!$X7,Registre!$I20=Registre!$I$16),"P",""))</f>
        <v/>
      </c>
      <c r="K12" s="87" t="str">
        <f>IF(AND(K$7&gt;=Registre!$W7-1,K$7&lt;=Registre!$X7,Registre!$I20=Registre!$I$15),"R",IF(AND(K$7&gt;=Registre!$W7,K$7&lt;=Registre!$X7,Registre!$I20=Registre!$I$16),"P",""))</f>
        <v/>
      </c>
      <c r="L12" s="87" t="str">
        <f>IF(AND(L$7&gt;=Registre!$W7-1,L$7&lt;=Registre!$X7,Registre!$I20=Registre!$I$15),"R",IF(AND(L$7&gt;=Registre!$W7,L$7&lt;=Registre!$X7,Registre!$I20=Registre!$I$16),"P",""))</f>
        <v/>
      </c>
      <c r="M12" s="87" t="str">
        <f>IF(AND(M$7&gt;=Registre!$W7-1,M$7&lt;=Registre!$X7,Registre!$I20=Registre!$I$15),"R",IF(AND(M$7&gt;=Registre!$W7,M$7&lt;=Registre!$X7,Registre!$I20=Registre!$I$16),"P",""))</f>
        <v/>
      </c>
      <c r="N12" s="87" t="str">
        <f>IF(AND(N$7&gt;=Registre!$W7-1,N$7&lt;=Registre!$X7,Registre!$I20=Registre!$I$15),"R",IF(AND(N$7&gt;=Registre!$W7,N$7&lt;=Registre!$X7,Registre!$I20=Registre!$I$16),"P",""))</f>
        <v/>
      </c>
      <c r="O12" s="87" t="str">
        <f>IF(AND(O$7&gt;=Registre!$W7-1,O$7&lt;=Registre!$X7,Registre!$I20=Registre!$I$15),"R",IF(AND(O$7&gt;=Registre!$W7,O$7&lt;=Registre!$X7,Registre!$I20=Registre!$I$16),"P",""))</f>
        <v/>
      </c>
      <c r="P12" s="87" t="str">
        <f>IF(AND(P$7&gt;=Registre!$W7-1,P$7&lt;=Registre!$X7,Registre!$I20=Registre!$I$15),"R",IF(AND(P$7&gt;=Registre!$W7,P$7&lt;=Registre!$X7,Registre!$I20=Registre!$I$16),"P",""))</f>
        <v/>
      </c>
      <c r="Q12" s="87" t="str">
        <f>IF(AND(Q$7&gt;=Registre!$W7-1,Q$7&lt;=Registre!$X7,Registre!$I20=Registre!$I$15),"R",IF(AND(Q$7&gt;=Registre!$W7,Q$7&lt;=Registre!$X7,Registre!$I20=Registre!$I$16),"P",""))</f>
        <v/>
      </c>
      <c r="R12" s="87" t="str">
        <f>IF(AND(R$7&gt;=Registre!$W7-1,R$7&lt;=Registre!$X7,Registre!$I20=Registre!$I$15),"R",IF(AND(R$7&gt;=Registre!$W7,R$7&lt;=Registre!$X7,Registre!$I20=Registre!$I$16),"P",""))</f>
        <v/>
      </c>
      <c r="S12" s="87" t="str">
        <f>IF(AND(S$7&gt;=Registre!$W7-1,S$7&lt;=Registre!$X7,Registre!$I20=Registre!$I$15),"R",IF(AND(S$7&gt;=Registre!$W7,S$7&lt;=Registre!$X7,Registre!$I20=Registre!$I$16),"P",""))</f>
        <v/>
      </c>
      <c r="T12" s="87" t="str">
        <f>IF(AND(T$7&gt;=Registre!$W7-1,T$7&lt;=Registre!$X7,Registre!$I20=Registre!$I$15),"R",IF(AND(T$7&gt;=Registre!$W7,T$7&lt;=Registre!$X7,Registre!$I20=Registre!$I$16),"P",""))</f>
        <v/>
      </c>
      <c r="U12" s="87" t="str">
        <f>IF(AND(U$7&gt;=Registre!$W7-1,U$7&lt;=Registre!$X7,Registre!$I20=Registre!$I$15),"R",IF(AND(U$7&gt;=Registre!$W7,U$7&lt;=Registre!$X7,Registre!$I20=Registre!$I$16),"P",""))</f>
        <v/>
      </c>
      <c r="V12" s="87" t="str">
        <f>IF(AND(V$7&gt;=Registre!$W7-1,V$7&lt;=Registre!$X7,Registre!$I20=Registre!$I$15),"R",IF(AND(V$7&gt;=Registre!$W7,V$7&lt;=Registre!$X7,Registre!$I20=Registre!$I$16),"P",""))</f>
        <v/>
      </c>
      <c r="W12" s="87" t="str">
        <f>IF(AND(W$7&gt;=Registre!$W7-1,W$7&lt;=Registre!$X7,Registre!$I20=Registre!$I$15),"R",IF(AND(W$7&gt;=Registre!$W7,W$7&lt;=Registre!$X7,Registre!$I20=Registre!$I$16),"P",""))</f>
        <v/>
      </c>
      <c r="X12" s="87" t="str">
        <f>IF(AND(X$7&gt;=Registre!$W7-1,X$7&lt;=Registre!$X7,Registre!$I20=Registre!$I$15),"R",IF(AND(X$7&gt;=Registre!$W7,X$7&lt;=Registre!$X7,Registre!$I20=Registre!$I$16),"P",""))</f>
        <v/>
      </c>
      <c r="Y12" s="87" t="str">
        <f>IF(AND(Y$7&gt;=Registre!$W7-1,Y$7&lt;=Registre!$X7,Registre!$I20=Registre!$I$15),"R",IF(AND(Y$7&gt;=Registre!$W7,Y$7&lt;=Registre!$X7,Registre!$I20=Registre!$I$16),"P",""))</f>
        <v/>
      </c>
      <c r="Z12" s="87" t="str">
        <f>IF(AND(Z$7&gt;=Registre!$W7-1,Z$7&lt;=Registre!$X7,Registre!$I20=Registre!$I$15),"R",IF(AND(Z$7&gt;=Registre!$W7,Z$7&lt;=Registre!$X7,Registre!$I20=Registre!$I$16),"P",""))</f>
        <v/>
      </c>
      <c r="AA12" s="87" t="str">
        <f>IF(AND(AA$7&gt;=Registre!$W7-1,AA$7&lt;=Registre!$X7,Registre!$I20=Registre!$I$15),"R",IF(AND(AA$7&gt;=Registre!$W7,AA$7&lt;=Registre!$X7,Registre!$I20=Registre!$I$16),"P",""))</f>
        <v/>
      </c>
      <c r="AB12" s="87" t="str">
        <f>IF(AND(AB$7&gt;=Registre!$W7-1,AB$7&lt;=Registre!$X7,Registre!$I20=Registre!$I$15),"R",IF(AND(AB$7&gt;=Registre!$W7,AB$7&lt;=Registre!$X7,Registre!$I20=Registre!$I$16),"P",""))</f>
        <v/>
      </c>
      <c r="AC12" s="87" t="str">
        <f>IF(AND(AC$7&gt;=Registre!$W7-1,AC$7&lt;=Registre!$X7,Registre!$I20=Registre!$I$15),"R",IF(AND(AC$7&gt;=Registre!$W7,AC$7&lt;=Registre!$X7,Registre!$I20=Registre!$I$16),"P",""))</f>
        <v/>
      </c>
      <c r="AD12" s="87" t="str">
        <f>IF(AND(AD$7&gt;=Registre!$W7-1,AD$7&lt;=Registre!$X7,Registre!$I20=Registre!$I$15),"R",IF(AND(AD$7&gt;=Registre!$W7,AD$7&lt;=Registre!$X7,Registre!$I20=Registre!$I$16),"P",""))</f>
        <v/>
      </c>
      <c r="AE12" s="87" t="str">
        <f>IF(AND(AE$7&gt;=Registre!$W7-1,AE$7&lt;=Registre!$X7,Registre!$I20=Registre!$I$15),"R",IF(AND(AE$7&gt;=Registre!$W7,AE$7&lt;=Registre!$X7,Registre!$I20=Registre!$I$16),"P",""))</f>
        <v/>
      </c>
      <c r="AF12" s="87" t="str">
        <f>IF(AND(AF$7&gt;=Registre!$W7-1,AF$7&lt;=Registre!$X7,Registre!$I20=Registre!$I$15),"R",IF(AND(AF$7&gt;=Registre!$W7,AF$7&lt;=Registre!$X7,Registre!$I20=Registre!$I$16),"P",""))</f>
        <v/>
      </c>
      <c r="AG12" s="87" t="str">
        <f>IF(AND(AG$7&gt;=Registre!$W7-1,AG$7&lt;=Registre!$X7,Registre!$I20=Registre!$I$15),"R",IF(AND(AG$7&gt;=Registre!$W7,AG$7&lt;=Registre!$X7,Registre!$I20=Registre!$I$16),"P",""))</f>
        <v/>
      </c>
      <c r="AH12" s="87" t="str">
        <f>IF(AND(AH$7&gt;=Registre!$W7-1,AH$7&lt;=Registre!$X7,Registre!$I20=Registre!$I$15),"R",IF(AND(AH$7&gt;=Registre!$W7,AH$7&lt;=Registre!$X7,Registre!$I20=Registre!$I$16),"P",""))</f>
        <v/>
      </c>
      <c r="AI12" s="87" t="str">
        <f>IF(AND(AI$7&gt;=Registre!$W7-1,AI$7&lt;=Registre!$X7,Registre!$I20=Registre!$I$15),"R",IF(AND(AI$7&gt;=Registre!$W7,AI$7&lt;=Registre!$X7,Registre!$I20=Registre!$I$16),"P",""))</f>
        <v/>
      </c>
      <c r="AJ12" s="87" t="str">
        <f>IF(AND(AJ$7&gt;=Registre!$W7-1,AJ$7&lt;=Registre!$X7,Registre!$I20=Registre!$I$15),"R",IF(AND(AJ$7&gt;=Registre!$W7,AJ$7&lt;=Registre!$X7,Registre!$I20=Registre!$I$16),"P",""))</f>
        <v/>
      </c>
      <c r="AK12" s="87" t="str">
        <f>IF(AND(AK$7&gt;=Registre!$W7-1,AK$7&lt;=Registre!$X7,Registre!$I20=Registre!$I$15),"R",IF(AND(AK$7&gt;=Registre!$W7,AK$7&lt;=Registre!$X7,Registre!$I20=Registre!$I$16),"P",""))</f>
        <v/>
      </c>
      <c r="AL12" s="87" t="str">
        <f>IF(AND(AL$7&gt;=Registre!$W7-1,AL$7&lt;=Registre!$X7,Registre!$I20=Registre!$I$15),"R",IF(AND(AL$7&gt;=Registre!$W7,AL$7&lt;=Registre!$X7,Registre!$I20=Registre!$I$16),"P",""))</f>
        <v/>
      </c>
      <c r="AM12" s="87" t="str">
        <f>IF(AND(AM$7&gt;=Registre!$W7-1,AM$7&lt;=Registre!$X7,Registre!$I20=Registre!$I$15),"R",IF(AND(AM$7&gt;=Registre!$W7,AM$7&lt;=Registre!$X7,Registre!$I20=Registre!$I$16),"P",""))</f>
        <v/>
      </c>
      <c r="AN12" s="87" t="str">
        <f>IF(AND(AN$7&gt;=Registre!$W7-1,AN$7&lt;=Registre!$X7,Registre!$I20=Registre!$I$15),"R",IF(AND(AN$7&gt;=Registre!$W7,AN$7&lt;=Registre!$X7,Registre!$I20=Registre!$I$16),"P",""))</f>
        <v/>
      </c>
      <c r="AO12" s="87" t="str">
        <f>IF(AND(AO$7&gt;=Registre!$W7-1,AO$7&lt;=Registre!$X7,Registre!$I20=Registre!$I$15),"R",IF(AND(AO$7&gt;=Registre!$W7,AO$7&lt;=Registre!$X7,Registre!$I20=Registre!$I$16),"P",""))</f>
        <v/>
      </c>
      <c r="AP12" s="87" t="str">
        <f>IF(AND(AP$7&gt;=Registre!$W7-1,AP$7&lt;=Registre!$X7,Registre!$I20=Registre!$I$15),"R",IF(AND(AP$7&gt;=Registre!$W7,AP$7&lt;=Registre!$X7,Registre!$I20=Registre!$I$16),"P",""))</f>
        <v/>
      </c>
      <c r="AQ12" s="30"/>
      <c r="BC12" s="30"/>
      <c r="BD12" s="30"/>
      <c r="BE12" s="30"/>
      <c r="BF12" s="30"/>
    </row>
    <row r="13" spans="1:58" ht="24.95" customHeight="1" x14ac:dyDescent="0.3">
      <c r="A13" s="73" t="s">
        <v>28</v>
      </c>
      <c r="B13" s="87" t="str">
        <f>IF(AND(B$7&gt;=Registre!$W8-1,B$7&lt;=Registre!$X8,Registre!$I21=Registre!$I$15),"R",IF(AND(B$7&gt;=Registre!$W8,B$7&lt;=Registre!$X8,Registre!$I21=Registre!$I$16),"P",""))</f>
        <v/>
      </c>
      <c r="C13" s="87" t="str">
        <f>IF(AND(C$7&gt;=Registre!$W8-1,C$7&lt;=Registre!$X8,Registre!$I21=Registre!$I$15),"R",IF(AND(C$7&gt;=Registre!$W8,C$7&lt;=Registre!$X8,Registre!$I21=Registre!$I$16),"P",""))</f>
        <v/>
      </c>
      <c r="D13" s="87" t="str">
        <f>IF(AND(D$7&gt;=Registre!$W8-1,D$7&lt;=Registre!$X8,Registre!$I21=Registre!$I$15),"R",IF(AND(D$7&gt;=Registre!$W8,D$7&lt;=Registre!$X8,Registre!$I21=Registre!$I$16),"P",""))</f>
        <v/>
      </c>
      <c r="E13" s="87" t="str">
        <f>IF(AND(E$7&gt;=Registre!$W8-1,E$7&lt;=Registre!$X8,Registre!$I21=Registre!$I$15),"R",IF(AND(E$7&gt;=Registre!$W8,E$7&lt;=Registre!$X8,Registre!$I21=Registre!$I$16),"P",""))</f>
        <v/>
      </c>
      <c r="F13" s="87" t="str">
        <f>IF(AND(F$7&gt;=Registre!$W8-1,F$7&lt;=Registre!$X8,Registre!$I21=Registre!$I$15),"R",IF(AND(F$7&gt;=Registre!$W8,F$7&lt;=Registre!$X8,Registre!$I21=Registre!$I$16),"P",""))</f>
        <v/>
      </c>
      <c r="G13" s="87" t="str">
        <f>IF(AND(G$7&gt;=Registre!$W8-1,G$7&lt;=Registre!$X8,Registre!$I21=Registre!$I$15),"R",IF(AND(G$7&gt;=Registre!$W8,G$7&lt;=Registre!$X8,Registre!$I21=Registre!$I$16),"P",""))</f>
        <v/>
      </c>
      <c r="H13" s="87" t="str">
        <f>IF(AND(H$7&gt;=Registre!$W8-1,H$7&lt;=Registre!$X8,Registre!$I21=Registre!$I$15),"R",IF(AND(H$7&gt;=Registre!$W8,H$7&lt;=Registre!$X8,Registre!$I21=Registre!$I$16),"P",""))</f>
        <v/>
      </c>
      <c r="I13" s="87" t="str">
        <f>IF(AND(I$7&gt;=Registre!$W8-1,I$7&lt;=Registre!$X8,Registre!$I21=Registre!$I$15),"R",IF(AND(I$7&gt;=Registre!$W8,I$7&lt;=Registre!$X8,Registre!$I21=Registre!$I$16),"P",""))</f>
        <v/>
      </c>
      <c r="J13" s="87" t="str">
        <f>IF(AND(J$7&gt;=Registre!$W8-1,J$7&lt;=Registre!$X8,Registre!$I21=Registre!$I$15),"R",IF(AND(J$7&gt;=Registre!$W8,J$7&lt;=Registre!$X8,Registre!$I21=Registre!$I$16),"P",""))</f>
        <v/>
      </c>
      <c r="K13" s="87" t="str">
        <f>IF(AND(K$7&gt;=Registre!$W8-1,K$7&lt;=Registre!$X8,Registre!$I21=Registre!$I$15),"R",IF(AND(K$7&gt;=Registre!$W8,K$7&lt;=Registre!$X8,Registre!$I21=Registre!$I$16),"P",""))</f>
        <v/>
      </c>
      <c r="L13" s="87" t="str">
        <f>IF(AND(L$7&gt;=Registre!$W8-1,L$7&lt;=Registre!$X8,Registre!$I21=Registre!$I$15),"R",IF(AND(L$7&gt;=Registre!$W8,L$7&lt;=Registre!$X8,Registre!$I21=Registre!$I$16),"P",""))</f>
        <v/>
      </c>
      <c r="M13" s="87" t="str">
        <f>IF(AND(M$7&gt;=Registre!$W8-1,M$7&lt;=Registre!$X8,Registre!$I21=Registre!$I$15),"R",IF(AND(M$7&gt;=Registre!$W8,M$7&lt;=Registre!$X8,Registre!$I21=Registre!$I$16),"P",""))</f>
        <v/>
      </c>
      <c r="N13" s="87" t="str">
        <f>IF(AND(N$7&gt;=Registre!$W8-1,N$7&lt;=Registre!$X8,Registre!$I21=Registre!$I$15),"R",IF(AND(N$7&gt;=Registre!$W8,N$7&lt;=Registre!$X8,Registre!$I21=Registre!$I$16),"P",""))</f>
        <v/>
      </c>
      <c r="O13" s="87" t="str">
        <f>IF(AND(O$7&gt;=Registre!$W8-1,O$7&lt;=Registre!$X8,Registre!$I21=Registre!$I$15),"R",IF(AND(O$7&gt;=Registre!$W8,O$7&lt;=Registre!$X8,Registre!$I21=Registre!$I$16),"P",""))</f>
        <v/>
      </c>
      <c r="P13" s="87" t="str">
        <f>IF(AND(P$7&gt;=Registre!$W8-1,P$7&lt;=Registre!$X8,Registre!$I21=Registre!$I$15),"R",IF(AND(P$7&gt;=Registre!$W8,P$7&lt;=Registre!$X8,Registre!$I21=Registre!$I$16),"P",""))</f>
        <v/>
      </c>
      <c r="Q13" s="87" t="str">
        <f>IF(AND(Q$7&gt;=Registre!$W8-1,Q$7&lt;=Registre!$X8,Registre!$I21=Registre!$I$15),"R",IF(AND(Q$7&gt;=Registre!$W8,Q$7&lt;=Registre!$X8,Registre!$I21=Registre!$I$16),"P",""))</f>
        <v/>
      </c>
      <c r="R13" s="87" t="str">
        <f>IF(AND(R$7&gt;=Registre!$W8-1,R$7&lt;=Registre!$X8,Registre!$I21=Registre!$I$15),"R",IF(AND(R$7&gt;=Registre!$W8,R$7&lt;=Registre!$X8,Registre!$I21=Registre!$I$16),"P",""))</f>
        <v/>
      </c>
      <c r="S13" s="87" t="str">
        <f>IF(AND(S$7&gt;=Registre!$W8-1,S$7&lt;=Registre!$X8,Registre!$I21=Registre!$I$15),"R",IF(AND(S$7&gt;=Registre!$W8,S$7&lt;=Registre!$X8,Registre!$I21=Registre!$I$16),"P",""))</f>
        <v/>
      </c>
      <c r="T13" s="87" t="str">
        <f>IF(AND(T$7&gt;=Registre!$W8-1,T$7&lt;=Registre!$X8,Registre!$I21=Registre!$I$15),"R",IF(AND(T$7&gt;=Registre!$W8,T$7&lt;=Registre!$X8,Registre!$I21=Registre!$I$16),"P",""))</f>
        <v/>
      </c>
      <c r="U13" s="87" t="str">
        <f>IF(AND(U$7&gt;=Registre!$W8-1,U$7&lt;=Registre!$X8,Registre!$I21=Registre!$I$15),"R",IF(AND(U$7&gt;=Registre!$W8,U$7&lt;=Registre!$X8,Registre!$I21=Registre!$I$16),"P",""))</f>
        <v/>
      </c>
      <c r="V13" s="87" t="str">
        <f>IF(AND(V$7&gt;=Registre!$W8-1,V$7&lt;=Registre!$X8,Registre!$I21=Registre!$I$15),"R",IF(AND(V$7&gt;=Registre!$W8,V$7&lt;=Registre!$X8,Registre!$I21=Registre!$I$16),"P",""))</f>
        <v/>
      </c>
      <c r="W13" s="87" t="str">
        <f>IF(AND(W$7&gt;=Registre!$W8-1,W$7&lt;=Registre!$X8,Registre!$I21=Registre!$I$15),"R",IF(AND(W$7&gt;=Registre!$W8,W$7&lt;=Registre!$X8,Registre!$I21=Registre!$I$16),"P",""))</f>
        <v/>
      </c>
      <c r="X13" s="87" t="str">
        <f>IF(AND(X$7&gt;=Registre!$W8-1,X$7&lt;=Registre!$X8,Registre!$I21=Registre!$I$15),"R",IF(AND(X$7&gt;=Registre!$W8,X$7&lt;=Registre!$X8,Registre!$I21=Registre!$I$16),"P",""))</f>
        <v/>
      </c>
      <c r="Y13" s="87" t="str">
        <f>IF(AND(Y$7&gt;=Registre!$W8-1,Y$7&lt;=Registre!$X8,Registre!$I21=Registre!$I$15),"R",IF(AND(Y$7&gt;=Registre!$W8,Y$7&lt;=Registre!$X8,Registre!$I21=Registre!$I$16),"P",""))</f>
        <v/>
      </c>
      <c r="Z13" s="87" t="str">
        <f>IF(AND(Z$7&gt;=Registre!$W8-1,Z$7&lt;=Registre!$X8,Registre!$I21=Registre!$I$15),"R",IF(AND(Z$7&gt;=Registre!$W8,Z$7&lt;=Registre!$X8,Registre!$I21=Registre!$I$16),"P",""))</f>
        <v/>
      </c>
      <c r="AA13" s="87" t="str">
        <f>IF(AND(AA$7&gt;=Registre!$W8-1,AA$7&lt;=Registre!$X8,Registre!$I21=Registre!$I$15),"R",IF(AND(AA$7&gt;=Registre!$W8,AA$7&lt;=Registre!$X8,Registre!$I21=Registre!$I$16),"P",""))</f>
        <v/>
      </c>
      <c r="AB13" s="87" t="str">
        <f>IF(AND(AB$7&gt;=Registre!$W8-1,AB$7&lt;=Registre!$X8,Registre!$I21=Registre!$I$15),"R",IF(AND(AB$7&gt;=Registre!$W8,AB$7&lt;=Registre!$X8,Registre!$I21=Registre!$I$16),"P",""))</f>
        <v/>
      </c>
      <c r="AC13" s="87" t="str">
        <f>IF(AND(AC$7&gt;=Registre!$W8-1,AC$7&lt;=Registre!$X8,Registre!$I21=Registre!$I$15),"R",IF(AND(AC$7&gt;=Registre!$W8,AC$7&lt;=Registre!$X8,Registre!$I21=Registre!$I$16),"P",""))</f>
        <v/>
      </c>
      <c r="AD13" s="87" t="str">
        <f>IF(AND(AD$7&gt;=Registre!$W8-1,AD$7&lt;=Registre!$X8,Registre!$I21=Registre!$I$15),"R",IF(AND(AD$7&gt;=Registre!$W8,AD$7&lt;=Registre!$X8,Registre!$I21=Registre!$I$16),"P",""))</f>
        <v/>
      </c>
      <c r="AE13" s="87" t="str">
        <f>IF(AND(AE$7&gt;=Registre!$W8-1,AE$7&lt;=Registre!$X8,Registre!$I21=Registre!$I$15),"R",IF(AND(AE$7&gt;=Registre!$W8,AE$7&lt;=Registre!$X8,Registre!$I21=Registre!$I$16),"P",""))</f>
        <v/>
      </c>
      <c r="AF13" s="87" t="str">
        <f>IF(AND(AF$7&gt;=Registre!$W8-1,AF$7&lt;=Registre!$X8,Registre!$I21=Registre!$I$15),"R",IF(AND(AF$7&gt;=Registre!$W8,AF$7&lt;=Registre!$X8,Registre!$I21=Registre!$I$16),"P",""))</f>
        <v/>
      </c>
      <c r="AG13" s="87" t="str">
        <f>IF(AND(AG$7&gt;=Registre!$W8-1,AG$7&lt;=Registre!$X8,Registre!$I21=Registre!$I$15),"R",IF(AND(AG$7&gt;=Registre!$W8,AG$7&lt;=Registre!$X8,Registre!$I21=Registre!$I$16),"P",""))</f>
        <v/>
      </c>
      <c r="AH13" s="87" t="str">
        <f>IF(AND(AH$7&gt;=Registre!$W8-1,AH$7&lt;=Registre!$X8,Registre!$I21=Registre!$I$15),"R",IF(AND(AH$7&gt;=Registre!$W8,AH$7&lt;=Registre!$X8,Registre!$I21=Registre!$I$16),"P",""))</f>
        <v/>
      </c>
      <c r="AI13" s="87" t="str">
        <f>IF(AND(AI$7&gt;=Registre!$W8-1,AI$7&lt;=Registre!$X8,Registre!$I21=Registre!$I$15),"R",IF(AND(AI$7&gt;=Registre!$W8,AI$7&lt;=Registre!$X8,Registre!$I21=Registre!$I$16),"P",""))</f>
        <v/>
      </c>
      <c r="AJ13" s="87" t="str">
        <f>IF(AND(AJ$7&gt;=Registre!$W8-1,AJ$7&lt;=Registre!$X8,Registre!$I21=Registre!$I$15),"R",IF(AND(AJ$7&gt;=Registre!$W8,AJ$7&lt;=Registre!$X8,Registre!$I21=Registre!$I$16),"P",""))</f>
        <v/>
      </c>
      <c r="AK13" s="87" t="str">
        <f>IF(AND(AK$7&gt;=Registre!$W8-1,AK$7&lt;=Registre!$X8,Registre!$I21=Registre!$I$15),"R",IF(AND(AK$7&gt;=Registre!$W8,AK$7&lt;=Registre!$X8,Registre!$I21=Registre!$I$16),"P",""))</f>
        <v/>
      </c>
      <c r="AL13" s="87" t="str">
        <f>IF(AND(AL$7&gt;=Registre!$W8-1,AL$7&lt;=Registre!$X8,Registre!$I21=Registre!$I$15),"R",IF(AND(AL$7&gt;=Registre!$W8,AL$7&lt;=Registre!$X8,Registre!$I21=Registre!$I$16),"P",""))</f>
        <v/>
      </c>
      <c r="AM13" s="87" t="str">
        <f>IF(AND(AM$7&gt;=Registre!$W8-1,AM$7&lt;=Registre!$X8,Registre!$I21=Registre!$I$15),"R",IF(AND(AM$7&gt;=Registre!$W8,AM$7&lt;=Registre!$X8,Registre!$I21=Registre!$I$16),"P",""))</f>
        <v/>
      </c>
      <c r="AN13" s="87" t="str">
        <f>IF(AND(AN$7&gt;=Registre!$W8-1,AN$7&lt;=Registre!$X8,Registre!$I21=Registre!$I$15),"R",IF(AND(AN$7&gt;=Registre!$W8,AN$7&lt;=Registre!$X8,Registre!$I21=Registre!$I$16),"P",""))</f>
        <v/>
      </c>
      <c r="AO13" s="87" t="str">
        <f>IF(AND(AO$7&gt;=Registre!$W8-1,AO$7&lt;=Registre!$X8,Registre!$I21=Registre!$I$15),"R",IF(AND(AO$7&gt;=Registre!$W8,AO$7&lt;=Registre!$X8,Registre!$I21=Registre!$I$16),"P",""))</f>
        <v/>
      </c>
      <c r="AP13" s="87" t="str">
        <f>IF(AND(AP$7&gt;=Registre!$W8-1,AP$7&lt;=Registre!$X8,Registre!$I21=Registre!$I$15),"R",IF(AND(AP$7&gt;=Registre!$W8,AP$7&lt;=Registre!$X8,Registre!$I21=Registre!$I$16),"P",""))</f>
        <v/>
      </c>
      <c r="AQ13" s="30"/>
      <c r="BC13" s="30"/>
      <c r="BD13" s="30"/>
      <c r="BE13" s="30"/>
      <c r="BF13" s="30"/>
    </row>
    <row r="14" spans="1:58" ht="24.95" customHeight="1" x14ac:dyDescent="0.3">
      <c r="A14" s="73" t="s">
        <v>54</v>
      </c>
      <c r="B14" s="87" t="str">
        <f>IF(AND(B$7&gt;=Registre!$W9-1,B$7&lt;=Registre!$X9,Registre!$I22=Registre!$I$15),"R",IF(AND(B$7&gt;=Registre!$W9,B$7&lt;=Registre!$X9,Registre!$I22=Registre!$I$16),"P",""))</f>
        <v/>
      </c>
      <c r="C14" s="87" t="str">
        <f>IF(AND(C$7&gt;=Registre!$W9-1,C$7&lt;=Registre!$X9,Registre!$I22=Registre!$I$15),"R",IF(AND(C$7&gt;=Registre!$W9,C$7&lt;=Registre!$X9,Registre!$I22=Registre!$I$16),"P",""))</f>
        <v/>
      </c>
      <c r="D14" s="87" t="str">
        <f>IF(AND(D$7&gt;=Registre!$W9-1,D$7&lt;=Registre!$X9,Registre!$I22=Registre!$I$15),"R",IF(AND(D$7&gt;=Registre!$W9,D$7&lt;=Registre!$X9,Registre!$I22=Registre!$I$16),"P",""))</f>
        <v/>
      </c>
      <c r="E14" s="87" t="str">
        <f>IF(AND(E$7&gt;=Registre!$W9-1,E$7&lt;=Registre!$X9,Registre!$I22=Registre!$I$15),"R",IF(AND(E$7&gt;=Registre!$W9,E$7&lt;=Registre!$X9,Registre!$I22=Registre!$I$16),"P",""))</f>
        <v/>
      </c>
      <c r="F14" s="87" t="str">
        <f>IF(AND(F$7&gt;=Registre!$W9-1,F$7&lt;=Registre!$X9,Registre!$I22=Registre!$I$15),"R",IF(AND(F$7&gt;=Registre!$W9,F$7&lt;=Registre!$X9,Registre!$I22=Registre!$I$16),"P",""))</f>
        <v/>
      </c>
      <c r="G14" s="87" t="str">
        <f>IF(AND(G$7&gt;=Registre!$W9-1,G$7&lt;=Registre!$X9,Registre!$I22=Registre!$I$15),"R",IF(AND(G$7&gt;=Registre!$W9,G$7&lt;=Registre!$X9,Registre!$I22=Registre!$I$16),"P",""))</f>
        <v/>
      </c>
      <c r="H14" s="87" t="str">
        <f>IF(AND(H$7&gt;=Registre!$W9-1,H$7&lt;=Registre!$X9,Registre!$I22=Registre!$I$15),"R",IF(AND(H$7&gt;=Registre!$W9,H$7&lt;=Registre!$X9,Registre!$I22=Registre!$I$16),"P",""))</f>
        <v/>
      </c>
      <c r="I14" s="87" t="str">
        <f>IF(AND(I$7&gt;=Registre!$W9-1,I$7&lt;=Registre!$X9,Registre!$I22=Registre!$I$15),"R",IF(AND(I$7&gt;=Registre!$W9,I$7&lt;=Registre!$X9,Registre!$I22=Registre!$I$16),"P",""))</f>
        <v/>
      </c>
      <c r="J14" s="87" t="str">
        <f>IF(AND(J$7&gt;=Registre!$W9-1,J$7&lt;=Registre!$X9,Registre!$I22=Registre!$I$15),"R",IF(AND(J$7&gt;=Registre!$W9,J$7&lt;=Registre!$X9,Registre!$I22=Registre!$I$16),"P",""))</f>
        <v/>
      </c>
      <c r="K14" s="87" t="str">
        <f>IF(AND(K$7&gt;=Registre!$W9-1,K$7&lt;=Registre!$X9,Registre!$I22=Registre!$I$15),"R",IF(AND(K$7&gt;=Registre!$W9,K$7&lt;=Registre!$X9,Registre!$I22=Registre!$I$16),"P",""))</f>
        <v/>
      </c>
      <c r="L14" s="87" t="str">
        <f>IF(AND(L$7&gt;=Registre!$W9-1,L$7&lt;=Registre!$X9,Registre!$I22=Registre!$I$15),"R",IF(AND(L$7&gt;=Registre!$W9,L$7&lt;=Registre!$X9,Registre!$I22=Registre!$I$16),"P",""))</f>
        <v/>
      </c>
      <c r="M14" s="87" t="str">
        <f>IF(AND(M$7&gt;=Registre!$W9-1,M$7&lt;=Registre!$X9,Registre!$I22=Registre!$I$15),"R",IF(AND(M$7&gt;=Registre!$W9,M$7&lt;=Registre!$X9,Registre!$I22=Registre!$I$16),"P",""))</f>
        <v/>
      </c>
      <c r="N14" s="87" t="str">
        <f>IF(AND(N$7&gt;=Registre!$W9-1,N$7&lt;=Registre!$X9,Registre!$I22=Registre!$I$15),"R",IF(AND(N$7&gt;=Registre!$W9,N$7&lt;=Registre!$X9,Registre!$I22=Registre!$I$16),"P",""))</f>
        <v/>
      </c>
      <c r="O14" s="87" t="str">
        <f>IF(AND(O$7&gt;=Registre!$W9-1,O$7&lt;=Registre!$X9,Registre!$I22=Registre!$I$15),"R",IF(AND(O$7&gt;=Registre!$W9,O$7&lt;=Registre!$X9,Registre!$I22=Registre!$I$16),"P",""))</f>
        <v/>
      </c>
      <c r="P14" s="87" t="str">
        <f>IF(AND(P$7&gt;=Registre!$W9-1,P$7&lt;=Registre!$X9,Registre!$I22=Registre!$I$15),"R",IF(AND(P$7&gt;=Registre!$W9,P$7&lt;=Registre!$X9,Registre!$I22=Registre!$I$16),"P",""))</f>
        <v/>
      </c>
      <c r="Q14" s="87" t="str">
        <f>IF(AND(Q$7&gt;=Registre!$W9-1,Q$7&lt;=Registre!$X9,Registre!$I22=Registre!$I$15),"R",IF(AND(Q$7&gt;=Registre!$W9,Q$7&lt;=Registre!$X9,Registre!$I22=Registre!$I$16),"P",""))</f>
        <v/>
      </c>
      <c r="R14" s="87" t="str">
        <f>IF(AND(R$7&gt;=Registre!$W9-1,R$7&lt;=Registre!$X9,Registre!$I22=Registre!$I$15),"R",IF(AND(R$7&gt;=Registre!$W9,R$7&lt;=Registre!$X9,Registre!$I22=Registre!$I$16),"P",""))</f>
        <v/>
      </c>
      <c r="S14" s="87" t="str">
        <f>IF(AND(S$7&gt;=Registre!$W9-1,S$7&lt;=Registre!$X9,Registre!$I22=Registre!$I$15),"R",IF(AND(S$7&gt;=Registre!$W9,S$7&lt;=Registre!$X9,Registre!$I22=Registre!$I$16),"P",""))</f>
        <v/>
      </c>
      <c r="T14" s="87" t="str">
        <f>IF(AND(T$7&gt;=Registre!$W9-1,T$7&lt;=Registre!$X9,Registre!$I22=Registre!$I$15),"R",IF(AND(T$7&gt;=Registre!$W9,T$7&lt;=Registre!$X9,Registre!$I22=Registre!$I$16),"P",""))</f>
        <v/>
      </c>
      <c r="U14" s="87" t="str">
        <f>IF(AND(U$7&gt;=Registre!$W9-1,U$7&lt;=Registre!$X9,Registre!$I22=Registre!$I$15),"R",IF(AND(U$7&gt;=Registre!$W9,U$7&lt;=Registre!$X9,Registre!$I22=Registre!$I$16),"P",""))</f>
        <v/>
      </c>
      <c r="V14" s="87" t="str">
        <f>IF(AND(V$7&gt;=Registre!$W9-1,V$7&lt;=Registre!$X9,Registre!$I22=Registre!$I$15),"R",IF(AND(V$7&gt;=Registre!$W9,V$7&lt;=Registre!$X9,Registre!$I22=Registre!$I$16),"P",""))</f>
        <v/>
      </c>
      <c r="W14" s="87" t="str">
        <f>IF(AND(W$7&gt;=Registre!$W9-1,W$7&lt;=Registre!$X9,Registre!$I22=Registre!$I$15),"R",IF(AND(W$7&gt;=Registre!$W9,W$7&lt;=Registre!$X9,Registre!$I22=Registre!$I$16),"P",""))</f>
        <v/>
      </c>
      <c r="X14" s="87" t="str">
        <f>IF(AND(X$7&gt;=Registre!$W9-1,X$7&lt;=Registre!$X9,Registre!$I22=Registre!$I$15),"R",IF(AND(X$7&gt;=Registre!$W9,X$7&lt;=Registre!$X9,Registre!$I22=Registre!$I$16),"P",""))</f>
        <v/>
      </c>
      <c r="Y14" s="87" t="str">
        <f>IF(AND(Y$7&gt;=Registre!$W9-1,Y$7&lt;=Registre!$X9,Registre!$I22=Registre!$I$15),"R",IF(AND(Y$7&gt;=Registre!$W9,Y$7&lt;=Registre!$X9,Registre!$I22=Registre!$I$16),"P",""))</f>
        <v/>
      </c>
      <c r="Z14" s="87" t="str">
        <f>IF(AND(Z$7&gt;=Registre!$W9-1,Z$7&lt;=Registre!$X9,Registre!$I22=Registre!$I$15),"R",IF(AND(Z$7&gt;=Registre!$W9,Z$7&lt;=Registre!$X9,Registre!$I22=Registre!$I$16),"P",""))</f>
        <v/>
      </c>
      <c r="AA14" s="87" t="str">
        <f>IF(AND(AA$7&gt;=Registre!$W9-1,AA$7&lt;=Registre!$X9,Registre!$I22=Registre!$I$15),"R",IF(AND(AA$7&gt;=Registre!$W9,AA$7&lt;=Registre!$X9,Registre!$I22=Registre!$I$16),"P",""))</f>
        <v/>
      </c>
      <c r="AB14" s="87" t="str">
        <f>IF(AND(AB$7&gt;=Registre!$W9-1,AB$7&lt;=Registre!$X9,Registre!$I22=Registre!$I$15),"R",IF(AND(AB$7&gt;=Registre!$W9,AB$7&lt;=Registre!$X9,Registre!$I22=Registre!$I$16),"P",""))</f>
        <v/>
      </c>
      <c r="AC14" s="87" t="str">
        <f>IF(AND(AC$7&gt;=Registre!$W9-1,AC$7&lt;=Registre!$X9,Registre!$I22=Registre!$I$15),"R",IF(AND(AC$7&gt;=Registre!$W9,AC$7&lt;=Registre!$X9,Registre!$I22=Registre!$I$16),"P",""))</f>
        <v/>
      </c>
      <c r="AD14" s="87" t="str">
        <f>IF(AND(AD$7&gt;=Registre!$W9-1,AD$7&lt;=Registre!$X9,Registre!$I22=Registre!$I$15),"R",IF(AND(AD$7&gt;=Registre!$W9,AD$7&lt;=Registre!$X9,Registre!$I22=Registre!$I$16),"P",""))</f>
        <v/>
      </c>
      <c r="AE14" s="87" t="str">
        <f>IF(AND(AE$7&gt;=Registre!$W9-1,AE$7&lt;=Registre!$X9,Registre!$I22=Registre!$I$15),"R",IF(AND(AE$7&gt;=Registre!$W9,AE$7&lt;=Registre!$X9,Registre!$I22=Registre!$I$16),"P",""))</f>
        <v/>
      </c>
      <c r="AF14" s="87" t="str">
        <f>IF(AND(AF$7&gt;=Registre!$W9-1,AF$7&lt;=Registre!$X9,Registre!$I22=Registre!$I$15),"R",IF(AND(AF$7&gt;=Registre!$W9,AF$7&lt;=Registre!$X9,Registre!$I22=Registre!$I$16),"P",""))</f>
        <v/>
      </c>
      <c r="AG14" s="87" t="str">
        <f>IF(AND(AG$7&gt;=Registre!$W9-1,AG$7&lt;=Registre!$X9,Registre!$I22=Registre!$I$15),"R",IF(AND(AG$7&gt;=Registre!$W9,AG$7&lt;=Registre!$X9,Registre!$I22=Registre!$I$16),"P",""))</f>
        <v/>
      </c>
      <c r="AH14" s="87" t="str">
        <f>IF(AND(AH$7&gt;=Registre!$W9-1,AH$7&lt;=Registre!$X9,Registre!$I22=Registre!$I$15),"R",IF(AND(AH$7&gt;=Registre!$W9,AH$7&lt;=Registre!$X9,Registre!$I22=Registre!$I$16),"P",""))</f>
        <v/>
      </c>
      <c r="AI14" s="87" t="str">
        <f>IF(AND(AI$7&gt;=Registre!$W9-1,AI$7&lt;=Registre!$X9,Registre!$I22=Registre!$I$15),"R",IF(AND(AI$7&gt;=Registre!$W9,AI$7&lt;=Registre!$X9,Registre!$I22=Registre!$I$16),"P",""))</f>
        <v/>
      </c>
      <c r="AJ14" s="87" t="str">
        <f>IF(AND(AJ$7&gt;=Registre!$W9-1,AJ$7&lt;=Registre!$X9,Registre!$I22=Registre!$I$15),"R",IF(AND(AJ$7&gt;=Registre!$W9,AJ$7&lt;=Registre!$X9,Registre!$I22=Registre!$I$16),"P",""))</f>
        <v/>
      </c>
      <c r="AK14" s="87" t="str">
        <f>IF(AND(AK$7&gt;=Registre!$W9-1,AK$7&lt;=Registre!$X9,Registre!$I22=Registre!$I$15),"R",IF(AND(AK$7&gt;=Registre!$W9,AK$7&lt;=Registre!$X9,Registre!$I22=Registre!$I$16),"P",""))</f>
        <v/>
      </c>
      <c r="AL14" s="87" t="str">
        <f>IF(AND(AL$7&gt;=Registre!$W9-1,AL$7&lt;=Registre!$X9,Registre!$I22=Registre!$I$15),"R",IF(AND(AL$7&gt;=Registre!$W9,AL$7&lt;=Registre!$X9,Registre!$I22=Registre!$I$16),"P",""))</f>
        <v/>
      </c>
      <c r="AM14" s="87" t="str">
        <f>IF(AND(AM$7&gt;=Registre!$W9-1,AM$7&lt;=Registre!$X9,Registre!$I22=Registre!$I$15),"R",IF(AND(AM$7&gt;=Registre!$W9,AM$7&lt;=Registre!$X9,Registre!$I22=Registre!$I$16),"P",""))</f>
        <v/>
      </c>
      <c r="AN14" s="87" t="str">
        <f>IF(AND(AN$7&gt;=Registre!$W9-1,AN$7&lt;=Registre!$X9,Registre!$I22=Registre!$I$15),"R",IF(AND(AN$7&gt;=Registre!$W9,AN$7&lt;=Registre!$X9,Registre!$I22=Registre!$I$16),"P",""))</f>
        <v/>
      </c>
      <c r="AO14" s="87" t="str">
        <f>IF(AND(AO$7&gt;=Registre!$W9-1,AO$7&lt;=Registre!$X9,Registre!$I22=Registre!$I$15),"R",IF(AND(AO$7&gt;=Registre!$W9,AO$7&lt;=Registre!$X9,Registre!$I22=Registre!$I$16),"P",""))</f>
        <v/>
      </c>
      <c r="AP14" s="87" t="str">
        <f>IF(AND(AP$7&gt;=Registre!$W9-1,AP$7&lt;=Registre!$X9,Registre!$I22=Registre!$I$15),"R",IF(AND(AP$7&gt;=Registre!$W9,AP$7&lt;=Registre!$X9,Registre!$I22=Registre!$I$16),"P",""))</f>
        <v/>
      </c>
      <c r="AQ14" s="30"/>
      <c r="BC14" s="30"/>
      <c r="BD14" s="30"/>
      <c r="BE14" s="30"/>
      <c r="BF14" s="30"/>
    </row>
    <row r="15" spans="1:58" ht="24.95" customHeight="1" x14ac:dyDescent="0.3">
      <c r="A15" s="73" t="s">
        <v>29</v>
      </c>
      <c r="B15" s="87" t="str">
        <f>IF(AND(B$7&gt;=Registre!$W10-1,B$7&lt;=Registre!$X10,Registre!$I23=Registre!$I$15),"R",IF(AND(B$7&gt;=Registre!$W10,B$7&lt;=Registre!$X10,Registre!$I23=Registre!$I$16),"P",""))</f>
        <v/>
      </c>
      <c r="C15" s="87" t="str">
        <f>IF(AND(C$7&gt;=Registre!$W10-1,C$7&lt;=Registre!$X10,Registre!$I23=Registre!$I$15),"R",IF(AND(C$7&gt;=Registre!$W10,C$7&lt;=Registre!$X10,Registre!$I23=Registre!$I$16),"P",""))</f>
        <v/>
      </c>
      <c r="D15" s="87" t="str">
        <f>IF(AND(D$7&gt;=Registre!$W10-1,D$7&lt;=Registre!$X10,Registre!$I23=Registre!$I$15),"R",IF(AND(D$7&gt;=Registre!$W10,D$7&lt;=Registre!$X10,Registre!$I23=Registre!$I$16),"P",""))</f>
        <v/>
      </c>
      <c r="E15" s="87" t="str">
        <f>IF(AND(E$7&gt;=Registre!$W10-1,E$7&lt;=Registre!$X10,Registre!$I23=Registre!$I$15),"R",IF(AND(E$7&gt;=Registre!$W10,E$7&lt;=Registre!$X10,Registre!$I23=Registre!$I$16),"P",""))</f>
        <v/>
      </c>
      <c r="F15" s="87" t="str">
        <f>IF(AND(F$7&gt;=Registre!$W10-1,F$7&lt;=Registre!$X10,Registre!$I23=Registre!$I$15),"R",IF(AND(F$7&gt;=Registre!$W10,F$7&lt;=Registre!$X10,Registre!$I23=Registre!$I$16),"P",""))</f>
        <v/>
      </c>
      <c r="G15" s="87" t="str">
        <f>IF(AND(G$7&gt;=Registre!$W10-1,G$7&lt;=Registre!$X10,Registre!$I23=Registre!$I$15),"R",IF(AND(G$7&gt;=Registre!$W10,G$7&lt;=Registre!$X10,Registre!$I23=Registre!$I$16),"P",""))</f>
        <v/>
      </c>
      <c r="H15" s="87" t="str">
        <f>IF(AND(H$7&gt;=Registre!$W10-1,H$7&lt;=Registre!$X10,Registre!$I23=Registre!$I$15),"R",IF(AND(H$7&gt;=Registre!$W10,H$7&lt;=Registre!$X10,Registre!$I23=Registre!$I$16),"P",""))</f>
        <v/>
      </c>
      <c r="I15" s="87" t="str">
        <f>IF(AND(I$7&gt;=Registre!$W10-1,I$7&lt;=Registre!$X10,Registre!$I23=Registre!$I$15),"R",IF(AND(I$7&gt;=Registre!$W10,I$7&lt;=Registre!$X10,Registre!$I23=Registre!$I$16),"P",""))</f>
        <v/>
      </c>
      <c r="J15" s="87" t="str">
        <f>IF(AND(J$7&gt;=Registre!$W10-1,J$7&lt;=Registre!$X10,Registre!$I23=Registre!$I$15),"R",IF(AND(J$7&gt;=Registre!$W10,J$7&lt;=Registre!$X10,Registre!$I23=Registre!$I$16),"P",""))</f>
        <v/>
      </c>
      <c r="K15" s="87" t="str">
        <f>IF(AND(K$7&gt;=Registre!$W10-1,K$7&lt;=Registre!$X10,Registre!$I23=Registre!$I$15),"R",IF(AND(K$7&gt;=Registre!$W10,K$7&lt;=Registre!$X10,Registre!$I23=Registre!$I$16),"P",""))</f>
        <v/>
      </c>
      <c r="L15" s="87" t="str">
        <f>IF(AND(L$7&gt;=Registre!$W10-1,L$7&lt;=Registre!$X10,Registre!$I23=Registre!$I$15),"R",IF(AND(L$7&gt;=Registre!$W10,L$7&lt;=Registre!$X10,Registre!$I23=Registre!$I$16),"P",""))</f>
        <v/>
      </c>
      <c r="M15" s="87" t="str">
        <f>IF(AND(M$7&gt;=Registre!$W10-1,M$7&lt;=Registre!$X10,Registre!$I23=Registre!$I$15),"R",IF(AND(M$7&gt;=Registre!$W10,M$7&lt;=Registre!$X10,Registre!$I23=Registre!$I$16),"P",""))</f>
        <v/>
      </c>
      <c r="N15" s="87" t="str">
        <f>IF(AND(N$7&gt;=Registre!$W10-1,N$7&lt;=Registre!$X10,Registre!$I23=Registre!$I$15),"R",IF(AND(N$7&gt;=Registre!$W10,N$7&lt;=Registre!$X10,Registre!$I23=Registre!$I$16),"P",""))</f>
        <v/>
      </c>
      <c r="O15" s="87" t="str">
        <f>IF(AND(O$7&gt;=Registre!$W10-1,O$7&lt;=Registre!$X10,Registre!$I23=Registre!$I$15),"R",IF(AND(O$7&gt;=Registre!$W10,O$7&lt;=Registre!$X10,Registre!$I23=Registre!$I$16),"P",""))</f>
        <v/>
      </c>
      <c r="P15" s="87" t="str">
        <f>IF(AND(P$7&gt;=Registre!$W10-1,P$7&lt;=Registre!$X10,Registre!$I23=Registre!$I$15),"R",IF(AND(P$7&gt;=Registre!$W10,P$7&lt;=Registre!$X10,Registre!$I23=Registre!$I$16),"P",""))</f>
        <v/>
      </c>
      <c r="Q15" s="87" t="str">
        <f>IF(AND(Q$7&gt;=Registre!$W10-1,Q$7&lt;=Registre!$X10,Registre!$I23=Registre!$I$15),"R",IF(AND(Q$7&gt;=Registre!$W10,Q$7&lt;=Registre!$X10,Registre!$I23=Registre!$I$16),"P",""))</f>
        <v/>
      </c>
      <c r="R15" s="87" t="str">
        <f>IF(AND(R$7&gt;=Registre!$W10-1,R$7&lt;=Registre!$X10,Registre!$I23=Registre!$I$15),"R",IF(AND(R$7&gt;=Registre!$W10,R$7&lt;=Registre!$X10,Registre!$I23=Registre!$I$16),"P",""))</f>
        <v/>
      </c>
      <c r="S15" s="87" t="str">
        <f>IF(AND(S$7&gt;=Registre!$W10-1,S$7&lt;=Registre!$X10,Registre!$I23=Registre!$I$15),"R",IF(AND(S$7&gt;=Registre!$W10,S$7&lt;=Registre!$X10,Registre!$I23=Registre!$I$16),"P",""))</f>
        <v/>
      </c>
      <c r="T15" s="87" t="str">
        <f>IF(AND(T$7&gt;=Registre!$W10-1,T$7&lt;=Registre!$X10,Registre!$I23=Registre!$I$15),"R",IF(AND(T$7&gt;=Registre!$W10,T$7&lt;=Registre!$X10,Registre!$I23=Registre!$I$16),"P",""))</f>
        <v/>
      </c>
      <c r="U15" s="87" t="str">
        <f>IF(AND(U$7&gt;=Registre!$W10-1,U$7&lt;=Registre!$X10,Registre!$I23=Registre!$I$15),"R",IF(AND(U$7&gt;=Registre!$W10,U$7&lt;=Registre!$X10,Registre!$I23=Registre!$I$16),"P",""))</f>
        <v/>
      </c>
      <c r="V15" s="87" t="str">
        <f>IF(AND(V$7&gt;=Registre!$W10-1,V$7&lt;=Registre!$X10,Registre!$I23=Registre!$I$15),"R",IF(AND(V$7&gt;=Registre!$W10,V$7&lt;=Registre!$X10,Registre!$I23=Registre!$I$16),"P",""))</f>
        <v/>
      </c>
      <c r="W15" s="87" t="str">
        <f>IF(AND(W$7&gt;=Registre!$W10-1,W$7&lt;=Registre!$X10,Registre!$I23=Registre!$I$15),"R",IF(AND(W$7&gt;=Registre!$W10,W$7&lt;=Registre!$X10,Registre!$I23=Registre!$I$16),"P",""))</f>
        <v/>
      </c>
      <c r="X15" s="87" t="str">
        <f>IF(AND(X$7&gt;=Registre!$W10-1,X$7&lt;=Registre!$X10,Registre!$I23=Registre!$I$15),"R",IF(AND(X$7&gt;=Registre!$W10,X$7&lt;=Registre!$X10,Registre!$I23=Registre!$I$16),"P",""))</f>
        <v/>
      </c>
      <c r="Y15" s="87" t="str">
        <f>IF(AND(Y$7&gt;=Registre!$W10-1,Y$7&lt;=Registre!$X10,Registre!$I23=Registre!$I$15),"R",IF(AND(Y$7&gt;=Registre!$W10,Y$7&lt;=Registre!$X10,Registre!$I23=Registre!$I$16),"P",""))</f>
        <v/>
      </c>
      <c r="Z15" s="87" t="str">
        <f>IF(AND(Z$7&gt;=Registre!$W10-1,Z$7&lt;=Registre!$X10,Registre!$I23=Registre!$I$15),"R",IF(AND(Z$7&gt;=Registre!$W10,Z$7&lt;=Registre!$X10,Registre!$I23=Registre!$I$16),"P",""))</f>
        <v/>
      </c>
      <c r="AA15" s="87" t="str">
        <f>IF(AND(AA$7&gt;=Registre!$W10-1,AA$7&lt;=Registre!$X10,Registre!$I23=Registre!$I$15),"R",IF(AND(AA$7&gt;=Registre!$W10,AA$7&lt;=Registre!$X10,Registre!$I23=Registre!$I$16),"P",""))</f>
        <v/>
      </c>
      <c r="AB15" s="87" t="str">
        <f>IF(AND(AB$7&gt;=Registre!$W10-1,AB$7&lt;=Registre!$X10,Registre!$I23=Registre!$I$15),"R",IF(AND(AB$7&gt;=Registre!$W10,AB$7&lt;=Registre!$X10,Registre!$I23=Registre!$I$16),"P",""))</f>
        <v/>
      </c>
      <c r="AC15" s="87" t="str">
        <f>IF(AND(AC$7&gt;=Registre!$W10-1,AC$7&lt;=Registre!$X10,Registre!$I23=Registre!$I$15),"R",IF(AND(AC$7&gt;=Registre!$W10,AC$7&lt;=Registre!$X10,Registre!$I23=Registre!$I$16),"P",""))</f>
        <v/>
      </c>
      <c r="AD15" s="87" t="str">
        <f>IF(AND(AD$7&gt;=Registre!$W10-1,AD$7&lt;=Registre!$X10,Registre!$I23=Registre!$I$15),"R",IF(AND(AD$7&gt;=Registre!$W10,AD$7&lt;=Registre!$X10,Registre!$I23=Registre!$I$16),"P",""))</f>
        <v/>
      </c>
      <c r="AE15" s="87" t="str">
        <f>IF(AND(AE$7&gt;=Registre!$W10-1,AE$7&lt;=Registre!$X10,Registre!$I23=Registre!$I$15),"R",IF(AND(AE$7&gt;=Registre!$W10,AE$7&lt;=Registre!$X10,Registre!$I23=Registre!$I$16),"P",""))</f>
        <v/>
      </c>
      <c r="AF15" s="87" t="str">
        <f>IF(AND(AF$7&gt;=Registre!$W10-1,AF$7&lt;=Registre!$X10,Registre!$I23=Registre!$I$15),"R",IF(AND(AF$7&gt;=Registre!$W10,AF$7&lt;=Registre!$X10,Registre!$I23=Registre!$I$16),"P",""))</f>
        <v/>
      </c>
      <c r="AG15" s="87" t="str">
        <f>IF(AND(AG$7&gt;=Registre!$W10-1,AG$7&lt;=Registre!$X10,Registre!$I23=Registre!$I$15),"R",IF(AND(AG$7&gt;=Registre!$W10,AG$7&lt;=Registre!$X10,Registre!$I23=Registre!$I$16),"P",""))</f>
        <v/>
      </c>
      <c r="AH15" s="87" t="str">
        <f>IF(AND(AH$7&gt;=Registre!$W10-1,AH$7&lt;=Registre!$X10,Registre!$I23=Registre!$I$15),"R",IF(AND(AH$7&gt;=Registre!$W10,AH$7&lt;=Registre!$X10,Registre!$I23=Registre!$I$16),"P",""))</f>
        <v/>
      </c>
      <c r="AI15" s="87" t="str">
        <f>IF(AND(AI$7&gt;=Registre!$W10-1,AI$7&lt;=Registre!$X10,Registre!$I23=Registre!$I$15),"R",IF(AND(AI$7&gt;=Registre!$W10,AI$7&lt;=Registre!$X10,Registre!$I23=Registre!$I$16),"P",""))</f>
        <v/>
      </c>
      <c r="AJ15" s="87" t="str">
        <f>IF(AND(AJ$7&gt;=Registre!$W10-1,AJ$7&lt;=Registre!$X10,Registre!$I23=Registre!$I$15),"R",IF(AND(AJ$7&gt;=Registre!$W10,AJ$7&lt;=Registre!$X10,Registre!$I23=Registre!$I$16),"P",""))</f>
        <v/>
      </c>
      <c r="AK15" s="87" t="str">
        <f>IF(AND(AK$7&gt;=Registre!$W10-1,AK$7&lt;=Registre!$X10,Registre!$I23=Registre!$I$15),"R",IF(AND(AK$7&gt;=Registre!$W10,AK$7&lt;=Registre!$X10,Registre!$I23=Registre!$I$16),"P",""))</f>
        <v/>
      </c>
      <c r="AL15" s="87" t="str">
        <f>IF(AND(AL$7&gt;=Registre!$W10-1,AL$7&lt;=Registre!$X10,Registre!$I23=Registre!$I$15),"R",IF(AND(AL$7&gt;=Registre!$W10,AL$7&lt;=Registre!$X10,Registre!$I23=Registre!$I$16),"P",""))</f>
        <v/>
      </c>
      <c r="AM15" s="87" t="str">
        <f>IF(AND(AM$7&gt;=Registre!$W10-1,AM$7&lt;=Registre!$X10,Registre!$I23=Registre!$I$15),"R",IF(AND(AM$7&gt;=Registre!$W10,AM$7&lt;=Registre!$X10,Registre!$I23=Registre!$I$16),"P",""))</f>
        <v/>
      </c>
      <c r="AN15" s="87" t="str">
        <f>IF(AND(AN$7&gt;=Registre!$W10-1,AN$7&lt;=Registre!$X10,Registre!$I23=Registre!$I$15),"R",IF(AND(AN$7&gt;=Registre!$W10,AN$7&lt;=Registre!$X10,Registre!$I23=Registre!$I$16),"P",""))</f>
        <v/>
      </c>
      <c r="AO15" s="87" t="str">
        <f>IF(AND(AO$7&gt;=Registre!$W10-1,AO$7&lt;=Registre!$X10,Registre!$I23=Registre!$I$15),"R",IF(AND(AO$7&gt;=Registre!$W10,AO$7&lt;=Registre!$X10,Registre!$I23=Registre!$I$16),"P",""))</f>
        <v/>
      </c>
      <c r="AP15" s="87" t="str">
        <f>IF(AND(AP$7&gt;=Registre!$W10-1,AP$7&lt;=Registre!$X10,Registre!$I23=Registre!$I$15),"R",IF(AND(AP$7&gt;=Registre!$W10,AP$7&lt;=Registre!$X10,Registre!$I23=Registre!$I$16),"P",""))</f>
        <v/>
      </c>
      <c r="AQ15" s="30"/>
      <c r="BC15" s="30"/>
      <c r="BD15" s="30"/>
      <c r="BE15" s="30"/>
      <c r="BF15" s="30"/>
    </row>
    <row r="16" spans="1:58" ht="24.95" customHeight="1" x14ac:dyDescent="0.3">
      <c r="A16" s="73" t="s">
        <v>30</v>
      </c>
      <c r="B16" s="87" t="str">
        <f>IF(AND(B$7&gt;=Registre!$W11-1,B$7&lt;=Registre!$X11,Registre!$I24=Registre!$I$15),"R",IF(AND(B$7&gt;=Registre!$W11,B$7&lt;=Registre!$X11,Registre!$I24=Registre!$I$16),"P",""))</f>
        <v/>
      </c>
      <c r="C16" s="87" t="str">
        <f>IF(AND(C$7&gt;=Registre!$W11-1,C$7&lt;=Registre!$X11,Registre!$I24=Registre!$I$15),"R",IF(AND(C$7&gt;=Registre!$W11,C$7&lt;=Registre!$X11,Registre!$I24=Registre!$I$16),"P",""))</f>
        <v/>
      </c>
      <c r="D16" s="87" t="str">
        <f>IF(AND(D$7&gt;=Registre!$W11-1,D$7&lt;=Registre!$X11,Registre!$I24=Registre!$I$15),"R",IF(AND(D$7&gt;=Registre!$W11,D$7&lt;=Registre!$X11,Registre!$I24=Registre!$I$16),"P",""))</f>
        <v/>
      </c>
      <c r="E16" s="87" t="str">
        <f>IF(AND(E$7&gt;=Registre!$W11-1,E$7&lt;=Registre!$X11,Registre!$I24=Registre!$I$15),"R",IF(AND(E$7&gt;=Registre!$W11,E$7&lt;=Registre!$X11,Registre!$I24=Registre!$I$16),"P",""))</f>
        <v/>
      </c>
      <c r="F16" s="87" t="str">
        <f>IF(AND(F$7&gt;=Registre!$W11-1,F$7&lt;=Registre!$X11,Registre!$I24=Registre!$I$15),"R",IF(AND(F$7&gt;=Registre!$W11,F$7&lt;=Registre!$X11,Registre!$I24=Registre!$I$16),"P",""))</f>
        <v/>
      </c>
      <c r="G16" s="87" t="str">
        <f>IF(AND(G$7&gt;=Registre!$W11-1,G$7&lt;=Registre!$X11,Registre!$I24=Registre!$I$15),"R",IF(AND(G$7&gt;=Registre!$W11,G$7&lt;=Registre!$X11,Registre!$I24=Registre!$I$16),"P",""))</f>
        <v/>
      </c>
      <c r="H16" s="87" t="str">
        <f>IF(AND(H$7&gt;=Registre!$W11-1,H$7&lt;=Registre!$X11,Registre!$I24=Registre!$I$15),"R",IF(AND(H$7&gt;=Registre!$W11,H$7&lt;=Registre!$X11,Registre!$I24=Registre!$I$16),"P",""))</f>
        <v/>
      </c>
      <c r="I16" s="87" t="str">
        <f>IF(AND(I$7&gt;=Registre!$W11-1,I$7&lt;=Registre!$X11,Registre!$I24=Registre!$I$15),"R",IF(AND(I$7&gt;=Registre!$W11,I$7&lt;=Registre!$X11,Registre!$I24=Registre!$I$16),"P",""))</f>
        <v/>
      </c>
      <c r="J16" s="87" t="str">
        <f>IF(AND(J$7&gt;=Registre!$W11-1,J$7&lt;=Registre!$X11,Registre!$I24=Registre!$I$15),"R",IF(AND(J$7&gt;=Registre!$W11,J$7&lt;=Registre!$X11,Registre!$I24=Registre!$I$16),"P",""))</f>
        <v/>
      </c>
      <c r="K16" s="87" t="str">
        <f>IF(AND(K$7&gt;=Registre!$W11-1,K$7&lt;=Registre!$X11,Registre!$I24=Registre!$I$15),"R",IF(AND(K$7&gt;=Registre!$W11,K$7&lt;=Registre!$X11,Registre!$I24=Registre!$I$16),"P",""))</f>
        <v/>
      </c>
      <c r="L16" s="87" t="str">
        <f>IF(AND(L$7&gt;=Registre!$W11-1,L$7&lt;=Registre!$X11,Registre!$I24=Registre!$I$15),"R",IF(AND(L$7&gt;=Registre!$W11,L$7&lt;=Registre!$X11,Registre!$I24=Registre!$I$16),"P",""))</f>
        <v/>
      </c>
      <c r="M16" s="87" t="str">
        <f>IF(AND(M$7&gt;=Registre!$W11-1,M$7&lt;=Registre!$X11,Registre!$I24=Registre!$I$15),"R",IF(AND(M$7&gt;=Registre!$W11,M$7&lt;=Registre!$X11,Registre!$I24=Registre!$I$16),"P",""))</f>
        <v/>
      </c>
      <c r="N16" s="87" t="str">
        <f>IF(AND(N$7&gt;=Registre!$W11-1,N$7&lt;=Registre!$X11,Registre!$I24=Registre!$I$15),"R",IF(AND(N$7&gt;=Registre!$W11,N$7&lt;=Registre!$X11,Registre!$I24=Registre!$I$16),"P",""))</f>
        <v/>
      </c>
      <c r="O16" s="87" t="str">
        <f>IF(AND(O$7&gt;=Registre!$W11-1,O$7&lt;=Registre!$X11,Registre!$I24=Registre!$I$15),"R",IF(AND(O$7&gt;=Registre!$W11,O$7&lt;=Registre!$X11,Registre!$I24=Registre!$I$16),"P",""))</f>
        <v/>
      </c>
      <c r="P16" s="87" t="str">
        <f>IF(AND(P$7&gt;=Registre!$W11-1,P$7&lt;=Registre!$X11,Registre!$I24=Registre!$I$15),"R",IF(AND(P$7&gt;=Registre!$W11,P$7&lt;=Registre!$X11,Registre!$I24=Registre!$I$16),"P",""))</f>
        <v/>
      </c>
      <c r="Q16" s="87" t="str">
        <f>IF(AND(Q$7&gt;=Registre!$W11-1,Q$7&lt;=Registre!$X11,Registre!$I24=Registre!$I$15),"R",IF(AND(Q$7&gt;=Registre!$W11,Q$7&lt;=Registre!$X11,Registre!$I24=Registre!$I$16),"P",""))</f>
        <v/>
      </c>
      <c r="R16" s="87" t="str">
        <f>IF(AND(R$7&gt;=Registre!$W11-1,R$7&lt;=Registre!$X11,Registre!$I24=Registre!$I$15),"R",IF(AND(R$7&gt;=Registre!$W11,R$7&lt;=Registre!$X11,Registre!$I24=Registre!$I$16),"P",""))</f>
        <v/>
      </c>
      <c r="S16" s="87" t="str">
        <f>IF(AND(S$7&gt;=Registre!$W11-1,S$7&lt;=Registre!$X11,Registre!$I24=Registre!$I$15),"R",IF(AND(S$7&gt;=Registre!$W11,S$7&lt;=Registre!$X11,Registre!$I24=Registre!$I$16),"P",""))</f>
        <v/>
      </c>
      <c r="T16" s="87" t="str">
        <f>IF(AND(T$7&gt;=Registre!$W11-1,T$7&lt;=Registre!$X11,Registre!$I24=Registre!$I$15),"R",IF(AND(T$7&gt;=Registre!$W11,T$7&lt;=Registre!$X11,Registre!$I24=Registre!$I$16),"P",""))</f>
        <v/>
      </c>
      <c r="U16" s="87" t="str">
        <f>IF(AND(U$7&gt;=Registre!$W11-1,U$7&lt;=Registre!$X11,Registre!$I24=Registre!$I$15),"R",IF(AND(U$7&gt;=Registre!$W11,U$7&lt;=Registre!$X11,Registre!$I24=Registre!$I$16),"P",""))</f>
        <v/>
      </c>
      <c r="V16" s="87" t="str">
        <f>IF(AND(V$7&gt;=Registre!$W11-1,V$7&lt;=Registre!$X11,Registre!$I24=Registre!$I$15),"R",IF(AND(V$7&gt;=Registre!$W11,V$7&lt;=Registre!$X11,Registre!$I24=Registre!$I$16),"P",""))</f>
        <v/>
      </c>
      <c r="W16" s="87" t="str">
        <f>IF(AND(W$7&gt;=Registre!$W11-1,W$7&lt;=Registre!$X11,Registre!$I24=Registre!$I$15),"R",IF(AND(W$7&gt;=Registre!$W11,W$7&lt;=Registre!$X11,Registre!$I24=Registre!$I$16),"P",""))</f>
        <v/>
      </c>
      <c r="X16" s="87" t="str">
        <f>IF(AND(X$7&gt;=Registre!$W11-1,X$7&lt;=Registre!$X11,Registre!$I24=Registre!$I$15),"R",IF(AND(X$7&gt;=Registre!$W11,X$7&lt;=Registre!$X11,Registre!$I24=Registre!$I$16),"P",""))</f>
        <v/>
      </c>
      <c r="Y16" s="87" t="str">
        <f>IF(AND(Y$7&gt;=Registre!$W11-1,Y$7&lt;=Registre!$X11,Registre!$I24=Registre!$I$15),"R",IF(AND(Y$7&gt;=Registre!$W11,Y$7&lt;=Registre!$X11,Registre!$I24=Registre!$I$16),"P",""))</f>
        <v/>
      </c>
      <c r="Z16" s="87" t="str">
        <f>IF(AND(Z$7&gt;=Registre!$W11-1,Z$7&lt;=Registre!$X11,Registre!$I24=Registre!$I$15),"R",IF(AND(Z$7&gt;=Registre!$W11,Z$7&lt;=Registre!$X11,Registre!$I24=Registre!$I$16),"P",""))</f>
        <v/>
      </c>
      <c r="AA16" s="87" t="str">
        <f>IF(AND(AA$7&gt;=Registre!$W11-1,AA$7&lt;=Registre!$X11,Registre!$I24=Registre!$I$15),"R",IF(AND(AA$7&gt;=Registre!$W11,AA$7&lt;=Registre!$X11,Registre!$I24=Registre!$I$16),"P",""))</f>
        <v/>
      </c>
      <c r="AB16" s="87" t="str">
        <f>IF(AND(AB$7&gt;=Registre!$W11-1,AB$7&lt;=Registre!$X11,Registre!$I24=Registre!$I$15),"R",IF(AND(AB$7&gt;=Registre!$W11,AB$7&lt;=Registre!$X11,Registre!$I24=Registre!$I$16),"P",""))</f>
        <v/>
      </c>
      <c r="AC16" s="87" t="str">
        <f>IF(AND(AC$7&gt;=Registre!$W11-1,AC$7&lt;=Registre!$X11,Registre!$I24=Registre!$I$15),"R",IF(AND(AC$7&gt;=Registre!$W11,AC$7&lt;=Registre!$X11,Registre!$I24=Registre!$I$16),"P",""))</f>
        <v/>
      </c>
      <c r="AD16" s="87" t="str">
        <f>IF(AND(AD$7&gt;=Registre!$W11-1,AD$7&lt;=Registre!$X11,Registre!$I24=Registre!$I$15),"R",IF(AND(AD$7&gt;=Registre!$W11,AD$7&lt;=Registre!$X11,Registre!$I24=Registre!$I$16),"P",""))</f>
        <v/>
      </c>
      <c r="AE16" s="87" t="str">
        <f>IF(AND(AE$7&gt;=Registre!$W11-1,AE$7&lt;=Registre!$X11,Registre!$I24=Registre!$I$15),"R",IF(AND(AE$7&gt;=Registre!$W11,AE$7&lt;=Registre!$X11,Registre!$I24=Registre!$I$16),"P",""))</f>
        <v/>
      </c>
      <c r="AF16" s="87" t="str">
        <f>IF(AND(AF$7&gt;=Registre!$W11-1,AF$7&lt;=Registre!$X11,Registre!$I24=Registre!$I$15),"R",IF(AND(AF$7&gt;=Registre!$W11,AF$7&lt;=Registre!$X11,Registre!$I24=Registre!$I$16),"P",""))</f>
        <v/>
      </c>
      <c r="AG16" s="87" t="str">
        <f>IF(AND(AG$7&gt;=Registre!$W11-1,AG$7&lt;=Registre!$X11,Registre!$I24=Registre!$I$15),"R",IF(AND(AG$7&gt;=Registre!$W11,AG$7&lt;=Registre!$X11,Registre!$I24=Registre!$I$16),"P",""))</f>
        <v/>
      </c>
      <c r="AH16" s="87" t="str">
        <f>IF(AND(AH$7&gt;=Registre!$W11-1,AH$7&lt;=Registre!$X11,Registre!$I24=Registre!$I$15),"R",IF(AND(AH$7&gt;=Registre!$W11,AH$7&lt;=Registre!$X11,Registre!$I24=Registre!$I$16),"P",""))</f>
        <v/>
      </c>
      <c r="AI16" s="87" t="str">
        <f>IF(AND(AI$7&gt;=Registre!$W11-1,AI$7&lt;=Registre!$X11,Registre!$I24=Registre!$I$15),"R",IF(AND(AI$7&gt;=Registre!$W11,AI$7&lt;=Registre!$X11,Registre!$I24=Registre!$I$16),"P",""))</f>
        <v/>
      </c>
      <c r="AJ16" s="87" t="str">
        <f>IF(AND(AJ$7&gt;=Registre!$W11-1,AJ$7&lt;=Registre!$X11,Registre!$I24=Registre!$I$15),"R",IF(AND(AJ$7&gt;=Registre!$W11,AJ$7&lt;=Registre!$X11,Registre!$I24=Registre!$I$16),"P",""))</f>
        <v/>
      </c>
      <c r="AK16" s="87" t="str">
        <f>IF(AND(AK$7&gt;=Registre!$W11-1,AK$7&lt;=Registre!$X11,Registre!$I24=Registre!$I$15),"R",IF(AND(AK$7&gt;=Registre!$W11,AK$7&lt;=Registre!$X11,Registre!$I24=Registre!$I$16),"P",""))</f>
        <v/>
      </c>
      <c r="AL16" s="87" t="str">
        <f>IF(AND(AL$7&gt;=Registre!$W11-1,AL$7&lt;=Registre!$X11,Registre!$I24=Registre!$I$15),"R",IF(AND(AL$7&gt;=Registre!$W11,AL$7&lt;=Registre!$X11,Registre!$I24=Registre!$I$16),"P",""))</f>
        <v/>
      </c>
      <c r="AM16" s="87" t="str">
        <f>IF(AND(AM$7&gt;=Registre!$W11-1,AM$7&lt;=Registre!$X11,Registre!$I24=Registre!$I$15),"R",IF(AND(AM$7&gt;=Registre!$W11,AM$7&lt;=Registre!$X11,Registre!$I24=Registre!$I$16),"P",""))</f>
        <v/>
      </c>
      <c r="AN16" s="87" t="str">
        <f>IF(AND(AN$7&gt;=Registre!$W11-1,AN$7&lt;=Registre!$X11,Registre!$I24=Registre!$I$15),"R",IF(AND(AN$7&gt;=Registre!$W11,AN$7&lt;=Registre!$X11,Registre!$I24=Registre!$I$16),"P",""))</f>
        <v/>
      </c>
      <c r="AO16" s="87" t="str">
        <f>IF(AND(AO$7&gt;=Registre!$W11-1,AO$7&lt;=Registre!$X11,Registre!$I24=Registre!$I$15),"R",IF(AND(AO$7&gt;=Registre!$W11,AO$7&lt;=Registre!$X11,Registre!$I24=Registre!$I$16),"P",""))</f>
        <v/>
      </c>
      <c r="AP16" s="87" t="str">
        <f>IF(AND(AP$7&gt;=Registre!$W11-1,AP$7&lt;=Registre!$X11,Registre!$I24=Registre!$I$15),"R",IF(AND(AP$7&gt;=Registre!$W11,AP$7&lt;=Registre!$X11,Registre!$I24=Registre!$I$16),"P",""))</f>
        <v/>
      </c>
      <c r="AQ16" s="30"/>
      <c r="BC16" s="30"/>
      <c r="BD16" s="30"/>
      <c r="BE16" s="30"/>
      <c r="BF16" s="30"/>
    </row>
    <row r="17" spans="1:58" ht="24.95" customHeight="1" x14ac:dyDescent="0.3">
      <c r="A17" s="73" t="s">
        <v>31</v>
      </c>
      <c r="B17" s="87" t="str">
        <f>IF(AND(B$7&gt;=Registre!$W12-1,B$7&lt;=Registre!$X12,Registre!$I25=Registre!$I$15),"R",IF(AND(B$7&gt;=Registre!$W12,B$7&lt;=Registre!$X12,Registre!$I25=Registre!$I$16),"P",""))</f>
        <v/>
      </c>
      <c r="C17" s="87" t="str">
        <f>IF(AND(C$7&gt;=Registre!$W12-1,C$7&lt;=Registre!$X12,Registre!$I25=Registre!$I$15),"R",IF(AND(C$7&gt;=Registre!$W12,C$7&lt;=Registre!$X12,Registre!$I25=Registre!$I$16),"P",""))</f>
        <v/>
      </c>
      <c r="D17" s="87" t="str">
        <f>IF(AND(D$7&gt;=Registre!$W12-1,D$7&lt;=Registre!$X12,Registre!$I25=Registre!$I$15),"R",IF(AND(D$7&gt;=Registre!$W12,D$7&lt;=Registre!$X12,Registre!$I25=Registre!$I$16),"P",""))</f>
        <v/>
      </c>
      <c r="E17" s="87" t="str">
        <f>IF(AND(E$7&gt;=Registre!$W12-1,E$7&lt;=Registre!$X12,Registre!$I25=Registre!$I$15),"R",IF(AND(E$7&gt;=Registre!$W12,E$7&lt;=Registre!$X12,Registre!$I25=Registre!$I$16),"P",""))</f>
        <v/>
      </c>
      <c r="F17" s="87" t="str">
        <f>IF(AND(F$7&gt;=Registre!$W12-1,F$7&lt;=Registre!$X12,Registre!$I25=Registre!$I$15),"R",IF(AND(F$7&gt;=Registre!$W12,F$7&lt;=Registre!$X12,Registre!$I25=Registre!$I$16),"P",""))</f>
        <v/>
      </c>
      <c r="G17" s="87" t="str">
        <f>IF(AND(G$7&gt;=Registre!$W12-1,G$7&lt;=Registre!$X12,Registre!$I25=Registre!$I$15),"R",IF(AND(G$7&gt;=Registre!$W12,G$7&lt;=Registre!$X12,Registre!$I25=Registre!$I$16),"P",""))</f>
        <v/>
      </c>
      <c r="H17" s="87" t="str">
        <f>IF(AND(H$7&gt;=Registre!$W12-1,H$7&lt;=Registre!$X12,Registre!$I25=Registre!$I$15),"R",IF(AND(H$7&gt;=Registre!$W12,H$7&lt;=Registre!$X12,Registre!$I25=Registre!$I$16),"P",""))</f>
        <v/>
      </c>
      <c r="I17" s="87" t="str">
        <f>IF(AND(I$7&gt;=Registre!$W12-1,I$7&lt;=Registre!$X12,Registre!$I25=Registre!$I$15),"R",IF(AND(I$7&gt;=Registre!$W12,I$7&lt;=Registre!$X12,Registre!$I25=Registre!$I$16),"P",""))</f>
        <v/>
      </c>
      <c r="J17" s="87" t="str">
        <f>IF(AND(J$7&gt;=Registre!$W12-1,J$7&lt;=Registre!$X12,Registre!$I25=Registre!$I$15),"R",IF(AND(J$7&gt;=Registre!$W12,J$7&lt;=Registre!$X12,Registre!$I25=Registre!$I$16),"P",""))</f>
        <v/>
      </c>
      <c r="K17" s="87" t="str">
        <f>IF(AND(K$7&gt;=Registre!$W12-1,K$7&lt;=Registre!$X12,Registre!$I25=Registre!$I$15),"R",IF(AND(K$7&gt;=Registre!$W12,K$7&lt;=Registre!$X12,Registre!$I25=Registre!$I$16),"P",""))</f>
        <v/>
      </c>
      <c r="L17" s="87" t="str">
        <f>IF(AND(L$7&gt;=Registre!$W12-1,L$7&lt;=Registre!$X12,Registre!$I25=Registre!$I$15),"R",IF(AND(L$7&gt;=Registre!$W12,L$7&lt;=Registre!$X12,Registre!$I25=Registre!$I$16),"P",""))</f>
        <v/>
      </c>
      <c r="M17" s="87" t="str">
        <f>IF(AND(M$7&gt;=Registre!$W12-1,M$7&lt;=Registre!$X12,Registre!$I25=Registre!$I$15),"R",IF(AND(M$7&gt;=Registre!$W12,M$7&lt;=Registre!$X12,Registre!$I25=Registre!$I$16),"P",""))</f>
        <v/>
      </c>
      <c r="N17" s="87" t="str">
        <f>IF(AND(N$7&gt;=Registre!$W12-1,N$7&lt;=Registre!$X12,Registre!$I25=Registre!$I$15),"R",IF(AND(N$7&gt;=Registre!$W12,N$7&lt;=Registre!$X12,Registre!$I25=Registre!$I$16),"P",""))</f>
        <v/>
      </c>
      <c r="O17" s="87" t="str">
        <f>IF(AND(O$7&gt;=Registre!$W12-1,O$7&lt;=Registre!$X12,Registre!$I25=Registre!$I$15),"R",IF(AND(O$7&gt;=Registre!$W12,O$7&lt;=Registre!$X12,Registre!$I25=Registre!$I$16),"P",""))</f>
        <v/>
      </c>
      <c r="P17" s="87" t="str">
        <f>IF(AND(P$7&gt;=Registre!$W12-1,P$7&lt;=Registre!$X12,Registre!$I25=Registre!$I$15),"R",IF(AND(P$7&gt;=Registre!$W12,P$7&lt;=Registre!$X12,Registre!$I25=Registre!$I$16),"P",""))</f>
        <v/>
      </c>
      <c r="Q17" s="87" t="str">
        <f>IF(AND(Q$7&gt;=Registre!$W12-1,Q$7&lt;=Registre!$X12,Registre!$I25=Registre!$I$15),"R",IF(AND(Q$7&gt;=Registre!$W12,Q$7&lt;=Registre!$X12,Registre!$I25=Registre!$I$16),"P",""))</f>
        <v/>
      </c>
      <c r="R17" s="87" t="str">
        <f>IF(AND(R$7&gt;=Registre!$W12-1,R$7&lt;=Registre!$X12,Registre!$I25=Registre!$I$15),"R",IF(AND(R$7&gt;=Registre!$W12,R$7&lt;=Registre!$X12,Registre!$I25=Registre!$I$16),"P",""))</f>
        <v/>
      </c>
      <c r="S17" s="87" t="str">
        <f>IF(AND(S$7&gt;=Registre!$W12-1,S$7&lt;=Registre!$X12,Registre!$I25=Registre!$I$15),"R",IF(AND(S$7&gt;=Registre!$W12,S$7&lt;=Registre!$X12,Registre!$I25=Registre!$I$16),"P",""))</f>
        <v/>
      </c>
      <c r="T17" s="87" t="str">
        <f>IF(AND(T$7&gt;=Registre!$W12-1,T$7&lt;=Registre!$X12,Registre!$I25=Registre!$I$15),"R",IF(AND(T$7&gt;=Registre!$W12,T$7&lt;=Registre!$X12,Registre!$I25=Registre!$I$16),"P",""))</f>
        <v/>
      </c>
      <c r="U17" s="87" t="str">
        <f>IF(AND(U$7&gt;=Registre!$W12-1,U$7&lt;=Registre!$X12,Registre!$I25=Registre!$I$15),"R",IF(AND(U$7&gt;=Registre!$W12,U$7&lt;=Registre!$X12,Registre!$I25=Registre!$I$16),"P",""))</f>
        <v/>
      </c>
      <c r="V17" s="87" t="str">
        <f>IF(AND(V$7&gt;=Registre!$W12-1,V$7&lt;=Registre!$X12,Registre!$I25=Registre!$I$15),"R",IF(AND(V$7&gt;=Registre!$W12,V$7&lt;=Registre!$X12,Registre!$I25=Registre!$I$16),"P",""))</f>
        <v/>
      </c>
      <c r="W17" s="87" t="str">
        <f>IF(AND(W$7&gt;=Registre!$W12-1,W$7&lt;=Registre!$X12,Registre!$I25=Registre!$I$15),"R",IF(AND(W$7&gt;=Registre!$W12,W$7&lt;=Registre!$X12,Registre!$I25=Registre!$I$16),"P",""))</f>
        <v/>
      </c>
      <c r="X17" s="87" t="str">
        <f>IF(AND(X$7&gt;=Registre!$W12-1,X$7&lt;=Registre!$X12,Registre!$I25=Registre!$I$15),"R",IF(AND(X$7&gt;=Registre!$W12,X$7&lt;=Registre!$X12,Registre!$I25=Registre!$I$16),"P",""))</f>
        <v/>
      </c>
      <c r="Y17" s="87" t="str">
        <f>IF(AND(Y$7&gt;=Registre!$W12-1,Y$7&lt;=Registre!$X12,Registre!$I25=Registre!$I$15),"R",IF(AND(Y$7&gt;=Registre!$W12,Y$7&lt;=Registre!$X12,Registre!$I25=Registre!$I$16),"P",""))</f>
        <v/>
      </c>
      <c r="Z17" s="87" t="str">
        <f>IF(AND(Z$7&gt;=Registre!$W12-1,Z$7&lt;=Registre!$X12,Registre!$I25=Registre!$I$15),"R",IF(AND(Z$7&gt;=Registre!$W12,Z$7&lt;=Registre!$X12,Registre!$I25=Registre!$I$16),"P",""))</f>
        <v/>
      </c>
      <c r="AA17" s="87" t="str">
        <f>IF(AND(AA$7&gt;=Registre!$W12-1,AA$7&lt;=Registre!$X12,Registre!$I25=Registre!$I$15),"R",IF(AND(AA$7&gt;=Registre!$W12,AA$7&lt;=Registre!$X12,Registre!$I25=Registre!$I$16),"P",""))</f>
        <v/>
      </c>
      <c r="AB17" s="87" t="str">
        <f>IF(AND(AB$7&gt;=Registre!$W12-1,AB$7&lt;=Registre!$X12,Registre!$I25=Registre!$I$15),"R",IF(AND(AB$7&gt;=Registre!$W12,AB$7&lt;=Registre!$X12,Registre!$I25=Registre!$I$16),"P",""))</f>
        <v/>
      </c>
      <c r="AC17" s="87" t="str">
        <f>IF(AND(AC$7&gt;=Registre!$W12-1,AC$7&lt;=Registre!$X12,Registre!$I25=Registre!$I$15),"R",IF(AND(AC$7&gt;=Registre!$W12,AC$7&lt;=Registre!$X12,Registre!$I25=Registre!$I$16),"P",""))</f>
        <v/>
      </c>
      <c r="AD17" s="87" t="str">
        <f>IF(AND(AD$7&gt;=Registre!$W12-1,AD$7&lt;=Registre!$X12,Registre!$I25=Registre!$I$15),"R",IF(AND(AD$7&gt;=Registre!$W12,AD$7&lt;=Registre!$X12,Registre!$I25=Registre!$I$16),"P",""))</f>
        <v/>
      </c>
      <c r="AE17" s="87" t="str">
        <f>IF(AND(AE$7&gt;=Registre!$W12-1,AE$7&lt;=Registre!$X12,Registre!$I25=Registre!$I$15),"R",IF(AND(AE$7&gt;=Registre!$W12,AE$7&lt;=Registre!$X12,Registre!$I25=Registre!$I$16),"P",""))</f>
        <v/>
      </c>
      <c r="AF17" s="87" t="str">
        <f>IF(AND(AF$7&gt;=Registre!$W12-1,AF$7&lt;=Registre!$X12,Registre!$I25=Registre!$I$15),"R",IF(AND(AF$7&gt;=Registre!$W12,AF$7&lt;=Registre!$X12,Registre!$I25=Registre!$I$16),"P",""))</f>
        <v/>
      </c>
      <c r="AG17" s="87" t="str">
        <f>IF(AND(AG$7&gt;=Registre!$W12-1,AG$7&lt;=Registre!$X12,Registre!$I25=Registre!$I$15),"R",IF(AND(AG$7&gt;=Registre!$W12,AG$7&lt;=Registre!$X12,Registre!$I25=Registre!$I$16),"P",""))</f>
        <v/>
      </c>
      <c r="AH17" s="87" t="str">
        <f>IF(AND(AH$7&gt;=Registre!$W12-1,AH$7&lt;=Registre!$X12,Registre!$I25=Registre!$I$15),"R",IF(AND(AH$7&gt;=Registre!$W12,AH$7&lt;=Registre!$X12,Registre!$I25=Registre!$I$16),"P",""))</f>
        <v/>
      </c>
      <c r="AI17" s="87" t="str">
        <f>IF(AND(AI$7&gt;=Registre!$W12-1,AI$7&lt;=Registre!$X12,Registre!$I25=Registre!$I$15),"R",IF(AND(AI$7&gt;=Registre!$W12,AI$7&lt;=Registre!$X12,Registre!$I25=Registre!$I$16),"P",""))</f>
        <v/>
      </c>
      <c r="AJ17" s="87" t="str">
        <f>IF(AND(AJ$7&gt;=Registre!$W12-1,AJ$7&lt;=Registre!$X12,Registre!$I25=Registre!$I$15),"R",IF(AND(AJ$7&gt;=Registre!$W12,AJ$7&lt;=Registre!$X12,Registre!$I25=Registre!$I$16),"P",""))</f>
        <v/>
      </c>
      <c r="AK17" s="87" t="str">
        <f>IF(AND(AK$7&gt;=Registre!$W12-1,AK$7&lt;=Registre!$X12,Registre!$I25=Registre!$I$15),"R",IF(AND(AK$7&gt;=Registre!$W12,AK$7&lt;=Registre!$X12,Registre!$I25=Registre!$I$16),"P",""))</f>
        <v/>
      </c>
      <c r="AL17" s="87" t="str">
        <f>IF(AND(AL$7&gt;=Registre!$W12-1,AL$7&lt;=Registre!$X12,Registre!$I25=Registre!$I$15),"R",IF(AND(AL$7&gt;=Registre!$W12,AL$7&lt;=Registre!$X12,Registre!$I25=Registre!$I$16),"P",""))</f>
        <v/>
      </c>
      <c r="AM17" s="87" t="str">
        <f>IF(AND(AM$7&gt;=Registre!$W12-1,AM$7&lt;=Registre!$X12,Registre!$I25=Registre!$I$15),"R",IF(AND(AM$7&gt;=Registre!$W12,AM$7&lt;=Registre!$X12,Registre!$I25=Registre!$I$16),"P",""))</f>
        <v/>
      </c>
      <c r="AN17" s="87" t="str">
        <f>IF(AND(AN$7&gt;=Registre!$W12-1,AN$7&lt;=Registre!$X12,Registre!$I25=Registre!$I$15),"R",IF(AND(AN$7&gt;=Registre!$W12,AN$7&lt;=Registre!$X12,Registre!$I25=Registre!$I$16),"P",""))</f>
        <v/>
      </c>
      <c r="AO17" s="87" t="str">
        <f>IF(AND(AO$7&gt;=Registre!$W12-1,AO$7&lt;=Registre!$X12,Registre!$I25=Registre!$I$15),"R",IF(AND(AO$7&gt;=Registre!$W12,AO$7&lt;=Registre!$X12,Registre!$I25=Registre!$I$16),"P",""))</f>
        <v/>
      </c>
      <c r="AP17" s="87" t="str">
        <f>IF(AND(AP$7&gt;=Registre!$W12-1,AP$7&lt;=Registre!$X12,Registre!$I25=Registre!$I$15),"R",IF(AND(AP$7&gt;=Registre!$W12,AP$7&lt;=Registre!$X12,Registre!$I25=Registre!$I$16),"P",""))</f>
        <v/>
      </c>
      <c r="AQ17" s="30"/>
      <c r="BC17" s="30"/>
      <c r="BD17" s="30"/>
      <c r="BE17" s="30"/>
      <c r="BF17" s="30"/>
    </row>
    <row r="18" spans="1:58" x14ac:dyDescent="0.3">
      <c r="Q18" s="75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</row>
    <row r="19" spans="1:58" x14ac:dyDescent="0.3">
      <c r="A19" s="101"/>
      <c r="B19" s="101"/>
      <c r="C19" s="101"/>
      <c r="D19" s="101"/>
      <c r="E19" s="101"/>
      <c r="F19" s="101"/>
      <c r="G19" s="101"/>
      <c r="Q19" s="75"/>
      <c r="R19" s="74"/>
      <c r="S19" s="74"/>
      <c r="T19" s="93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</row>
    <row r="20" spans="1:58" x14ac:dyDescent="0.3">
      <c r="J20" s="96"/>
      <c r="K20" s="89" t="s">
        <v>45</v>
      </c>
      <c r="Q20" s="75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</row>
    <row r="21" spans="1:58" x14ac:dyDescent="0.3">
      <c r="J21" s="98"/>
      <c r="K21" s="90" t="s">
        <v>17</v>
      </c>
      <c r="Q21" s="75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</row>
    <row r="22" spans="1:58" x14ac:dyDescent="0.3">
      <c r="J22" s="97"/>
      <c r="K22" s="90" t="s">
        <v>37</v>
      </c>
      <c r="Q22" s="75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</row>
    <row r="23" spans="1:58" x14ac:dyDescent="0.3">
      <c r="J23" s="88"/>
      <c r="K23" s="90" t="s">
        <v>38</v>
      </c>
      <c r="Q23" s="75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</row>
    <row r="24" spans="1:58" x14ac:dyDescent="0.3">
      <c r="J24" s="92"/>
      <c r="K24" s="89" t="s">
        <v>34</v>
      </c>
      <c r="Q24" s="75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</row>
    <row r="25" spans="1:58" x14ac:dyDescent="0.3"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</row>
    <row r="26" spans="1:58" x14ac:dyDescent="0.3">
      <c r="Q26" s="75"/>
      <c r="R26" s="74"/>
      <c r="S26" s="74"/>
      <c r="T26" s="74"/>
      <c r="U26" s="74"/>
      <c r="V26" s="74"/>
      <c r="W26" s="74"/>
      <c r="X26" s="74"/>
      <c r="Y26" s="94"/>
      <c r="Z26" s="74"/>
      <c r="AA26" s="74"/>
      <c r="AB26" s="74"/>
      <c r="AC26" s="74"/>
      <c r="AD26" s="74"/>
      <c r="AE26" s="74"/>
      <c r="AF26" s="74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</row>
    <row r="27" spans="1:58" x14ac:dyDescent="0.3"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</row>
    <row r="28" spans="1:58" x14ac:dyDescent="0.3">
      <c r="Q28" s="75"/>
      <c r="R28" s="74"/>
      <c r="S28" s="30"/>
      <c r="T28" s="30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</row>
    <row r="29" spans="1:58" x14ac:dyDescent="0.3">
      <c r="Q29" s="75"/>
      <c r="R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</row>
    <row r="30" spans="1:58" x14ac:dyDescent="0.3">
      <c r="Q30" s="75"/>
      <c r="R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</row>
    <row r="31" spans="1:58" x14ac:dyDescent="0.3">
      <c r="Q31" s="75"/>
      <c r="R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</row>
    <row r="32" spans="1:58" x14ac:dyDescent="0.3">
      <c r="Q32" s="75"/>
      <c r="R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</row>
    <row r="33" spans="16:64" x14ac:dyDescent="0.3">
      <c r="P33" s="79"/>
      <c r="Q33" s="75"/>
      <c r="R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</row>
    <row r="34" spans="16:64" x14ac:dyDescent="0.3">
      <c r="P34" s="79"/>
      <c r="Q34" s="75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</row>
    <row r="35" spans="16:64" x14ac:dyDescent="0.3">
      <c r="P35" s="79"/>
      <c r="Q35" s="75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</row>
    <row r="36" spans="16:64" x14ac:dyDescent="0.3">
      <c r="P36" s="79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</row>
    <row r="37" spans="16:64" x14ac:dyDescent="0.3">
      <c r="P37" s="79"/>
      <c r="Q37" s="75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</row>
    <row r="38" spans="16:64" x14ac:dyDescent="0.3">
      <c r="P38" s="79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</row>
    <row r="39" spans="16:64" x14ac:dyDescent="0.3">
      <c r="P39" s="79"/>
      <c r="Q39" s="75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</row>
    <row r="40" spans="16:64" x14ac:dyDescent="0.3">
      <c r="P40" s="79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</row>
    <row r="41" spans="16:64" x14ac:dyDescent="0.3">
      <c r="P41" s="79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J41" s="66"/>
      <c r="BK41" s="66"/>
      <c r="BL41" s="66"/>
    </row>
    <row r="42" spans="16:64" x14ac:dyDescent="0.3">
      <c r="P42" s="79"/>
      <c r="Q42" s="75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J42" s="66"/>
    </row>
    <row r="43" spans="16:64" x14ac:dyDescent="0.3">
      <c r="P43" s="79"/>
      <c r="Q43" s="75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J43" s="66"/>
    </row>
    <row r="44" spans="16:64" x14ac:dyDescent="0.3">
      <c r="P44" s="79"/>
      <c r="Q44" s="75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J44" s="66"/>
    </row>
    <row r="45" spans="16:64" x14ac:dyDescent="0.3">
      <c r="P45" s="79"/>
      <c r="Q45" s="75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J45" s="66"/>
    </row>
    <row r="46" spans="16:64" x14ac:dyDescent="0.3">
      <c r="P46" s="79"/>
      <c r="Q46" s="75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J46" s="66"/>
    </row>
    <row r="47" spans="16:64" x14ac:dyDescent="0.3">
      <c r="P47" s="79"/>
      <c r="Q47" s="75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J47" s="66"/>
    </row>
    <row r="48" spans="16:64" x14ac:dyDescent="0.3">
      <c r="P48" s="79"/>
      <c r="Q48" s="75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J48" s="66"/>
    </row>
    <row r="49" spans="16:61" x14ac:dyDescent="0.3">
      <c r="P49" s="79"/>
      <c r="Q49" s="75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</row>
    <row r="50" spans="16:61" x14ac:dyDescent="0.3">
      <c r="P50" s="79"/>
      <c r="Q50" s="75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</row>
    <row r="51" spans="16:61" x14ac:dyDescent="0.3">
      <c r="P51" s="79"/>
      <c r="Q51" s="75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</row>
    <row r="52" spans="16:61" x14ac:dyDescent="0.3">
      <c r="P52" s="79"/>
      <c r="Q52" s="75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</row>
    <row r="53" spans="16:61" x14ac:dyDescent="0.3">
      <c r="P53" s="79"/>
      <c r="Q53" s="75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</row>
    <row r="54" spans="16:61" x14ac:dyDescent="0.3">
      <c r="P54" s="79"/>
      <c r="Q54" s="75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</row>
    <row r="55" spans="16:61" ht="17.25" x14ac:dyDescent="0.35">
      <c r="P55" s="79"/>
      <c r="Q55" s="75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H55" s="67"/>
      <c r="BI55" s="68"/>
    </row>
    <row r="56" spans="16:61" ht="17.25" x14ac:dyDescent="0.35">
      <c r="P56" s="79"/>
      <c r="Q56" s="75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H56" s="67"/>
      <c r="BI56" s="71"/>
    </row>
    <row r="57" spans="16:61" x14ac:dyDescent="0.3">
      <c r="P57" s="79"/>
      <c r="Q57" s="75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</row>
    <row r="58" spans="16:61" x14ac:dyDescent="0.3">
      <c r="P58" s="79"/>
      <c r="Q58" s="75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</row>
    <row r="59" spans="16:61" x14ac:dyDescent="0.3">
      <c r="P59" s="79"/>
      <c r="Q59" s="75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</row>
    <row r="60" spans="16:61" x14ac:dyDescent="0.3">
      <c r="P60" s="79"/>
      <c r="Q60" s="75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</row>
    <row r="61" spans="16:61" x14ac:dyDescent="0.3">
      <c r="P61" s="79"/>
      <c r="Q61" s="75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</row>
    <row r="62" spans="16:61" x14ac:dyDescent="0.3">
      <c r="P62" s="79"/>
      <c r="Q62" s="75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</row>
    <row r="63" spans="16:61" x14ac:dyDescent="0.3">
      <c r="P63" s="79"/>
      <c r="Q63" s="75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</row>
    <row r="64" spans="16:61" x14ac:dyDescent="0.3">
      <c r="P64" s="79"/>
      <c r="Q64" s="75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</row>
    <row r="65" spans="16:58" x14ac:dyDescent="0.3">
      <c r="P65" s="79"/>
      <c r="Q65" s="75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</row>
    <row r="66" spans="16:58" x14ac:dyDescent="0.3">
      <c r="P66" s="79"/>
      <c r="Q66" s="75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</row>
    <row r="67" spans="16:58" x14ac:dyDescent="0.3">
      <c r="P67" s="79"/>
      <c r="Q67" s="75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</row>
    <row r="68" spans="16:58" x14ac:dyDescent="0.3">
      <c r="P68" s="79"/>
      <c r="Q68" s="75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</row>
    <row r="69" spans="16:58" x14ac:dyDescent="0.3">
      <c r="P69" s="79"/>
      <c r="Q69" s="75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</row>
    <row r="70" spans="16:58" x14ac:dyDescent="0.3">
      <c r="P70" s="79"/>
      <c r="Q70" s="75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</row>
    <row r="71" spans="16:58" x14ac:dyDescent="0.3">
      <c r="P71" s="79"/>
      <c r="Q71" s="75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</row>
    <row r="72" spans="16:58" x14ac:dyDescent="0.3">
      <c r="P72" s="79"/>
      <c r="Q72" s="75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</row>
    <row r="73" spans="16:58" x14ac:dyDescent="0.3">
      <c r="P73" s="79"/>
      <c r="Q73" s="75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</row>
    <row r="74" spans="16:58" x14ac:dyDescent="0.3">
      <c r="P74" s="79"/>
      <c r="Q74" s="75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</row>
    <row r="75" spans="16:58" x14ac:dyDescent="0.3">
      <c r="P75" s="79"/>
      <c r="Q75" s="75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</row>
    <row r="76" spans="16:58" x14ac:dyDescent="0.3">
      <c r="P76" s="79"/>
      <c r="Q76" s="75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</row>
    <row r="77" spans="16:58" x14ac:dyDescent="0.3">
      <c r="P77" s="79"/>
      <c r="Q77" s="75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</row>
    <row r="78" spans="16:58" x14ac:dyDescent="0.3">
      <c r="P78" s="79"/>
      <c r="Q78" s="75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</row>
    <row r="79" spans="16:58" x14ac:dyDescent="0.3">
      <c r="P79" s="79"/>
      <c r="Q79" s="75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</row>
    <row r="80" spans="16:58" x14ac:dyDescent="0.3">
      <c r="P80" s="79"/>
      <c r="Q80" s="75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</row>
    <row r="81" spans="16:58" x14ac:dyDescent="0.3">
      <c r="P81" s="79"/>
      <c r="Q81" s="75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</row>
    <row r="82" spans="16:58" x14ac:dyDescent="0.3">
      <c r="P82" s="79"/>
      <c r="Q82" s="75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</row>
    <row r="83" spans="16:58" x14ac:dyDescent="0.3">
      <c r="P83" s="79"/>
      <c r="Q83" s="75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</row>
    <row r="84" spans="16:58" x14ac:dyDescent="0.3">
      <c r="P84" s="79"/>
      <c r="Q84" s="75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74"/>
      <c r="BB84" s="74"/>
      <c r="BC84" s="74"/>
      <c r="BD84" s="74"/>
      <c r="BE84" s="74"/>
      <c r="BF84" s="74"/>
    </row>
    <row r="85" spans="16:58" x14ac:dyDescent="0.3">
      <c r="P85" s="79"/>
      <c r="Q85" s="75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</row>
    <row r="86" spans="16:58" x14ac:dyDescent="0.3">
      <c r="P86" s="79"/>
      <c r="Q86" s="75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</row>
    <row r="87" spans="16:58" x14ac:dyDescent="0.3">
      <c r="P87" s="79"/>
      <c r="Q87" s="75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74"/>
      <c r="BB87" s="74"/>
      <c r="BC87" s="74"/>
      <c r="BD87" s="74"/>
      <c r="BE87" s="74"/>
      <c r="BF87" s="74"/>
    </row>
    <row r="88" spans="16:58" x14ac:dyDescent="0.3">
      <c r="P88" s="79"/>
      <c r="Q88" s="75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</row>
    <row r="89" spans="16:58" x14ac:dyDescent="0.3">
      <c r="P89" s="79"/>
      <c r="Q89" s="75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74"/>
      <c r="BB89" s="74"/>
      <c r="BC89" s="74"/>
      <c r="BD89" s="74"/>
      <c r="BE89" s="74"/>
      <c r="BF89" s="74"/>
    </row>
    <row r="90" spans="16:58" x14ac:dyDescent="0.3">
      <c r="P90" s="79"/>
      <c r="Q90" s="75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74"/>
      <c r="BB90" s="74"/>
      <c r="BC90" s="74"/>
      <c r="BD90" s="74"/>
      <c r="BE90" s="74"/>
      <c r="BF90" s="74"/>
    </row>
    <row r="91" spans="16:58" x14ac:dyDescent="0.3">
      <c r="P91" s="79"/>
      <c r="Q91" s="75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</row>
    <row r="92" spans="16:58" x14ac:dyDescent="0.3">
      <c r="P92" s="79"/>
      <c r="Q92" s="75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74"/>
      <c r="BB92" s="74"/>
      <c r="BC92" s="74"/>
      <c r="BD92" s="74"/>
      <c r="BE92" s="74"/>
      <c r="BF92" s="74"/>
    </row>
    <row r="93" spans="16:58" x14ac:dyDescent="0.3">
      <c r="P93" s="79"/>
      <c r="Q93" s="75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74"/>
      <c r="BB93" s="74"/>
      <c r="BC93" s="74"/>
      <c r="BD93" s="74"/>
      <c r="BE93" s="74"/>
      <c r="BF93" s="74"/>
    </row>
    <row r="94" spans="16:58" x14ac:dyDescent="0.3">
      <c r="P94" s="79"/>
      <c r="Q94" s="75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74"/>
      <c r="BB94" s="74"/>
      <c r="BC94" s="74"/>
      <c r="BD94" s="74"/>
      <c r="BE94" s="74"/>
      <c r="BF94" s="74"/>
    </row>
    <row r="95" spans="16:58" x14ac:dyDescent="0.3">
      <c r="P95" s="79"/>
      <c r="Q95" s="75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74"/>
      <c r="BB95" s="74"/>
      <c r="BC95" s="74"/>
      <c r="BD95" s="74"/>
      <c r="BE95" s="74"/>
      <c r="BF95" s="74"/>
    </row>
    <row r="96" spans="16:58" x14ac:dyDescent="0.3">
      <c r="P96" s="79"/>
      <c r="Q96" s="75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74"/>
      <c r="BB96" s="74"/>
      <c r="BC96" s="74"/>
      <c r="BD96" s="74"/>
      <c r="BE96" s="74"/>
      <c r="BF96" s="74"/>
    </row>
    <row r="97" spans="16:58" x14ac:dyDescent="0.3">
      <c r="P97" s="79"/>
      <c r="Q97" s="75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</row>
    <row r="98" spans="16:58" x14ac:dyDescent="0.3">
      <c r="P98" s="79"/>
      <c r="Q98" s="75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</row>
    <row r="99" spans="16:58" x14ac:dyDescent="0.3">
      <c r="P99" s="79"/>
      <c r="Q99" s="75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74"/>
      <c r="BB99" s="74"/>
      <c r="BC99" s="74"/>
      <c r="BD99" s="74"/>
      <c r="BE99" s="74"/>
      <c r="BF99" s="74"/>
    </row>
    <row r="100" spans="16:58" x14ac:dyDescent="0.3">
      <c r="P100" s="79"/>
      <c r="Q100" s="75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</row>
    <row r="101" spans="16:58" x14ac:dyDescent="0.3">
      <c r="P101" s="79"/>
      <c r="Q101" s="75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74"/>
      <c r="BB101" s="74"/>
      <c r="BC101" s="74"/>
      <c r="BD101" s="74"/>
      <c r="BE101" s="74"/>
      <c r="BF101" s="74"/>
    </row>
    <row r="102" spans="16:58" x14ac:dyDescent="0.3">
      <c r="P102" s="79"/>
      <c r="Q102" s="75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74"/>
      <c r="BB102" s="74"/>
      <c r="BC102" s="74"/>
      <c r="BD102" s="74"/>
      <c r="BE102" s="74"/>
      <c r="BF102" s="74"/>
    </row>
    <row r="103" spans="16:58" x14ac:dyDescent="0.3">
      <c r="P103" s="79"/>
      <c r="Q103" s="75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74"/>
      <c r="BB103" s="74"/>
      <c r="BC103" s="74"/>
      <c r="BD103" s="74"/>
      <c r="BE103" s="74"/>
      <c r="BF103" s="74"/>
    </row>
    <row r="104" spans="16:58" x14ac:dyDescent="0.3">
      <c r="P104" s="79"/>
      <c r="Q104" s="75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</row>
    <row r="105" spans="16:58" x14ac:dyDescent="0.3">
      <c r="P105" s="79"/>
      <c r="Q105" s="75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</row>
    <row r="106" spans="16:58" x14ac:dyDescent="0.3">
      <c r="P106" s="79"/>
      <c r="Q106" s="75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</row>
    <row r="107" spans="16:58" x14ac:dyDescent="0.3">
      <c r="P107" s="79"/>
      <c r="Q107" s="76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77"/>
      <c r="AE107" s="77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77"/>
      <c r="AX107" s="77"/>
      <c r="AY107" s="77"/>
      <c r="AZ107" s="77"/>
      <c r="BA107" s="77"/>
      <c r="BB107" s="77"/>
      <c r="BC107" s="77"/>
      <c r="BD107" s="77"/>
      <c r="BE107" s="77"/>
      <c r="BF107" s="77"/>
    </row>
    <row r="108" spans="16:58" x14ac:dyDescent="0.3">
      <c r="P108" s="79"/>
      <c r="Q108" s="76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  <c r="AY108" s="77"/>
      <c r="AZ108" s="77"/>
      <c r="BA108" s="77"/>
      <c r="BB108" s="77"/>
      <c r="BC108" s="77"/>
      <c r="BD108" s="77"/>
      <c r="BE108" s="77"/>
      <c r="BF108" s="77"/>
    </row>
    <row r="109" spans="16:58" x14ac:dyDescent="0.3">
      <c r="P109" s="79"/>
      <c r="Q109" s="76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77"/>
      <c r="BB109" s="77"/>
      <c r="BC109" s="77"/>
      <c r="BD109" s="77"/>
      <c r="BE109" s="77"/>
      <c r="BF109" s="77"/>
    </row>
    <row r="110" spans="16:58" x14ac:dyDescent="0.3">
      <c r="P110" s="79"/>
      <c r="Q110" s="76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77"/>
      <c r="AX110" s="77"/>
      <c r="AY110" s="77"/>
      <c r="AZ110" s="77"/>
      <c r="BA110" s="77"/>
      <c r="BB110" s="77"/>
      <c r="BC110" s="77"/>
      <c r="BD110" s="77"/>
      <c r="BE110" s="77"/>
      <c r="BF110" s="77"/>
    </row>
    <row r="111" spans="16:58" x14ac:dyDescent="0.3">
      <c r="P111" s="79"/>
      <c r="Q111" s="76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77"/>
      <c r="AX111" s="77"/>
      <c r="AY111" s="77"/>
      <c r="AZ111" s="77"/>
      <c r="BA111" s="77"/>
      <c r="BB111" s="77"/>
      <c r="BC111" s="77"/>
      <c r="BD111" s="77"/>
      <c r="BE111" s="77"/>
      <c r="BF111" s="77"/>
    </row>
    <row r="112" spans="16:58" x14ac:dyDescent="0.3">
      <c r="P112" s="79"/>
      <c r="Q112" s="76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77"/>
      <c r="AX112" s="77"/>
      <c r="AY112" s="77"/>
      <c r="AZ112" s="77"/>
      <c r="BA112" s="77"/>
      <c r="BB112" s="77"/>
      <c r="BC112" s="77"/>
      <c r="BD112" s="77"/>
      <c r="BE112" s="77"/>
      <c r="BF112" s="77"/>
    </row>
    <row r="113" spans="16:58" x14ac:dyDescent="0.3">
      <c r="P113" s="79"/>
      <c r="Q113" s="78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  <c r="AY113" s="77"/>
      <c r="AZ113" s="77"/>
      <c r="BA113" s="77"/>
      <c r="BB113" s="77"/>
      <c r="BC113" s="77"/>
      <c r="BD113" s="77"/>
      <c r="BE113" s="77"/>
      <c r="BF113" s="77"/>
    </row>
    <row r="114" spans="16:58" x14ac:dyDescent="0.3">
      <c r="P114" s="79"/>
    </row>
    <row r="115" spans="16:58" x14ac:dyDescent="0.3">
      <c r="P115" s="79"/>
    </row>
    <row r="116" spans="16:58" x14ac:dyDescent="0.3">
      <c r="P116" s="79"/>
    </row>
    <row r="117" spans="16:58" x14ac:dyDescent="0.3">
      <c r="P117" s="79"/>
    </row>
    <row r="118" spans="16:58" x14ac:dyDescent="0.3">
      <c r="P118" s="79"/>
    </row>
    <row r="119" spans="16:58" x14ac:dyDescent="0.3">
      <c r="P119" s="79"/>
    </row>
    <row r="120" spans="16:58" x14ac:dyDescent="0.3">
      <c r="P120" s="79"/>
    </row>
    <row r="121" spans="16:58" x14ac:dyDescent="0.3">
      <c r="P121" s="79"/>
    </row>
  </sheetData>
  <mergeCells count="7">
    <mergeCell ref="G1:I1"/>
    <mergeCell ref="N3:R3"/>
    <mergeCell ref="AL6:AP6"/>
    <mergeCell ref="W3:AB3"/>
    <mergeCell ref="A6:A8"/>
    <mergeCell ref="B6:F6"/>
    <mergeCell ref="G6:AK6"/>
  </mergeCells>
  <phoneticPr fontId="20" type="noConversion"/>
  <conditionalFormatting sqref="U28:AB28 S34:AB106 AD28:BF106 S20:AF27 R18:R106 AC18:AC106 S18:AB19 AD18:BF19">
    <cfRule type="cellIs" dxfId="53" priority="37" stopIfTrue="1" operator="equal">
      <formula>"R"</formula>
    </cfRule>
    <cfRule type="cellIs" dxfId="52" priority="39" stopIfTrue="1" operator="equal">
      <formula>"P"</formula>
    </cfRule>
  </conditionalFormatting>
  <conditionalFormatting sqref="Q18:Q106">
    <cfRule type="cellIs" dxfId="51" priority="40" stopIfTrue="1" operator="equal">
      <formula>0</formula>
    </cfRule>
  </conditionalFormatting>
  <conditionalFormatting sqref="J21">
    <cfRule type="cellIs" dxfId="50" priority="30" stopIfTrue="1" operator="equal">
      <formula>"R"</formula>
    </cfRule>
    <cfRule type="cellIs" dxfId="49" priority="31" stopIfTrue="1" operator="equal">
      <formula>"F"</formula>
    </cfRule>
    <cfRule type="cellIs" dxfId="48" priority="32" stopIfTrue="1" operator="equal">
      <formula>"P"</formula>
    </cfRule>
  </conditionalFormatting>
  <conditionalFormatting sqref="J21">
    <cfRule type="expression" dxfId="47" priority="29">
      <formula>$B$9="F"</formula>
    </cfRule>
  </conditionalFormatting>
  <conditionalFormatting sqref="J22">
    <cfRule type="cellIs" dxfId="46" priority="26" stopIfTrue="1" operator="equal">
      <formula>"R"</formula>
    </cfRule>
    <cfRule type="cellIs" dxfId="45" priority="27" stopIfTrue="1" operator="equal">
      <formula>"F"</formula>
    </cfRule>
    <cfRule type="cellIs" dxfId="44" priority="28" stopIfTrue="1" operator="equal">
      <formula>"P"</formula>
    </cfRule>
  </conditionalFormatting>
  <conditionalFormatting sqref="J22">
    <cfRule type="expression" dxfId="43" priority="25">
      <formula>$B$9="F"</formula>
    </cfRule>
  </conditionalFormatting>
  <conditionalFormatting sqref="J23">
    <cfRule type="expression" dxfId="42" priority="24" stopIfTrue="1">
      <formula>IF(OR(J$8="S",J$8="d",J$8="f"),TRUE,"")</formula>
    </cfRule>
  </conditionalFormatting>
  <conditionalFormatting sqref="J20">
    <cfRule type="cellIs" dxfId="41" priority="21" stopIfTrue="1" operator="equal">
      <formula>"R"</formula>
    </cfRule>
    <cfRule type="cellIs" dxfId="40" priority="22" stopIfTrue="1" operator="equal">
      <formula>"F"</formula>
    </cfRule>
    <cfRule type="cellIs" dxfId="39" priority="23" stopIfTrue="1" operator="equal">
      <formula>"P"</formula>
    </cfRule>
  </conditionalFormatting>
  <conditionalFormatting sqref="J20">
    <cfRule type="expression" dxfId="38" priority="20">
      <formula>$B$9="F"</formula>
    </cfRule>
  </conditionalFormatting>
  <conditionalFormatting sqref="J24">
    <cfRule type="cellIs" dxfId="37" priority="12" stopIfTrue="1" operator="equal">
      <formula>"R"</formula>
    </cfRule>
    <cfRule type="cellIs" dxfId="36" priority="13" stopIfTrue="1" operator="equal">
      <formula>"F"</formula>
    </cfRule>
    <cfRule type="cellIs" dxfId="35" priority="14" stopIfTrue="1" operator="equal">
      <formula>"P"</formula>
    </cfRule>
  </conditionalFormatting>
  <conditionalFormatting sqref="J24">
    <cfRule type="expression" dxfId="34" priority="11">
      <formula>$B$9="F"</formula>
    </cfRule>
  </conditionalFormatting>
  <conditionalFormatting sqref="B8:AP8">
    <cfRule type="expression" dxfId="33" priority="4">
      <formula>B$7&lt;=INDEX(vacances_fin,MATCH(B$7,vacances_debut,1))</formula>
    </cfRule>
    <cfRule type="expression" dxfId="32" priority="5">
      <formula>COUNTIF(jf,B$7)=1</formula>
    </cfRule>
    <cfRule type="expression" dxfId="31" priority="6">
      <formula>OR(WEEKDAY(B$7,2)=6,WEEKDAY(B$7,2)=7)</formula>
    </cfRule>
  </conditionalFormatting>
  <conditionalFormatting sqref="B9:AP17">
    <cfRule type="cellIs" dxfId="30" priority="2" stopIfTrue="1" operator="equal">
      <formula>"R"</formula>
    </cfRule>
    <cfRule type="cellIs" dxfId="29" priority="3" stopIfTrue="1" operator="equal">
      <formula>"P"</formula>
    </cfRule>
  </conditionalFormatting>
  <conditionalFormatting sqref="B9:AP17">
    <cfRule type="expression" dxfId="28" priority="1">
      <formula>$B$9="F"</formula>
    </cfRule>
  </conditionalFormatting>
  <dataValidations disablePrompts="1" count="1">
    <dataValidation type="list" allowBlank="1" showInputMessage="1" showErrorMessage="1" sqref="C124:C65537">
      <formula1>#REF!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Q114:Q151 R114:BF151" emptyCellReferenc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Z23"/>
  <sheetViews>
    <sheetView tabSelected="1" zoomScale="80" zoomScaleNormal="80" workbookViewId="0">
      <selection activeCell="E12" sqref="E12:E13"/>
    </sheetView>
  </sheetViews>
  <sheetFormatPr baseColWidth="10" defaultRowHeight="12.75" x14ac:dyDescent="0.2"/>
  <cols>
    <col min="1" max="1" width="11.42578125" customWidth="1"/>
    <col min="2" max="2" width="8.5703125" customWidth="1"/>
    <col min="3" max="3" width="11.5703125" bestFit="1" customWidth="1"/>
    <col min="4" max="4" width="12.28515625" customWidth="1"/>
    <col min="5" max="5" width="9.42578125" customWidth="1"/>
    <col min="6" max="6" width="10.5703125" customWidth="1"/>
    <col min="7" max="18" width="9.42578125" customWidth="1"/>
    <col min="19" max="19" width="11.140625" customWidth="1"/>
    <col min="20" max="20" width="14.5703125" customWidth="1"/>
    <col min="21" max="22" width="8.5703125" customWidth="1"/>
    <col min="23" max="23" width="11.140625" style="131" customWidth="1"/>
    <col min="24" max="24" width="11.140625" style="133" customWidth="1"/>
    <col min="25" max="25" width="13.5703125" style="134" customWidth="1"/>
    <col min="26" max="37" width="8.5703125" customWidth="1"/>
    <col min="38" max="38" width="11.28515625" customWidth="1"/>
    <col min="39" max="39" width="8.5703125" customWidth="1"/>
    <col min="40" max="43" width="10.85546875" customWidth="1"/>
    <col min="44" max="44" width="8.5703125" customWidth="1"/>
    <col min="45" max="46" width="10.85546875" customWidth="1"/>
    <col min="47" max="49" width="8.5703125" customWidth="1"/>
    <col min="50" max="51" width="10.85546875" customWidth="1"/>
    <col min="52" max="54" width="8.5703125" customWidth="1"/>
    <col min="55" max="56" width="10.85546875" customWidth="1"/>
    <col min="57" max="59" width="8.5703125" customWidth="1"/>
    <col min="60" max="61" width="10.85546875" customWidth="1"/>
    <col min="62" max="75" width="8.5703125" customWidth="1"/>
    <col min="76" max="77" width="11.42578125" customWidth="1"/>
    <col min="78" max="78" width="10.42578125" customWidth="1"/>
    <col min="79" max="79" width="11.42578125" customWidth="1"/>
    <col min="80" max="80" width="10.42578125" customWidth="1"/>
    <col min="81" max="81" width="11.5703125" customWidth="1"/>
    <col min="82" max="82" width="10.85546875" customWidth="1"/>
    <col min="83" max="83" width="11.28515625" customWidth="1"/>
    <col min="84" max="85" width="11.42578125" customWidth="1"/>
    <col min="86" max="107" width="8.5703125" customWidth="1"/>
  </cols>
  <sheetData>
    <row r="1" spans="1:130" ht="51" customHeight="1" x14ac:dyDescent="0.3">
      <c r="A1" s="149" t="s">
        <v>35</v>
      </c>
      <c r="D1" s="150" t="s">
        <v>239</v>
      </c>
      <c r="E1" s="149"/>
      <c r="F1" s="167" t="s">
        <v>240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4"/>
      <c r="T1" s="35"/>
      <c r="U1" s="165" t="s">
        <v>245</v>
      </c>
      <c r="V1" s="165"/>
      <c r="W1" s="168" t="s">
        <v>241</v>
      </c>
      <c r="X1" s="168"/>
      <c r="Y1" s="168"/>
      <c r="Z1" s="163" t="s">
        <v>242</v>
      </c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6" t="s">
        <v>243</v>
      </c>
      <c r="AM1" s="166"/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X1" s="166"/>
      <c r="AY1" s="166"/>
      <c r="AZ1" s="166"/>
      <c r="BA1" s="166"/>
      <c r="BB1" s="166"/>
      <c r="BC1" s="166"/>
      <c r="BD1" s="166"/>
      <c r="BE1" s="166"/>
      <c r="BF1" s="166"/>
      <c r="BG1" s="166"/>
      <c r="BH1" s="166"/>
      <c r="BI1" s="166"/>
      <c r="BJ1" s="166"/>
      <c r="BK1" s="166"/>
      <c r="BL1" s="166"/>
      <c r="BM1" s="166"/>
      <c r="BN1" s="166"/>
      <c r="BO1" s="166"/>
      <c r="BP1" s="166"/>
      <c r="BQ1" s="166"/>
      <c r="BR1" s="166"/>
      <c r="BS1" s="166"/>
      <c r="BT1" s="166"/>
      <c r="BU1" s="166"/>
      <c r="BV1" s="166"/>
      <c r="BW1" s="166"/>
      <c r="BZ1" s="163" t="s">
        <v>244</v>
      </c>
      <c r="CA1" s="164"/>
      <c r="CB1" s="164"/>
      <c r="CC1" s="164"/>
      <c r="CD1" s="164"/>
      <c r="CE1" s="164"/>
      <c r="CF1" s="164"/>
      <c r="CG1" s="164"/>
    </row>
    <row r="2" spans="1:130" ht="23.25" customHeight="1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  <c r="BB2">
        <v>54</v>
      </c>
      <c r="BC2">
        <v>55</v>
      </c>
      <c r="BD2">
        <v>56</v>
      </c>
      <c r="BE2">
        <v>57</v>
      </c>
      <c r="BF2">
        <v>58</v>
      </c>
      <c r="BG2">
        <v>59</v>
      </c>
      <c r="BH2">
        <v>60</v>
      </c>
      <c r="BI2">
        <v>61</v>
      </c>
      <c r="BJ2">
        <v>62</v>
      </c>
      <c r="BK2">
        <v>63</v>
      </c>
      <c r="BL2">
        <v>64</v>
      </c>
      <c r="BM2">
        <v>65</v>
      </c>
      <c r="BN2">
        <v>66</v>
      </c>
      <c r="BO2">
        <v>67</v>
      </c>
      <c r="BP2">
        <v>68</v>
      </c>
      <c r="BQ2">
        <v>69</v>
      </c>
      <c r="BR2">
        <v>70</v>
      </c>
      <c r="BS2">
        <v>71</v>
      </c>
      <c r="BT2">
        <v>72</v>
      </c>
      <c r="BU2">
        <v>73</v>
      </c>
      <c r="BV2">
        <v>74</v>
      </c>
      <c r="BW2">
        <v>75</v>
      </c>
    </row>
    <row r="3" spans="1:130" s="118" customFormat="1" ht="78.75" x14ac:dyDescent="0.2">
      <c r="A3" s="103" t="s">
        <v>110</v>
      </c>
      <c r="B3" s="103"/>
      <c r="C3" s="103" t="s">
        <v>56</v>
      </c>
      <c r="D3" s="103" t="s">
        <v>109</v>
      </c>
      <c r="E3" s="103" t="s">
        <v>111</v>
      </c>
      <c r="F3" s="126" t="s">
        <v>120</v>
      </c>
      <c r="G3" s="103" t="s">
        <v>112</v>
      </c>
      <c r="H3" s="126" t="s">
        <v>121</v>
      </c>
      <c r="I3" s="103" t="s">
        <v>113</v>
      </c>
      <c r="J3" s="126" t="s">
        <v>122</v>
      </c>
      <c r="K3" s="103" t="s">
        <v>114</v>
      </c>
      <c r="L3" s="126" t="s">
        <v>123</v>
      </c>
      <c r="M3" s="103" t="s">
        <v>115</v>
      </c>
      <c r="N3" s="126" t="s">
        <v>124</v>
      </c>
      <c r="O3" s="103" t="s">
        <v>116</v>
      </c>
      <c r="P3" s="126" t="s">
        <v>125</v>
      </c>
      <c r="Q3" s="103" t="s">
        <v>117</v>
      </c>
      <c r="R3" s="126" t="s">
        <v>126</v>
      </c>
      <c r="S3" s="103" t="s">
        <v>127</v>
      </c>
      <c r="T3" s="103" t="s">
        <v>57</v>
      </c>
      <c r="U3" s="103" t="s">
        <v>58</v>
      </c>
      <c r="V3" s="103" t="s">
        <v>59</v>
      </c>
      <c r="W3" s="104" t="s">
        <v>60</v>
      </c>
      <c r="X3" s="104" t="s">
        <v>61</v>
      </c>
      <c r="Y3" s="105" t="s">
        <v>62</v>
      </c>
      <c r="Z3" s="109" t="s">
        <v>206</v>
      </c>
      <c r="AA3" s="109" t="s">
        <v>80</v>
      </c>
      <c r="AB3" s="109" t="s">
        <v>79</v>
      </c>
      <c r="AC3" s="109" t="s">
        <v>133</v>
      </c>
      <c r="AD3" s="109" t="s">
        <v>134</v>
      </c>
      <c r="AE3" s="109" t="s">
        <v>135</v>
      </c>
      <c r="AF3" s="109" t="s">
        <v>136</v>
      </c>
      <c r="AG3" s="109" t="s">
        <v>219</v>
      </c>
      <c r="AH3" s="109" t="s">
        <v>224</v>
      </c>
      <c r="AI3" s="109" t="s">
        <v>221</v>
      </c>
      <c r="AJ3" s="109" t="s">
        <v>225</v>
      </c>
      <c r="AK3" s="109" t="s">
        <v>223</v>
      </c>
      <c r="AL3" s="105" t="s">
        <v>139</v>
      </c>
      <c r="AM3" s="105" t="s">
        <v>176</v>
      </c>
      <c r="AN3" s="105" t="s">
        <v>140</v>
      </c>
      <c r="AO3" s="105" t="s">
        <v>178</v>
      </c>
      <c r="AP3" s="105" t="s">
        <v>141</v>
      </c>
      <c r="AQ3" s="105" t="s">
        <v>142</v>
      </c>
      <c r="AR3" s="105" t="s">
        <v>177</v>
      </c>
      <c r="AS3" s="105" t="s">
        <v>143</v>
      </c>
      <c r="AT3" s="105" t="s">
        <v>179</v>
      </c>
      <c r="AU3" s="105" t="s">
        <v>144</v>
      </c>
      <c r="AV3" s="105" t="s">
        <v>145</v>
      </c>
      <c r="AW3" s="105" t="s">
        <v>180</v>
      </c>
      <c r="AX3" s="105" t="s">
        <v>146</v>
      </c>
      <c r="AY3" s="105" t="s">
        <v>181</v>
      </c>
      <c r="AZ3" s="105" t="s">
        <v>147</v>
      </c>
      <c r="BA3" s="105" t="s">
        <v>148</v>
      </c>
      <c r="BB3" s="105" t="s">
        <v>182</v>
      </c>
      <c r="BC3" s="105" t="s">
        <v>149</v>
      </c>
      <c r="BD3" s="105" t="s">
        <v>183</v>
      </c>
      <c r="BE3" s="105" t="s">
        <v>150</v>
      </c>
      <c r="BF3" s="105" t="s">
        <v>151</v>
      </c>
      <c r="BG3" s="105" t="s">
        <v>184</v>
      </c>
      <c r="BH3" s="105" t="s">
        <v>152</v>
      </c>
      <c r="BI3" s="105" t="s">
        <v>185</v>
      </c>
      <c r="BJ3" s="105" t="s">
        <v>153</v>
      </c>
      <c r="BK3" s="105" t="s">
        <v>154</v>
      </c>
      <c r="BL3" s="105" t="s">
        <v>163</v>
      </c>
      <c r="BM3" s="105" t="s">
        <v>164</v>
      </c>
      <c r="BN3" s="105" t="s">
        <v>165</v>
      </c>
      <c r="BO3" s="105" t="s">
        <v>166</v>
      </c>
      <c r="BP3" s="105" t="s">
        <v>164</v>
      </c>
      <c r="BQ3" s="105" t="s">
        <v>167</v>
      </c>
      <c r="BR3" s="105" t="s">
        <v>164</v>
      </c>
      <c r="BS3" s="105" t="s">
        <v>36</v>
      </c>
      <c r="BT3" s="105" t="s">
        <v>168</v>
      </c>
      <c r="BU3" s="105" t="s">
        <v>169</v>
      </c>
      <c r="BV3" s="105" t="s">
        <v>171</v>
      </c>
      <c r="BW3" s="105" t="s">
        <v>172</v>
      </c>
      <c r="BX3" s="106" t="s">
        <v>63</v>
      </c>
      <c r="BY3" s="106" t="s">
        <v>64</v>
      </c>
      <c r="BZ3" s="106" t="s">
        <v>191</v>
      </c>
      <c r="CA3" s="106" t="s">
        <v>190</v>
      </c>
      <c r="CB3" s="106" t="s">
        <v>65</v>
      </c>
      <c r="CC3" s="106" t="s">
        <v>192</v>
      </c>
      <c r="CD3" s="106" t="s">
        <v>30</v>
      </c>
      <c r="CE3" s="106" t="s">
        <v>193</v>
      </c>
      <c r="CF3" s="106" t="s">
        <v>195</v>
      </c>
      <c r="CG3" s="106" t="s">
        <v>194</v>
      </c>
      <c r="CH3" s="106" t="s">
        <v>66</v>
      </c>
      <c r="CI3" s="106" t="s">
        <v>67</v>
      </c>
      <c r="CJ3" s="106" t="s">
        <v>68</v>
      </c>
      <c r="CK3" s="107" t="s">
        <v>69</v>
      </c>
      <c r="CL3" s="107" t="s">
        <v>70</v>
      </c>
      <c r="CM3" s="107" t="s">
        <v>71</v>
      </c>
      <c r="CN3" s="107" t="s">
        <v>72</v>
      </c>
      <c r="CO3" s="107" t="s">
        <v>73</v>
      </c>
      <c r="CP3" s="107" t="s">
        <v>74</v>
      </c>
      <c r="CQ3" s="107" t="s">
        <v>75</v>
      </c>
      <c r="CR3" s="107" t="s">
        <v>76</v>
      </c>
      <c r="CS3" s="107" t="s">
        <v>71</v>
      </c>
      <c r="CT3" s="107" t="s">
        <v>72</v>
      </c>
      <c r="CU3" s="107" t="s">
        <v>77</v>
      </c>
      <c r="CV3" s="108" t="s">
        <v>74</v>
      </c>
      <c r="CW3" s="109" t="s">
        <v>78</v>
      </c>
      <c r="CX3" s="110" t="s">
        <v>81</v>
      </c>
      <c r="CY3" s="110" t="s">
        <v>82</v>
      </c>
      <c r="CZ3" s="110" t="s">
        <v>83</v>
      </c>
      <c r="DA3" s="111" t="s">
        <v>84</v>
      </c>
      <c r="DB3" s="111" t="s">
        <v>85</v>
      </c>
      <c r="DC3" s="112" t="s">
        <v>86</v>
      </c>
      <c r="DD3" s="112" t="s">
        <v>87</v>
      </c>
      <c r="DE3" s="112" t="s">
        <v>88</v>
      </c>
      <c r="DF3" s="112" t="s">
        <v>89</v>
      </c>
      <c r="DG3" s="112" t="s">
        <v>90</v>
      </c>
      <c r="DH3" s="113" t="s">
        <v>91</v>
      </c>
      <c r="DI3" s="113" t="s">
        <v>92</v>
      </c>
      <c r="DJ3" s="113" t="s">
        <v>93</v>
      </c>
      <c r="DK3" s="113" t="s">
        <v>94</v>
      </c>
      <c r="DL3" s="113" t="s">
        <v>95</v>
      </c>
      <c r="DM3" s="113" t="s">
        <v>96</v>
      </c>
      <c r="DN3" s="113" t="s">
        <v>97</v>
      </c>
      <c r="DO3" s="114" t="s">
        <v>98</v>
      </c>
      <c r="DP3" s="114" t="s">
        <v>99</v>
      </c>
      <c r="DQ3" s="114" t="s">
        <v>100</v>
      </c>
      <c r="DR3" s="114" t="s">
        <v>101</v>
      </c>
      <c r="DS3" s="114" t="s">
        <v>102</v>
      </c>
      <c r="DT3" s="114" t="s">
        <v>103</v>
      </c>
      <c r="DU3" s="114" t="s">
        <v>104</v>
      </c>
      <c r="DV3" s="115" t="s">
        <v>105</v>
      </c>
      <c r="DW3" s="115" t="s">
        <v>106</v>
      </c>
      <c r="DX3" s="116" t="s">
        <v>107</v>
      </c>
      <c r="DY3" s="115" t="s">
        <v>108</v>
      </c>
      <c r="DZ3" s="117"/>
    </row>
    <row r="4" spans="1:130" x14ac:dyDescent="0.2">
      <c r="A4">
        <v>20151</v>
      </c>
      <c r="C4" s="136">
        <v>42134</v>
      </c>
      <c r="D4">
        <v>1</v>
      </c>
      <c r="E4" t="s">
        <v>27</v>
      </c>
      <c r="G4" t="s">
        <v>137</v>
      </c>
      <c r="I4" t="s">
        <v>137</v>
      </c>
      <c r="K4" t="s">
        <v>137</v>
      </c>
      <c r="M4" t="s">
        <v>137</v>
      </c>
      <c r="O4" t="s">
        <v>137</v>
      </c>
      <c r="Q4" t="s">
        <v>137</v>
      </c>
      <c r="S4" s="136">
        <v>42134</v>
      </c>
      <c r="W4" s="133">
        <v>42390</v>
      </c>
      <c r="X4" s="133">
        <v>42393</v>
      </c>
      <c r="Y4" s="134" t="s">
        <v>187</v>
      </c>
      <c r="AO4" s="139"/>
      <c r="AT4" s="139"/>
      <c r="AY4" s="139"/>
      <c r="BD4" s="139"/>
      <c r="BI4" s="139"/>
    </row>
    <row r="5" spans="1:130" x14ac:dyDescent="0.2">
      <c r="A5">
        <v>20171</v>
      </c>
      <c r="C5" s="136">
        <v>42134</v>
      </c>
      <c r="D5" s="102">
        <v>2</v>
      </c>
      <c r="S5" s="136">
        <v>42134</v>
      </c>
      <c r="AG5" s="136"/>
      <c r="AI5" s="136"/>
    </row>
    <row r="6" spans="1:130" x14ac:dyDescent="0.2">
      <c r="A6">
        <v>20161</v>
      </c>
      <c r="C6" s="136">
        <v>42134</v>
      </c>
      <c r="D6">
        <v>2</v>
      </c>
      <c r="S6" s="136">
        <v>42134</v>
      </c>
    </row>
    <row r="7" spans="1:130" x14ac:dyDescent="0.2">
      <c r="A7">
        <v>20152</v>
      </c>
      <c r="C7" s="136">
        <v>42134</v>
      </c>
      <c r="D7">
        <v>2</v>
      </c>
      <c r="S7" s="136">
        <v>42134</v>
      </c>
    </row>
    <row r="8" spans="1:130" x14ac:dyDescent="0.2">
      <c r="A8">
        <v>20172</v>
      </c>
      <c r="C8" s="136">
        <v>42134</v>
      </c>
      <c r="D8">
        <v>2</v>
      </c>
      <c r="S8" s="136">
        <v>42134</v>
      </c>
    </row>
    <row r="9" spans="1:130" x14ac:dyDescent="0.2">
      <c r="A9">
        <v>20162</v>
      </c>
      <c r="C9" s="136">
        <v>42134</v>
      </c>
      <c r="D9">
        <v>4</v>
      </c>
      <c r="S9" s="136">
        <v>42134</v>
      </c>
      <c r="AH9" s="136"/>
      <c r="AJ9" s="136"/>
    </row>
    <row r="10" spans="1:130" x14ac:dyDescent="0.2">
      <c r="C10" s="136"/>
      <c r="S10" s="136"/>
      <c r="T10" s="136"/>
      <c r="W10" s="138"/>
      <c r="AG10" s="136"/>
      <c r="AJ10" s="136"/>
    </row>
    <row r="11" spans="1:130" x14ac:dyDescent="0.2">
      <c r="C11" s="136"/>
      <c r="S11" s="136"/>
      <c r="W11" s="138"/>
      <c r="AF11" s="136"/>
      <c r="AG11" s="136"/>
      <c r="AI11" s="137"/>
    </row>
    <row r="12" spans="1:130" x14ac:dyDescent="0.2">
      <c r="C12" s="136"/>
      <c r="S12" s="136"/>
      <c r="W12" s="138"/>
      <c r="AF12" s="136"/>
      <c r="AJ12" s="137"/>
    </row>
    <row r="13" spans="1:130" x14ac:dyDescent="0.2">
      <c r="C13" s="136"/>
      <c r="S13" s="136"/>
    </row>
    <row r="14" spans="1:130" x14ac:dyDescent="0.2">
      <c r="C14" s="136"/>
      <c r="S14" s="136"/>
      <c r="AF14" s="137"/>
    </row>
    <row r="15" spans="1:130" x14ac:dyDescent="0.2">
      <c r="C15" s="136"/>
      <c r="S15" s="136"/>
      <c r="AK15" s="137"/>
    </row>
    <row r="16" spans="1:130" x14ac:dyDescent="0.2">
      <c r="C16" s="136"/>
      <c r="S16" s="136"/>
    </row>
    <row r="17" spans="3:19" x14ac:dyDescent="0.2">
      <c r="C17" s="136"/>
      <c r="S17" s="136"/>
    </row>
    <row r="23" spans="3:19" x14ac:dyDescent="0.2">
      <c r="L23" s="151"/>
    </row>
  </sheetData>
  <mergeCells count="6">
    <mergeCell ref="BZ1:CG1"/>
    <mergeCell ref="U1:V1"/>
    <mergeCell ref="AL1:BW1"/>
    <mergeCell ref="F1:R1"/>
    <mergeCell ref="W1:Y1"/>
    <mergeCell ref="Z1:AK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B956FB3-209E-46C0-86D0-2F51BE4D327D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A4:XFD4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1"/>
  <sheetViews>
    <sheetView workbookViewId="0">
      <selection activeCell="P5" sqref="P5:S5"/>
    </sheetView>
  </sheetViews>
  <sheetFormatPr baseColWidth="10" defaultRowHeight="12.75" x14ac:dyDescent="0.2"/>
  <cols>
    <col min="1" max="1" width="11.42578125" customWidth="1"/>
    <col min="2" max="2" width="15.7109375" customWidth="1"/>
    <col min="3" max="3" width="14.7109375" style="119" customWidth="1"/>
    <col min="4" max="6" width="14.7109375" customWidth="1"/>
    <col min="7" max="7" width="9.42578125" customWidth="1"/>
    <col min="10" max="10" width="5.28515625" customWidth="1"/>
    <col min="11" max="11" width="21.5703125" customWidth="1"/>
    <col min="12" max="19" width="10.7109375" customWidth="1"/>
  </cols>
  <sheetData>
    <row r="1" spans="2:19" ht="14.25" customHeight="1" x14ac:dyDescent="0.3">
      <c r="B1" s="173" t="s">
        <v>18</v>
      </c>
      <c r="C1" s="173"/>
      <c r="D1" s="173"/>
      <c r="E1" s="173"/>
      <c r="F1" s="74"/>
      <c r="G1" s="74"/>
      <c r="H1" s="74"/>
      <c r="I1" s="74"/>
      <c r="J1" s="74"/>
    </row>
    <row r="2" spans="2:19" ht="12.75" customHeight="1" x14ac:dyDescent="0.3">
      <c r="B2" s="173"/>
      <c r="C2" s="173"/>
      <c r="D2" s="173"/>
      <c r="E2" s="173"/>
      <c r="F2" s="74"/>
      <c r="G2" s="74"/>
      <c r="H2" s="74"/>
    </row>
    <row r="3" spans="2:19" ht="12.75" customHeight="1" x14ac:dyDescent="0.2">
      <c r="B3" s="173"/>
      <c r="C3" s="173"/>
      <c r="D3" s="173"/>
      <c r="E3" s="173"/>
    </row>
    <row r="4" spans="2:19" ht="12.75" customHeight="1" x14ac:dyDescent="0.25">
      <c r="B4" s="124"/>
      <c r="C4" s="130" t="s">
        <v>130</v>
      </c>
      <c r="D4" s="130" t="s">
        <v>132</v>
      </c>
      <c r="E4" s="130" t="s">
        <v>131</v>
      </c>
      <c r="F4" s="130" t="s">
        <v>43</v>
      </c>
      <c r="I4" s="130"/>
      <c r="L4" s="172" t="s">
        <v>43</v>
      </c>
      <c r="M4" s="172"/>
      <c r="N4" s="172"/>
      <c r="O4" s="172"/>
      <c r="P4" s="172" t="s">
        <v>204</v>
      </c>
      <c r="Q4" s="172"/>
      <c r="R4" s="172"/>
      <c r="S4" s="172"/>
    </row>
    <row r="5" spans="2:19" ht="90" customHeight="1" x14ac:dyDescent="0.2">
      <c r="B5" s="174" t="s">
        <v>23</v>
      </c>
      <c r="C5" s="125" t="s">
        <v>118</v>
      </c>
      <c r="D5" s="121" t="s">
        <v>119</v>
      </c>
      <c r="E5" s="121" t="s">
        <v>4</v>
      </c>
      <c r="F5" s="121" t="s">
        <v>128</v>
      </c>
      <c r="H5" s="132"/>
      <c r="K5" s="174" t="s">
        <v>23</v>
      </c>
      <c r="L5" s="176" t="s">
        <v>201</v>
      </c>
      <c r="M5" s="177"/>
      <c r="N5" s="177"/>
      <c r="O5" s="178"/>
      <c r="P5" s="169" t="s">
        <v>205</v>
      </c>
      <c r="Q5" s="170"/>
      <c r="R5" s="170"/>
      <c r="S5" s="171"/>
    </row>
    <row r="6" spans="2:19" ht="18.75" thickBot="1" x14ac:dyDescent="0.25">
      <c r="B6" s="175"/>
      <c r="C6" s="127">
        <v>0</v>
      </c>
      <c r="D6" s="127">
        <v>0.1</v>
      </c>
      <c r="E6" s="127">
        <v>0.125</v>
      </c>
      <c r="F6" s="127">
        <v>0.15</v>
      </c>
      <c r="K6" s="175"/>
      <c r="L6" s="140" t="s">
        <v>197</v>
      </c>
      <c r="M6" s="140" t="s">
        <v>198</v>
      </c>
      <c r="N6" s="140" t="s">
        <v>199</v>
      </c>
      <c r="O6" s="141" t="s">
        <v>200</v>
      </c>
      <c r="P6" s="140" t="s">
        <v>197</v>
      </c>
      <c r="Q6" s="140" t="s">
        <v>198</v>
      </c>
      <c r="R6" s="140" t="s">
        <v>199</v>
      </c>
      <c r="S6" s="141" t="s">
        <v>200</v>
      </c>
    </row>
    <row r="7" spans="2:19" ht="16.5" x14ac:dyDescent="0.25">
      <c r="B7" s="122" t="s">
        <v>25</v>
      </c>
      <c r="C7" s="123">
        <v>135</v>
      </c>
      <c r="D7" s="123">
        <f>C7+(C7*D6)</f>
        <v>148.5</v>
      </c>
      <c r="E7" s="123">
        <f>C7+(C7*E6)</f>
        <v>151.875</v>
      </c>
      <c r="F7" s="123">
        <f>C7+(C7*F6)</f>
        <v>155.25</v>
      </c>
      <c r="K7" s="144" t="s">
        <v>25</v>
      </c>
      <c r="L7" s="122">
        <v>55</v>
      </c>
      <c r="M7" s="122">
        <v>65</v>
      </c>
      <c r="N7" s="122" t="s">
        <v>137</v>
      </c>
      <c r="O7" s="122" t="s">
        <v>137</v>
      </c>
      <c r="P7" s="142">
        <v>70</v>
      </c>
      <c r="Q7" s="142">
        <v>80</v>
      </c>
      <c r="R7" s="142" t="s">
        <v>137</v>
      </c>
      <c r="S7" s="142" t="s">
        <v>137</v>
      </c>
    </row>
    <row r="8" spans="2:19" ht="16.5" x14ac:dyDescent="0.25">
      <c r="B8" s="73" t="s">
        <v>26</v>
      </c>
      <c r="C8" s="120">
        <v>35</v>
      </c>
      <c r="D8" s="123">
        <f>C8+(C8*D6)</f>
        <v>38.5</v>
      </c>
      <c r="E8" s="123">
        <f>C8+(C8*E6)</f>
        <v>39.375</v>
      </c>
      <c r="F8" s="123">
        <f>C8+(C8*F6)</f>
        <v>40.25</v>
      </c>
      <c r="K8" s="145" t="s">
        <v>26</v>
      </c>
      <c r="L8" s="73">
        <v>60</v>
      </c>
      <c r="M8" s="73">
        <v>70</v>
      </c>
      <c r="N8" s="73">
        <v>87</v>
      </c>
      <c r="O8" s="73" t="s">
        <v>137</v>
      </c>
      <c r="P8" s="142">
        <v>75</v>
      </c>
      <c r="Q8" s="142">
        <v>85</v>
      </c>
      <c r="R8" s="142">
        <v>102</v>
      </c>
      <c r="S8" s="142" t="s">
        <v>137</v>
      </c>
    </row>
    <row r="9" spans="2:19" ht="16.5" x14ac:dyDescent="0.25">
      <c r="B9" s="73" t="s">
        <v>27</v>
      </c>
      <c r="C9" s="120">
        <v>29</v>
      </c>
      <c r="D9" s="123">
        <f>C9+(C9*D6)</f>
        <v>31.9</v>
      </c>
      <c r="E9" s="123">
        <f>C9+(C9*E6)</f>
        <v>32.625</v>
      </c>
      <c r="F9" s="123">
        <f>C9+(C9*F6)</f>
        <v>33.35</v>
      </c>
      <c r="K9" s="146" t="s">
        <v>27</v>
      </c>
      <c r="L9" s="73">
        <v>60</v>
      </c>
      <c r="M9" s="73">
        <v>70</v>
      </c>
      <c r="N9" s="73">
        <v>87</v>
      </c>
      <c r="O9" s="73" t="s">
        <v>137</v>
      </c>
      <c r="P9" s="142">
        <v>75</v>
      </c>
      <c r="Q9" s="142">
        <v>85</v>
      </c>
      <c r="R9" s="142">
        <v>102</v>
      </c>
      <c r="S9" s="142" t="s">
        <v>137</v>
      </c>
    </row>
    <row r="10" spans="2:19" ht="16.5" x14ac:dyDescent="0.25">
      <c r="B10" s="73" t="s">
        <v>28</v>
      </c>
      <c r="C10" s="120">
        <v>55</v>
      </c>
      <c r="D10" s="123">
        <f>C10+(C10*D6)</f>
        <v>60.5</v>
      </c>
      <c r="E10" s="123">
        <f>C10+(C10*E6)</f>
        <v>61.875</v>
      </c>
      <c r="F10" s="123">
        <f>C10+(C10*F6)</f>
        <v>63.25</v>
      </c>
      <c r="K10" s="147" t="s">
        <v>28</v>
      </c>
      <c r="L10" s="73">
        <v>60</v>
      </c>
      <c r="M10" s="73">
        <v>70</v>
      </c>
      <c r="N10" s="73">
        <v>87</v>
      </c>
      <c r="O10" s="73">
        <v>104</v>
      </c>
      <c r="P10" s="142">
        <v>75</v>
      </c>
      <c r="Q10" s="142">
        <v>85</v>
      </c>
      <c r="R10" s="142">
        <v>102</v>
      </c>
      <c r="S10" s="142">
        <v>119</v>
      </c>
    </row>
    <row r="11" spans="2:19" ht="16.5" x14ac:dyDescent="0.25">
      <c r="B11" s="73" t="s">
        <v>54</v>
      </c>
      <c r="C11" s="120">
        <v>50</v>
      </c>
      <c r="D11" s="123">
        <f>C11+(C11*D6)</f>
        <v>55</v>
      </c>
      <c r="E11" s="123">
        <f>C11+(C11*E6)</f>
        <v>56.25</v>
      </c>
      <c r="F11" s="123">
        <f>C11+(C11*F6)</f>
        <v>57.5</v>
      </c>
      <c r="K11" s="148" t="s">
        <v>54</v>
      </c>
      <c r="L11" s="73">
        <v>70</v>
      </c>
      <c r="M11" s="73">
        <v>80</v>
      </c>
      <c r="N11" s="73">
        <v>97</v>
      </c>
      <c r="O11" s="73">
        <v>114</v>
      </c>
      <c r="P11" s="142">
        <v>85</v>
      </c>
      <c r="Q11" s="142">
        <v>95</v>
      </c>
      <c r="R11" s="142">
        <v>112</v>
      </c>
      <c r="S11" s="142">
        <v>129</v>
      </c>
    </row>
    <row r="12" spans="2:19" ht="16.5" x14ac:dyDescent="0.25">
      <c r="B12" s="73" t="s">
        <v>196</v>
      </c>
      <c r="C12" s="120">
        <v>48</v>
      </c>
      <c r="D12" s="123">
        <f>C12+(C12*D6)</f>
        <v>52.8</v>
      </c>
      <c r="E12" s="123">
        <f>C12+(C12*E6)</f>
        <v>54</v>
      </c>
      <c r="F12" s="123">
        <f>C12+(C12*F6)</f>
        <v>55.2</v>
      </c>
      <c r="K12" s="73" t="s">
        <v>196</v>
      </c>
      <c r="L12" s="142" t="s">
        <v>137</v>
      </c>
      <c r="M12" s="142" t="s">
        <v>137</v>
      </c>
      <c r="N12" s="142" t="s">
        <v>137</v>
      </c>
      <c r="O12" s="142" t="s">
        <v>137</v>
      </c>
      <c r="P12" s="142" t="s">
        <v>137</v>
      </c>
      <c r="Q12" s="142" t="s">
        <v>137</v>
      </c>
      <c r="R12" s="142" t="s">
        <v>137</v>
      </c>
      <c r="S12" s="142" t="s">
        <v>137</v>
      </c>
    </row>
    <row r="13" spans="2:19" ht="16.5" x14ac:dyDescent="0.25">
      <c r="B13" s="73" t="s">
        <v>29</v>
      </c>
      <c r="C13" s="120">
        <v>100</v>
      </c>
      <c r="D13" s="123">
        <f>C13+(C13*D6)</f>
        <v>110</v>
      </c>
      <c r="E13" s="123">
        <f>C13+(C13*E6)</f>
        <v>112.5</v>
      </c>
      <c r="F13" s="123">
        <f>C13+(C13*F6)</f>
        <v>115</v>
      </c>
      <c r="K13" s="73" t="s">
        <v>29</v>
      </c>
      <c r="L13" s="142" t="s">
        <v>137</v>
      </c>
      <c r="M13" s="142" t="s">
        <v>137</v>
      </c>
      <c r="N13" s="142" t="s">
        <v>137</v>
      </c>
      <c r="O13" s="142" t="s">
        <v>137</v>
      </c>
      <c r="P13" s="142" t="s">
        <v>137</v>
      </c>
      <c r="Q13" s="142" t="s">
        <v>137</v>
      </c>
      <c r="R13" s="142" t="s">
        <v>137</v>
      </c>
      <c r="S13" s="142" t="s">
        <v>137</v>
      </c>
    </row>
    <row r="14" spans="2:19" ht="33" x14ac:dyDescent="0.2">
      <c r="K14" s="143" t="s">
        <v>202</v>
      </c>
      <c r="L14" s="73">
        <v>10</v>
      </c>
      <c r="M14" s="73">
        <v>10</v>
      </c>
      <c r="N14" s="73">
        <v>10</v>
      </c>
      <c r="O14" s="73">
        <v>10</v>
      </c>
      <c r="P14" s="142" t="s">
        <v>137</v>
      </c>
      <c r="Q14" s="142" t="s">
        <v>137</v>
      </c>
      <c r="R14" s="142" t="s">
        <v>137</v>
      </c>
      <c r="S14" s="142" t="s">
        <v>137</v>
      </c>
    </row>
    <row r="15" spans="2:19" ht="33" x14ac:dyDescent="0.2">
      <c r="K15" s="143" t="s">
        <v>203</v>
      </c>
      <c r="L15" s="142" t="s">
        <v>137</v>
      </c>
      <c r="M15" s="142" t="s">
        <v>137</v>
      </c>
      <c r="N15" s="142" t="s">
        <v>137</v>
      </c>
      <c r="O15" s="142" t="s">
        <v>137</v>
      </c>
      <c r="P15" s="73">
        <v>10</v>
      </c>
      <c r="Q15" s="73">
        <v>10</v>
      </c>
      <c r="R15" s="73">
        <v>10</v>
      </c>
      <c r="S15" s="73">
        <v>10</v>
      </c>
    </row>
    <row r="17" spans="1:8" x14ac:dyDescent="0.2">
      <c r="C17"/>
    </row>
    <row r="18" spans="1:8" ht="16.5" x14ac:dyDescent="0.35">
      <c r="A18" s="67" t="s">
        <v>19</v>
      </c>
      <c r="C18"/>
      <c r="D18" s="81">
        <v>50</v>
      </c>
      <c r="E18" s="74"/>
      <c r="F18" s="67" t="s">
        <v>21</v>
      </c>
      <c r="G18" s="74"/>
      <c r="H18" s="81">
        <v>10</v>
      </c>
    </row>
    <row r="19" spans="1:8" ht="16.5" x14ac:dyDescent="0.35">
      <c r="A19" s="67"/>
      <c r="C19"/>
      <c r="D19" s="74"/>
      <c r="E19" s="74"/>
      <c r="F19" s="74"/>
      <c r="G19" s="74"/>
      <c r="H19" s="86"/>
    </row>
    <row r="20" spans="1:8" ht="16.5" x14ac:dyDescent="0.35">
      <c r="A20" s="67" t="s">
        <v>20</v>
      </c>
      <c r="C20"/>
      <c r="D20" s="81">
        <v>2</v>
      </c>
      <c r="E20" s="74"/>
      <c r="F20" s="67" t="s">
        <v>22</v>
      </c>
      <c r="G20" s="74"/>
      <c r="H20" s="81">
        <v>8</v>
      </c>
    </row>
    <row r="21" spans="1:8" x14ac:dyDescent="0.2">
      <c r="C21"/>
    </row>
  </sheetData>
  <mergeCells count="7">
    <mergeCell ref="P5:S5"/>
    <mergeCell ref="L4:O4"/>
    <mergeCell ref="P4:S4"/>
    <mergeCell ref="B1:E3"/>
    <mergeCell ref="B5:B6"/>
    <mergeCell ref="K5:K6"/>
    <mergeCell ref="L5:O5"/>
  </mergeCells>
  <conditionalFormatting sqref="D19:F19 E20 F1:J1 G18:G20 D7:E13 F2:H2">
    <cfRule type="cellIs" dxfId="26" priority="40" stopIfTrue="1" operator="equal">
      <formula>"R"</formula>
    </cfRule>
    <cfRule type="cellIs" dxfId="25" priority="41" stopIfTrue="1" operator="equal">
      <formula>"F"</formula>
    </cfRule>
    <cfRule type="cellIs" dxfId="24" priority="42" stopIfTrue="1" operator="equal">
      <formula>"P"</formula>
    </cfRule>
  </conditionalFormatting>
  <conditionalFormatting sqref="E18">
    <cfRule type="cellIs" dxfId="23" priority="34" stopIfTrue="1" operator="equal">
      <formula>"R"</formula>
    </cfRule>
    <cfRule type="cellIs" dxfId="22" priority="35" stopIfTrue="1" operator="equal">
      <formula>"F"</formula>
    </cfRule>
    <cfRule type="cellIs" dxfId="21" priority="36" stopIfTrue="1" operator="equal">
      <formula>"P"</formula>
    </cfRule>
  </conditionalFormatting>
  <conditionalFormatting sqref="F7:F13">
    <cfRule type="cellIs" dxfId="20" priority="28" stopIfTrue="1" operator="equal">
      <formula>"R"</formula>
    </cfRule>
    <cfRule type="cellIs" dxfId="19" priority="29" stopIfTrue="1" operator="equal">
      <formula>"F"</formula>
    </cfRule>
    <cfRule type="cellIs" dxfId="18" priority="30" stopIfTrue="1" operator="equal">
      <formula>"P"</formula>
    </cfRule>
  </conditionalFormatting>
  <conditionalFormatting sqref="R7:R11">
    <cfRule type="cellIs" dxfId="17" priority="22" stopIfTrue="1" operator="equal">
      <formula>"R"</formula>
    </cfRule>
    <cfRule type="cellIs" dxfId="16" priority="23" stopIfTrue="1" operator="equal">
      <formula>"F"</formula>
    </cfRule>
    <cfRule type="cellIs" dxfId="15" priority="24" stopIfTrue="1" operator="equal">
      <formula>"P"</formula>
    </cfRule>
  </conditionalFormatting>
  <conditionalFormatting sqref="L12:S13">
    <cfRule type="cellIs" dxfId="14" priority="1" stopIfTrue="1" operator="equal">
      <formula>"R"</formula>
    </cfRule>
    <cfRule type="cellIs" dxfId="13" priority="2" stopIfTrue="1" operator="equal">
      <formula>"F"</formula>
    </cfRule>
    <cfRule type="cellIs" dxfId="12" priority="3" stopIfTrue="1" operator="equal">
      <formula>"P"</formula>
    </cfRule>
  </conditionalFormatting>
  <conditionalFormatting sqref="P7:Q11">
    <cfRule type="cellIs" dxfId="11" priority="25" stopIfTrue="1" operator="equal">
      <formula>"R"</formula>
    </cfRule>
    <cfRule type="cellIs" dxfId="10" priority="26" stopIfTrue="1" operator="equal">
      <formula>"F"</formula>
    </cfRule>
    <cfRule type="cellIs" dxfId="9" priority="27" stopIfTrue="1" operator="equal">
      <formula>"P"</formula>
    </cfRule>
  </conditionalFormatting>
  <conditionalFormatting sqref="S7:S11">
    <cfRule type="cellIs" dxfId="8" priority="19" stopIfTrue="1" operator="equal">
      <formula>"R"</formula>
    </cfRule>
    <cfRule type="cellIs" dxfId="7" priority="20" stopIfTrue="1" operator="equal">
      <formula>"F"</formula>
    </cfRule>
    <cfRule type="cellIs" dxfId="6" priority="21" stopIfTrue="1" operator="equal">
      <formula>"P"</formula>
    </cfRule>
  </conditionalFormatting>
  <conditionalFormatting sqref="L15:O15">
    <cfRule type="cellIs" dxfId="5" priority="4" stopIfTrue="1" operator="equal">
      <formula>"R"</formula>
    </cfRule>
    <cfRule type="cellIs" dxfId="4" priority="5" stopIfTrue="1" operator="equal">
      <formula>"F"</formula>
    </cfRule>
    <cfRule type="cellIs" dxfId="3" priority="6" stopIfTrue="1" operator="equal">
      <formula>"P"</formula>
    </cfRule>
  </conditionalFormatting>
  <conditionalFormatting sqref="P14:S14">
    <cfRule type="cellIs" dxfId="2" priority="7" stopIfTrue="1" operator="equal">
      <formula>"R"</formula>
    </cfRule>
    <cfRule type="cellIs" dxfId="1" priority="8" stopIfTrue="1" operator="equal">
      <formula>"F"</formula>
    </cfRule>
    <cfRule type="cellIs" dxfId="0" priority="9" stopIfTrue="1" operator="equal">
      <formula>"P"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43"/>
  </sheetPr>
  <dimension ref="A1:S406"/>
  <sheetViews>
    <sheetView showGridLines="0" zoomScale="85" workbookViewId="0">
      <selection activeCell="G4" sqref="G4"/>
    </sheetView>
  </sheetViews>
  <sheetFormatPr baseColWidth="10" defaultRowHeight="15" x14ac:dyDescent="0.3"/>
  <cols>
    <col min="1" max="1" width="15.28515625" style="37" customWidth="1"/>
    <col min="2" max="2" width="37.5703125" style="40" bestFit="1" customWidth="1"/>
    <col min="3" max="3" width="10.5703125" style="37" customWidth="1"/>
    <col min="4" max="4" width="7.42578125" style="37" customWidth="1"/>
    <col min="5" max="5" width="9" style="37" bestFit="1" customWidth="1"/>
    <col min="6" max="6" width="7" style="38" customWidth="1"/>
    <col min="7" max="7" width="9.140625" style="38" bestFit="1" customWidth="1"/>
    <col min="8" max="8" width="6.5703125" style="37" customWidth="1"/>
    <col min="9" max="9" width="11" style="39" customWidth="1"/>
    <col min="10" max="13" width="6.5703125" style="37" customWidth="1"/>
    <col min="14" max="14" width="21.140625" style="37" customWidth="1"/>
    <col min="15" max="15" width="20.42578125" style="38" bestFit="1" customWidth="1"/>
    <col min="16" max="16" width="2.5703125" style="37" bestFit="1" customWidth="1"/>
    <col min="17" max="17" width="21.140625" style="37" customWidth="1"/>
    <col min="18" max="18" width="21.7109375" style="38" bestFit="1" customWidth="1"/>
    <col min="19" max="16384" width="11.42578125" style="37"/>
  </cols>
  <sheetData>
    <row r="1" spans="1:19" ht="26.25" x14ac:dyDescent="0.4">
      <c r="A1" s="36" t="s">
        <v>1</v>
      </c>
      <c r="B1" s="135" t="str">
        <f>Planning!G1</f>
        <v>2016</v>
      </c>
    </row>
    <row r="2" spans="1:19" ht="38.25" customHeight="1" x14ac:dyDescent="0.3">
      <c r="D2" s="37" t="s">
        <v>47</v>
      </c>
      <c r="N2" s="41"/>
      <c r="Q2" s="41"/>
    </row>
    <row r="3" spans="1:19" s="42" customFormat="1" ht="18.75" x14ac:dyDescent="0.3">
      <c r="B3" s="43">
        <f>DATE(B1-1,12,1)</f>
        <v>42339</v>
      </c>
      <c r="C3" s="44"/>
      <c r="D3" s="44"/>
      <c r="F3" s="45"/>
      <c r="G3" s="45"/>
      <c r="H3" s="46"/>
      <c r="I3" s="47"/>
      <c r="N3" s="48"/>
      <c r="O3" s="49"/>
      <c r="Q3" s="48"/>
      <c r="R3" s="49"/>
    </row>
    <row r="4" spans="1:19" s="50" customFormat="1" ht="23.25" customHeight="1" x14ac:dyDescent="0.2">
      <c r="B4" s="51" t="s">
        <v>0</v>
      </c>
      <c r="C4" s="52" t="s">
        <v>2</v>
      </c>
      <c r="D4" s="52"/>
      <c r="E4" s="53" t="s">
        <v>0</v>
      </c>
      <c r="F4" s="53" t="s">
        <v>3</v>
      </c>
      <c r="G4" s="128" t="s">
        <v>129</v>
      </c>
      <c r="H4" s="54"/>
      <c r="I4" s="55"/>
      <c r="N4" s="179" t="s">
        <v>4</v>
      </c>
      <c r="O4" s="180"/>
      <c r="Q4" s="179" t="s">
        <v>34</v>
      </c>
      <c r="R4" s="180"/>
      <c r="S4" s="50" t="s">
        <v>52</v>
      </c>
    </row>
    <row r="5" spans="1:19" x14ac:dyDescent="0.3">
      <c r="B5" s="56">
        <f>+B3</f>
        <v>42339</v>
      </c>
      <c r="C5" s="57">
        <f t="shared" ref="C5:C68" si="0">WEEKNUM(B5,2)</f>
        <v>49</v>
      </c>
      <c r="D5" s="57" t="str">
        <f t="shared" ref="D5:D68" si="1">IF(ISERROR(VLOOKUP(E5,jfdate,1,TRUE)),"",IF(VLOOKUP(E5,jfdate,1,TRUE)=B5,"F",""))</f>
        <v/>
      </c>
      <c r="E5" s="58">
        <f>+B3</f>
        <v>42339</v>
      </c>
      <c r="F5" s="59" t="str">
        <f t="shared" ref="F5:F68" si="2">IF(D5="f","f",VLOOKUP(WEEKDAY(E5),jourabbrege,2,FALSE))</f>
        <v>M</v>
      </c>
      <c r="G5" s="129" t="str">
        <f t="shared" ref="G5:G68" si="3">IF(COUNTIFS(Q$5:Q$18, "&lt;="&amp;E5,R$5:R$18, "&gt;="&amp;E5)&gt;0,"S",IF(WEEKDAY(E5,2)&gt;=6,"W",IF(NOT(ISERROR(MATCH(E5,jfdate,0))),"F","N")))</f>
        <v>N</v>
      </c>
      <c r="H5" s="60">
        <v>1</v>
      </c>
      <c r="I5" s="39">
        <f>DATE(YEAR(B3),MONTH(B3)+1,1)</f>
        <v>42370</v>
      </c>
      <c r="K5" s="37">
        <v>2</v>
      </c>
      <c r="L5" s="37" t="s">
        <v>39</v>
      </c>
      <c r="N5" s="61">
        <f>DATE(B1,1,1)</f>
        <v>42370</v>
      </c>
      <c r="O5" s="62" t="s">
        <v>5</v>
      </c>
      <c r="Q5" s="61">
        <v>41993</v>
      </c>
      <c r="R5" s="61">
        <v>42008</v>
      </c>
      <c r="S5" s="100" t="s">
        <v>53</v>
      </c>
    </row>
    <row r="6" spans="1:19" x14ac:dyDescent="0.3">
      <c r="B6" s="56">
        <f t="shared" ref="B6:B69" si="4">+B5+1</f>
        <v>42340</v>
      </c>
      <c r="C6" s="57">
        <f t="shared" si="0"/>
        <v>49</v>
      </c>
      <c r="D6" s="57" t="str">
        <f t="shared" si="1"/>
        <v/>
      </c>
      <c r="E6" s="58">
        <f t="shared" ref="E6:E69" si="5">+E5+1</f>
        <v>42340</v>
      </c>
      <c r="F6" s="59" t="str">
        <f t="shared" si="2"/>
        <v>M</v>
      </c>
      <c r="G6" s="129" t="str">
        <f t="shared" si="3"/>
        <v>N</v>
      </c>
      <c r="H6" s="60">
        <v>2</v>
      </c>
      <c r="I6" s="39">
        <f t="shared" ref="I6:I16" si="6">DATE(YEAR(I5),MONTH(I5)+1,1)</f>
        <v>42401</v>
      </c>
      <c r="K6" s="37">
        <v>3</v>
      </c>
      <c r="L6" s="37" t="s">
        <v>40</v>
      </c>
      <c r="N6" s="61">
        <f>DATE(B1,IF((25-MOD((11*MOD(B1-1900,19)+4-INT((7*MOD(B1-1900,19)+1)/19)),29)-MOD(B1-1900+INT((B1-1900)/4)+31-MOD((11*MOD(B1-1900,19)+4-INT((7*MOD(B1-1900,19)+1)/19)),29),7))&gt;0,4,3),IF((25-MOD((11*MOD(B1-1900,19)+4-INT((7*MOD(B1-1900,19)+1)/19)),29)-MOD(B1-1900+INT((B1-1900)/4)+31-MOD((11*MOD(B1-1900,19)+4-INT((7*MOD(B1-1900,19)+1)/19)),29),7))&gt;0,(25-MOD((11*MOD(B1-1900,19)+4-INT((7*MOD(B1-1900,19)+1)/19)),29)-MOD(B1-1900+INT((B1-1900)/4)+31-MOD((11*MOD(B1-1900,19)+4-INT((7*MOD(B1-1900,19)+1)/19)),29),7)),31+(25-MOD((11*MOD(B1-1900,19)+4-INT((7*MOD(B1-1900,19)+1)/19)),29)-MOD(B1-1900+INT((B1-1900)/4)+31-MOD((11*MOD(B1-1900,19)+4-INT((7*MOD(B1-1900,19)+1)/19)),29),7))))</f>
        <v>42456</v>
      </c>
      <c r="O6" s="62" t="s">
        <v>6</v>
      </c>
      <c r="Q6" s="61">
        <v>42042</v>
      </c>
      <c r="R6" s="61">
        <v>42057</v>
      </c>
    </row>
    <row r="7" spans="1:19" x14ac:dyDescent="0.3">
      <c r="B7" s="56">
        <f t="shared" si="4"/>
        <v>42341</v>
      </c>
      <c r="C7" s="57">
        <f t="shared" si="0"/>
        <v>49</v>
      </c>
      <c r="D7" s="57" t="str">
        <f t="shared" si="1"/>
        <v/>
      </c>
      <c r="E7" s="58">
        <f t="shared" si="5"/>
        <v>42341</v>
      </c>
      <c r="F7" s="59" t="str">
        <f t="shared" si="2"/>
        <v>J</v>
      </c>
      <c r="G7" s="129" t="str">
        <f t="shared" si="3"/>
        <v>N</v>
      </c>
      <c r="H7" s="60">
        <v>3</v>
      </c>
      <c r="I7" s="39">
        <f t="shared" si="6"/>
        <v>42430</v>
      </c>
      <c r="K7" s="37">
        <v>4</v>
      </c>
      <c r="L7" s="37" t="s">
        <v>40</v>
      </c>
      <c r="N7" s="61">
        <f>Pâques+1</f>
        <v>42457</v>
      </c>
      <c r="O7" s="62" t="s">
        <v>7</v>
      </c>
      <c r="Q7" s="61">
        <v>42105</v>
      </c>
      <c r="R7" s="61">
        <v>42120</v>
      </c>
    </row>
    <row r="8" spans="1:19" x14ac:dyDescent="0.3">
      <c r="B8" s="56">
        <f t="shared" si="4"/>
        <v>42342</v>
      </c>
      <c r="C8" s="57">
        <f t="shared" si="0"/>
        <v>49</v>
      </c>
      <c r="D8" s="57" t="str">
        <f t="shared" si="1"/>
        <v/>
      </c>
      <c r="E8" s="58">
        <f t="shared" si="5"/>
        <v>42342</v>
      </c>
      <c r="F8" s="59" t="str">
        <f t="shared" si="2"/>
        <v>V</v>
      </c>
      <c r="G8" s="129" t="str">
        <f t="shared" si="3"/>
        <v>N</v>
      </c>
      <c r="H8" s="60">
        <v>4</v>
      </c>
      <c r="I8" s="39">
        <f t="shared" si="6"/>
        <v>42461</v>
      </c>
      <c r="K8" s="37">
        <v>5</v>
      </c>
      <c r="L8" s="37" t="s">
        <v>41</v>
      </c>
      <c r="N8" s="61">
        <f>DATE(B1,5,1)</f>
        <v>42491</v>
      </c>
      <c r="O8" s="62" t="s">
        <v>8</v>
      </c>
      <c r="Q8" s="61">
        <v>42189</v>
      </c>
      <c r="R8" s="61">
        <v>42246</v>
      </c>
    </row>
    <row r="9" spans="1:19" x14ac:dyDescent="0.3">
      <c r="B9" s="56">
        <f t="shared" si="4"/>
        <v>42343</v>
      </c>
      <c r="C9" s="57">
        <f t="shared" si="0"/>
        <v>49</v>
      </c>
      <c r="D9" s="57" t="str">
        <f t="shared" si="1"/>
        <v/>
      </c>
      <c r="E9" s="58">
        <f t="shared" si="5"/>
        <v>42343</v>
      </c>
      <c r="F9" s="59" t="str">
        <f t="shared" si="2"/>
        <v>S</v>
      </c>
      <c r="G9" s="129" t="str">
        <f t="shared" si="3"/>
        <v>W</v>
      </c>
      <c r="H9" s="60">
        <v>5</v>
      </c>
      <c r="I9" s="39">
        <f t="shared" si="6"/>
        <v>42491</v>
      </c>
      <c r="K9" s="37">
        <v>6</v>
      </c>
      <c r="L9" s="37" t="s">
        <v>42</v>
      </c>
      <c r="N9" s="61">
        <f>DATE(B1,5,8)</f>
        <v>42498</v>
      </c>
      <c r="O9" s="62" t="s">
        <v>9</v>
      </c>
      <c r="Q9" s="61">
        <v>42294</v>
      </c>
      <c r="R9" s="61">
        <v>42309</v>
      </c>
    </row>
    <row r="10" spans="1:19" x14ac:dyDescent="0.3">
      <c r="B10" s="56">
        <f t="shared" si="4"/>
        <v>42344</v>
      </c>
      <c r="C10" s="57">
        <f t="shared" si="0"/>
        <v>49</v>
      </c>
      <c r="D10" s="57" t="str">
        <f t="shared" si="1"/>
        <v/>
      </c>
      <c r="E10" s="58">
        <f t="shared" si="5"/>
        <v>42344</v>
      </c>
      <c r="F10" s="59" t="str">
        <f t="shared" si="2"/>
        <v>D</v>
      </c>
      <c r="G10" s="129" t="str">
        <f t="shared" si="3"/>
        <v>W</v>
      </c>
      <c r="H10" s="60">
        <v>6</v>
      </c>
      <c r="I10" s="39">
        <f t="shared" si="6"/>
        <v>42522</v>
      </c>
      <c r="K10" s="37">
        <v>7</v>
      </c>
      <c r="L10" s="37" t="s">
        <v>43</v>
      </c>
      <c r="N10" s="61">
        <f>Pâques+39</f>
        <v>42495</v>
      </c>
      <c r="O10" s="62" t="s">
        <v>10</v>
      </c>
      <c r="Q10" s="61">
        <v>42357</v>
      </c>
      <c r="R10" s="61">
        <v>42372</v>
      </c>
    </row>
    <row r="11" spans="1:19" x14ac:dyDescent="0.3">
      <c r="B11" s="56">
        <f t="shared" si="4"/>
        <v>42345</v>
      </c>
      <c r="C11" s="57">
        <f t="shared" si="0"/>
        <v>50</v>
      </c>
      <c r="D11" s="57" t="str">
        <f t="shared" si="1"/>
        <v/>
      </c>
      <c r="E11" s="58">
        <f t="shared" si="5"/>
        <v>42345</v>
      </c>
      <c r="F11" s="59" t="str">
        <f t="shared" si="2"/>
        <v>L</v>
      </c>
      <c r="G11" s="129" t="str">
        <f t="shared" si="3"/>
        <v>N</v>
      </c>
      <c r="H11" s="60">
        <v>7</v>
      </c>
      <c r="I11" s="39">
        <f t="shared" si="6"/>
        <v>42552</v>
      </c>
      <c r="K11" s="37">
        <v>1</v>
      </c>
      <c r="L11" s="37" t="s">
        <v>44</v>
      </c>
      <c r="N11" s="61">
        <f>Pâques+50</f>
        <v>42506</v>
      </c>
      <c r="O11" s="63" t="s">
        <v>11</v>
      </c>
      <c r="Q11" s="61">
        <v>42413</v>
      </c>
      <c r="R11" s="61">
        <v>42428</v>
      </c>
    </row>
    <row r="12" spans="1:19" x14ac:dyDescent="0.3">
      <c r="B12" s="56">
        <f t="shared" si="4"/>
        <v>42346</v>
      </c>
      <c r="C12" s="57">
        <f t="shared" si="0"/>
        <v>50</v>
      </c>
      <c r="D12" s="57" t="str">
        <f t="shared" si="1"/>
        <v/>
      </c>
      <c r="E12" s="58">
        <f t="shared" si="5"/>
        <v>42346</v>
      </c>
      <c r="F12" s="59" t="str">
        <f t="shared" si="2"/>
        <v>M</v>
      </c>
      <c r="G12" s="129" t="str">
        <f t="shared" si="3"/>
        <v>N</v>
      </c>
      <c r="H12" s="60">
        <v>8</v>
      </c>
      <c r="I12" s="39">
        <f t="shared" si="6"/>
        <v>42583</v>
      </c>
      <c r="N12" s="61">
        <f>DATE(B1,7,14)</f>
        <v>42565</v>
      </c>
      <c r="O12" s="63" t="s">
        <v>12</v>
      </c>
      <c r="Q12" s="61">
        <v>42476</v>
      </c>
      <c r="R12" s="61">
        <v>42491</v>
      </c>
    </row>
    <row r="13" spans="1:19" x14ac:dyDescent="0.3">
      <c r="B13" s="56">
        <f t="shared" si="4"/>
        <v>42347</v>
      </c>
      <c r="C13" s="57">
        <f t="shared" si="0"/>
        <v>50</v>
      </c>
      <c r="D13" s="57" t="str">
        <f t="shared" si="1"/>
        <v/>
      </c>
      <c r="E13" s="58">
        <f t="shared" si="5"/>
        <v>42347</v>
      </c>
      <c r="F13" s="59" t="str">
        <f t="shared" si="2"/>
        <v>M</v>
      </c>
      <c r="G13" s="129" t="str">
        <f t="shared" si="3"/>
        <v>N</v>
      </c>
      <c r="H13" s="60">
        <v>9</v>
      </c>
      <c r="I13" s="39">
        <f t="shared" si="6"/>
        <v>42614</v>
      </c>
      <c r="N13" s="61">
        <f>DATE(B1,8,15)</f>
        <v>42597</v>
      </c>
      <c r="O13" s="62" t="s">
        <v>13</v>
      </c>
      <c r="Q13" s="61">
        <v>42553</v>
      </c>
      <c r="R13" s="61">
        <v>42613</v>
      </c>
    </row>
    <row r="14" spans="1:19" x14ac:dyDescent="0.3">
      <c r="B14" s="56">
        <f t="shared" si="4"/>
        <v>42348</v>
      </c>
      <c r="C14" s="57">
        <f t="shared" si="0"/>
        <v>50</v>
      </c>
      <c r="D14" s="57" t="str">
        <f t="shared" si="1"/>
        <v/>
      </c>
      <c r="E14" s="58">
        <f t="shared" si="5"/>
        <v>42348</v>
      </c>
      <c r="F14" s="59" t="str">
        <f t="shared" si="2"/>
        <v>J</v>
      </c>
      <c r="G14" s="129" t="str">
        <f t="shared" si="3"/>
        <v>N</v>
      </c>
      <c r="H14" s="60">
        <v>10</v>
      </c>
      <c r="I14" s="39">
        <f t="shared" si="6"/>
        <v>42644</v>
      </c>
      <c r="N14" s="61">
        <f>DATE(B1,11,1)</f>
        <v>42675</v>
      </c>
      <c r="O14" s="62" t="s">
        <v>14</v>
      </c>
      <c r="Q14" s="61">
        <v>42662</v>
      </c>
      <c r="R14" s="61">
        <v>42676</v>
      </c>
    </row>
    <row r="15" spans="1:19" x14ac:dyDescent="0.3">
      <c r="B15" s="56">
        <f t="shared" si="4"/>
        <v>42349</v>
      </c>
      <c r="C15" s="57">
        <f t="shared" si="0"/>
        <v>50</v>
      </c>
      <c r="D15" s="57" t="str">
        <f t="shared" si="1"/>
        <v/>
      </c>
      <c r="E15" s="58">
        <f t="shared" si="5"/>
        <v>42349</v>
      </c>
      <c r="F15" s="59" t="str">
        <f t="shared" si="2"/>
        <v>V</v>
      </c>
      <c r="G15" s="129" t="str">
        <f t="shared" si="3"/>
        <v>N</v>
      </c>
      <c r="H15" s="60">
        <v>11</v>
      </c>
      <c r="I15" s="39">
        <f t="shared" si="6"/>
        <v>42675</v>
      </c>
      <c r="N15" s="61">
        <f>DATE(B1,11,11)</f>
        <v>42685</v>
      </c>
      <c r="O15" s="62" t="s">
        <v>15</v>
      </c>
      <c r="Q15" s="61">
        <v>42721</v>
      </c>
      <c r="R15" s="61">
        <v>42737</v>
      </c>
    </row>
    <row r="16" spans="1:19" x14ac:dyDescent="0.3">
      <c r="B16" s="56">
        <f t="shared" si="4"/>
        <v>42350</v>
      </c>
      <c r="C16" s="57">
        <f t="shared" si="0"/>
        <v>50</v>
      </c>
      <c r="D16" s="57" t="str">
        <f t="shared" si="1"/>
        <v/>
      </c>
      <c r="E16" s="58">
        <f t="shared" si="5"/>
        <v>42350</v>
      </c>
      <c r="F16" s="59" t="str">
        <f t="shared" si="2"/>
        <v>S</v>
      </c>
      <c r="G16" s="129" t="str">
        <f t="shared" si="3"/>
        <v>W</v>
      </c>
      <c r="H16" s="60">
        <v>12</v>
      </c>
      <c r="I16" s="39">
        <f t="shared" si="6"/>
        <v>42705</v>
      </c>
      <c r="K16" s="64"/>
      <c r="N16" s="61">
        <f>DATE(B1,12,24)</f>
        <v>42728</v>
      </c>
      <c r="O16" s="62" t="s">
        <v>16</v>
      </c>
      <c r="Q16" s="61">
        <v>42784</v>
      </c>
      <c r="R16" s="61">
        <v>42799</v>
      </c>
    </row>
    <row r="17" spans="2:18" x14ac:dyDescent="0.3">
      <c r="B17" s="56">
        <f t="shared" si="4"/>
        <v>42351</v>
      </c>
      <c r="C17" s="57">
        <f t="shared" si="0"/>
        <v>50</v>
      </c>
      <c r="D17" s="57" t="str">
        <f t="shared" si="1"/>
        <v/>
      </c>
      <c r="E17" s="58">
        <f t="shared" si="5"/>
        <v>42351</v>
      </c>
      <c r="F17" s="59" t="str">
        <f t="shared" si="2"/>
        <v>D</v>
      </c>
      <c r="G17" s="129" t="str">
        <f t="shared" si="3"/>
        <v>W</v>
      </c>
      <c r="N17" s="61">
        <f>DATE(B1,12,31)</f>
        <v>42735</v>
      </c>
      <c r="O17" s="65" t="s">
        <v>33</v>
      </c>
      <c r="Q17" s="61">
        <v>42847</v>
      </c>
      <c r="R17" s="61">
        <v>42863</v>
      </c>
    </row>
    <row r="18" spans="2:18" x14ac:dyDescent="0.3">
      <c r="B18" s="56">
        <f t="shared" si="4"/>
        <v>42352</v>
      </c>
      <c r="C18" s="57">
        <f t="shared" si="0"/>
        <v>51</v>
      </c>
      <c r="D18" s="57" t="str">
        <f t="shared" si="1"/>
        <v/>
      </c>
      <c r="E18" s="58">
        <f t="shared" si="5"/>
        <v>42352</v>
      </c>
      <c r="F18" s="59" t="str">
        <f t="shared" si="2"/>
        <v>L</v>
      </c>
      <c r="G18" s="129" t="str">
        <f t="shared" si="3"/>
        <v>N</v>
      </c>
      <c r="N18" s="61"/>
      <c r="O18" s="65"/>
      <c r="Q18" s="61">
        <v>42922</v>
      </c>
      <c r="R18" s="61"/>
    </row>
    <row r="19" spans="2:18" x14ac:dyDescent="0.3">
      <c r="B19" s="56">
        <f t="shared" si="4"/>
        <v>42353</v>
      </c>
      <c r="C19" s="57">
        <f t="shared" si="0"/>
        <v>51</v>
      </c>
      <c r="D19" s="57" t="str">
        <f t="shared" si="1"/>
        <v/>
      </c>
      <c r="E19" s="58">
        <f t="shared" si="5"/>
        <v>42353</v>
      </c>
      <c r="F19" s="59" t="str">
        <f t="shared" si="2"/>
        <v>M</v>
      </c>
      <c r="G19" s="129" t="str">
        <f t="shared" si="3"/>
        <v>N</v>
      </c>
    </row>
    <row r="20" spans="2:18" x14ac:dyDescent="0.3">
      <c r="B20" s="56">
        <f t="shared" si="4"/>
        <v>42354</v>
      </c>
      <c r="C20" s="57">
        <f t="shared" si="0"/>
        <v>51</v>
      </c>
      <c r="D20" s="57" t="str">
        <f t="shared" si="1"/>
        <v/>
      </c>
      <c r="E20" s="58">
        <f t="shared" si="5"/>
        <v>42354</v>
      </c>
      <c r="F20" s="59" t="str">
        <f t="shared" si="2"/>
        <v>M</v>
      </c>
      <c r="G20" s="129" t="str">
        <f t="shared" si="3"/>
        <v>N</v>
      </c>
    </row>
    <row r="21" spans="2:18" x14ac:dyDescent="0.3">
      <c r="B21" s="56">
        <f t="shared" si="4"/>
        <v>42355</v>
      </c>
      <c r="C21" s="57">
        <f t="shared" si="0"/>
        <v>51</v>
      </c>
      <c r="D21" s="57" t="str">
        <f t="shared" si="1"/>
        <v/>
      </c>
      <c r="E21" s="58">
        <f t="shared" si="5"/>
        <v>42355</v>
      </c>
      <c r="F21" s="59" t="str">
        <f t="shared" si="2"/>
        <v>J</v>
      </c>
      <c r="G21" s="129" t="str">
        <f t="shared" si="3"/>
        <v>N</v>
      </c>
    </row>
    <row r="22" spans="2:18" x14ac:dyDescent="0.3">
      <c r="B22" s="56">
        <f t="shared" si="4"/>
        <v>42356</v>
      </c>
      <c r="C22" s="57">
        <f t="shared" si="0"/>
        <v>51</v>
      </c>
      <c r="D22" s="57" t="str">
        <f t="shared" si="1"/>
        <v/>
      </c>
      <c r="E22" s="58">
        <f t="shared" si="5"/>
        <v>42356</v>
      </c>
      <c r="F22" s="59" t="str">
        <f t="shared" si="2"/>
        <v>V</v>
      </c>
      <c r="G22" s="129" t="str">
        <f t="shared" si="3"/>
        <v>N</v>
      </c>
    </row>
    <row r="23" spans="2:18" x14ac:dyDescent="0.3">
      <c r="B23" s="56">
        <f t="shared" si="4"/>
        <v>42357</v>
      </c>
      <c r="C23" s="57">
        <f t="shared" si="0"/>
        <v>51</v>
      </c>
      <c r="D23" s="57" t="str">
        <f t="shared" si="1"/>
        <v/>
      </c>
      <c r="E23" s="58">
        <f t="shared" si="5"/>
        <v>42357</v>
      </c>
      <c r="F23" s="59" t="str">
        <f t="shared" si="2"/>
        <v>S</v>
      </c>
      <c r="G23" s="129" t="str">
        <f t="shared" si="3"/>
        <v>S</v>
      </c>
    </row>
    <row r="24" spans="2:18" x14ac:dyDescent="0.3">
      <c r="B24" s="56">
        <f t="shared" si="4"/>
        <v>42358</v>
      </c>
      <c r="C24" s="57">
        <f t="shared" si="0"/>
        <v>51</v>
      </c>
      <c r="D24" s="57" t="str">
        <f t="shared" si="1"/>
        <v/>
      </c>
      <c r="E24" s="58">
        <f t="shared" si="5"/>
        <v>42358</v>
      </c>
      <c r="F24" s="59" t="str">
        <f t="shared" si="2"/>
        <v>D</v>
      </c>
      <c r="G24" s="129" t="str">
        <f t="shared" si="3"/>
        <v>S</v>
      </c>
    </row>
    <row r="25" spans="2:18" x14ac:dyDescent="0.3">
      <c r="B25" s="56">
        <f t="shared" si="4"/>
        <v>42359</v>
      </c>
      <c r="C25" s="57">
        <f t="shared" si="0"/>
        <v>52</v>
      </c>
      <c r="D25" s="57" t="str">
        <f t="shared" si="1"/>
        <v/>
      </c>
      <c r="E25" s="58">
        <f t="shared" si="5"/>
        <v>42359</v>
      </c>
      <c r="F25" s="59" t="str">
        <f t="shared" si="2"/>
        <v>L</v>
      </c>
      <c r="G25" s="129" t="str">
        <f t="shared" si="3"/>
        <v>S</v>
      </c>
    </row>
    <row r="26" spans="2:18" x14ac:dyDescent="0.3">
      <c r="B26" s="56">
        <f t="shared" si="4"/>
        <v>42360</v>
      </c>
      <c r="C26" s="57">
        <f t="shared" si="0"/>
        <v>52</v>
      </c>
      <c r="D26" s="57" t="str">
        <f t="shared" si="1"/>
        <v/>
      </c>
      <c r="E26" s="58">
        <f t="shared" si="5"/>
        <v>42360</v>
      </c>
      <c r="F26" s="59" t="str">
        <f t="shared" si="2"/>
        <v>M</v>
      </c>
      <c r="G26" s="129" t="str">
        <f t="shared" si="3"/>
        <v>S</v>
      </c>
    </row>
    <row r="27" spans="2:18" x14ac:dyDescent="0.3">
      <c r="B27" s="56">
        <f t="shared" si="4"/>
        <v>42361</v>
      </c>
      <c r="C27" s="57">
        <f t="shared" si="0"/>
        <v>52</v>
      </c>
      <c r="D27" s="57" t="str">
        <f t="shared" si="1"/>
        <v/>
      </c>
      <c r="E27" s="58">
        <f t="shared" si="5"/>
        <v>42361</v>
      </c>
      <c r="F27" s="59" t="str">
        <f t="shared" si="2"/>
        <v>M</v>
      </c>
      <c r="G27" s="129" t="str">
        <f t="shared" si="3"/>
        <v>S</v>
      </c>
    </row>
    <row r="28" spans="2:18" x14ac:dyDescent="0.3">
      <c r="B28" s="56">
        <f t="shared" si="4"/>
        <v>42362</v>
      </c>
      <c r="C28" s="57">
        <f t="shared" si="0"/>
        <v>52</v>
      </c>
      <c r="D28" s="57" t="str">
        <f t="shared" si="1"/>
        <v/>
      </c>
      <c r="E28" s="58">
        <f t="shared" si="5"/>
        <v>42362</v>
      </c>
      <c r="F28" s="59" t="str">
        <f t="shared" si="2"/>
        <v>J</v>
      </c>
      <c r="G28" s="129" t="str">
        <f t="shared" si="3"/>
        <v>S</v>
      </c>
    </row>
    <row r="29" spans="2:18" x14ac:dyDescent="0.3">
      <c r="B29" s="56">
        <f t="shared" si="4"/>
        <v>42363</v>
      </c>
      <c r="C29" s="57">
        <f t="shared" si="0"/>
        <v>52</v>
      </c>
      <c r="D29" s="57" t="str">
        <f t="shared" si="1"/>
        <v/>
      </c>
      <c r="E29" s="58">
        <f t="shared" si="5"/>
        <v>42363</v>
      </c>
      <c r="F29" s="59" t="str">
        <f t="shared" si="2"/>
        <v>V</v>
      </c>
      <c r="G29" s="129" t="str">
        <f t="shared" si="3"/>
        <v>S</v>
      </c>
    </row>
    <row r="30" spans="2:18" x14ac:dyDescent="0.3">
      <c r="B30" s="56">
        <f t="shared" si="4"/>
        <v>42364</v>
      </c>
      <c r="C30" s="57">
        <f t="shared" si="0"/>
        <v>52</v>
      </c>
      <c r="D30" s="57" t="str">
        <f t="shared" si="1"/>
        <v/>
      </c>
      <c r="E30" s="58">
        <f t="shared" si="5"/>
        <v>42364</v>
      </c>
      <c r="F30" s="59" t="str">
        <f t="shared" si="2"/>
        <v>S</v>
      </c>
      <c r="G30" s="129" t="str">
        <f t="shared" si="3"/>
        <v>S</v>
      </c>
    </row>
    <row r="31" spans="2:18" x14ac:dyDescent="0.3">
      <c r="B31" s="56">
        <f t="shared" si="4"/>
        <v>42365</v>
      </c>
      <c r="C31" s="57">
        <f t="shared" si="0"/>
        <v>52</v>
      </c>
      <c r="D31" s="57" t="str">
        <f t="shared" si="1"/>
        <v/>
      </c>
      <c r="E31" s="58">
        <f t="shared" si="5"/>
        <v>42365</v>
      </c>
      <c r="F31" s="59" t="str">
        <f t="shared" si="2"/>
        <v>D</v>
      </c>
      <c r="G31" s="129" t="str">
        <f t="shared" si="3"/>
        <v>S</v>
      </c>
    </row>
    <row r="32" spans="2:18" x14ac:dyDescent="0.3">
      <c r="B32" s="56">
        <f t="shared" si="4"/>
        <v>42366</v>
      </c>
      <c r="C32" s="57">
        <f t="shared" si="0"/>
        <v>53</v>
      </c>
      <c r="D32" s="57" t="str">
        <f t="shared" si="1"/>
        <v/>
      </c>
      <c r="E32" s="58">
        <f t="shared" si="5"/>
        <v>42366</v>
      </c>
      <c r="F32" s="59" t="str">
        <f t="shared" si="2"/>
        <v>L</v>
      </c>
      <c r="G32" s="129" t="str">
        <f t="shared" si="3"/>
        <v>S</v>
      </c>
    </row>
    <row r="33" spans="2:18" x14ac:dyDescent="0.3">
      <c r="B33" s="56">
        <f t="shared" si="4"/>
        <v>42367</v>
      </c>
      <c r="C33" s="57">
        <f t="shared" si="0"/>
        <v>53</v>
      </c>
      <c r="D33" s="57" t="str">
        <f t="shared" si="1"/>
        <v/>
      </c>
      <c r="E33" s="58">
        <f t="shared" si="5"/>
        <v>42367</v>
      </c>
      <c r="F33" s="59" t="str">
        <f t="shared" si="2"/>
        <v>M</v>
      </c>
      <c r="G33" s="129" t="str">
        <f t="shared" si="3"/>
        <v>S</v>
      </c>
      <c r="I33" s="37"/>
      <c r="O33" s="37"/>
      <c r="R33" s="37"/>
    </row>
    <row r="34" spans="2:18" x14ac:dyDescent="0.3">
      <c r="B34" s="56">
        <f t="shared" si="4"/>
        <v>42368</v>
      </c>
      <c r="C34" s="57">
        <f t="shared" si="0"/>
        <v>53</v>
      </c>
      <c r="D34" s="57" t="str">
        <f t="shared" si="1"/>
        <v/>
      </c>
      <c r="E34" s="58">
        <f t="shared" si="5"/>
        <v>42368</v>
      </c>
      <c r="F34" s="59" t="str">
        <f t="shared" si="2"/>
        <v>M</v>
      </c>
      <c r="G34" s="129" t="str">
        <f t="shared" si="3"/>
        <v>S</v>
      </c>
      <c r="I34" s="37"/>
      <c r="O34" s="37"/>
      <c r="R34" s="37"/>
    </row>
    <row r="35" spans="2:18" x14ac:dyDescent="0.3">
      <c r="B35" s="56">
        <f t="shared" si="4"/>
        <v>42369</v>
      </c>
      <c r="C35" s="57">
        <f t="shared" si="0"/>
        <v>53</v>
      </c>
      <c r="D35" s="57" t="str">
        <f t="shared" si="1"/>
        <v/>
      </c>
      <c r="E35" s="58">
        <f t="shared" si="5"/>
        <v>42369</v>
      </c>
      <c r="F35" s="59" t="str">
        <f t="shared" si="2"/>
        <v>J</v>
      </c>
      <c r="G35" s="129" t="str">
        <f t="shared" si="3"/>
        <v>S</v>
      </c>
      <c r="I35" s="37"/>
      <c r="O35" s="37"/>
      <c r="R35" s="37"/>
    </row>
    <row r="36" spans="2:18" x14ac:dyDescent="0.3">
      <c r="B36" s="56">
        <f t="shared" si="4"/>
        <v>42370</v>
      </c>
      <c r="C36" s="57">
        <f t="shared" si="0"/>
        <v>1</v>
      </c>
      <c r="D36" s="57" t="str">
        <f t="shared" si="1"/>
        <v>F</v>
      </c>
      <c r="E36" s="58">
        <f t="shared" si="5"/>
        <v>42370</v>
      </c>
      <c r="F36" s="59" t="str">
        <f t="shared" si="2"/>
        <v>f</v>
      </c>
      <c r="G36" s="129" t="str">
        <f>IF(COUNTIFS(Q$5:Q$18, "&lt;="&amp;E36,R$5:R$18, "&gt;="&amp;E36)&gt;0,"S",IF(WEEKDAY(E36,2)&gt;=6,"W",IF(NOT(ISERROR(MATCH(E36,jfdate,0))),"F","N")))</f>
        <v>S</v>
      </c>
      <c r="I36" s="37"/>
      <c r="O36" s="37"/>
      <c r="R36" s="37"/>
    </row>
    <row r="37" spans="2:18" x14ac:dyDescent="0.3">
      <c r="B37" s="56">
        <f t="shared" si="4"/>
        <v>42371</v>
      </c>
      <c r="C37" s="57">
        <f t="shared" si="0"/>
        <v>1</v>
      </c>
      <c r="D37" s="57" t="str">
        <f t="shared" si="1"/>
        <v/>
      </c>
      <c r="E37" s="58">
        <f t="shared" si="5"/>
        <v>42371</v>
      </c>
      <c r="F37" s="59" t="str">
        <f t="shared" si="2"/>
        <v>S</v>
      </c>
      <c r="G37" s="129" t="str">
        <f t="shared" si="3"/>
        <v>S</v>
      </c>
      <c r="I37" s="37"/>
      <c r="O37" s="37"/>
      <c r="R37" s="37"/>
    </row>
    <row r="38" spans="2:18" x14ac:dyDescent="0.3">
      <c r="B38" s="56">
        <f t="shared" si="4"/>
        <v>42372</v>
      </c>
      <c r="C38" s="57">
        <f t="shared" si="0"/>
        <v>1</v>
      </c>
      <c r="D38" s="57" t="str">
        <f t="shared" si="1"/>
        <v/>
      </c>
      <c r="E38" s="58">
        <f t="shared" si="5"/>
        <v>42372</v>
      </c>
      <c r="F38" s="59" t="str">
        <f t="shared" si="2"/>
        <v>D</v>
      </c>
      <c r="G38" s="129" t="str">
        <f t="shared" si="3"/>
        <v>S</v>
      </c>
      <c r="I38" s="37"/>
      <c r="O38" s="37"/>
      <c r="R38" s="37"/>
    </row>
    <row r="39" spans="2:18" x14ac:dyDescent="0.3">
      <c r="B39" s="56">
        <f t="shared" si="4"/>
        <v>42373</v>
      </c>
      <c r="C39" s="57">
        <f t="shared" si="0"/>
        <v>2</v>
      </c>
      <c r="D39" s="57" t="str">
        <f t="shared" si="1"/>
        <v/>
      </c>
      <c r="E39" s="58">
        <f t="shared" si="5"/>
        <v>42373</v>
      </c>
      <c r="F39" s="59" t="str">
        <f t="shared" si="2"/>
        <v>L</v>
      </c>
      <c r="G39" s="129" t="str">
        <f t="shared" si="3"/>
        <v>N</v>
      </c>
      <c r="I39" s="37"/>
      <c r="O39" s="37"/>
      <c r="R39" s="37"/>
    </row>
    <row r="40" spans="2:18" x14ac:dyDescent="0.3">
      <c r="B40" s="56">
        <f t="shared" si="4"/>
        <v>42374</v>
      </c>
      <c r="C40" s="57">
        <f t="shared" si="0"/>
        <v>2</v>
      </c>
      <c r="D40" s="57" t="str">
        <f t="shared" si="1"/>
        <v/>
      </c>
      <c r="E40" s="58">
        <f t="shared" si="5"/>
        <v>42374</v>
      </c>
      <c r="F40" s="59" t="str">
        <f t="shared" si="2"/>
        <v>M</v>
      </c>
      <c r="G40" s="129" t="str">
        <f t="shared" si="3"/>
        <v>N</v>
      </c>
      <c r="I40" s="37"/>
      <c r="O40" s="37"/>
      <c r="R40" s="37"/>
    </row>
    <row r="41" spans="2:18" x14ac:dyDescent="0.3">
      <c r="B41" s="56">
        <f t="shared" si="4"/>
        <v>42375</v>
      </c>
      <c r="C41" s="57">
        <f t="shared" si="0"/>
        <v>2</v>
      </c>
      <c r="D41" s="57" t="str">
        <f t="shared" si="1"/>
        <v/>
      </c>
      <c r="E41" s="58">
        <f t="shared" si="5"/>
        <v>42375</v>
      </c>
      <c r="F41" s="59" t="str">
        <f t="shared" si="2"/>
        <v>M</v>
      </c>
      <c r="G41" s="129" t="str">
        <f t="shared" si="3"/>
        <v>N</v>
      </c>
      <c r="I41" s="37"/>
      <c r="O41" s="37"/>
      <c r="R41" s="37"/>
    </row>
    <row r="42" spans="2:18" x14ac:dyDescent="0.3">
      <c r="B42" s="56">
        <f t="shared" si="4"/>
        <v>42376</v>
      </c>
      <c r="C42" s="57">
        <f t="shared" si="0"/>
        <v>2</v>
      </c>
      <c r="D42" s="57" t="str">
        <f t="shared" si="1"/>
        <v/>
      </c>
      <c r="E42" s="58">
        <f t="shared" si="5"/>
        <v>42376</v>
      </c>
      <c r="F42" s="59" t="str">
        <f t="shared" si="2"/>
        <v>J</v>
      </c>
      <c r="G42" s="129" t="str">
        <f t="shared" si="3"/>
        <v>N</v>
      </c>
      <c r="I42" s="37"/>
      <c r="O42" s="37"/>
      <c r="R42" s="37"/>
    </row>
    <row r="43" spans="2:18" x14ac:dyDescent="0.3">
      <c r="B43" s="56">
        <f t="shared" si="4"/>
        <v>42377</v>
      </c>
      <c r="C43" s="57">
        <f t="shared" si="0"/>
        <v>2</v>
      </c>
      <c r="D43" s="57" t="str">
        <f t="shared" si="1"/>
        <v/>
      </c>
      <c r="E43" s="58">
        <f t="shared" si="5"/>
        <v>42377</v>
      </c>
      <c r="F43" s="59" t="str">
        <f t="shared" si="2"/>
        <v>V</v>
      </c>
      <c r="G43" s="129" t="str">
        <f t="shared" si="3"/>
        <v>N</v>
      </c>
      <c r="I43" s="37"/>
      <c r="O43" s="37"/>
      <c r="R43" s="37"/>
    </row>
    <row r="44" spans="2:18" x14ac:dyDescent="0.3">
      <c r="B44" s="56">
        <f t="shared" si="4"/>
        <v>42378</v>
      </c>
      <c r="C44" s="57">
        <f t="shared" si="0"/>
        <v>2</v>
      </c>
      <c r="D44" s="57" t="str">
        <f t="shared" si="1"/>
        <v/>
      </c>
      <c r="E44" s="58">
        <f t="shared" si="5"/>
        <v>42378</v>
      </c>
      <c r="F44" s="59" t="str">
        <f t="shared" si="2"/>
        <v>S</v>
      </c>
      <c r="G44" s="129" t="str">
        <f t="shared" si="3"/>
        <v>W</v>
      </c>
      <c r="I44" s="37"/>
      <c r="O44" s="37"/>
      <c r="R44" s="37"/>
    </row>
    <row r="45" spans="2:18" x14ac:dyDescent="0.3">
      <c r="B45" s="56">
        <f t="shared" si="4"/>
        <v>42379</v>
      </c>
      <c r="C45" s="57">
        <f t="shared" si="0"/>
        <v>2</v>
      </c>
      <c r="D45" s="57" t="str">
        <f t="shared" si="1"/>
        <v/>
      </c>
      <c r="E45" s="58">
        <f t="shared" si="5"/>
        <v>42379</v>
      </c>
      <c r="F45" s="59" t="str">
        <f t="shared" si="2"/>
        <v>D</v>
      </c>
      <c r="G45" s="129" t="str">
        <f t="shared" si="3"/>
        <v>W</v>
      </c>
      <c r="I45" s="37"/>
      <c r="O45" s="37"/>
      <c r="R45" s="37"/>
    </row>
    <row r="46" spans="2:18" x14ac:dyDescent="0.3">
      <c r="B46" s="56">
        <f t="shared" si="4"/>
        <v>42380</v>
      </c>
      <c r="C46" s="57">
        <f t="shared" si="0"/>
        <v>3</v>
      </c>
      <c r="D46" s="57" t="str">
        <f t="shared" si="1"/>
        <v/>
      </c>
      <c r="E46" s="58">
        <f t="shared" si="5"/>
        <v>42380</v>
      </c>
      <c r="F46" s="59" t="str">
        <f t="shared" si="2"/>
        <v>L</v>
      </c>
      <c r="G46" s="129" t="str">
        <f t="shared" si="3"/>
        <v>N</v>
      </c>
      <c r="I46" s="37"/>
      <c r="O46" s="37"/>
      <c r="R46" s="37"/>
    </row>
    <row r="47" spans="2:18" x14ac:dyDescent="0.3">
      <c r="B47" s="56">
        <f t="shared" si="4"/>
        <v>42381</v>
      </c>
      <c r="C47" s="57">
        <f t="shared" si="0"/>
        <v>3</v>
      </c>
      <c r="D47" s="57" t="str">
        <f t="shared" si="1"/>
        <v/>
      </c>
      <c r="E47" s="58">
        <f t="shared" si="5"/>
        <v>42381</v>
      </c>
      <c r="F47" s="59" t="str">
        <f t="shared" si="2"/>
        <v>M</v>
      </c>
      <c r="G47" s="129" t="str">
        <f t="shared" si="3"/>
        <v>N</v>
      </c>
      <c r="I47" s="37"/>
      <c r="O47" s="37"/>
      <c r="R47" s="37"/>
    </row>
    <row r="48" spans="2:18" x14ac:dyDescent="0.3">
      <c r="B48" s="56">
        <f t="shared" si="4"/>
        <v>42382</v>
      </c>
      <c r="C48" s="57">
        <f t="shared" si="0"/>
        <v>3</v>
      </c>
      <c r="D48" s="57" t="str">
        <f t="shared" si="1"/>
        <v/>
      </c>
      <c r="E48" s="58">
        <f t="shared" si="5"/>
        <v>42382</v>
      </c>
      <c r="F48" s="59" t="str">
        <f t="shared" si="2"/>
        <v>M</v>
      </c>
      <c r="G48" s="129" t="str">
        <f t="shared" si="3"/>
        <v>N</v>
      </c>
      <c r="I48" s="37"/>
      <c r="O48" s="37"/>
      <c r="R48" s="37"/>
    </row>
    <row r="49" spans="2:18" x14ac:dyDescent="0.3">
      <c r="B49" s="56">
        <f t="shared" si="4"/>
        <v>42383</v>
      </c>
      <c r="C49" s="57">
        <f t="shared" si="0"/>
        <v>3</v>
      </c>
      <c r="D49" s="57" t="str">
        <f t="shared" si="1"/>
        <v/>
      </c>
      <c r="E49" s="58">
        <f t="shared" si="5"/>
        <v>42383</v>
      </c>
      <c r="F49" s="59" t="str">
        <f t="shared" si="2"/>
        <v>J</v>
      </c>
      <c r="G49" s="129" t="str">
        <f t="shared" si="3"/>
        <v>N</v>
      </c>
      <c r="I49" s="37"/>
      <c r="O49" s="37"/>
      <c r="R49" s="37"/>
    </row>
    <row r="50" spans="2:18" x14ac:dyDescent="0.3">
      <c r="B50" s="56">
        <f t="shared" si="4"/>
        <v>42384</v>
      </c>
      <c r="C50" s="57">
        <f t="shared" si="0"/>
        <v>3</v>
      </c>
      <c r="D50" s="57" t="str">
        <f t="shared" si="1"/>
        <v/>
      </c>
      <c r="E50" s="58">
        <f t="shared" si="5"/>
        <v>42384</v>
      </c>
      <c r="F50" s="59" t="str">
        <f t="shared" si="2"/>
        <v>V</v>
      </c>
      <c r="G50" s="129" t="str">
        <f t="shared" si="3"/>
        <v>N</v>
      </c>
      <c r="I50" s="37"/>
      <c r="O50" s="37"/>
      <c r="R50" s="37"/>
    </row>
    <row r="51" spans="2:18" x14ac:dyDescent="0.3">
      <c r="B51" s="56">
        <f t="shared" si="4"/>
        <v>42385</v>
      </c>
      <c r="C51" s="57">
        <f t="shared" si="0"/>
        <v>3</v>
      </c>
      <c r="D51" s="57" t="str">
        <f t="shared" si="1"/>
        <v/>
      </c>
      <c r="E51" s="58">
        <f t="shared" si="5"/>
        <v>42385</v>
      </c>
      <c r="F51" s="59" t="str">
        <f t="shared" si="2"/>
        <v>S</v>
      </c>
      <c r="G51" s="129" t="str">
        <f t="shared" si="3"/>
        <v>W</v>
      </c>
      <c r="I51" s="37"/>
      <c r="O51" s="37"/>
      <c r="R51" s="37"/>
    </row>
    <row r="52" spans="2:18" x14ac:dyDescent="0.3">
      <c r="B52" s="56">
        <f t="shared" si="4"/>
        <v>42386</v>
      </c>
      <c r="C52" s="57">
        <f t="shared" si="0"/>
        <v>3</v>
      </c>
      <c r="D52" s="57" t="str">
        <f t="shared" si="1"/>
        <v/>
      </c>
      <c r="E52" s="58">
        <f t="shared" si="5"/>
        <v>42386</v>
      </c>
      <c r="F52" s="59" t="str">
        <f t="shared" si="2"/>
        <v>D</v>
      </c>
      <c r="G52" s="129" t="str">
        <f t="shared" si="3"/>
        <v>W</v>
      </c>
      <c r="I52" s="37"/>
      <c r="O52" s="37"/>
      <c r="R52" s="37"/>
    </row>
    <row r="53" spans="2:18" x14ac:dyDescent="0.3">
      <c r="B53" s="56">
        <f t="shared" si="4"/>
        <v>42387</v>
      </c>
      <c r="C53" s="57">
        <f t="shared" si="0"/>
        <v>4</v>
      </c>
      <c r="D53" s="57" t="str">
        <f t="shared" si="1"/>
        <v/>
      </c>
      <c r="E53" s="58">
        <f t="shared" si="5"/>
        <v>42387</v>
      </c>
      <c r="F53" s="59" t="str">
        <f t="shared" si="2"/>
        <v>L</v>
      </c>
      <c r="G53" s="129" t="str">
        <f t="shared" si="3"/>
        <v>N</v>
      </c>
      <c r="I53" s="37"/>
      <c r="O53" s="37"/>
      <c r="R53" s="37"/>
    </row>
    <row r="54" spans="2:18" x14ac:dyDescent="0.3">
      <c r="B54" s="56">
        <f t="shared" si="4"/>
        <v>42388</v>
      </c>
      <c r="C54" s="57">
        <f t="shared" si="0"/>
        <v>4</v>
      </c>
      <c r="D54" s="57" t="str">
        <f t="shared" si="1"/>
        <v/>
      </c>
      <c r="E54" s="58">
        <f t="shared" si="5"/>
        <v>42388</v>
      </c>
      <c r="F54" s="59" t="str">
        <f t="shared" si="2"/>
        <v>M</v>
      </c>
      <c r="G54" s="129" t="str">
        <f t="shared" si="3"/>
        <v>N</v>
      </c>
      <c r="I54" s="37"/>
      <c r="O54" s="37"/>
      <c r="R54" s="37"/>
    </row>
    <row r="55" spans="2:18" x14ac:dyDescent="0.3">
      <c r="B55" s="56">
        <f t="shared" si="4"/>
        <v>42389</v>
      </c>
      <c r="C55" s="57">
        <f t="shared" si="0"/>
        <v>4</v>
      </c>
      <c r="D55" s="57" t="str">
        <f t="shared" si="1"/>
        <v/>
      </c>
      <c r="E55" s="58">
        <f t="shared" si="5"/>
        <v>42389</v>
      </c>
      <c r="F55" s="59" t="str">
        <f t="shared" si="2"/>
        <v>M</v>
      </c>
      <c r="G55" s="129" t="str">
        <f t="shared" si="3"/>
        <v>N</v>
      </c>
      <c r="I55" s="37"/>
      <c r="O55" s="37"/>
      <c r="R55" s="37"/>
    </row>
    <row r="56" spans="2:18" x14ac:dyDescent="0.3">
      <c r="B56" s="56">
        <f t="shared" si="4"/>
        <v>42390</v>
      </c>
      <c r="C56" s="57">
        <f t="shared" si="0"/>
        <v>4</v>
      </c>
      <c r="D56" s="57" t="str">
        <f t="shared" si="1"/>
        <v/>
      </c>
      <c r="E56" s="58">
        <f t="shared" si="5"/>
        <v>42390</v>
      </c>
      <c r="F56" s="59" t="str">
        <f t="shared" si="2"/>
        <v>J</v>
      </c>
      <c r="G56" s="129" t="str">
        <f t="shared" si="3"/>
        <v>N</v>
      </c>
      <c r="I56" s="37"/>
      <c r="O56" s="37"/>
      <c r="R56" s="37"/>
    </row>
    <row r="57" spans="2:18" x14ac:dyDescent="0.3">
      <c r="B57" s="56">
        <f t="shared" si="4"/>
        <v>42391</v>
      </c>
      <c r="C57" s="57">
        <f t="shared" si="0"/>
        <v>4</v>
      </c>
      <c r="D57" s="57" t="str">
        <f t="shared" si="1"/>
        <v/>
      </c>
      <c r="E57" s="58">
        <f t="shared" si="5"/>
        <v>42391</v>
      </c>
      <c r="F57" s="59" t="str">
        <f t="shared" si="2"/>
        <v>V</v>
      </c>
      <c r="G57" s="129" t="str">
        <f t="shared" si="3"/>
        <v>N</v>
      </c>
      <c r="I57" s="37"/>
      <c r="O57" s="37"/>
      <c r="R57" s="37"/>
    </row>
    <row r="58" spans="2:18" x14ac:dyDescent="0.3">
      <c r="B58" s="56">
        <f t="shared" si="4"/>
        <v>42392</v>
      </c>
      <c r="C58" s="57">
        <f t="shared" si="0"/>
        <v>4</v>
      </c>
      <c r="D58" s="57" t="str">
        <f t="shared" si="1"/>
        <v/>
      </c>
      <c r="E58" s="58">
        <f t="shared" si="5"/>
        <v>42392</v>
      </c>
      <c r="F58" s="59" t="str">
        <f t="shared" si="2"/>
        <v>S</v>
      </c>
      <c r="G58" s="129" t="str">
        <f t="shared" si="3"/>
        <v>W</v>
      </c>
      <c r="I58" s="37"/>
      <c r="O58" s="37"/>
      <c r="R58" s="37"/>
    </row>
    <row r="59" spans="2:18" x14ac:dyDescent="0.3">
      <c r="B59" s="56">
        <f t="shared" si="4"/>
        <v>42393</v>
      </c>
      <c r="C59" s="57">
        <f t="shared" si="0"/>
        <v>4</v>
      </c>
      <c r="D59" s="57" t="str">
        <f t="shared" si="1"/>
        <v/>
      </c>
      <c r="E59" s="58">
        <f t="shared" si="5"/>
        <v>42393</v>
      </c>
      <c r="F59" s="59" t="str">
        <f t="shared" si="2"/>
        <v>D</v>
      </c>
      <c r="G59" s="129" t="str">
        <f t="shared" si="3"/>
        <v>W</v>
      </c>
      <c r="I59" s="37"/>
      <c r="O59" s="37"/>
      <c r="R59" s="37"/>
    </row>
    <row r="60" spans="2:18" x14ac:dyDescent="0.3">
      <c r="B60" s="56">
        <f t="shared" si="4"/>
        <v>42394</v>
      </c>
      <c r="C60" s="57">
        <f t="shared" si="0"/>
        <v>5</v>
      </c>
      <c r="D60" s="57" t="str">
        <f t="shared" si="1"/>
        <v/>
      </c>
      <c r="E60" s="58">
        <f t="shared" si="5"/>
        <v>42394</v>
      </c>
      <c r="F60" s="59" t="str">
        <f t="shared" si="2"/>
        <v>L</v>
      </c>
      <c r="G60" s="129" t="str">
        <f t="shared" si="3"/>
        <v>N</v>
      </c>
      <c r="I60" s="37"/>
      <c r="O60" s="37"/>
      <c r="R60" s="37"/>
    </row>
    <row r="61" spans="2:18" x14ac:dyDescent="0.3">
      <c r="B61" s="56">
        <f t="shared" si="4"/>
        <v>42395</v>
      </c>
      <c r="C61" s="57">
        <f t="shared" si="0"/>
        <v>5</v>
      </c>
      <c r="D61" s="57" t="str">
        <f t="shared" si="1"/>
        <v/>
      </c>
      <c r="E61" s="58">
        <f t="shared" si="5"/>
        <v>42395</v>
      </c>
      <c r="F61" s="59" t="str">
        <f t="shared" si="2"/>
        <v>M</v>
      </c>
      <c r="G61" s="129" t="str">
        <f t="shared" si="3"/>
        <v>N</v>
      </c>
      <c r="I61" s="37"/>
      <c r="O61" s="37"/>
      <c r="R61" s="37"/>
    </row>
    <row r="62" spans="2:18" x14ac:dyDescent="0.3">
      <c r="B62" s="56">
        <f t="shared" si="4"/>
        <v>42396</v>
      </c>
      <c r="C62" s="57">
        <f t="shared" si="0"/>
        <v>5</v>
      </c>
      <c r="D62" s="57" t="str">
        <f t="shared" si="1"/>
        <v/>
      </c>
      <c r="E62" s="58">
        <f t="shared" si="5"/>
        <v>42396</v>
      </c>
      <c r="F62" s="59" t="str">
        <f t="shared" si="2"/>
        <v>M</v>
      </c>
      <c r="G62" s="129" t="str">
        <f t="shared" si="3"/>
        <v>N</v>
      </c>
      <c r="I62" s="37"/>
      <c r="O62" s="37"/>
      <c r="R62" s="37"/>
    </row>
    <row r="63" spans="2:18" x14ac:dyDescent="0.3">
      <c r="B63" s="56">
        <f t="shared" si="4"/>
        <v>42397</v>
      </c>
      <c r="C63" s="57">
        <f t="shared" si="0"/>
        <v>5</v>
      </c>
      <c r="D63" s="57" t="str">
        <f t="shared" si="1"/>
        <v/>
      </c>
      <c r="E63" s="58">
        <f t="shared" si="5"/>
        <v>42397</v>
      </c>
      <c r="F63" s="59" t="str">
        <f t="shared" si="2"/>
        <v>J</v>
      </c>
      <c r="G63" s="129" t="str">
        <f t="shared" si="3"/>
        <v>N</v>
      </c>
      <c r="I63" s="37"/>
      <c r="O63" s="37"/>
      <c r="R63" s="37"/>
    </row>
    <row r="64" spans="2:18" x14ac:dyDescent="0.3">
      <c r="B64" s="56">
        <f t="shared" si="4"/>
        <v>42398</v>
      </c>
      <c r="C64" s="57">
        <f t="shared" si="0"/>
        <v>5</v>
      </c>
      <c r="D64" s="57" t="str">
        <f t="shared" si="1"/>
        <v/>
      </c>
      <c r="E64" s="58">
        <f t="shared" si="5"/>
        <v>42398</v>
      </c>
      <c r="F64" s="59" t="str">
        <f t="shared" si="2"/>
        <v>V</v>
      </c>
      <c r="G64" s="129" t="str">
        <f t="shared" si="3"/>
        <v>N</v>
      </c>
      <c r="I64" s="37"/>
      <c r="O64" s="37"/>
      <c r="R64" s="37"/>
    </row>
    <row r="65" spans="2:18" x14ac:dyDescent="0.3">
      <c r="B65" s="56">
        <f t="shared" si="4"/>
        <v>42399</v>
      </c>
      <c r="C65" s="57">
        <f t="shared" si="0"/>
        <v>5</v>
      </c>
      <c r="D65" s="57" t="str">
        <f t="shared" si="1"/>
        <v/>
      </c>
      <c r="E65" s="58">
        <f t="shared" si="5"/>
        <v>42399</v>
      </c>
      <c r="F65" s="59" t="str">
        <f t="shared" si="2"/>
        <v>S</v>
      </c>
      <c r="G65" s="129" t="str">
        <f t="shared" si="3"/>
        <v>W</v>
      </c>
      <c r="I65" s="37"/>
      <c r="O65" s="37"/>
      <c r="R65" s="37"/>
    </row>
    <row r="66" spans="2:18" x14ac:dyDescent="0.3">
      <c r="B66" s="56">
        <f t="shared" si="4"/>
        <v>42400</v>
      </c>
      <c r="C66" s="57">
        <f t="shared" si="0"/>
        <v>5</v>
      </c>
      <c r="D66" s="57" t="str">
        <f t="shared" si="1"/>
        <v/>
      </c>
      <c r="E66" s="58">
        <f t="shared" si="5"/>
        <v>42400</v>
      </c>
      <c r="F66" s="59" t="str">
        <f t="shared" si="2"/>
        <v>D</v>
      </c>
      <c r="G66" s="129" t="str">
        <f t="shared" si="3"/>
        <v>W</v>
      </c>
      <c r="I66" s="37"/>
      <c r="O66" s="37"/>
      <c r="R66" s="37"/>
    </row>
    <row r="67" spans="2:18" x14ac:dyDescent="0.3">
      <c r="B67" s="56">
        <f t="shared" si="4"/>
        <v>42401</v>
      </c>
      <c r="C67" s="57">
        <f t="shared" si="0"/>
        <v>6</v>
      </c>
      <c r="D67" s="57" t="str">
        <f t="shared" si="1"/>
        <v/>
      </c>
      <c r="E67" s="58">
        <f t="shared" si="5"/>
        <v>42401</v>
      </c>
      <c r="F67" s="59" t="str">
        <f t="shared" si="2"/>
        <v>L</v>
      </c>
      <c r="G67" s="129" t="str">
        <f t="shared" si="3"/>
        <v>N</v>
      </c>
      <c r="I67" s="37"/>
      <c r="O67" s="37"/>
      <c r="R67" s="37"/>
    </row>
    <row r="68" spans="2:18" x14ac:dyDescent="0.3">
      <c r="B68" s="56">
        <f t="shared" si="4"/>
        <v>42402</v>
      </c>
      <c r="C68" s="57">
        <f t="shared" si="0"/>
        <v>6</v>
      </c>
      <c r="D68" s="57" t="str">
        <f t="shared" si="1"/>
        <v/>
      </c>
      <c r="E68" s="58">
        <f t="shared" si="5"/>
        <v>42402</v>
      </c>
      <c r="F68" s="59" t="str">
        <f t="shared" si="2"/>
        <v>M</v>
      </c>
      <c r="G68" s="129" t="str">
        <f t="shared" si="3"/>
        <v>N</v>
      </c>
      <c r="I68" s="37"/>
      <c r="O68" s="37"/>
      <c r="R68" s="37"/>
    </row>
    <row r="69" spans="2:18" x14ac:dyDescent="0.3">
      <c r="B69" s="56">
        <f t="shared" si="4"/>
        <v>42403</v>
      </c>
      <c r="C69" s="57">
        <f t="shared" ref="C69:C132" si="7">WEEKNUM(B69,2)</f>
        <v>6</v>
      </c>
      <c r="D69" s="57" t="str">
        <f t="shared" ref="D69:D132" si="8">IF(ISERROR(VLOOKUP(E69,jfdate,1,TRUE)),"",IF(VLOOKUP(E69,jfdate,1,TRUE)=B69,"F",""))</f>
        <v/>
      </c>
      <c r="E69" s="58">
        <f t="shared" si="5"/>
        <v>42403</v>
      </c>
      <c r="F69" s="59" t="str">
        <f t="shared" ref="F69:F132" si="9">IF(D69="f","f",VLOOKUP(WEEKDAY(E69),jourabbrege,2,FALSE))</f>
        <v>M</v>
      </c>
      <c r="G69" s="129" t="str">
        <f t="shared" ref="G69:G132" si="10">IF(COUNTIFS(Q$5:Q$18, "&lt;="&amp;E69,R$5:R$18, "&gt;="&amp;E69)&gt;0,"S",IF(WEEKDAY(E69,2)&gt;=6,"W",IF(NOT(ISERROR(MATCH(E69,jfdate,0))),"F","N")))</f>
        <v>N</v>
      </c>
      <c r="I69" s="37"/>
      <c r="O69" s="37"/>
      <c r="R69" s="37"/>
    </row>
    <row r="70" spans="2:18" x14ac:dyDescent="0.3">
      <c r="B70" s="56">
        <f t="shared" ref="B70:B133" si="11">+B69+1</f>
        <v>42404</v>
      </c>
      <c r="C70" s="57">
        <f t="shared" si="7"/>
        <v>6</v>
      </c>
      <c r="D70" s="57" t="str">
        <f t="shared" si="8"/>
        <v/>
      </c>
      <c r="E70" s="58">
        <f t="shared" ref="E70:E133" si="12">+E69+1</f>
        <v>42404</v>
      </c>
      <c r="F70" s="59" t="str">
        <f t="shared" si="9"/>
        <v>J</v>
      </c>
      <c r="G70" s="129" t="str">
        <f t="shared" si="10"/>
        <v>N</v>
      </c>
      <c r="I70" s="37"/>
      <c r="O70" s="37"/>
      <c r="R70" s="37"/>
    </row>
    <row r="71" spans="2:18" x14ac:dyDescent="0.3">
      <c r="B71" s="56">
        <f t="shared" si="11"/>
        <v>42405</v>
      </c>
      <c r="C71" s="57">
        <f t="shared" si="7"/>
        <v>6</v>
      </c>
      <c r="D71" s="57" t="str">
        <f t="shared" si="8"/>
        <v/>
      </c>
      <c r="E71" s="58">
        <f t="shared" si="12"/>
        <v>42405</v>
      </c>
      <c r="F71" s="59" t="str">
        <f t="shared" si="9"/>
        <v>V</v>
      </c>
      <c r="G71" s="129" t="str">
        <f t="shared" si="10"/>
        <v>N</v>
      </c>
      <c r="I71" s="37"/>
      <c r="O71" s="37"/>
      <c r="R71" s="37"/>
    </row>
    <row r="72" spans="2:18" x14ac:dyDescent="0.3">
      <c r="B72" s="56">
        <f t="shared" si="11"/>
        <v>42406</v>
      </c>
      <c r="C72" s="57">
        <f t="shared" si="7"/>
        <v>6</v>
      </c>
      <c r="D72" s="57" t="str">
        <f t="shared" si="8"/>
        <v/>
      </c>
      <c r="E72" s="58">
        <f t="shared" si="12"/>
        <v>42406</v>
      </c>
      <c r="F72" s="59" t="str">
        <f t="shared" si="9"/>
        <v>S</v>
      </c>
      <c r="G72" s="129" t="str">
        <f t="shared" si="10"/>
        <v>W</v>
      </c>
      <c r="I72" s="37"/>
      <c r="O72" s="37"/>
      <c r="R72" s="37"/>
    </row>
    <row r="73" spans="2:18" x14ac:dyDescent="0.3">
      <c r="B73" s="56">
        <f t="shared" si="11"/>
        <v>42407</v>
      </c>
      <c r="C73" s="57">
        <f t="shared" si="7"/>
        <v>6</v>
      </c>
      <c r="D73" s="57" t="str">
        <f t="shared" si="8"/>
        <v/>
      </c>
      <c r="E73" s="58">
        <f t="shared" si="12"/>
        <v>42407</v>
      </c>
      <c r="F73" s="59" t="str">
        <f t="shared" si="9"/>
        <v>D</v>
      </c>
      <c r="G73" s="129" t="str">
        <f t="shared" si="10"/>
        <v>W</v>
      </c>
      <c r="I73" s="37"/>
      <c r="O73" s="37"/>
      <c r="R73" s="37"/>
    </row>
    <row r="74" spans="2:18" x14ac:dyDescent="0.3">
      <c r="B74" s="56">
        <f t="shared" si="11"/>
        <v>42408</v>
      </c>
      <c r="C74" s="57">
        <f t="shared" si="7"/>
        <v>7</v>
      </c>
      <c r="D74" s="57" t="str">
        <f t="shared" si="8"/>
        <v/>
      </c>
      <c r="E74" s="58">
        <f t="shared" si="12"/>
        <v>42408</v>
      </c>
      <c r="F74" s="59" t="str">
        <f t="shared" si="9"/>
        <v>L</v>
      </c>
      <c r="G74" s="129" t="str">
        <f t="shared" si="10"/>
        <v>N</v>
      </c>
      <c r="I74" s="37"/>
      <c r="O74" s="37"/>
      <c r="R74" s="37"/>
    </row>
    <row r="75" spans="2:18" x14ac:dyDescent="0.3">
      <c r="B75" s="56">
        <f t="shared" si="11"/>
        <v>42409</v>
      </c>
      <c r="C75" s="57">
        <f t="shared" si="7"/>
        <v>7</v>
      </c>
      <c r="D75" s="57" t="str">
        <f t="shared" si="8"/>
        <v/>
      </c>
      <c r="E75" s="58">
        <f t="shared" si="12"/>
        <v>42409</v>
      </c>
      <c r="F75" s="59" t="str">
        <f t="shared" si="9"/>
        <v>M</v>
      </c>
      <c r="G75" s="129" t="str">
        <f t="shared" si="10"/>
        <v>N</v>
      </c>
      <c r="I75" s="37"/>
      <c r="O75" s="37"/>
      <c r="R75" s="37"/>
    </row>
    <row r="76" spans="2:18" x14ac:dyDescent="0.3">
      <c r="B76" s="56">
        <f t="shared" si="11"/>
        <v>42410</v>
      </c>
      <c r="C76" s="57">
        <f t="shared" si="7"/>
        <v>7</v>
      </c>
      <c r="D76" s="57" t="str">
        <f t="shared" si="8"/>
        <v/>
      </c>
      <c r="E76" s="58">
        <f t="shared" si="12"/>
        <v>42410</v>
      </c>
      <c r="F76" s="59" t="str">
        <f t="shared" si="9"/>
        <v>M</v>
      </c>
      <c r="G76" s="129" t="str">
        <f t="shared" si="10"/>
        <v>N</v>
      </c>
      <c r="I76" s="37"/>
      <c r="O76" s="37"/>
      <c r="R76" s="37"/>
    </row>
    <row r="77" spans="2:18" x14ac:dyDescent="0.3">
      <c r="B77" s="56">
        <f t="shared" si="11"/>
        <v>42411</v>
      </c>
      <c r="C77" s="57">
        <f t="shared" si="7"/>
        <v>7</v>
      </c>
      <c r="D77" s="57" t="str">
        <f t="shared" si="8"/>
        <v/>
      </c>
      <c r="E77" s="58">
        <f t="shared" si="12"/>
        <v>42411</v>
      </c>
      <c r="F77" s="59" t="str">
        <f t="shared" si="9"/>
        <v>J</v>
      </c>
      <c r="G77" s="129" t="str">
        <f t="shared" si="10"/>
        <v>N</v>
      </c>
      <c r="I77" s="37"/>
      <c r="O77" s="37"/>
      <c r="R77" s="37"/>
    </row>
    <row r="78" spans="2:18" x14ac:dyDescent="0.3">
      <c r="B78" s="56">
        <f t="shared" si="11"/>
        <v>42412</v>
      </c>
      <c r="C78" s="57">
        <f t="shared" si="7"/>
        <v>7</v>
      </c>
      <c r="D78" s="57" t="str">
        <f t="shared" si="8"/>
        <v/>
      </c>
      <c r="E78" s="58">
        <f t="shared" si="12"/>
        <v>42412</v>
      </c>
      <c r="F78" s="59" t="str">
        <f t="shared" si="9"/>
        <v>V</v>
      </c>
      <c r="G78" s="129" t="str">
        <f t="shared" si="10"/>
        <v>N</v>
      </c>
      <c r="I78" s="37"/>
      <c r="O78" s="37"/>
      <c r="R78" s="37"/>
    </row>
    <row r="79" spans="2:18" x14ac:dyDescent="0.3">
      <c r="B79" s="56">
        <f t="shared" si="11"/>
        <v>42413</v>
      </c>
      <c r="C79" s="57">
        <f t="shared" si="7"/>
        <v>7</v>
      </c>
      <c r="D79" s="57" t="str">
        <f t="shared" si="8"/>
        <v/>
      </c>
      <c r="E79" s="58">
        <f t="shared" si="12"/>
        <v>42413</v>
      </c>
      <c r="F79" s="59" t="str">
        <f t="shared" si="9"/>
        <v>S</v>
      </c>
      <c r="G79" s="129" t="str">
        <f t="shared" si="10"/>
        <v>S</v>
      </c>
      <c r="I79" s="37"/>
      <c r="O79" s="37"/>
      <c r="R79" s="37"/>
    </row>
    <row r="80" spans="2:18" x14ac:dyDescent="0.3">
      <c r="B80" s="56">
        <f t="shared" si="11"/>
        <v>42414</v>
      </c>
      <c r="C80" s="57">
        <f t="shared" si="7"/>
        <v>7</v>
      </c>
      <c r="D80" s="57" t="str">
        <f t="shared" si="8"/>
        <v/>
      </c>
      <c r="E80" s="58">
        <f t="shared" si="12"/>
        <v>42414</v>
      </c>
      <c r="F80" s="59" t="str">
        <f t="shared" si="9"/>
        <v>D</v>
      </c>
      <c r="G80" s="129" t="str">
        <f t="shared" si="10"/>
        <v>S</v>
      </c>
      <c r="I80" s="37"/>
      <c r="O80" s="37"/>
      <c r="R80" s="37"/>
    </row>
    <row r="81" spans="2:18" x14ac:dyDescent="0.3">
      <c r="B81" s="56">
        <f t="shared" si="11"/>
        <v>42415</v>
      </c>
      <c r="C81" s="57">
        <f t="shared" si="7"/>
        <v>8</v>
      </c>
      <c r="D81" s="57" t="str">
        <f t="shared" si="8"/>
        <v/>
      </c>
      <c r="E81" s="58">
        <f t="shared" si="12"/>
        <v>42415</v>
      </c>
      <c r="F81" s="59" t="str">
        <f t="shared" si="9"/>
        <v>L</v>
      </c>
      <c r="G81" s="129" t="str">
        <f t="shared" si="10"/>
        <v>S</v>
      </c>
      <c r="I81" s="37"/>
      <c r="O81" s="37"/>
      <c r="R81" s="37"/>
    </row>
    <row r="82" spans="2:18" x14ac:dyDescent="0.3">
      <c r="B82" s="56">
        <f t="shared" si="11"/>
        <v>42416</v>
      </c>
      <c r="C82" s="57">
        <f t="shared" si="7"/>
        <v>8</v>
      </c>
      <c r="D82" s="57" t="str">
        <f t="shared" si="8"/>
        <v/>
      </c>
      <c r="E82" s="58">
        <f t="shared" si="12"/>
        <v>42416</v>
      </c>
      <c r="F82" s="59" t="str">
        <f t="shared" si="9"/>
        <v>M</v>
      </c>
      <c r="G82" s="129" t="str">
        <f t="shared" si="10"/>
        <v>S</v>
      </c>
      <c r="I82" s="37"/>
      <c r="O82" s="37"/>
      <c r="R82" s="37"/>
    </row>
    <row r="83" spans="2:18" x14ac:dyDescent="0.3">
      <c r="B83" s="56">
        <f t="shared" si="11"/>
        <v>42417</v>
      </c>
      <c r="C83" s="57">
        <f t="shared" si="7"/>
        <v>8</v>
      </c>
      <c r="D83" s="57" t="str">
        <f t="shared" si="8"/>
        <v/>
      </c>
      <c r="E83" s="58">
        <f t="shared" si="12"/>
        <v>42417</v>
      </c>
      <c r="F83" s="59" t="str">
        <f t="shared" si="9"/>
        <v>M</v>
      </c>
      <c r="G83" s="129" t="str">
        <f t="shared" si="10"/>
        <v>S</v>
      </c>
      <c r="I83" s="37"/>
      <c r="O83" s="37"/>
      <c r="R83" s="37"/>
    </row>
    <row r="84" spans="2:18" x14ac:dyDescent="0.3">
      <c r="B84" s="56">
        <f t="shared" si="11"/>
        <v>42418</v>
      </c>
      <c r="C84" s="57">
        <f t="shared" si="7"/>
        <v>8</v>
      </c>
      <c r="D84" s="57" t="str">
        <f t="shared" si="8"/>
        <v/>
      </c>
      <c r="E84" s="58">
        <f t="shared" si="12"/>
        <v>42418</v>
      </c>
      <c r="F84" s="59" t="str">
        <f t="shared" si="9"/>
        <v>J</v>
      </c>
      <c r="G84" s="129" t="str">
        <f t="shared" si="10"/>
        <v>S</v>
      </c>
      <c r="I84" s="37"/>
      <c r="O84" s="37"/>
      <c r="R84" s="37"/>
    </row>
    <row r="85" spans="2:18" x14ac:dyDescent="0.3">
      <c r="B85" s="56">
        <f t="shared" si="11"/>
        <v>42419</v>
      </c>
      <c r="C85" s="57">
        <f t="shared" si="7"/>
        <v>8</v>
      </c>
      <c r="D85" s="57" t="str">
        <f t="shared" si="8"/>
        <v/>
      </c>
      <c r="E85" s="58">
        <f t="shared" si="12"/>
        <v>42419</v>
      </c>
      <c r="F85" s="59" t="str">
        <f t="shared" si="9"/>
        <v>V</v>
      </c>
      <c r="G85" s="129" t="str">
        <f t="shared" si="10"/>
        <v>S</v>
      </c>
      <c r="I85" s="37"/>
      <c r="O85" s="37"/>
      <c r="R85" s="37"/>
    </row>
    <row r="86" spans="2:18" x14ac:dyDescent="0.3">
      <c r="B86" s="56">
        <f t="shared" si="11"/>
        <v>42420</v>
      </c>
      <c r="C86" s="57">
        <f t="shared" si="7"/>
        <v>8</v>
      </c>
      <c r="D86" s="57" t="str">
        <f t="shared" si="8"/>
        <v/>
      </c>
      <c r="E86" s="58">
        <f t="shared" si="12"/>
        <v>42420</v>
      </c>
      <c r="F86" s="59" t="str">
        <f t="shared" si="9"/>
        <v>S</v>
      </c>
      <c r="G86" s="129" t="str">
        <f t="shared" si="10"/>
        <v>S</v>
      </c>
      <c r="I86" s="37"/>
      <c r="O86" s="37"/>
      <c r="R86" s="37"/>
    </row>
    <row r="87" spans="2:18" x14ac:dyDescent="0.3">
      <c r="B87" s="56">
        <f t="shared" si="11"/>
        <v>42421</v>
      </c>
      <c r="C87" s="57">
        <f t="shared" si="7"/>
        <v>8</v>
      </c>
      <c r="D87" s="57" t="str">
        <f t="shared" si="8"/>
        <v/>
      </c>
      <c r="E87" s="58">
        <f t="shared" si="12"/>
        <v>42421</v>
      </c>
      <c r="F87" s="59" t="str">
        <f t="shared" si="9"/>
        <v>D</v>
      </c>
      <c r="G87" s="129" t="str">
        <f t="shared" si="10"/>
        <v>S</v>
      </c>
      <c r="I87" s="37"/>
      <c r="O87" s="37"/>
      <c r="R87" s="37"/>
    </row>
    <row r="88" spans="2:18" x14ac:dyDescent="0.3">
      <c r="B88" s="56">
        <f t="shared" si="11"/>
        <v>42422</v>
      </c>
      <c r="C88" s="57">
        <f t="shared" si="7"/>
        <v>9</v>
      </c>
      <c r="D88" s="57" t="str">
        <f t="shared" si="8"/>
        <v/>
      </c>
      <c r="E88" s="58">
        <f t="shared" si="12"/>
        <v>42422</v>
      </c>
      <c r="F88" s="59" t="str">
        <f t="shared" si="9"/>
        <v>L</v>
      </c>
      <c r="G88" s="129" t="str">
        <f t="shared" si="10"/>
        <v>S</v>
      </c>
      <c r="I88" s="37"/>
      <c r="O88" s="37"/>
      <c r="R88" s="37"/>
    </row>
    <row r="89" spans="2:18" x14ac:dyDescent="0.3">
      <c r="B89" s="56">
        <f t="shared" si="11"/>
        <v>42423</v>
      </c>
      <c r="C89" s="57">
        <f t="shared" si="7"/>
        <v>9</v>
      </c>
      <c r="D89" s="57" t="str">
        <f t="shared" si="8"/>
        <v/>
      </c>
      <c r="E89" s="58">
        <f t="shared" si="12"/>
        <v>42423</v>
      </c>
      <c r="F89" s="59" t="str">
        <f t="shared" si="9"/>
        <v>M</v>
      </c>
      <c r="G89" s="129" t="str">
        <f t="shared" si="10"/>
        <v>S</v>
      </c>
      <c r="I89" s="37"/>
      <c r="O89" s="37"/>
      <c r="R89" s="37"/>
    </row>
    <row r="90" spans="2:18" x14ac:dyDescent="0.3">
      <c r="B90" s="56">
        <f t="shared" si="11"/>
        <v>42424</v>
      </c>
      <c r="C90" s="57">
        <f t="shared" si="7"/>
        <v>9</v>
      </c>
      <c r="D90" s="57" t="str">
        <f t="shared" si="8"/>
        <v/>
      </c>
      <c r="E90" s="58">
        <f t="shared" si="12"/>
        <v>42424</v>
      </c>
      <c r="F90" s="59" t="str">
        <f t="shared" si="9"/>
        <v>M</v>
      </c>
      <c r="G90" s="129" t="str">
        <f t="shared" si="10"/>
        <v>S</v>
      </c>
      <c r="I90" s="37"/>
      <c r="O90" s="37"/>
      <c r="R90" s="37"/>
    </row>
    <row r="91" spans="2:18" x14ac:dyDescent="0.3">
      <c r="B91" s="56">
        <f t="shared" si="11"/>
        <v>42425</v>
      </c>
      <c r="C91" s="57">
        <f t="shared" si="7"/>
        <v>9</v>
      </c>
      <c r="D91" s="57" t="str">
        <f t="shared" si="8"/>
        <v/>
      </c>
      <c r="E91" s="58">
        <f t="shared" si="12"/>
        <v>42425</v>
      </c>
      <c r="F91" s="59" t="str">
        <f t="shared" si="9"/>
        <v>J</v>
      </c>
      <c r="G91" s="129" t="str">
        <f t="shared" si="10"/>
        <v>S</v>
      </c>
      <c r="I91" s="37"/>
      <c r="O91" s="37"/>
      <c r="R91" s="37"/>
    </row>
    <row r="92" spans="2:18" x14ac:dyDescent="0.3">
      <c r="B92" s="56">
        <f t="shared" si="11"/>
        <v>42426</v>
      </c>
      <c r="C92" s="57">
        <f t="shared" si="7"/>
        <v>9</v>
      </c>
      <c r="D92" s="57" t="str">
        <f t="shared" si="8"/>
        <v/>
      </c>
      <c r="E92" s="58">
        <f t="shared" si="12"/>
        <v>42426</v>
      </c>
      <c r="F92" s="59" t="str">
        <f t="shared" si="9"/>
        <v>V</v>
      </c>
      <c r="G92" s="129" t="str">
        <f t="shared" si="10"/>
        <v>S</v>
      </c>
      <c r="I92" s="37"/>
      <c r="O92" s="37"/>
      <c r="R92" s="37"/>
    </row>
    <row r="93" spans="2:18" x14ac:dyDescent="0.3">
      <c r="B93" s="56">
        <f t="shared" si="11"/>
        <v>42427</v>
      </c>
      <c r="C93" s="57">
        <f t="shared" si="7"/>
        <v>9</v>
      </c>
      <c r="D93" s="57" t="str">
        <f t="shared" si="8"/>
        <v/>
      </c>
      <c r="E93" s="58">
        <f t="shared" si="12"/>
        <v>42427</v>
      </c>
      <c r="F93" s="59" t="str">
        <f t="shared" si="9"/>
        <v>S</v>
      </c>
      <c r="G93" s="129" t="str">
        <f t="shared" si="10"/>
        <v>S</v>
      </c>
      <c r="I93" s="37"/>
      <c r="O93" s="37"/>
      <c r="R93" s="37"/>
    </row>
    <row r="94" spans="2:18" x14ac:dyDescent="0.3">
      <c r="B94" s="56">
        <f t="shared" si="11"/>
        <v>42428</v>
      </c>
      <c r="C94" s="57">
        <f t="shared" si="7"/>
        <v>9</v>
      </c>
      <c r="D94" s="57" t="str">
        <f t="shared" si="8"/>
        <v/>
      </c>
      <c r="E94" s="58">
        <f t="shared" si="12"/>
        <v>42428</v>
      </c>
      <c r="F94" s="59" t="str">
        <f t="shared" si="9"/>
        <v>D</v>
      </c>
      <c r="G94" s="129" t="str">
        <f t="shared" si="10"/>
        <v>S</v>
      </c>
      <c r="I94" s="37"/>
      <c r="O94" s="37"/>
      <c r="R94" s="37"/>
    </row>
    <row r="95" spans="2:18" x14ac:dyDescent="0.3">
      <c r="B95" s="56">
        <f t="shared" si="11"/>
        <v>42429</v>
      </c>
      <c r="C95" s="57">
        <f t="shared" si="7"/>
        <v>10</v>
      </c>
      <c r="D95" s="57" t="str">
        <f t="shared" si="8"/>
        <v/>
      </c>
      <c r="E95" s="58">
        <f t="shared" si="12"/>
        <v>42429</v>
      </c>
      <c r="F95" s="59" t="str">
        <f t="shared" si="9"/>
        <v>L</v>
      </c>
      <c r="G95" s="129" t="str">
        <f t="shared" si="10"/>
        <v>N</v>
      </c>
      <c r="I95" s="37"/>
      <c r="O95" s="37"/>
      <c r="R95" s="37"/>
    </row>
    <row r="96" spans="2:18" x14ac:dyDescent="0.3">
      <c r="B96" s="56">
        <f t="shared" si="11"/>
        <v>42430</v>
      </c>
      <c r="C96" s="57">
        <f t="shared" si="7"/>
        <v>10</v>
      </c>
      <c r="D96" s="57" t="str">
        <f t="shared" si="8"/>
        <v/>
      </c>
      <c r="E96" s="58">
        <f t="shared" si="12"/>
        <v>42430</v>
      </c>
      <c r="F96" s="59" t="str">
        <f t="shared" si="9"/>
        <v>M</v>
      </c>
      <c r="G96" s="129" t="str">
        <f t="shared" si="10"/>
        <v>N</v>
      </c>
      <c r="I96" s="37"/>
      <c r="O96" s="37"/>
      <c r="R96" s="37"/>
    </row>
    <row r="97" spans="2:18" x14ac:dyDescent="0.3">
      <c r="B97" s="56">
        <f t="shared" si="11"/>
        <v>42431</v>
      </c>
      <c r="C97" s="57">
        <f t="shared" si="7"/>
        <v>10</v>
      </c>
      <c r="D97" s="57" t="str">
        <f t="shared" si="8"/>
        <v/>
      </c>
      <c r="E97" s="58">
        <f t="shared" si="12"/>
        <v>42431</v>
      </c>
      <c r="F97" s="59" t="str">
        <f t="shared" si="9"/>
        <v>M</v>
      </c>
      <c r="G97" s="129" t="str">
        <f t="shared" si="10"/>
        <v>N</v>
      </c>
      <c r="I97" s="37"/>
      <c r="O97" s="37"/>
      <c r="R97" s="37"/>
    </row>
    <row r="98" spans="2:18" x14ac:dyDescent="0.3">
      <c r="B98" s="56">
        <f t="shared" si="11"/>
        <v>42432</v>
      </c>
      <c r="C98" s="57">
        <f t="shared" si="7"/>
        <v>10</v>
      </c>
      <c r="D98" s="57" t="str">
        <f t="shared" si="8"/>
        <v/>
      </c>
      <c r="E98" s="58">
        <f t="shared" si="12"/>
        <v>42432</v>
      </c>
      <c r="F98" s="59" t="str">
        <f t="shared" si="9"/>
        <v>J</v>
      </c>
      <c r="G98" s="129" t="str">
        <f t="shared" si="10"/>
        <v>N</v>
      </c>
      <c r="I98" s="37"/>
      <c r="O98" s="37"/>
      <c r="R98" s="37"/>
    </row>
    <row r="99" spans="2:18" x14ac:dyDescent="0.3">
      <c r="B99" s="56">
        <f t="shared" si="11"/>
        <v>42433</v>
      </c>
      <c r="C99" s="57">
        <f t="shared" si="7"/>
        <v>10</v>
      </c>
      <c r="D99" s="57" t="str">
        <f t="shared" si="8"/>
        <v/>
      </c>
      <c r="E99" s="58">
        <f t="shared" si="12"/>
        <v>42433</v>
      </c>
      <c r="F99" s="59" t="str">
        <f t="shared" si="9"/>
        <v>V</v>
      </c>
      <c r="G99" s="129" t="str">
        <f t="shared" si="10"/>
        <v>N</v>
      </c>
      <c r="I99" s="37"/>
      <c r="O99" s="37"/>
      <c r="R99" s="37"/>
    </row>
    <row r="100" spans="2:18" x14ac:dyDescent="0.3">
      <c r="B100" s="56">
        <f t="shared" si="11"/>
        <v>42434</v>
      </c>
      <c r="C100" s="57">
        <f t="shared" si="7"/>
        <v>10</v>
      </c>
      <c r="D100" s="57" t="str">
        <f t="shared" si="8"/>
        <v/>
      </c>
      <c r="E100" s="58">
        <f t="shared" si="12"/>
        <v>42434</v>
      </c>
      <c r="F100" s="59" t="str">
        <f t="shared" si="9"/>
        <v>S</v>
      </c>
      <c r="G100" s="129" t="str">
        <f t="shared" si="10"/>
        <v>W</v>
      </c>
      <c r="I100" s="37"/>
      <c r="O100" s="37"/>
      <c r="R100" s="37"/>
    </row>
    <row r="101" spans="2:18" x14ac:dyDescent="0.3">
      <c r="B101" s="56">
        <f t="shared" si="11"/>
        <v>42435</v>
      </c>
      <c r="C101" s="57">
        <f t="shared" si="7"/>
        <v>10</v>
      </c>
      <c r="D101" s="57" t="str">
        <f t="shared" si="8"/>
        <v/>
      </c>
      <c r="E101" s="58">
        <f t="shared" si="12"/>
        <v>42435</v>
      </c>
      <c r="F101" s="59" t="str">
        <f t="shared" si="9"/>
        <v>D</v>
      </c>
      <c r="G101" s="129" t="str">
        <f t="shared" si="10"/>
        <v>W</v>
      </c>
      <c r="I101" s="37"/>
      <c r="O101" s="37"/>
      <c r="R101" s="37"/>
    </row>
    <row r="102" spans="2:18" x14ac:dyDescent="0.3">
      <c r="B102" s="56">
        <f t="shared" si="11"/>
        <v>42436</v>
      </c>
      <c r="C102" s="57">
        <f t="shared" si="7"/>
        <v>11</v>
      </c>
      <c r="D102" s="57" t="str">
        <f t="shared" si="8"/>
        <v/>
      </c>
      <c r="E102" s="58">
        <f t="shared" si="12"/>
        <v>42436</v>
      </c>
      <c r="F102" s="59" t="str">
        <f t="shared" si="9"/>
        <v>L</v>
      </c>
      <c r="G102" s="129" t="str">
        <f t="shared" si="10"/>
        <v>N</v>
      </c>
      <c r="I102" s="37"/>
      <c r="O102" s="37"/>
      <c r="R102" s="37"/>
    </row>
    <row r="103" spans="2:18" x14ac:dyDescent="0.3">
      <c r="B103" s="56">
        <f t="shared" si="11"/>
        <v>42437</v>
      </c>
      <c r="C103" s="57">
        <f t="shared" si="7"/>
        <v>11</v>
      </c>
      <c r="D103" s="57" t="str">
        <f t="shared" si="8"/>
        <v/>
      </c>
      <c r="E103" s="58">
        <f t="shared" si="12"/>
        <v>42437</v>
      </c>
      <c r="F103" s="59" t="str">
        <f t="shared" si="9"/>
        <v>M</v>
      </c>
      <c r="G103" s="129" t="str">
        <f t="shared" si="10"/>
        <v>N</v>
      </c>
      <c r="I103" s="37"/>
      <c r="O103" s="37"/>
      <c r="R103" s="37"/>
    </row>
    <row r="104" spans="2:18" x14ac:dyDescent="0.3">
      <c r="B104" s="56">
        <f t="shared" si="11"/>
        <v>42438</v>
      </c>
      <c r="C104" s="57">
        <f t="shared" si="7"/>
        <v>11</v>
      </c>
      <c r="D104" s="57" t="str">
        <f t="shared" si="8"/>
        <v/>
      </c>
      <c r="E104" s="58">
        <f t="shared" si="12"/>
        <v>42438</v>
      </c>
      <c r="F104" s="59" t="str">
        <f t="shared" si="9"/>
        <v>M</v>
      </c>
      <c r="G104" s="129" t="str">
        <f t="shared" si="10"/>
        <v>N</v>
      </c>
      <c r="I104" s="37"/>
      <c r="O104" s="37"/>
      <c r="R104" s="37"/>
    </row>
    <row r="105" spans="2:18" x14ac:dyDescent="0.3">
      <c r="B105" s="56">
        <f t="shared" si="11"/>
        <v>42439</v>
      </c>
      <c r="C105" s="57">
        <f t="shared" si="7"/>
        <v>11</v>
      </c>
      <c r="D105" s="57" t="str">
        <f t="shared" si="8"/>
        <v/>
      </c>
      <c r="E105" s="58">
        <f t="shared" si="12"/>
        <v>42439</v>
      </c>
      <c r="F105" s="59" t="str">
        <f t="shared" si="9"/>
        <v>J</v>
      </c>
      <c r="G105" s="129" t="str">
        <f t="shared" si="10"/>
        <v>N</v>
      </c>
      <c r="I105" s="37"/>
      <c r="O105" s="37"/>
      <c r="R105" s="37"/>
    </row>
    <row r="106" spans="2:18" x14ac:dyDescent="0.3">
      <c r="B106" s="56">
        <f t="shared" si="11"/>
        <v>42440</v>
      </c>
      <c r="C106" s="57">
        <f t="shared" si="7"/>
        <v>11</v>
      </c>
      <c r="D106" s="57" t="str">
        <f t="shared" si="8"/>
        <v/>
      </c>
      <c r="E106" s="58">
        <f t="shared" si="12"/>
        <v>42440</v>
      </c>
      <c r="F106" s="59" t="str">
        <f t="shared" si="9"/>
        <v>V</v>
      </c>
      <c r="G106" s="129" t="str">
        <f t="shared" si="10"/>
        <v>N</v>
      </c>
      <c r="I106" s="37"/>
      <c r="O106" s="37"/>
      <c r="R106" s="37"/>
    </row>
    <row r="107" spans="2:18" x14ac:dyDescent="0.3">
      <c r="B107" s="56">
        <f t="shared" si="11"/>
        <v>42441</v>
      </c>
      <c r="C107" s="57">
        <f t="shared" si="7"/>
        <v>11</v>
      </c>
      <c r="D107" s="57" t="str">
        <f t="shared" si="8"/>
        <v/>
      </c>
      <c r="E107" s="58">
        <f t="shared" si="12"/>
        <v>42441</v>
      </c>
      <c r="F107" s="59" t="str">
        <f t="shared" si="9"/>
        <v>S</v>
      </c>
      <c r="G107" s="129" t="str">
        <f t="shared" si="10"/>
        <v>W</v>
      </c>
      <c r="I107" s="37"/>
      <c r="O107" s="37"/>
      <c r="R107" s="37"/>
    </row>
    <row r="108" spans="2:18" x14ac:dyDescent="0.3">
      <c r="B108" s="56">
        <f t="shared" si="11"/>
        <v>42442</v>
      </c>
      <c r="C108" s="57">
        <f t="shared" si="7"/>
        <v>11</v>
      </c>
      <c r="D108" s="57" t="str">
        <f t="shared" si="8"/>
        <v/>
      </c>
      <c r="E108" s="58">
        <f t="shared" si="12"/>
        <v>42442</v>
      </c>
      <c r="F108" s="59" t="str">
        <f t="shared" si="9"/>
        <v>D</v>
      </c>
      <c r="G108" s="129" t="str">
        <f t="shared" si="10"/>
        <v>W</v>
      </c>
      <c r="I108" s="37"/>
      <c r="O108" s="37"/>
      <c r="R108" s="37"/>
    </row>
    <row r="109" spans="2:18" x14ac:dyDescent="0.3">
      <c r="B109" s="56">
        <f t="shared" si="11"/>
        <v>42443</v>
      </c>
      <c r="C109" s="57">
        <f t="shared" si="7"/>
        <v>12</v>
      </c>
      <c r="D109" s="57" t="str">
        <f t="shared" si="8"/>
        <v/>
      </c>
      <c r="E109" s="58">
        <f t="shared" si="12"/>
        <v>42443</v>
      </c>
      <c r="F109" s="59" t="str">
        <f t="shared" si="9"/>
        <v>L</v>
      </c>
      <c r="G109" s="129" t="str">
        <f t="shared" si="10"/>
        <v>N</v>
      </c>
      <c r="I109" s="37"/>
      <c r="O109" s="37"/>
      <c r="R109" s="37"/>
    </row>
    <row r="110" spans="2:18" x14ac:dyDescent="0.3">
      <c r="B110" s="56">
        <f t="shared" si="11"/>
        <v>42444</v>
      </c>
      <c r="C110" s="57">
        <f t="shared" si="7"/>
        <v>12</v>
      </c>
      <c r="D110" s="57" t="str">
        <f t="shared" si="8"/>
        <v/>
      </c>
      <c r="E110" s="58">
        <f t="shared" si="12"/>
        <v>42444</v>
      </c>
      <c r="F110" s="59" t="str">
        <f t="shared" si="9"/>
        <v>M</v>
      </c>
      <c r="G110" s="129" t="str">
        <f t="shared" si="10"/>
        <v>N</v>
      </c>
      <c r="I110" s="37"/>
      <c r="O110" s="37"/>
      <c r="R110" s="37"/>
    </row>
    <row r="111" spans="2:18" x14ac:dyDescent="0.3">
      <c r="B111" s="56">
        <f t="shared" si="11"/>
        <v>42445</v>
      </c>
      <c r="C111" s="57">
        <f t="shared" si="7"/>
        <v>12</v>
      </c>
      <c r="D111" s="57" t="str">
        <f t="shared" si="8"/>
        <v/>
      </c>
      <c r="E111" s="58">
        <f t="shared" si="12"/>
        <v>42445</v>
      </c>
      <c r="F111" s="59" t="str">
        <f t="shared" si="9"/>
        <v>M</v>
      </c>
      <c r="G111" s="129" t="str">
        <f t="shared" si="10"/>
        <v>N</v>
      </c>
      <c r="I111" s="37"/>
      <c r="O111" s="37"/>
      <c r="R111" s="37"/>
    </row>
    <row r="112" spans="2:18" x14ac:dyDescent="0.3">
      <c r="B112" s="56">
        <f t="shared" si="11"/>
        <v>42446</v>
      </c>
      <c r="C112" s="57">
        <f t="shared" si="7"/>
        <v>12</v>
      </c>
      <c r="D112" s="57" t="str">
        <f t="shared" si="8"/>
        <v/>
      </c>
      <c r="E112" s="58">
        <f t="shared" si="12"/>
        <v>42446</v>
      </c>
      <c r="F112" s="59" t="str">
        <f t="shared" si="9"/>
        <v>J</v>
      </c>
      <c r="G112" s="129" t="str">
        <f t="shared" si="10"/>
        <v>N</v>
      </c>
      <c r="I112" s="37"/>
      <c r="O112" s="37"/>
      <c r="R112" s="37"/>
    </row>
    <row r="113" spans="2:18" x14ac:dyDescent="0.3">
      <c r="B113" s="56">
        <f t="shared" si="11"/>
        <v>42447</v>
      </c>
      <c r="C113" s="57">
        <f t="shared" si="7"/>
        <v>12</v>
      </c>
      <c r="D113" s="57" t="str">
        <f t="shared" si="8"/>
        <v/>
      </c>
      <c r="E113" s="58">
        <f t="shared" si="12"/>
        <v>42447</v>
      </c>
      <c r="F113" s="59" t="str">
        <f t="shared" si="9"/>
        <v>V</v>
      </c>
      <c r="G113" s="129" t="str">
        <f t="shared" si="10"/>
        <v>N</v>
      </c>
      <c r="I113" s="37"/>
      <c r="O113" s="37"/>
      <c r="R113" s="37"/>
    </row>
    <row r="114" spans="2:18" x14ac:dyDescent="0.3">
      <c r="B114" s="56">
        <f t="shared" si="11"/>
        <v>42448</v>
      </c>
      <c r="C114" s="57">
        <f t="shared" si="7"/>
        <v>12</v>
      </c>
      <c r="D114" s="57" t="str">
        <f t="shared" si="8"/>
        <v/>
      </c>
      <c r="E114" s="58">
        <f t="shared" si="12"/>
        <v>42448</v>
      </c>
      <c r="F114" s="59" t="str">
        <f t="shared" si="9"/>
        <v>S</v>
      </c>
      <c r="G114" s="129" t="str">
        <f t="shared" si="10"/>
        <v>W</v>
      </c>
      <c r="I114" s="37"/>
      <c r="O114" s="37"/>
      <c r="R114" s="37"/>
    </row>
    <row r="115" spans="2:18" x14ac:dyDescent="0.3">
      <c r="B115" s="56">
        <f t="shared" si="11"/>
        <v>42449</v>
      </c>
      <c r="C115" s="57">
        <f t="shared" si="7"/>
        <v>12</v>
      </c>
      <c r="D115" s="57" t="str">
        <f t="shared" si="8"/>
        <v/>
      </c>
      <c r="E115" s="58">
        <f t="shared" si="12"/>
        <v>42449</v>
      </c>
      <c r="F115" s="59" t="str">
        <f t="shared" si="9"/>
        <v>D</v>
      </c>
      <c r="G115" s="129" t="str">
        <f t="shared" si="10"/>
        <v>W</v>
      </c>
      <c r="I115" s="37"/>
      <c r="O115" s="37"/>
      <c r="R115" s="37"/>
    </row>
    <row r="116" spans="2:18" x14ac:dyDescent="0.3">
      <c r="B116" s="56">
        <f t="shared" si="11"/>
        <v>42450</v>
      </c>
      <c r="C116" s="57">
        <f t="shared" si="7"/>
        <v>13</v>
      </c>
      <c r="D116" s="57" t="str">
        <f t="shared" si="8"/>
        <v/>
      </c>
      <c r="E116" s="58">
        <f t="shared" si="12"/>
        <v>42450</v>
      </c>
      <c r="F116" s="59" t="str">
        <f t="shared" si="9"/>
        <v>L</v>
      </c>
      <c r="G116" s="129" t="str">
        <f t="shared" si="10"/>
        <v>N</v>
      </c>
      <c r="I116" s="37"/>
      <c r="O116" s="37"/>
      <c r="R116" s="37"/>
    </row>
    <row r="117" spans="2:18" x14ac:dyDescent="0.3">
      <c r="B117" s="56">
        <f t="shared" si="11"/>
        <v>42451</v>
      </c>
      <c r="C117" s="57">
        <f t="shared" si="7"/>
        <v>13</v>
      </c>
      <c r="D117" s="57" t="str">
        <f t="shared" si="8"/>
        <v/>
      </c>
      <c r="E117" s="58">
        <f t="shared" si="12"/>
        <v>42451</v>
      </c>
      <c r="F117" s="59" t="str">
        <f t="shared" si="9"/>
        <v>M</v>
      </c>
      <c r="G117" s="129" t="str">
        <f t="shared" si="10"/>
        <v>N</v>
      </c>
      <c r="I117" s="37"/>
      <c r="O117" s="37"/>
      <c r="R117" s="37"/>
    </row>
    <row r="118" spans="2:18" x14ac:dyDescent="0.3">
      <c r="B118" s="56">
        <f t="shared" si="11"/>
        <v>42452</v>
      </c>
      <c r="C118" s="57">
        <f t="shared" si="7"/>
        <v>13</v>
      </c>
      <c r="D118" s="57" t="str">
        <f t="shared" si="8"/>
        <v/>
      </c>
      <c r="E118" s="58">
        <f t="shared" si="12"/>
        <v>42452</v>
      </c>
      <c r="F118" s="59" t="str">
        <f t="shared" si="9"/>
        <v>M</v>
      </c>
      <c r="G118" s="129" t="str">
        <f t="shared" si="10"/>
        <v>N</v>
      </c>
      <c r="I118" s="37"/>
      <c r="O118" s="37"/>
      <c r="R118" s="37"/>
    </row>
    <row r="119" spans="2:18" x14ac:dyDescent="0.3">
      <c r="B119" s="56">
        <f t="shared" si="11"/>
        <v>42453</v>
      </c>
      <c r="C119" s="57">
        <f t="shared" si="7"/>
        <v>13</v>
      </c>
      <c r="D119" s="57" t="str">
        <f t="shared" si="8"/>
        <v/>
      </c>
      <c r="E119" s="58">
        <f t="shared" si="12"/>
        <v>42453</v>
      </c>
      <c r="F119" s="59" t="str">
        <f t="shared" si="9"/>
        <v>J</v>
      </c>
      <c r="G119" s="129" t="str">
        <f t="shared" si="10"/>
        <v>N</v>
      </c>
      <c r="I119" s="37"/>
      <c r="O119" s="37"/>
      <c r="R119" s="37"/>
    </row>
    <row r="120" spans="2:18" x14ac:dyDescent="0.3">
      <c r="B120" s="56">
        <f t="shared" si="11"/>
        <v>42454</v>
      </c>
      <c r="C120" s="57">
        <f t="shared" si="7"/>
        <v>13</v>
      </c>
      <c r="D120" s="57" t="str">
        <f t="shared" si="8"/>
        <v/>
      </c>
      <c r="E120" s="58">
        <f t="shared" si="12"/>
        <v>42454</v>
      </c>
      <c r="F120" s="59" t="str">
        <f t="shared" si="9"/>
        <v>V</v>
      </c>
      <c r="G120" s="129" t="str">
        <f t="shared" si="10"/>
        <v>N</v>
      </c>
      <c r="I120" s="37"/>
      <c r="O120" s="37"/>
      <c r="R120" s="37"/>
    </row>
    <row r="121" spans="2:18" x14ac:dyDescent="0.3">
      <c r="B121" s="56">
        <f t="shared" si="11"/>
        <v>42455</v>
      </c>
      <c r="C121" s="57">
        <f t="shared" si="7"/>
        <v>13</v>
      </c>
      <c r="D121" s="57" t="str">
        <f t="shared" si="8"/>
        <v/>
      </c>
      <c r="E121" s="58">
        <f t="shared" si="12"/>
        <v>42455</v>
      </c>
      <c r="F121" s="59" t="str">
        <f t="shared" si="9"/>
        <v>S</v>
      </c>
      <c r="G121" s="129" t="str">
        <f t="shared" si="10"/>
        <v>W</v>
      </c>
      <c r="I121" s="37"/>
      <c r="O121" s="37"/>
      <c r="R121" s="37"/>
    </row>
    <row r="122" spans="2:18" x14ac:dyDescent="0.3">
      <c r="B122" s="56">
        <f t="shared" si="11"/>
        <v>42456</v>
      </c>
      <c r="C122" s="57">
        <f t="shared" si="7"/>
        <v>13</v>
      </c>
      <c r="D122" s="57" t="str">
        <f t="shared" si="8"/>
        <v>F</v>
      </c>
      <c r="E122" s="58">
        <f t="shared" si="12"/>
        <v>42456</v>
      </c>
      <c r="F122" s="59" t="str">
        <f t="shared" si="9"/>
        <v>f</v>
      </c>
      <c r="G122" s="129" t="str">
        <f t="shared" si="10"/>
        <v>W</v>
      </c>
      <c r="I122" s="37"/>
      <c r="O122" s="37"/>
      <c r="R122" s="37"/>
    </row>
    <row r="123" spans="2:18" x14ac:dyDescent="0.3">
      <c r="B123" s="56">
        <f t="shared" si="11"/>
        <v>42457</v>
      </c>
      <c r="C123" s="57">
        <f t="shared" si="7"/>
        <v>14</v>
      </c>
      <c r="D123" s="57" t="str">
        <f t="shared" si="8"/>
        <v>F</v>
      </c>
      <c r="E123" s="58">
        <f t="shared" si="12"/>
        <v>42457</v>
      </c>
      <c r="F123" s="59" t="str">
        <f t="shared" si="9"/>
        <v>f</v>
      </c>
      <c r="G123" s="129" t="str">
        <f t="shared" si="10"/>
        <v>F</v>
      </c>
      <c r="I123" s="37"/>
      <c r="O123" s="37"/>
      <c r="R123" s="37"/>
    </row>
    <row r="124" spans="2:18" x14ac:dyDescent="0.3">
      <c r="B124" s="56">
        <f t="shared" si="11"/>
        <v>42458</v>
      </c>
      <c r="C124" s="57">
        <f t="shared" si="7"/>
        <v>14</v>
      </c>
      <c r="D124" s="57" t="str">
        <f t="shared" si="8"/>
        <v/>
      </c>
      <c r="E124" s="58">
        <f t="shared" si="12"/>
        <v>42458</v>
      </c>
      <c r="F124" s="59" t="str">
        <f t="shared" si="9"/>
        <v>M</v>
      </c>
      <c r="G124" s="129" t="str">
        <f t="shared" si="10"/>
        <v>N</v>
      </c>
      <c r="I124" s="37"/>
      <c r="O124" s="37"/>
      <c r="R124" s="37"/>
    </row>
    <row r="125" spans="2:18" x14ac:dyDescent="0.3">
      <c r="B125" s="56">
        <f t="shared" si="11"/>
        <v>42459</v>
      </c>
      <c r="C125" s="57">
        <f t="shared" si="7"/>
        <v>14</v>
      </c>
      <c r="D125" s="57" t="str">
        <f t="shared" si="8"/>
        <v/>
      </c>
      <c r="E125" s="58">
        <f t="shared" si="12"/>
        <v>42459</v>
      </c>
      <c r="F125" s="59" t="str">
        <f t="shared" si="9"/>
        <v>M</v>
      </c>
      <c r="G125" s="129" t="str">
        <f t="shared" si="10"/>
        <v>N</v>
      </c>
      <c r="I125" s="37"/>
      <c r="O125" s="37"/>
      <c r="R125" s="37"/>
    </row>
    <row r="126" spans="2:18" x14ac:dyDescent="0.3">
      <c r="B126" s="56">
        <f t="shared" si="11"/>
        <v>42460</v>
      </c>
      <c r="C126" s="57">
        <f t="shared" si="7"/>
        <v>14</v>
      </c>
      <c r="D126" s="57" t="str">
        <f t="shared" si="8"/>
        <v/>
      </c>
      <c r="E126" s="58">
        <f t="shared" si="12"/>
        <v>42460</v>
      </c>
      <c r="F126" s="59" t="str">
        <f t="shared" si="9"/>
        <v>J</v>
      </c>
      <c r="G126" s="129" t="str">
        <f t="shared" si="10"/>
        <v>N</v>
      </c>
      <c r="I126" s="37"/>
      <c r="O126" s="37"/>
      <c r="R126" s="37"/>
    </row>
    <row r="127" spans="2:18" x14ac:dyDescent="0.3">
      <c r="B127" s="56">
        <f t="shared" si="11"/>
        <v>42461</v>
      </c>
      <c r="C127" s="57">
        <f t="shared" si="7"/>
        <v>14</v>
      </c>
      <c r="D127" s="57" t="str">
        <f t="shared" si="8"/>
        <v/>
      </c>
      <c r="E127" s="58">
        <f t="shared" si="12"/>
        <v>42461</v>
      </c>
      <c r="F127" s="59" t="str">
        <f t="shared" si="9"/>
        <v>V</v>
      </c>
      <c r="G127" s="129" t="str">
        <f t="shared" si="10"/>
        <v>N</v>
      </c>
      <c r="I127" s="37"/>
      <c r="O127" s="37"/>
      <c r="R127" s="37"/>
    </row>
    <row r="128" spans="2:18" x14ac:dyDescent="0.3">
      <c r="B128" s="56">
        <f t="shared" si="11"/>
        <v>42462</v>
      </c>
      <c r="C128" s="57">
        <f t="shared" si="7"/>
        <v>14</v>
      </c>
      <c r="D128" s="57" t="str">
        <f t="shared" si="8"/>
        <v/>
      </c>
      <c r="E128" s="58">
        <f t="shared" si="12"/>
        <v>42462</v>
      </c>
      <c r="F128" s="59" t="str">
        <f t="shared" si="9"/>
        <v>S</v>
      </c>
      <c r="G128" s="129" t="str">
        <f t="shared" si="10"/>
        <v>W</v>
      </c>
      <c r="I128" s="37"/>
      <c r="O128" s="37"/>
      <c r="R128" s="37"/>
    </row>
    <row r="129" spans="2:18" x14ac:dyDescent="0.3">
      <c r="B129" s="56">
        <f t="shared" si="11"/>
        <v>42463</v>
      </c>
      <c r="C129" s="57">
        <f t="shared" si="7"/>
        <v>14</v>
      </c>
      <c r="D129" s="57" t="str">
        <f t="shared" si="8"/>
        <v/>
      </c>
      <c r="E129" s="58">
        <f t="shared" si="12"/>
        <v>42463</v>
      </c>
      <c r="F129" s="59" t="str">
        <f t="shared" si="9"/>
        <v>D</v>
      </c>
      <c r="G129" s="129" t="str">
        <f t="shared" si="10"/>
        <v>W</v>
      </c>
      <c r="I129" s="37"/>
      <c r="O129" s="37"/>
      <c r="R129" s="37"/>
    </row>
    <row r="130" spans="2:18" x14ac:dyDescent="0.3">
      <c r="B130" s="56">
        <f t="shared" si="11"/>
        <v>42464</v>
      </c>
      <c r="C130" s="57">
        <f t="shared" si="7"/>
        <v>15</v>
      </c>
      <c r="D130" s="57" t="str">
        <f t="shared" si="8"/>
        <v/>
      </c>
      <c r="E130" s="58">
        <f t="shared" si="12"/>
        <v>42464</v>
      </c>
      <c r="F130" s="59" t="str">
        <f t="shared" si="9"/>
        <v>L</v>
      </c>
      <c r="G130" s="129" t="str">
        <f>IF(COUNTIFS(Q$5:Q$18, "&lt;="&amp;E130,R$5:R$18, "&gt;="&amp;E130)&gt;0,"S",IF(WEEKDAY(E130,2)&gt;=6,"W",IF(NOT(ISERROR(MATCH(E130,jfdate,0))),"F","N")))</f>
        <v>N</v>
      </c>
      <c r="I130" s="37"/>
      <c r="O130" s="37"/>
      <c r="R130" s="37"/>
    </row>
    <row r="131" spans="2:18" x14ac:dyDescent="0.3">
      <c r="B131" s="56">
        <f t="shared" si="11"/>
        <v>42465</v>
      </c>
      <c r="C131" s="57">
        <f t="shared" si="7"/>
        <v>15</v>
      </c>
      <c r="D131" s="57" t="str">
        <f t="shared" si="8"/>
        <v/>
      </c>
      <c r="E131" s="58">
        <f t="shared" si="12"/>
        <v>42465</v>
      </c>
      <c r="F131" s="59" t="str">
        <f t="shared" si="9"/>
        <v>M</v>
      </c>
      <c r="G131" s="129" t="str">
        <f>IF(COUNTIFS(Q$5:Q$18, "&lt;="&amp;E131,R$5:R$18, "&gt;="&amp;E131)&gt;0,"S",IF(WEEKDAY(E131,2)&gt;=6,"W",IF(NOT(ISERROR(MATCH(E131,jfdate,0))),"F","N")))</f>
        <v>N</v>
      </c>
      <c r="I131" s="37"/>
      <c r="O131" s="37"/>
      <c r="R131" s="37"/>
    </row>
    <row r="132" spans="2:18" x14ac:dyDescent="0.3">
      <c r="B132" s="56">
        <f t="shared" si="11"/>
        <v>42466</v>
      </c>
      <c r="C132" s="57">
        <f t="shared" si="7"/>
        <v>15</v>
      </c>
      <c r="D132" s="57" t="str">
        <f t="shared" si="8"/>
        <v/>
      </c>
      <c r="E132" s="58">
        <f t="shared" si="12"/>
        <v>42466</v>
      </c>
      <c r="F132" s="59" t="str">
        <f t="shared" si="9"/>
        <v>M</v>
      </c>
      <c r="G132" s="129" t="str">
        <f t="shared" si="10"/>
        <v>N</v>
      </c>
      <c r="I132" s="37"/>
      <c r="O132" s="37"/>
      <c r="R132" s="37"/>
    </row>
    <row r="133" spans="2:18" x14ac:dyDescent="0.3">
      <c r="B133" s="56">
        <f t="shared" si="11"/>
        <v>42467</v>
      </c>
      <c r="C133" s="57">
        <f t="shared" ref="C133:C196" si="13">WEEKNUM(B133,2)</f>
        <v>15</v>
      </c>
      <c r="D133" s="57" t="str">
        <f t="shared" ref="D133:D196" si="14">IF(ISERROR(VLOOKUP(E133,jfdate,1,TRUE)),"",IF(VLOOKUP(E133,jfdate,1,TRUE)=B133,"F",""))</f>
        <v/>
      </c>
      <c r="E133" s="58">
        <f t="shared" si="12"/>
        <v>42467</v>
      </c>
      <c r="F133" s="59" t="str">
        <f t="shared" ref="F133:F196" si="15">IF(D133="f","f",VLOOKUP(WEEKDAY(E133),jourabbrege,2,FALSE))</f>
        <v>J</v>
      </c>
      <c r="G133" s="129" t="str">
        <f t="shared" ref="G133:G196" si="16">IF(COUNTIFS(Q$5:Q$18, "&lt;="&amp;E133,R$5:R$18, "&gt;="&amp;E133)&gt;0,"S",IF(WEEKDAY(E133,2)&gt;=6,"W",IF(NOT(ISERROR(MATCH(E133,jfdate,0))),"F","N")))</f>
        <v>N</v>
      </c>
      <c r="I133" s="37"/>
      <c r="O133" s="37"/>
      <c r="R133" s="37"/>
    </row>
    <row r="134" spans="2:18" x14ac:dyDescent="0.3">
      <c r="B134" s="56">
        <f t="shared" ref="B134:B197" si="17">+B133+1</f>
        <v>42468</v>
      </c>
      <c r="C134" s="57">
        <f t="shared" si="13"/>
        <v>15</v>
      </c>
      <c r="D134" s="57" t="str">
        <f t="shared" si="14"/>
        <v/>
      </c>
      <c r="E134" s="58">
        <f t="shared" ref="E134:E197" si="18">+E133+1</f>
        <v>42468</v>
      </c>
      <c r="F134" s="59" t="str">
        <f t="shared" si="15"/>
        <v>V</v>
      </c>
      <c r="G134" s="129" t="str">
        <f t="shared" si="16"/>
        <v>N</v>
      </c>
      <c r="I134" s="37"/>
      <c r="O134" s="37"/>
      <c r="R134" s="37"/>
    </row>
    <row r="135" spans="2:18" x14ac:dyDescent="0.3">
      <c r="B135" s="56">
        <f t="shared" si="17"/>
        <v>42469</v>
      </c>
      <c r="C135" s="57">
        <f t="shared" si="13"/>
        <v>15</v>
      </c>
      <c r="D135" s="57" t="str">
        <f t="shared" si="14"/>
        <v/>
      </c>
      <c r="E135" s="58">
        <f t="shared" si="18"/>
        <v>42469</v>
      </c>
      <c r="F135" s="59" t="str">
        <f t="shared" si="15"/>
        <v>S</v>
      </c>
      <c r="G135" s="129" t="str">
        <f t="shared" si="16"/>
        <v>W</v>
      </c>
      <c r="I135" s="37"/>
      <c r="O135" s="37"/>
      <c r="R135" s="37"/>
    </row>
    <row r="136" spans="2:18" x14ac:dyDescent="0.3">
      <c r="B136" s="56">
        <f t="shared" si="17"/>
        <v>42470</v>
      </c>
      <c r="C136" s="57">
        <f t="shared" si="13"/>
        <v>15</v>
      </c>
      <c r="D136" s="57" t="str">
        <f t="shared" si="14"/>
        <v/>
      </c>
      <c r="E136" s="58">
        <f t="shared" si="18"/>
        <v>42470</v>
      </c>
      <c r="F136" s="59" t="str">
        <f t="shared" si="15"/>
        <v>D</v>
      </c>
      <c r="G136" s="129" t="str">
        <f t="shared" si="16"/>
        <v>W</v>
      </c>
      <c r="I136" s="37"/>
      <c r="O136" s="37"/>
      <c r="R136" s="37"/>
    </row>
    <row r="137" spans="2:18" x14ac:dyDescent="0.3">
      <c r="B137" s="56">
        <f t="shared" si="17"/>
        <v>42471</v>
      </c>
      <c r="C137" s="57">
        <f t="shared" si="13"/>
        <v>16</v>
      </c>
      <c r="D137" s="57" t="str">
        <f t="shared" si="14"/>
        <v/>
      </c>
      <c r="E137" s="58">
        <f t="shared" si="18"/>
        <v>42471</v>
      </c>
      <c r="F137" s="59" t="str">
        <f t="shared" si="15"/>
        <v>L</v>
      </c>
      <c r="G137" s="129" t="str">
        <f t="shared" si="16"/>
        <v>N</v>
      </c>
      <c r="I137" s="37"/>
      <c r="O137" s="37"/>
      <c r="R137" s="37"/>
    </row>
    <row r="138" spans="2:18" x14ac:dyDescent="0.3">
      <c r="B138" s="56">
        <f t="shared" si="17"/>
        <v>42472</v>
      </c>
      <c r="C138" s="57">
        <f t="shared" si="13"/>
        <v>16</v>
      </c>
      <c r="D138" s="57" t="str">
        <f t="shared" si="14"/>
        <v/>
      </c>
      <c r="E138" s="58">
        <f t="shared" si="18"/>
        <v>42472</v>
      </c>
      <c r="F138" s="59" t="str">
        <f t="shared" si="15"/>
        <v>M</v>
      </c>
      <c r="G138" s="129" t="str">
        <f t="shared" si="16"/>
        <v>N</v>
      </c>
      <c r="I138" s="37"/>
      <c r="O138" s="37"/>
      <c r="R138" s="37"/>
    </row>
    <row r="139" spans="2:18" x14ac:dyDescent="0.3">
      <c r="B139" s="56">
        <f t="shared" si="17"/>
        <v>42473</v>
      </c>
      <c r="C139" s="57">
        <f t="shared" si="13"/>
        <v>16</v>
      </c>
      <c r="D139" s="57" t="str">
        <f t="shared" si="14"/>
        <v/>
      </c>
      <c r="E139" s="58">
        <f t="shared" si="18"/>
        <v>42473</v>
      </c>
      <c r="F139" s="59" t="str">
        <f t="shared" si="15"/>
        <v>M</v>
      </c>
      <c r="G139" s="129" t="str">
        <f t="shared" si="16"/>
        <v>N</v>
      </c>
      <c r="I139" s="37"/>
      <c r="O139" s="37"/>
      <c r="R139" s="37"/>
    </row>
    <row r="140" spans="2:18" x14ac:dyDescent="0.3">
      <c r="B140" s="56">
        <f t="shared" si="17"/>
        <v>42474</v>
      </c>
      <c r="C140" s="57">
        <f t="shared" si="13"/>
        <v>16</v>
      </c>
      <c r="D140" s="57" t="str">
        <f t="shared" si="14"/>
        <v/>
      </c>
      <c r="E140" s="58">
        <f t="shared" si="18"/>
        <v>42474</v>
      </c>
      <c r="F140" s="59" t="str">
        <f t="shared" si="15"/>
        <v>J</v>
      </c>
      <c r="G140" s="129" t="str">
        <f t="shared" si="16"/>
        <v>N</v>
      </c>
      <c r="I140" s="37"/>
      <c r="O140" s="37"/>
      <c r="R140" s="37"/>
    </row>
    <row r="141" spans="2:18" x14ac:dyDescent="0.3">
      <c r="B141" s="56">
        <f t="shared" si="17"/>
        <v>42475</v>
      </c>
      <c r="C141" s="57">
        <f t="shared" si="13"/>
        <v>16</v>
      </c>
      <c r="D141" s="57" t="str">
        <f t="shared" si="14"/>
        <v/>
      </c>
      <c r="E141" s="58">
        <f t="shared" si="18"/>
        <v>42475</v>
      </c>
      <c r="F141" s="59" t="str">
        <f t="shared" si="15"/>
        <v>V</v>
      </c>
      <c r="G141" s="129" t="str">
        <f t="shared" si="16"/>
        <v>N</v>
      </c>
      <c r="I141" s="37"/>
      <c r="O141" s="37"/>
      <c r="R141" s="37"/>
    </row>
    <row r="142" spans="2:18" x14ac:dyDescent="0.3">
      <c r="B142" s="56">
        <f t="shared" si="17"/>
        <v>42476</v>
      </c>
      <c r="C142" s="57">
        <f t="shared" si="13"/>
        <v>16</v>
      </c>
      <c r="D142" s="57" t="str">
        <f t="shared" si="14"/>
        <v/>
      </c>
      <c r="E142" s="58">
        <f t="shared" si="18"/>
        <v>42476</v>
      </c>
      <c r="F142" s="59" t="str">
        <f t="shared" si="15"/>
        <v>S</v>
      </c>
      <c r="G142" s="129" t="str">
        <f t="shared" si="16"/>
        <v>S</v>
      </c>
      <c r="I142" s="37"/>
      <c r="O142" s="37"/>
      <c r="R142" s="37"/>
    </row>
    <row r="143" spans="2:18" x14ac:dyDescent="0.3">
      <c r="B143" s="56">
        <f t="shared" si="17"/>
        <v>42477</v>
      </c>
      <c r="C143" s="57">
        <f t="shared" si="13"/>
        <v>16</v>
      </c>
      <c r="D143" s="57" t="str">
        <f t="shared" si="14"/>
        <v/>
      </c>
      <c r="E143" s="58">
        <f t="shared" si="18"/>
        <v>42477</v>
      </c>
      <c r="F143" s="59" t="str">
        <f t="shared" si="15"/>
        <v>D</v>
      </c>
      <c r="G143" s="129" t="str">
        <f t="shared" si="16"/>
        <v>S</v>
      </c>
      <c r="I143" s="37"/>
      <c r="O143" s="37"/>
      <c r="R143" s="37"/>
    </row>
    <row r="144" spans="2:18" x14ac:dyDescent="0.3">
      <c r="B144" s="56">
        <f t="shared" si="17"/>
        <v>42478</v>
      </c>
      <c r="C144" s="57">
        <f t="shared" si="13"/>
        <v>17</v>
      </c>
      <c r="D144" s="57" t="str">
        <f t="shared" si="14"/>
        <v/>
      </c>
      <c r="E144" s="58">
        <f t="shared" si="18"/>
        <v>42478</v>
      </c>
      <c r="F144" s="59" t="str">
        <f t="shared" si="15"/>
        <v>L</v>
      </c>
      <c r="G144" s="129" t="str">
        <f t="shared" si="16"/>
        <v>S</v>
      </c>
      <c r="I144" s="37"/>
      <c r="O144" s="37"/>
      <c r="R144" s="37"/>
    </row>
    <row r="145" spans="2:18" x14ac:dyDescent="0.3">
      <c r="B145" s="56">
        <f t="shared" si="17"/>
        <v>42479</v>
      </c>
      <c r="C145" s="57">
        <f t="shared" si="13"/>
        <v>17</v>
      </c>
      <c r="D145" s="57" t="str">
        <f t="shared" si="14"/>
        <v/>
      </c>
      <c r="E145" s="58">
        <f t="shared" si="18"/>
        <v>42479</v>
      </c>
      <c r="F145" s="59" t="str">
        <f t="shared" si="15"/>
        <v>M</v>
      </c>
      <c r="G145" s="129" t="str">
        <f t="shared" si="16"/>
        <v>S</v>
      </c>
      <c r="I145" s="37"/>
      <c r="O145" s="37"/>
      <c r="R145" s="37"/>
    </row>
    <row r="146" spans="2:18" x14ac:dyDescent="0.3">
      <c r="B146" s="56">
        <f t="shared" si="17"/>
        <v>42480</v>
      </c>
      <c r="C146" s="57">
        <f t="shared" si="13"/>
        <v>17</v>
      </c>
      <c r="D146" s="57" t="str">
        <f t="shared" si="14"/>
        <v/>
      </c>
      <c r="E146" s="58">
        <f t="shared" si="18"/>
        <v>42480</v>
      </c>
      <c r="F146" s="59" t="str">
        <f t="shared" si="15"/>
        <v>M</v>
      </c>
      <c r="G146" s="129" t="str">
        <f t="shared" si="16"/>
        <v>S</v>
      </c>
      <c r="I146" s="37"/>
      <c r="O146" s="37"/>
      <c r="R146" s="37"/>
    </row>
    <row r="147" spans="2:18" x14ac:dyDescent="0.3">
      <c r="B147" s="56">
        <f t="shared" si="17"/>
        <v>42481</v>
      </c>
      <c r="C147" s="57">
        <f t="shared" si="13"/>
        <v>17</v>
      </c>
      <c r="D147" s="57" t="str">
        <f t="shared" si="14"/>
        <v/>
      </c>
      <c r="E147" s="58">
        <f t="shared" si="18"/>
        <v>42481</v>
      </c>
      <c r="F147" s="59" t="str">
        <f t="shared" si="15"/>
        <v>J</v>
      </c>
      <c r="G147" s="129" t="str">
        <f t="shared" si="16"/>
        <v>S</v>
      </c>
      <c r="I147" s="37"/>
      <c r="O147" s="37"/>
      <c r="R147" s="37"/>
    </row>
    <row r="148" spans="2:18" x14ac:dyDescent="0.3">
      <c r="B148" s="56">
        <f t="shared" si="17"/>
        <v>42482</v>
      </c>
      <c r="C148" s="57">
        <f t="shared" si="13"/>
        <v>17</v>
      </c>
      <c r="D148" s="57" t="str">
        <f t="shared" si="14"/>
        <v/>
      </c>
      <c r="E148" s="58">
        <f t="shared" si="18"/>
        <v>42482</v>
      </c>
      <c r="F148" s="59" t="str">
        <f t="shared" si="15"/>
        <v>V</v>
      </c>
      <c r="G148" s="129" t="str">
        <f t="shared" si="16"/>
        <v>S</v>
      </c>
      <c r="I148" s="37"/>
      <c r="O148" s="37"/>
      <c r="R148" s="37"/>
    </row>
    <row r="149" spans="2:18" x14ac:dyDescent="0.3">
      <c r="B149" s="56">
        <f t="shared" si="17"/>
        <v>42483</v>
      </c>
      <c r="C149" s="57">
        <f t="shared" si="13"/>
        <v>17</v>
      </c>
      <c r="D149" s="57" t="str">
        <f t="shared" si="14"/>
        <v/>
      </c>
      <c r="E149" s="58">
        <f t="shared" si="18"/>
        <v>42483</v>
      </c>
      <c r="F149" s="59" t="str">
        <f t="shared" si="15"/>
        <v>S</v>
      </c>
      <c r="G149" s="129" t="str">
        <f t="shared" si="16"/>
        <v>S</v>
      </c>
      <c r="I149" s="37"/>
      <c r="O149" s="37"/>
      <c r="R149" s="37"/>
    </row>
    <row r="150" spans="2:18" x14ac:dyDescent="0.3">
      <c r="B150" s="56">
        <f t="shared" si="17"/>
        <v>42484</v>
      </c>
      <c r="C150" s="57">
        <f t="shared" si="13"/>
        <v>17</v>
      </c>
      <c r="D150" s="57" t="str">
        <f t="shared" si="14"/>
        <v/>
      </c>
      <c r="E150" s="58">
        <f t="shared" si="18"/>
        <v>42484</v>
      </c>
      <c r="F150" s="59" t="str">
        <f t="shared" si="15"/>
        <v>D</v>
      </c>
      <c r="G150" s="129" t="str">
        <f t="shared" si="16"/>
        <v>S</v>
      </c>
      <c r="I150" s="37"/>
      <c r="O150" s="37"/>
      <c r="R150" s="37"/>
    </row>
    <row r="151" spans="2:18" x14ac:dyDescent="0.3">
      <c r="B151" s="56">
        <f t="shared" si="17"/>
        <v>42485</v>
      </c>
      <c r="C151" s="57">
        <f t="shared" si="13"/>
        <v>18</v>
      </c>
      <c r="D151" s="57" t="str">
        <f t="shared" si="14"/>
        <v/>
      </c>
      <c r="E151" s="58">
        <f t="shared" si="18"/>
        <v>42485</v>
      </c>
      <c r="F151" s="59" t="str">
        <f t="shared" si="15"/>
        <v>L</v>
      </c>
      <c r="G151" s="129" t="str">
        <f t="shared" si="16"/>
        <v>S</v>
      </c>
      <c r="I151" s="37"/>
      <c r="O151" s="37"/>
      <c r="R151" s="37"/>
    </row>
    <row r="152" spans="2:18" x14ac:dyDescent="0.3">
      <c r="B152" s="56">
        <f t="shared" si="17"/>
        <v>42486</v>
      </c>
      <c r="C152" s="57">
        <f t="shared" si="13"/>
        <v>18</v>
      </c>
      <c r="D152" s="57" t="str">
        <f t="shared" si="14"/>
        <v/>
      </c>
      <c r="E152" s="58">
        <f t="shared" si="18"/>
        <v>42486</v>
      </c>
      <c r="F152" s="59" t="str">
        <f t="shared" si="15"/>
        <v>M</v>
      </c>
      <c r="G152" s="129" t="str">
        <f t="shared" si="16"/>
        <v>S</v>
      </c>
      <c r="I152" s="37"/>
      <c r="O152" s="37"/>
      <c r="R152" s="37"/>
    </row>
    <row r="153" spans="2:18" x14ac:dyDescent="0.3">
      <c r="B153" s="56">
        <f t="shared" si="17"/>
        <v>42487</v>
      </c>
      <c r="C153" s="57">
        <f t="shared" si="13"/>
        <v>18</v>
      </c>
      <c r="D153" s="57" t="str">
        <f t="shared" si="14"/>
        <v/>
      </c>
      <c r="E153" s="58">
        <f t="shared" si="18"/>
        <v>42487</v>
      </c>
      <c r="F153" s="59" t="str">
        <f t="shared" si="15"/>
        <v>M</v>
      </c>
      <c r="G153" s="129" t="str">
        <f t="shared" si="16"/>
        <v>S</v>
      </c>
      <c r="I153" s="37"/>
      <c r="O153" s="37"/>
      <c r="R153" s="37"/>
    </row>
    <row r="154" spans="2:18" x14ac:dyDescent="0.3">
      <c r="B154" s="56">
        <f t="shared" si="17"/>
        <v>42488</v>
      </c>
      <c r="C154" s="57">
        <f t="shared" si="13"/>
        <v>18</v>
      </c>
      <c r="D154" s="57" t="str">
        <f t="shared" si="14"/>
        <v/>
      </c>
      <c r="E154" s="58">
        <f t="shared" si="18"/>
        <v>42488</v>
      </c>
      <c r="F154" s="59" t="str">
        <f t="shared" si="15"/>
        <v>J</v>
      </c>
      <c r="G154" s="129" t="str">
        <f t="shared" si="16"/>
        <v>S</v>
      </c>
      <c r="I154" s="37"/>
      <c r="O154" s="37"/>
      <c r="R154" s="37"/>
    </row>
    <row r="155" spans="2:18" x14ac:dyDescent="0.3">
      <c r="B155" s="56">
        <f t="shared" si="17"/>
        <v>42489</v>
      </c>
      <c r="C155" s="57">
        <f t="shared" si="13"/>
        <v>18</v>
      </c>
      <c r="D155" s="57" t="str">
        <f t="shared" si="14"/>
        <v/>
      </c>
      <c r="E155" s="58">
        <f t="shared" si="18"/>
        <v>42489</v>
      </c>
      <c r="F155" s="59" t="str">
        <f t="shared" si="15"/>
        <v>V</v>
      </c>
      <c r="G155" s="129" t="str">
        <f t="shared" si="16"/>
        <v>S</v>
      </c>
      <c r="I155" s="37"/>
      <c r="O155" s="37"/>
      <c r="R155" s="37"/>
    </row>
    <row r="156" spans="2:18" x14ac:dyDescent="0.3">
      <c r="B156" s="56">
        <f t="shared" si="17"/>
        <v>42490</v>
      </c>
      <c r="C156" s="57">
        <f t="shared" si="13"/>
        <v>18</v>
      </c>
      <c r="D156" s="57" t="str">
        <f t="shared" si="14"/>
        <v/>
      </c>
      <c r="E156" s="58">
        <f t="shared" si="18"/>
        <v>42490</v>
      </c>
      <c r="F156" s="59" t="str">
        <f t="shared" si="15"/>
        <v>S</v>
      </c>
      <c r="G156" s="129" t="str">
        <f t="shared" si="16"/>
        <v>S</v>
      </c>
      <c r="I156" s="37"/>
      <c r="O156" s="37"/>
      <c r="R156" s="37"/>
    </row>
    <row r="157" spans="2:18" x14ac:dyDescent="0.3">
      <c r="B157" s="56">
        <f t="shared" si="17"/>
        <v>42491</v>
      </c>
      <c r="C157" s="57">
        <f t="shared" si="13"/>
        <v>18</v>
      </c>
      <c r="D157" s="57" t="str">
        <f t="shared" si="14"/>
        <v>F</v>
      </c>
      <c r="E157" s="58">
        <f t="shared" si="18"/>
        <v>42491</v>
      </c>
      <c r="F157" s="59" t="str">
        <f t="shared" si="15"/>
        <v>f</v>
      </c>
      <c r="G157" s="129" t="str">
        <f t="shared" si="16"/>
        <v>S</v>
      </c>
      <c r="I157" s="37"/>
      <c r="O157" s="37"/>
      <c r="R157" s="37"/>
    </row>
    <row r="158" spans="2:18" x14ac:dyDescent="0.3">
      <c r="B158" s="56">
        <f t="shared" si="17"/>
        <v>42492</v>
      </c>
      <c r="C158" s="57">
        <f t="shared" si="13"/>
        <v>19</v>
      </c>
      <c r="D158" s="57" t="str">
        <f t="shared" si="14"/>
        <v/>
      </c>
      <c r="E158" s="58">
        <f t="shared" si="18"/>
        <v>42492</v>
      </c>
      <c r="F158" s="59" t="str">
        <f t="shared" si="15"/>
        <v>L</v>
      </c>
      <c r="G158" s="129" t="str">
        <f t="shared" si="16"/>
        <v>N</v>
      </c>
      <c r="I158" s="37"/>
      <c r="O158" s="37"/>
      <c r="R158" s="37"/>
    </row>
    <row r="159" spans="2:18" x14ac:dyDescent="0.3">
      <c r="B159" s="56">
        <f t="shared" si="17"/>
        <v>42493</v>
      </c>
      <c r="C159" s="57">
        <f t="shared" si="13"/>
        <v>19</v>
      </c>
      <c r="D159" s="57" t="str">
        <f t="shared" si="14"/>
        <v/>
      </c>
      <c r="E159" s="58">
        <f t="shared" si="18"/>
        <v>42493</v>
      </c>
      <c r="F159" s="59" t="str">
        <f t="shared" si="15"/>
        <v>M</v>
      </c>
      <c r="G159" s="129" t="str">
        <f t="shared" si="16"/>
        <v>N</v>
      </c>
      <c r="I159" s="37"/>
      <c r="O159" s="37"/>
      <c r="R159" s="37"/>
    </row>
    <row r="160" spans="2:18" x14ac:dyDescent="0.3">
      <c r="B160" s="56">
        <f t="shared" si="17"/>
        <v>42494</v>
      </c>
      <c r="C160" s="57">
        <f t="shared" si="13"/>
        <v>19</v>
      </c>
      <c r="D160" s="57" t="str">
        <f t="shared" si="14"/>
        <v/>
      </c>
      <c r="E160" s="58">
        <f t="shared" si="18"/>
        <v>42494</v>
      </c>
      <c r="F160" s="59" t="str">
        <f t="shared" si="15"/>
        <v>M</v>
      </c>
      <c r="G160" s="129" t="str">
        <f t="shared" si="16"/>
        <v>N</v>
      </c>
      <c r="I160" s="37"/>
      <c r="O160" s="37"/>
      <c r="R160" s="37"/>
    </row>
    <row r="161" spans="2:18" x14ac:dyDescent="0.3">
      <c r="B161" s="56">
        <f t="shared" si="17"/>
        <v>42495</v>
      </c>
      <c r="C161" s="57">
        <f t="shared" si="13"/>
        <v>19</v>
      </c>
      <c r="D161" s="57" t="str">
        <f t="shared" si="14"/>
        <v/>
      </c>
      <c r="E161" s="58">
        <f t="shared" si="18"/>
        <v>42495</v>
      </c>
      <c r="F161" s="59" t="str">
        <f t="shared" si="15"/>
        <v>J</v>
      </c>
      <c r="G161" s="129" t="str">
        <f t="shared" si="16"/>
        <v>F</v>
      </c>
      <c r="I161" s="37"/>
      <c r="O161" s="37"/>
      <c r="R161" s="37"/>
    </row>
    <row r="162" spans="2:18" x14ac:dyDescent="0.3">
      <c r="B162" s="56">
        <f t="shared" si="17"/>
        <v>42496</v>
      </c>
      <c r="C162" s="57">
        <f t="shared" si="13"/>
        <v>19</v>
      </c>
      <c r="D162" s="57" t="str">
        <f t="shared" si="14"/>
        <v/>
      </c>
      <c r="E162" s="58">
        <f t="shared" si="18"/>
        <v>42496</v>
      </c>
      <c r="F162" s="59" t="str">
        <f t="shared" si="15"/>
        <v>V</v>
      </c>
      <c r="G162" s="129" t="str">
        <f t="shared" si="16"/>
        <v>N</v>
      </c>
      <c r="I162" s="37"/>
      <c r="O162" s="37"/>
      <c r="R162" s="37"/>
    </row>
    <row r="163" spans="2:18" x14ac:dyDescent="0.3">
      <c r="B163" s="56">
        <f t="shared" si="17"/>
        <v>42497</v>
      </c>
      <c r="C163" s="57">
        <f t="shared" si="13"/>
        <v>19</v>
      </c>
      <c r="D163" s="57" t="str">
        <f t="shared" si="14"/>
        <v/>
      </c>
      <c r="E163" s="58">
        <f t="shared" si="18"/>
        <v>42497</v>
      </c>
      <c r="F163" s="59" t="str">
        <f t="shared" si="15"/>
        <v>S</v>
      </c>
      <c r="G163" s="129" t="str">
        <f t="shared" si="16"/>
        <v>W</v>
      </c>
      <c r="I163" s="37"/>
      <c r="O163" s="37"/>
      <c r="R163" s="37"/>
    </row>
    <row r="164" spans="2:18" x14ac:dyDescent="0.3">
      <c r="B164" s="56">
        <f t="shared" si="17"/>
        <v>42498</v>
      </c>
      <c r="C164" s="57">
        <f t="shared" si="13"/>
        <v>19</v>
      </c>
      <c r="D164" s="57" t="str">
        <f t="shared" si="14"/>
        <v>F</v>
      </c>
      <c r="E164" s="58">
        <f t="shared" si="18"/>
        <v>42498</v>
      </c>
      <c r="F164" s="59" t="str">
        <f t="shared" si="15"/>
        <v>f</v>
      </c>
      <c r="G164" s="129" t="str">
        <f t="shared" si="16"/>
        <v>W</v>
      </c>
      <c r="I164" s="37"/>
      <c r="O164" s="37"/>
      <c r="R164" s="37"/>
    </row>
    <row r="165" spans="2:18" x14ac:dyDescent="0.3">
      <c r="B165" s="56">
        <f t="shared" si="17"/>
        <v>42499</v>
      </c>
      <c r="C165" s="57">
        <f t="shared" si="13"/>
        <v>20</v>
      </c>
      <c r="D165" s="57" t="str">
        <f t="shared" si="14"/>
        <v/>
      </c>
      <c r="E165" s="58">
        <f t="shared" si="18"/>
        <v>42499</v>
      </c>
      <c r="F165" s="59" t="str">
        <f t="shared" si="15"/>
        <v>L</v>
      </c>
      <c r="G165" s="129" t="str">
        <f t="shared" si="16"/>
        <v>N</v>
      </c>
      <c r="I165" s="37"/>
      <c r="O165" s="37"/>
      <c r="R165" s="37"/>
    </row>
    <row r="166" spans="2:18" x14ac:dyDescent="0.3">
      <c r="B166" s="56">
        <f t="shared" si="17"/>
        <v>42500</v>
      </c>
      <c r="C166" s="57">
        <f t="shared" si="13"/>
        <v>20</v>
      </c>
      <c r="D166" s="57" t="str">
        <f t="shared" si="14"/>
        <v/>
      </c>
      <c r="E166" s="58">
        <f t="shared" si="18"/>
        <v>42500</v>
      </c>
      <c r="F166" s="59" t="str">
        <f t="shared" si="15"/>
        <v>M</v>
      </c>
      <c r="G166" s="129" t="str">
        <f t="shared" si="16"/>
        <v>N</v>
      </c>
      <c r="I166" s="37"/>
      <c r="O166" s="37"/>
      <c r="R166" s="37"/>
    </row>
    <row r="167" spans="2:18" x14ac:dyDescent="0.3">
      <c r="B167" s="56">
        <f t="shared" si="17"/>
        <v>42501</v>
      </c>
      <c r="C167" s="57">
        <f t="shared" si="13"/>
        <v>20</v>
      </c>
      <c r="D167" s="57" t="str">
        <f t="shared" si="14"/>
        <v/>
      </c>
      <c r="E167" s="58">
        <f t="shared" si="18"/>
        <v>42501</v>
      </c>
      <c r="F167" s="59" t="str">
        <f t="shared" si="15"/>
        <v>M</v>
      </c>
      <c r="G167" s="129" t="str">
        <f t="shared" si="16"/>
        <v>N</v>
      </c>
      <c r="I167" s="37"/>
      <c r="O167" s="37"/>
      <c r="R167" s="37"/>
    </row>
    <row r="168" spans="2:18" x14ac:dyDescent="0.3">
      <c r="B168" s="56">
        <f t="shared" si="17"/>
        <v>42502</v>
      </c>
      <c r="C168" s="57">
        <f t="shared" si="13"/>
        <v>20</v>
      </c>
      <c r="D168" s="57" t="str">
        <f t="shared" si="14"/>
        <v/>
      </c>
      <c r="E168" s="58">
        <f t="shared" si="18"/>
        <v>42502</v>
      </c>
      <c r="F168" s="59" t="str">
        <f t="shared" si="15"/>
        <v>J</v>
      </c>
      <c r="G168" s="129" t="str">
        <f t="shared" si="16"/>
        <v>N</v>
      </c>
      <c r="I168" s="37"/>
      <c r="O168" s="37"/>
      <c r="R168" s="37"/>
    </row>
    <row r="169" spans="2:18" x14ac:dyDescent="0.3">
      <c r="B169" s="56">
        <f t="shared" si="17"/>
        <v>42503</v>
      </c>
      <c r="C169" s="57">
        <f t="shared" si="13"/>
        <v>20</v>
      </c>
      <c r="D169" s="57" t="str">
        <f t="shared" si="14"/>
        <v/>
      </c>
      <c r="E169" s="58">
        <f t="shared" si="18"/>
        <v>42503</v>
      </c>
      <c r="F169" s="59" t="str">
        <f t="shared" si="15"/>
        <v>V</v>
      </c>
      <c r="G169" s="129" t="str">
        <f t="shared" si="16"/>
        <v>N</v>
      </c>
      <c r="I169" s="37"/>
      <c r="O169" s="37"/>
      <c r="R169" s="37"/>
    </row>
    <row r="170" spans="2:18" x14ac:dyDescent="0.3">
      <c r="B170" s="56">
        <f t="shared" si="17"/>
        <v>42504</v>
      </c>
      <c r="C170" s="57">
        <f t="shared" si="13"/>
        <v>20</v>
      </c>
      <c r="D170" s="57" t="str">
        <f t="shared" si="14"/>
        <v/>
      </c>
      <c r="E170" s="58">
        <f t="shared" si="18"/>
        <v>42504</v>
      </c>
      <c r="F170" s="59" t="str">
        <f t="shared" si="15"/>
        <v>S</v>
      </c>
      <c r="G170" s="129" t="str">
        <f t="shared" si="16"/>
        <v>W</v>
      </c>
      <c r="I170" s="37"/>
      <c r="O170" s="37"/>
      <c r="R170" s="37"/>
    </row>
    <row r="171" spans="2:18" x14ac:dyDescent="0.3">
      <c r="B171" s="56">
        <f t="shared" si="17"/>
        <v>42505</v>
      </c>
      <c r="C171" s="57">
        <f t="shared" si="13"/>
        <v>20</v>
      </c>
      <c r="D171" s="57" t="str">
        <f t="shared" si="14"/>
        <v/>
      </c>
      <c r="E171" s="58">
        <f t="shared" si="18"/>
        <v>42505</v>
      </c>
      <c r="F171" s="59" t="str">
        <f t="shared" si="15"/>
        <v>D</v>
      </c>
      <c r="G171" s="129" t="str">
        <f t="shared" si="16"/>
        <v>W</v>
      </c>
      <c r="I171" s="37"/>
      <c r="O171" s="37"/>
      <c r="R171" s="37"/>
    </row>
    <row r="172" spans="2:18" x14ac:dyDescent="0.3">
      <c r="B172" s="56">
        <f t="shared" si="17"/>
        <v>42506</v>
      </c>
      <c r="C172" s="57">
        <f t="shared" si="13"/>
        <v>21</v>
      </c>
      <c r="D172" s="57" t="str">
        <f t="shared" si="14"/>
        <v>F</v>
      </c>
      <c r="E172" s="58">
        <f t="shared" si="18"/>
        <v>42506</v>
      </c>
      <c r="F172" s="59" t="str">
        <f t="shared" si="15"/>
        <v>f</v>
      </c>
      <c r="G172" s="129" t="str">
        <f t="shared" si="16"/>
        <v>F</v>
      </c>
      <c r="I172" s="37"/>
      <c r="O172" s="37"/>
      <c r="R172" s="37"/>
    </row>
    <row r="173" spans="2:18" x14ac:dyDescent="0.3">
      <c r="B173" s="56">
        <f t="shared" si="17"/>
        <v>42507</v>
      </c>
      <c r="C173" s="57">
        <f t="shared" si="13"/>
        <v>21</v>
      </c>
      <c r="D173" s="57" t="str">
        <f t="shared" si="14"/>
        <v/>
      </c>
      <c r="E173" s="58">
        <f t="shared" si="18"/>
        <v>42507</v>
      </c>
      <c r="F173" s="59" t="str">
        <f t="shared" si="15"/>
        <v>M</v>
      </c>
      <c r="G173" s="129" t="str">
        <f t="shared" si="16"/>
        <v>N</v>
      </c>
      <c r="I173" s="37"/>
      <c r="O173" s="37"/>
      <c r="R173" s="37"/>
    </row>
    <row r="174" spans="2:18" x14ac:dyDescent="0.3">
      <c r="B174" s="56">
        <f t="shared" si="17"/>
        <v>42508</v>
      </c>
      <c r="C174" s="57">
        <f t="shared" si="13"/>
        <v>21</v>
      </c>
      <c r="D174" s="57" t="str">
        <f t="shared" si="14"/>
        <v/>
      </c>
      <c r="E174" s="58">
        <f t="shared" si="18"/>
        <v>42508</v>
      </c>
      <c r="F174" s="59" t="str">
        <f t="shared" si="15"/>
        <v>M</v>
      </c>
      <c r="G174" s="129" t="str">
        <f t="shared" si="16"/>
        <v>N</v>
      </c>
      <c r="I174" s="37"/>
      <c r="O174" s="37"/>
      <c r="R174" s="37"/>
    </row>
    <row r="175" spans="2:18" x14ac:dyDescent="0.3">
      <c r="B175" s="56">
        <f t="shared" si="17"/>
        <v>42509</v>
      </c>
      <c r="C175" s="57">
        <f t="shared" si="13"/>
        <v>21</v>
      </c>
      <c r="D175" s="57" t="str">
        <f t="shared" si="14"/>
        <v/>
      </c>
      <c r="E175" s="58">
        <f t="shared" si="18"/>
        <v>42509</v>
      </c>
      <c r="F175" s="59" t="str">
        <f t="shared" si="15"/>
        <v>J</v>
      </c>
      <c r="G175" s="129" t="str">
        <f t="shared" si="16"/>
        <v>N</v>
      </c>
      <c r="I175" s="37"/>
      <c r="O175" s="37"/>
      <c r="R175" s="37"/>
    </row>
    <row r="176" spans="2:18" x14ac:dyDescent="0.3">
      <c r="B176" s="56">
        <f t="shared" si="17"/>
        <v>42510</v>
      </c>
      <c r="C176" s="57">
        <f t="shared" si="13"/>
        <v>21</v>
      </c>
      <c r="D176" s="57" t="str">
        <f t="shared" si="14"/>
        <v/>
      </c>
      <c r="E176" s="58">
        <f t="shared" si="18"/>
        <v>42510</v>
      </c>
      <c r="F176" s="59" t="str">
        <f t="shared" si="15"/>
        <v>V</v>
      </c>
      <c r="G176" s="129" t="str">
        <f t="shared" si="16"/>
        <v>N</v>
      </c>
      <c r="I176" s="37"/>
      <c r="O176" s="37"/>
      <c r="R176" s="37"/>
    </row>
    <row r="177" spans="2:18" x14ac:dyDescent="0.3">
      <c r="B177" s="56">
        <f t="shared" si="17"/>
        <v>42511</v>
      </c>
      <c r="C177" s="57">
        <f t="shared" si="13"/>
        <v>21</v>
      </c>
      <c r="D177" s="57" t="str">
        <f t="shared" si="14"/>
        <v/>
      </c>
      <c r="E177" s="58">
        <f t="shared" si="18"/>
        <v>42511</v>
      </c>
      <c r="F177" s="59" t="str">
        <f t="shared" si="15"/>
        <v>S</v>
      </c>
      <c r="G177" s="129" t="str">
        <f t="shared" si="16"/>
        <v>W</v>
      </c>
      <c r="I177" s="37"/>
      <c r="O177" s="37"/>
      <c r="R177" s="37"/>
    </row>
    <row r="178" spans="2:18" x14ac:dyDescent="0.3">
      <c r="B178" s="56">
        <f t="shared" si="17"/>
        <v>42512</v>
      </c>
      <c r="C178" s="57">
        <f t="shared" si="13"/>
        <v>21</v>
      </c>
      <c r="D178" s="57" t="str">
        <f t="shared" si="14"/>
        <v/>
      </c>
      <c r="E178" s="58">
        <f t="shared" si="18"/>
        <v>42512</v>
      </c>
      <c r="F178" s="59" t="str">
        <f t="shared" si="15"/>
        <v>D</v>
      </c>
      <c r="G178" s="129" t="str">
        <f t="shared" si="16"/>
        <v>W</v>
      </c>
      <c r="I178" s="37"/>
      <c r="O178" s="37"/>
      <c r="R178" s="37"/>
    </row>
    <row r="179" spans="2:18" x14ac:dyDescent="0.3">
      <c r="B179" s="56">
        <f t="shared" si="17"/>
        <v>42513</v>
      </c>
      <c r="C179" s="57">
        <f t="shared" si="13"/>
        <v>22</v>
      </c>
      <c r="D179" s="57" t="str">
        <f t="shared" si="14"/>
        <v/>
      </c>
      <c r="E179" s="58">
        <f t="shared" si="18"/>
        <v>42513</v>
      </c>
      <c r="F179" s="59" t="str">
        <f t="shared" si="15"/>
        <v>L</v>
      </c>
      <c r="G179" s="129" t="str">
        <f t="shared" si="16"/>
        <v>N</v>
      </c>
      <c r="I179" s="37"/>
      <c r="O179" s="37"/>
      <c r="R179" s="37"/>
    </row>
    <row r="180" spans="2:18" x14ac:dyDescent="0.3">
      <c r="B180" s="56">
        <f t="shared" si="17"/>
        <v>42514</v>
      </c>
      <c r="C180" s="57">
        <f t="shared" si="13"/>
        <v>22</v>
      </c>
      <c r="D180" s="57" t="str">
        <f t="shared" si="14"/>
        <v/>
      </c>
      <c r="E180" s="58">
        <f t="shared" si="18"/>
        <v>42514</v>
      </c>
      <c r="F180" s="59" t="str">
        <f t="shared" si="15"/>
        <v>M</v>
      </c>
      <c r="G180" s="129" t="str">
        <f t="shared" si="16"/>
        <v>N</v>
      </c>
      <c r="I180" s="37"/>
      <c r="O180" s="37"/>
      <c r="R180" s="37"/>
    </row>
    <row r="181" spans="2:18" x14ac:dyDescent="0.3">
      <c r="B181" s="56">
        <f t="shared" si="17"/>
        <v>42515</v>
      </c>
      <c r="C181" s="57">
        <f t="shared" si="13"/>
        <v>22</v>
      </c>
      <c r="D181" s="57" t="str">
        <f t="shared" si="14"/>
        <v/>
      </c>
      <c r="E181" s="58">
        <f t="shared" si="18"/>
        <v>42515</v>
      </c>
      <c r="F181" s="59" t="str">
        <f t="shared" si="15"/>
        <v>M</v>
      </c>
      <c r="G181" s="129" t="str">
        <f t="shared" si="16"/>
        <v>N</v>
      </c>
      <c r="I181" s="37"/>
      <c r="O181" s="37"/>
      <c r="R181" s="37"/>
    </row>
    <row r="182" spans="2:18" x14ac:dyDescent="0.3">
      <c r="B182" s="56">
        <f t="shared" si="17"/>
        <v>42516</v>
      </c>
      <c r="C182" s="57">
        <f t="shared" si="13"/>
        <v>22</v>
      </c>
      <c r="D182" s="57" t="str">
        <f t="shared" si="14"/>
        <v/>
      </c>
      <c r="E182" s="58">
        <f t="shared" si="18"/>
        <v>42516</v>
      </c>
      <c r="F182" s="59" t="str">
        <f t="shared" si="15"/>
        <v>J</v>
      </c>
      <c r="G182" s="129" t="str">
        <f t="shared" si="16"/>
        <v>N</v>
      </c>
      <c r="I182" s="37"/>
      <c r="O182" s="37"/>
      <c r="R182" s="37"/>
    </row>
    <row r="183" spans="2:18" x14ac:dyDescent="0.3">
      <c r="B183" s="56">
        <f t="shared" si="17"/>
        <v>42517</v>
      </c>
      <c r="C183" s="57">
        <f t="shared" si="13"/>
        <v>22</v>
      </c>
      <c r="D183" s="57" t="str">
        <f t="shared" si="14"/>
        <v/>
      </c>
      <c r="E183" s="58">
        <f t="shared" si="18"/>
        <v>42517</v>
      </c>
      <c r="F183" s="59" t="str">
        <f t="shared" si="15"/>
        <v>V</v>
      </c>
      <c r="G183" s="129" t="str">
        <f t="shared" si="16"/>
        <v>N</v>
      </c>
      <c r="I183" s="37"/>
      <c r="O183" s="37"/>
      <c r="R183" s="37"/>
    </row>
    <row r="184" spans="2:18" x14ac:dyDescent="0.3">
      <c r="B184" s="56">
        <f t="shared" si="17"/>
        <v>42518</v>
      </c>
      <c r="C184" s="57">
        <f t="shared" si="13"/>
        <v>22</v>
      </c>
      <c r="D184" s="57" t="str">
        <f t="shared" si="14"/>
        <v/>
      </c>
      <c r="E184" s="58">
        <f t="shared" si="18"/>
        <v>42518</v>
      </c>
      <c r="F184" s="59" t="str">
        <f t="shared" si="15"/>
        <v>S</v>
      </c>
      <c r="G184" s="129" t="str">
        <f t="shared" si="16"/>
        <v>W</v>
      </c>
      <c r="I184" s="37"/>
      <c r="O184" s="37"/>
      <c r="R184" s="37"/>
    </row>
    <row r="185" spans="2:18" x14ac:dyDescent="0.3">
      <c r="B185" s="56">
        <f t="shared" si="17"/>
        <v>42519</v>
      </c>
      <c r="C185" s="57">
        <f t="shared" si="13"/>
        <v>22</v>
      </c>
      <c r="D185" s="57" t="str">
        <f t="shared" si="14"/>
        <v/>
      </c>
      <c r="E185" s="58">
        <f t="shared" si="18"/>
        <v>42519</v>
      </c>
      <c r="F185" s="59" t="str">
        <f t="shared" si="15"/>
        <v>D</v>
      </c>
      <c r="G185" s="129" t="str">
        <f t="shared" si="16"/>
        <v>W</v>
      </c>
      <c r="I185" s="37"/>
      <c r="O185" s="37"/>
      <c r="R185" s="37"/>
    </row>
    <row r="186" spans="2:18" x14ac:dyDescent="0.3">
      <c r="B186" s="56">
        <f t="shared" si="17"/>
        <v>42520</v>
      </c>
      <c r="C186" s="57">
        <f t="shared" si="13"/>
        <v>23</v>
      </c>
      <c r="D186" s="57" t="str">
        <f t="shared" si="14"/>
        <v/>
      </c>
      <c r="E186" s="58">
        <f t="shared" si="18"/>
        <v>42520</v>
      </c>
      <c r="F186" s="59" t="str">
        <f t="shared" si="15"/>
        <v>L</v>
      </c>
      <c r="G186" s="129" t="str">
        <f t="shared" si="16"/>
        <v>N</v>
      </c>
      <c r="I186" s="37"/>
      <c r="O186" s="37"/>
      <c r="R186" s="37"/>
    </row>
    <row r="187" spans="2:18" x14ac:dyDescent="0.3">
      <c r="B187" s="56">
        <f t="shared" si="17"/>
        <v>42521</v>
      </c>
      <c r="C187" s="57">
        <f t="shared" si="13"/>
        <v>23</v>
      </c>
      <c r="D187" s="57" t="str">
        <f t="shared" si="14"/>
        <v/>
      </c>
      <c r="E187" s="58">
        <f t="shared" si="18"/>
        <v>42521</v>
      </c>
      <c r="F187" s="59" t="str">
        <f t="shared" si="15"/>
        <v>M</v>
      </c>
      <c r="G187" s="129" t="str">
        <f t="shared" si="16"/>
        <v>N</v>
      </c>
      <c r="I187" s="37"/>
      <c r="O187" s="37"/>
      <c r="R187" s="37"/>
    </row>
    <row r="188" spans="2:18" x14ac:dyDescent="0.3">
      <c r="B188" s="56">
        <f t="shared" si="17"/>
        <v>42522</v>
      </c>
      <c r="C188" s="57">
        <f t="shared" si="13"/>
        <v>23</v>
      </c>
      <c r="D188" s="57" t="str">
        <f t="shared" si="14"/>
        <v/>
      </c>
      <c r="E188" s="58">
        <f t="shared" si="18"/>
        <v>42522</v>
      </c>
      <c r="F188" s="59" t="str">
        <f t="shared" si="15"/>
        <v>M</v>
      </c>
      <c r="G188" s="129" t="str">
        <f t="shared" si="16"/>
        <v>N</v>
      </c>
      <c r="I188" s="37"/>
      <c r="O188" s="37"/>
      <c r="R188" s="37"/>
    </row>
    <row r="189" spans="2:18" x14ac:dyDescent="0.3">
      <c r="B189" s="56">
        <f t="shared" si="17"/>
        <v>42523</v>
      </c>
      <c r="C189" s="57">
        <f t="shared" si="13"/>
        <v>23</v>
      </c>
      <c r="D189" s="57" t="str">
        <f t="shared" si="14"/>
        <v/>
      </c>
      <c r="E189" s="58">
        <f t="shared" si="18"/>
        <v>42523</v>
      </c>
      <c r="F189" s="59" t="str">
        <f t="shared" si="15"/>
        <v>J</v>
      </c>
      <c r="G189" s="129" t="str">
        <f t="shared" si="16"/>
        <v>N</v>
      </c>
      <c r="I189" s="37"/>
      <c r="O189" s="37"/>
      <c r="R189" s="37"/>
    </row>
    <row r="190" spans="2:18" x14ac:dyDescent="0.3">
      <c r="B190" s="56">
        <f t="shared" si="17"/>
        <v>42524</v>
      </c>
      <c r="C190" s="57">
        <f t="shared" si="13"/>
        <v>23</v>
      </c>
      <c r="D190" s="57" t="str">
        <f t="shared" si="14"/>
        <v/>
      </c>
      <c r="E190" s="58">
        <f t="shared" si="18"/>
        <v>42524</v>
      </c>
      <c r="F190" s="59" t="str">
        <f t="shared" si="15"/>
        <v>V</v>
      </c>
      <c r="G190" s="129" t="str">
        <f t="shared" si="16"/>
        <v>N</v>
      </c>
      <c r="I190" s="37"/>
      <c r="O190" s="37"/>
      <c r="R190" s="37"/>
    </row>
    <row r="191" spans="2:18" x14ac:dyDescent="0.3">
      <c r="B191" s="56">
        <f t="shared" si="17"/>
        <v>42525</v>
      </c>
      <c r="C191" s="57">
        <f t="shared" si="13"/>
        <v>23</v>
      </c>
      <c r="D191" s="57" t="str">
        <f t="shared" si="14"/>
        <v/>
      </c>
      <c r="E191" s="58">
        <f t="shared" si="18"/>
        <v>42525</v>
      </c>
      <c r="F191" s="59" t="str">
        <f t="shared" si="15"/>
        <v>S</v>
      </c>
      <c r="G191" s="129" t="str">
        <f t="shared" si="16"/>
        <v>W</v>
      </c>
      <c r="I191" s="37"/>
      <c r="O191" s="37"/>
      <c r="R191" s="37"/>
    </row>
    <row r="192" spans="2:18" x14ac:dyDescent="0.3">
      <c r="B192" s="56">
        <f t="shared" si="17"/>
        <v>42526</v>
      </c>
      <c r="C192" s="57">
        <f t="shared" si="13"/>
        <v>23</v>
      </c>
      <c r="D192" s="57" t="str">
        <f t="shared" si="14"/>
        <v/>
      </c>
      <c r="E192" s="58">
        <f t="shared" si="18"/>
        <v>42526</v>
      </c>
      <c r="F192" s="59" t="str">
        <f t="shared" si="15"/>
        <v>D</v>
      </c>
      <c r="G192" s="129" t="str">
        <f t="shared" si="16"/>
        <v>W</v>
      </c>
      <c r="I192" s="37"/>
      <c r="O192" s="37"/>
      <c r="R192" s="37"/>
    </row>
    <row r="193" spans="2:18" x14ac:dyDescent="0.3">
      <c r="B193" s="56">
        <f t="shared" si="17"/>
        <v>42527</v>
      </c>
      <c r="C193" s="57">
        <f t="shared" si="13"/>
        <v>24</v>
      </c>
      <c r="D193" s="57" t="str">
        <f t="shared" si="14"/>
        <v/>
      </c>
      <c r="E193" s="58">
        <f t="shared" si="18"/>
        <v>42527</v>
      </c>
      <c r="F193" s="59" t="str">
        <f t="shared" si="15"/>
        <v>L</v>
      </c>
      <c r="G193" s="129" t="str">
        <f t="shared" si="16"/>
        <v>N</v>
      </c>
      <c r="I193" s="37"/>
      <c r="O193" s="37"/>
      <c r="R193" s="37"/>
    </row>
    <row r="194" spans="2:18" x14ac:dyDescent="0.3">
      <c r="B194" s="56">
        <f t="shared" si="17"/>
        <v>42528</v>
      </c>
      <c r="C194" s="57">
        <f t="shared" si="13"/>
        <v>24</v>
      </c>
      <c r="D194" s="57" t="str">
        <f t="shared" si="14"/>
        <v/>
      </c>
      <c r="E194" s="58">
        <f t="shared" si="18"/>
        <v>42528</v>
      </c>
      <c r="F194" s="59" t="str">
        <f t="shared" si="15"/>
        <v>M</v>
      </c>
      <c r="G194" s="129" t="str">
        <f t="shared" si="16"/>
        <v>N</v>
      </c>
      <c r="I194" s="37"/>
      <c r="O194" s="37"/>
      <c r="R194" s="37"/>
    </row>
    <row r="195" spans="2:18" x14ac:dyDescent="0.3">
      <c r="B195" s="56">
        <f t="shared" si="17"/>
        <v>42529</v>
      </c>
      <c r="C195" s="57">
        <f t="shared" si="13"/>
        <v>24</v>
      </c>
      <c r="D195" s="57" t="str">
        <f t="shared" si="14"/>
        <v/>
      </c>
      <c r="E195" s="58">
        <f t="shared" si="18"/>
        <v>42529</v>
      </c>
      <c r="F195" s="59" t="str">
        <f t="shared" si="15"/>
        <v>M</v>
      </c>
      <c r="G195" s="129" t="str">
        <f t="shared" si="16"/>
        <v>N</v>
      </c>
      <c r="I195" s="37"/>
      <c r="O195" s="37"/>
      <c r="R195" s="37"/>
    </row>
    <row r="196" spans="2:18" x14ac:dyDescent="0.3">
      <c r="B196" s="56">
        <f t="shared" si="17"/>
        <v>42530</v>
      </c>
      <c r="C196" s="57">
        <f t="shared" si="13"/>
        <v>24</v>
      </c>
      <c r="D196" s="57" t="str">
        <f t="shared" si="14"/>
        <v/>
      </c>
      <c r="E196" s="58">
        <f t="shared" si="18"/>
        <v>42530</v>
      </c>
      <c r="F196" s="59" t="str">
        <f t="shared" si="15"/>
        <v>J</v>
      </c>
      <c r="G196" s="129" t="str">
        <f t="shared" si="16"/>
        <v>N</v>
      </c>
      <c r="I196" s="37"/>
      <c r="O196" s="37"/>
      <c r="R196" s="37"/>
    </row>
    <row r="197" spans="2:18" x14ac:dyDescent="0.3">
      <c r="B197" s="56">
        <f t="shared" si="17"/>
        <v>42531</v>
      </c>
      <c r="C197" s="57">
        <f t="shared" ref="C197:C260" si="19">WEEKNUM(B197,2)</f>
        <v>24</v>
      </c>
      <c r="D197" s="57" t="str">
        <f t="shared" ref="D197:D260" si="20">IF(ISERROR(VLOOKUP(E197,jfdate,1,TRUE)),"",IF(VLOOKUP(E197,jfdate,1,TRUE)=B197,"F",""))</f>
        <v/>
      </c>
      <c r="E197" s="58">
        <f t="shared" si="18"/>
        <v>42531</v>
      </c>
      <c r="F197" s="59" t="str">
        <f t="shared" ref="F197:F260" si="21">IF(D197="f","f",VLOOKUP(WEEKDAY(E197),jourabbrege,2,FALSE))</f>
        <v>V</v>
      </c>
      <c r="G197" s="129" t="str">
        <f t="shared" ref="G197:G260" si="22">IF(COUNTIFS(Q$5:Q$18, "&lt;="&amp;E197,R$5:R$18, "&gt;="&amp;E197)&gt;0,"S",IF(WEEKDAY(E197,2)&gt;=6,"W",IF(NOT(ISERROR(MATCH(E197,jfdate,0))),"F","N")))</f>
        <v>N</v>
      </c>
      <c r="I197" s="37"/>
      <c r="O197" s="37"/>
      <c r="R197" s="37"/>
    </row>
    <row r="198" spans="2:18" x14ac:dyDescent="0.3">
      <c r="B198" s="56">
        <f t="shared" ref="B198:B261" si="23">+B197+1</f>
        <v>42532</v>
      </c>
      <c r="C198" s="57">
        <f t="shared" si="19"/>
        <v>24</v>
      </c>
      <c r="D198" s="57" t="str">
        <f t="shared" si="20"/>
        <v/>
      </c>
      <c r="E198" s="58">
        <f t="shared" ref="E198:E261" si="24">+E197+1</f>
        <v>42532</v>
      </c>
      <c r="F198" s="59" t="str">
        <f t="shared" si="21"/>
        <v>S</v>
      </c>
      <c r="G198" s="129" t="str">
        <f t="shared" si="22"/>
        <v>W</v>
      </c>
      <c r="I198" s="37"/>
      <c r="O198" s="37"/>
      <c r="R198" s="37"/>
    </row>
    <row r="199" spans="2:18" x14ac:dyDescent="0.3">
      <c r="B199" s="56">
        <f t="shared" si="23"/>
        <v>42533</v>
      </c>
      <c r="C199" s="57">
        <f t="shared" si="19"/>
        <v>24</v>
      </c>
      <c r="D199" s="57" t="str">
        <f t="shared" si="20"/>
        <v/>
      </c>
      <c r="E199" s="58">
        <f t="shared" si="24"/>
        <v>42533</v>
      </c>
      <c r="F199" s="59" t="str">
        <f t="shared" si="21"/>
        <v>D</v>
      </c>
      <c r="G199" s="129" t="str">
        <f t="shared" si="22"/>
        <v>W</v>
      </c>
      <c r="I199" s="37"/>
      <c r="O199" s="37"/>
      <c r="R199" s="37"/>
    </row>
    <row r="200" spans="2:18" x14ac:dyDescent="0.3">
      <c r="B200" s="56">
        <f t="shared" si="23"/>
        <v>42534</v>
      </c>
      <c r="C200" s="57">
        <f t="shared" si="19"/>
        <v>25</v>
      </c>
      <c r="D200" s="57" t="str">
        <f t="shared" si="20"/>
        <v/>
      </c>
      <c r="E200" s="58">
        <f t="shared" si="24"/>
        <v>42534</v>
      </c>
      <c r="F200" s="59" t="str">
        <f t="shared" si="21"/>
        <v>L</v>
      </c>
      <c r="G200" s="129" t="str">
        <f t="shared" si="22"/>
        <v>N</v>
      </c>
      <c r="I200" s="37"/>
      <c r="O200" s="37"/>
      <c r="R200" s="37"/>
    </row>
    <row r="201" spans="2:18" x14ac:dyDescent="0.3">
      <c r="B201" s="56">
        <f t="shared" si="23"/>
        <v>42535</v>
      </c>
      <c r="C201" s="57">
        <f t="shared" si="19"/>
        <v>25</v>
      </c>
      <c r="D201" s="57" t="str">
        <f t="shared" si="20"/>
        <v/>
      </c>
      <c r="E201" s="58">
        <f t="shared" si="24"/>
        <v>42535</v>
      </c>
      <c r="F201" s="59" t="str">
        <f t="shared" si="21"/>
        <v>M</v>
      </c>
      <c r="G201" s="129" t="str">
        <f t="shared" si="22"/>
        <v>N</v>
      </c>
      <c r="I201" s="37"/>
      <c r="O201" s="37"/>
      <c r="R201" s="37"/>
    </row>
    <row r="202" spans="2:18" x14ac:dyDescent="0.3">
      <c r="B202" s="56">
        <f t="shared" si="23"/>
        <v>42536</v>
      </c>
      <c r="C202" s="57">
        <f t="shared" si="19"/>
        <v>25</v>
      </c>
      <c r="D202" s="57" t="str">
        <f t="shared" si="20"/>
        <v/>
      </c>
      <c r="E202" s="58">
        <f t="shared" si="24"/>
        <v>42536</v>
      </c>
      <c r="F202" s="59" t="str">
        <f t="shared" si="21"/>
        <v>M</v>
      </c>
      <c r="G202" s="129" t="str">
        <f t="shared" si="22"/>
        <v>N</v>
      </c>
      <c r="I202" s="37"/>
      <c r="O202" s="37"/>
      <c r="R202" s="37"/>
    </row>
    <row r="203" spans="2:18" x14ac:dyDescent="0.3">
      <c r="B203" s="56">
        <f t="shared" si="23"/>
        <v>42537</v>
      </c>
      <c r="C203" s="57">
        <f t="shared" si="19"/>
        <v>25</v>
      </c>
      <c r="D203" s="57" t="str">
        <f t="shared" si="20"/>
        <v/>
      </c>
      <c r="E203" s="58">
        <f t="shared" si="24"/>
        <v>42537</v>
      </c>
      <c r="F203" s="59" t="str">
        <f t="shared" si="21"/>
        <v>J</v>
      </c>
      <c r="G203" s="129" t="str">
        <f t="shared" si="22"/>
        <v>N</v>
      </c>
      <c r="I203" s="37"/>
      <c r="O203" s="37"/>
      <c r="R203" s="37"/>
    </row>
    <row r="204" spans="2:18" x14ac:dyDescent="0.3">
      <c r="B204" s="56">
        <f t="shared" si="23"/>
        <v>42538</v>
      </c>
      <c r="C204" s="57">
        <f t="shared" si="19"/>
        <v>25</v>
      </c>
      <c r="D204" s="57" t="str">
        <f t="shared" si="20"/>
        <v/>
      </c>
      <c r="E204" s="58">
        <f t="shared" si="24"/>
        <v>42538</v>
      </c>
      <c r="F204" s="59" t="str">
        <f t="shared" si="21"/>
        <v>V</v>
      </c>
      <c r="G204" s="129" t="str">
        <f t="shared" si="22"/>
        <v>N</v>
      </c>
      <c r="I204" s="37"/>
      <c r="O204" s="37"/>
      <c r="R204" s="37"/>
    </row>
    <row r="205" spans="2:18" x14ac:dyDescent="0.3">
      <c r="B205" s="56">
        <f t="shared" si="23"/>
        <v>42539</v>
      </c>
      <c r="C205" s="57">
        <f t="shared" si="19"/>
        <v>25</v>
      </c>
      <c r="D205" s="57" t="str">
        <f t="shared" si="20"/>
        <v/>
      </c>
      <c r="E205" s="58">
        <f t="shared" si="24"/>
        <v>42539</v>
      </c>
      <c r="F205" s="59" t="str">
        <f t="shared" si="21"/>
        <v>S</v>
      </c>
      <c r="G205" s="129" t="str">
        <f t="shared" si="22"/>
        <v>W</v>
      </c>
      <c r="I205" s="37"/>
      <c r="O205" s="37"/>
      <c r="R205" s="37"/>
    </row>
    <row r="206" spans="2:18" x14ac:dyDescent="0.3">
      <c r="B206" s="56">
        <f t="shared" si="23"/>
        <v>42540</v>
      </c>
      <c r="C206" s="57">
        <f t="shared" si="19"/>
        <v>25</v>
      </c>
      <c r="D206" s="57" t="str">
        <f t="shared" si="20"/>
        <v/>
      </c>
      <c r="E206" s="58">
        <f t="shared" si="24"/>
        <v>42540</v>
      </c>
      <c r="F206" s="59" t="str">
        <f t="shared" si="21"/>
        <v>D</v>
      </c>
      <c r="G206" s="129" t="str">
        <f t="shared" si="22"/>
        <v>W</v>
      </c>
      <c r="I206" s="37"/>
      <c r="O206" s="37"/>
      <c r="R206" s="37"/>
    </row>
    <row r="207" spans="2:18" x14ac:dyDescent="0.3">
      <c r="B207" s="56">
        <f t="shared" si="23"/>
        <v>42541</v>
      </c>
      <c r="C207" s="57">
        <f t="shared" si="19"/>
        <v>26</v>
      </c>
      <c r="D207" s="57" t="str">
        <f t="shared" si="20"/>
        <v/>
      </c>
      <c r="E207" s="58">
        <f t="shared" si="24"/>
        <v>42541</v>
      </c>
      <c r="F207" s="59" t="str">
        <f t="shared" si="21"/>
        <v>L</v>
      </c>
      <c r="G207" s="129" t="str">
        <f t="shared" si="22"/>
        <v>N</v>
      </c>
      <c r="I207" s="37"/>
      <c r="O207" s="37"/>
      <c r="R207" s="37"/>
    </row>
    <row r="208" spans="2:18" x14ac:dyDescent="0.3">
      <c r="B208" s="56">
        <f t="shared" si="23"/>
        <v>42542</v>
      </c>
      <c r="C208" s="57">
        <f t="shared" si="19"/>
        <v>26</v>
      </c>
      <c r="D208" s="57" t="str">
        <f t="shared" si="20"/>
        <v/>
      </c>
      <c r="E208" s="58">
        <f t="shared" si="24"/>
        <v>42542</v>
      </c>
      <c r="F208" s="59" t="str">
        <f t="shared" si="21"/>
        <v>M</v>
      </c>
      <c r="G208" s="129" t="str">
        <f t="shared" si="22"/>
        <v>N</v>
      </c>
      <c r="I208" s="37"/>
      <c r="O208" s="37"/>
      <c r="R208" s="37"/>
    </row>
    <row r="209" spans="2:18" x14ac:dyDescent="0.3">
      <c r="B209" s="56">
        <f t="shared" si="23"/>
        <v>42543</v>
      </c>
      <c r="C209" s="57">
        <f t="shared" si="19"/>
        <v>26</v>
      </c>
      <c r="D209" s="57" t="str">
        <f t="shared" si="20"/>
        <v/>
      </c>
      <c r="E209" s="58">
        <f t="shared" si="24"/>
        <v>42543</v>
      </c>
      <c r="F209" s="59" t="str">
        <f t="shared" si="21"/>
        <v>M</v>
      </c>
      <c r="G209" s="129" t="str">
        <f t="shared" si="22"/>
        <v>N</v>
      </c>
      <c r="I209" s="37"/>
      <c r="O209" s="37"/>
      <c r="R209" s="37"/>
    </row>
    <row r="210" spans="2:18" x14ac:dyDescent="0.3">
      <c r="B210" s="56">
        <f t="shared" si="23"/>
        <v>42544</v>
      </c>
      <c r="C210" s="57">
        <f t="shared" si="19"/>
        <v>26</v>
      </c>
      <c r="D210" s="57" t="str">
        <f t="shared" si="20"/>
        <v/>
      </c>
      <c r="E210" s="58">
        <f t="shared" si="24"/>
        <v>42544</v>
      </c>
      <c r="F210" s="59" t="str">
        <f t="shared" si="21"/>
        <v>J</v>
      </c>
      <c r="G210" s="129" t="str">
        <f t="shared" si="22"/>
        <v>N</v>
      </c>
      <c r="I210" s="37"/>
      <c r="O210" s="37"/>
      <c r="R210" s="37"/>
    </row>
    <row r="211" spans="2:18" x14ac:dyDescent="0.3">
      <c r="B211" s="56">
        <f t="shared" si="23"/>
        <v>42545</v>
      </c>
      <c r="C211" s="57">
        <f t="shared" si="19"/>
        <v>26</v>
      </c>
      <c r="D211" s="57" t="str">
        <f t="shared" si="20"/>
        <v/>
      </c>
      <c r="E211" s="58">
        <f t="shared" si="24"/>
        <v>42545</v>
      </c>
      <c r="F211" s="59" t="str">
        <f t="shared" si="21"/>
        <v>V</v>
      </c>
      <c r="G211" s="129" t="str">
        <f t="shared" si="22"/>
        <v>N</v>
      </c>
      <c r="I211" s="37"/>
      <c r="O211" s="37"/>
      <c r="R211" s="37"/>
    </row>
    <row r="212" spans="2:18" x14ac:dyDescent="0.3">
      <c r="B212" s="56">
        <f t="shared" si="23"/>
        <v>42546</v>
      </c>
      <c r="C212" s="57">
        <f t="shared" si="19"/>
        <v>26</v>
      </c>
      <c r="D212" s="57" t="str">
        <f t="shared" si="20"/>
        <v/>
      </c>
      <c r="E212" s="58">
        <f t="shared" si="24"/>
        <v>42546</v>
      </c>
      <c r="F212" s="59" t="str">
        <f t="shared" si="21"/>
        <v>S</v>
      </c>
      <c r="G212" s="129" t="str">
        <f t="shared" si="22"/>
        <v>W</v>
      </c>
      <c r="I212" s="37"/>
      <c r="O212" s="37"/>
      <c r="R212" s="37"/>
    </row>
    <row r="213" spans="2:18" x14ac:dyDescent="0.3">
      <c r="B213" s="56">
        <f t="shared" si="23"/>
        <v>42547</v>
      </c>
      <c r="C213" s="57">
        <f t="shared" si="19"/>
        <v>26</v>
      </c>
      <c r="D213" s="57" t="str">
        <f t="shared" si="20"/>
        <v/>
      </c>
      <c r="E213" s="58">
        <f t="shared" si="24"/>
        <v>42547</v>
      </c>
      <c r="F213" s="59" t="str">
        <f t="shared" si="21"/>
        <v>D</v>
      </c>
      <c r="G213" s="129" t="str">
        <f t="shared" si="22"/>
        <v>W</v>
      </c>
      <c r="I213" s="37"/>
      <c r="O213" s="37"/>
      <c r="R213" s="37"/>
    </row>
    <row r="214" spans="2:18" x14ac:dyDescent="0.3">
      <c r="B214" s="56">
        <f t="shared" si="23"/>
        <v>42548</v>
      </c>
      <c r="C214" s="57">
        <f t="shared" si="19"/>
        <v>27</v>
      </c>
      <c r="D214" s="57" t="str">
        <f t="shared" si="20"/>
        <v/>
      </c>
      <c r="E214" s="58">
        <f t="shared" si="24"/>
        <v>42548</v>
      </c>
      <c r="F214" s="59" t="str">
        <f t="shared" si="21"/>
        <v>L</v>
      </c>
      <c r="G214" s="129" t="str">
        <f t="shared" si="22"/>
        <v>N</v>
      </c>
      <c r="I214" s="37"/>
      <c r="O214" s="37"/>
      <c r="R214" s="37"/>
    </row>
    <row r="215" spans="2:18" x14ac:dyDescent="0.3">
      <c r="B215" s="56">
        <f t="shared" si="23"/>
        <v>42549</v>
      </c>
      <c r="C215" s="57">
        <f t="shared" si="19"/>
        <v>27</v>
      </c>
      <c r="D215" s="57" t="str">
        <f t="shared" si="20"/>
        <v/>
      </c>
      <c r="E215" s="58">
        <f t="shared" si="24"/>
        <v>42549</v>
      </c>
      <c r="F215" s="59" t="str">
        <f t="shared" si="21"/>
        <v>M</v>
      </c>
      <c r="G215" s="129" t="str">
        <f t="shared" si="22"/>
        <v>N</v>
      </c>
      <c r="I215" s="37"/>
      <c r="O215" s="37"/>
      <c r="R215" s="37"/>
    </row>
    <row r="216" spans="2:18" x14ac:dyDescent="0.3">
      <c r="B216" s="56">
        <f t="shared" si="23"/>
        <v>42550</v>
      </c>
      <c r="C216" s="57">
        <f t="shared" si="19"/>
        <v>27</v>
      </c>
      <c r="D216" s="57" t="str">
        <f t="shared" si="20"/>
        <v/>
      </c>
      <c r="E216" s="58">
        <f t="shared" si="24"/>
        <v>42550</v>
      </c>
      <c r="F216" s="59" t="str">
        <f t="shared" si="21"/>
        <v>M</v>
      </c>
      <c r="G216" s="129" t="str">
        <f t="shared" si="22"/>
        <v>N</v>
      </c>
      <c r="I216" s="37"/>
      <c r="O216" s="37"/>
      <c r="R216" s="37"/>
    </row>
    <row r="217" spans="2:18" x14ac:dyDescent="0.3">
      <c r="B217" s="56">
        <f t="shared" si="23"/>
        <v>42551</v>
      </c>
      <c r="C217" s="57">
        <f t="shared" si="19"/>
        <v>27</v>
      </c>
      <c r="D217" s="57" t="str">
        <f t="shared" si="20"/>
        <v/>
      </c>
      <c r="E217" s="58">
        <f t="shared" si="24"/>
        <v>42551</v>
      </c>
      <c r="F217" s="59" t="str">
        <f t="shared" si="21"/>
        <v>J</v>
      </c>
      <c r="G217" s="129" t="str">
        <f t="shared" si="22"/>
        <v>N</v>
      </c>
      <c r="I217" s="37"/>
      <c r="O217" s="37"/>
      <c r="R217" s="37"/>
    </row>
    <row r="218" spans="2:18" x14ac:dyDescent="0.3">
      <c r="B218" s="56">
        <f t="shared" si="23"/>
        <v>42552</v>
      </c>
      <c r="C218" s="57">
        <f t="shared" si="19"/>
        <v>27</v>
      </c>
      <c r="D218" s="57" t="str">
        <f t="shared" si="20"/>
        <v/>
      </c>
      <c r="E218" s="58">
        <f t="shared" si="24"/>
        <v>42552</v>
      </c>
      <c r="F218" s="59" t="str">
        <f t="shared" si="21"/>
        <v>V</v>
      </c>
      <c r="G218" s="129" t="str">
        <f t="shared" si="22"/>
        <v>N</v>
      </c>
      <c r="I218" s="37"/>
      <c r="O218" s="37"/>
      <c r="R218" s="37"/>
    </row>
    <row r="219" spans="2:18" x14ac:dyDescent="0.3">
      <c r="B219" s="56">
        <f t="shared" si="23"/>
        <v>42553</v>
      </c>
      <c r="C219" s="57">
        <f t="shared" si="19"/>
        <v>27</v>
      </c>
      <c r="D219" s="57" t="str">
        <f t="shared" si="20"/>
        <v/>
      </c>
      <c r="E219" s="58">
        <f t="shared" si="24"/>
        <v>42553</v>
      </c>
      <c r="F219" s="59" t="str">
        <f t="shared" si="21"/>
        <v>S</v>
      </c>
      <c r="G219" s="129" t="str">
        <f t="shared" si="22"/>
        <v>S</v>
      </c>
      <c r="I219" s="37"/>
      <c r="O219" s="37"/>
      <c r="R219" s="37"/>
    </row>
    <row r="220" spans="2:18" x14ac:dyDescent="0.3">
      <c r="B220" s="56">
        <f t="shared" si="23"/>
        <v>42554</v>
      </c>
      <c r="C220" s="57">
        <f t="shared" si="19"/>
        <v>27</v>
      </c>
      <c r="D220" s="57" t="str">
        <f t="shared" si="20"/>
        <v/>
      </c>
      <c r="E220" s="58">
        <f t="shared" si="24"/>
        <v>42554</v>
      </c>
      <c r="F220" s="59" t="str">
        <f t="shared" si="21"/>
        <v>D</v>
      </c>
      <c r="G220" s="129" t="str">
        <f t="shared" si="22"/>
        <v>S</v>
      </c>
      <c r="I220" s="37"/>
      <c r="O220" s="37"/>
      <c r="R220" s="37"/>
    </row>
    <row r="221" spans="2:18" x14ac:dyDescent="0.3">
      <c r="B221" s="56">
        <f t="shared" si="23"/>
        <v>42555</v>
      </c>
      <c r="C221" s="57">
        <f t="shared" si="19"/>
        <v>28</v>
      </c>
      <c r="D221" s="57" t="str">
        <f t="shared" si="20"/>
        <v/>
      </c>
      <c r="E221" s="58">
        <f t="shared" si="24"/>
        <v>42555</v>
      </c>
      <c r="F221" s="59" t="str">
        <f t="shared" si="21"/>
        <v>L</v>
      </c>
      <c r="G221" s="129" t="str">
        <f t="shared" si="22"/>
        <v>S</v>
      </c>
      <c r="I221" s="37"/>
      <c r="O221" s="37"/>
      <c r="R221" s="37"/>
    </row>
    <row r="222" spans="2:18" x14ac:dyDescent="0.3">
      <c r="B222" s="56">
        <f t="shared" si="23"/>
        <v>42556</v>
      </c>
      <c r="C222" s="57">
        <f t="shared" si="19"/>
        <v>28</v>
      </c>
      <c r="D222" s="57" t="str">
        <f t="shared" si="20"/>
        <v/>
      </c>
      <c r="E222" s="58">
        <f t="shared" si="24"/>
        <v>42556</v>
      </c>
      <c r="F222" s="59" t="str">
        <f t="shared" si="21"/>
        <v>M</v>
      </c>
      <c r="G222" s="129" t="str">
        <f t="shared" si="22"/>
        <v>S</v>
      </c>
      <c r="I222" s="37"/>
      <c r="O222" s="37"/>
      <c r="R222" s="37"/>
    </row>
    <row r="223" spans="2:18" x14ac:dyDescent="0.3">
      <c r="B223" s="56">
        <f t="shared" si="23"/>
        <v>42557</v>
      </c>
      <c r="C223" s="57">
        <f t="shared" si="19"/>
        <v>28</v>
      </c>
      <c r="D223" s="57" t="str">
        <f t="shared" si="20"/>
        <v/>
      </c>
      <c r="E223" s="58">
        <f t="shared" si="24"/>
        <v>42557</v>
      </c>
      <c r="F223" s="59" t="str">
        <f t="shared" si="21"/>
        <v>M</v>
      </c>
      <c r="G223" s="129" t="str">
        <f t="shared" si="22"/>
        <v>S</v>
      </c>
      <c r="I223" s="37"/>
      <c r="O223" s="37"/>
      <c r="R223" s="37"/>
    </row>
    <row r="224" spans="2:18" x14ac:dyDescent="0.3">
      <c r="B224" s="56">
        <f t="shared" si="23"/>
        <v>42558</v>
      </c>
      <c r="C224" s="57">
        <f t="shared" si="19"/>
        <v>28</v>
      </c>
      <c r="D224" s="57" t="str">
        <f t="shared" si="20"/>
        <v/>
      </c>
      <c r="E224" s="58">
        <f t="shared" si="24"/>
        <v>42558</v>
      </c>
      <c r="F224" s="59" t="str">
        <f t="shared" si="21"/>
        <v>J</v>
      </c>
      <c r="G224" s="129" t="str">
        <f t="shared" si="22"/>
        <v>S</v>
      </c>
      <c r="I224" s="37"/>
      <c r="O224" s="37"/>
      <c r="R224" s="37"/>
    </row>
    <row r="225" spans="2:18" x14ac:dyDescent="0.3">
      <c r="B225" s="56">
        <f t="shared" si="23"/>
        <v>42559</v>
      </c>
      <c r="C225" s="57">
        <f t="shared" si="19"/>
        <v>28</v>
      </c>
      <c r="D225" s="57" t="str">
        <f t="shared" si="20"/>
        <v/>
      </c>
      <c r="E225" s="58">
        <f t="shared" si="24"/>
        <v>42559</v>
      </c>
      <c r="F225" s="59" t="str">
        <f t="shared" si="21"/>
        <v>V</v>
      </c>
      <c r="G225" s="129" t="str">
        <f t="shared" si="22"/>
        <v>S</v>
      </c>
      <c r="I225" s="37"/>
      <c r="O225" s="37"/>
      <c r="R225" s="37"/>
    </row>
    <row r="226" spans="2:18" x14ac:dyDescent="0.3">
      <c r="B226" s="56">
        <f t="shared" si="23"/>
        <v>42560</v>
      </c>
      <c r="C226" s="57">
        <f t="shared" si="19"/>
        <v>28</v>
      </c>
      <c r="D226" s="57" t="str">
        <f t="shared" si="20"/>
        <v/>
      </c>
      <c r="E226" s="58">
        <f t="shared" si="24"/>
        <v>42560</v>
      </c>
      <c r="F226" s="59" t="str">
        <f t="shared" si="21"/>
        <v>S</v>
      </c>
      <c r="G226" s="129" t="str">
        <f t="shared" si="22"/>
        <v>S</v>
      </c>
      <c r="I226" s="37"/>
      <c r="O226" s="37"/>
      <c r="R226" s="37"/>
    </row>
    <row r="227" spans="2:18" x14ac:dyDescent="0.3">
      <c r="B227" s="56">
        <f t="shared" si="23"/>
        <v>42561</v>
      </c>
      <c r="C227" s="57">
        <f t="shared" si="19"/>
        <v>28</v>
      </c>
      <c r="D227" s="57" t="str">
        <f t="shared" si="20"/>
        <v/>
      </c>
      <c r="E227" s="58">
        <f t="shared" si="24"/>
        <v>42561</v>
      </c>
      <c r="F227" s="59" t="str">
        <f t="shared" si="21"/>
        <v>D</v>
      </c>
      <c r="G227" s="129" t="str">
        <f t="shared" si="22"/>
        <v>S</v>
      </c>
      <c r="I227" s="37"/>
      <c r="O227" s="37"/>
      <c r="R227" s="37"/>
    </row>
    <row r="228" spans="2:18" x14ac:dyDescent="0.3">
      <c r="B228" s="56">
        <f t="shared" si="23"/>
        <v>42562</v>
      </c>
      <c r="C228" s="57">
        <f t="shared" si="19"/>
        <v>29</v>
      </c>
      <c r="D228" s="57" t="str">
        <f t="shared" si="20"/>
        <v/>
      </c>
      <c r="E228" s="58">
        <f t="shared" si="24"/>
        <v>42562</v>
      </c>
      <c r="F228" s="59" t="str">
        <f t="shared" si="21"/>
        <v>L</v>
      </c>
      <c r="G228" s="129" t="str">
        <f t="shared" si="22"/>
        <v>S</v>
      </c>
      <c r="I228" s="37"/>
      <c r="O228" s="37"/>
      <c r="R228" s="37"/>
    </row>
    <row r="229" spans="2:18" x14ac:dyDescent="0.3">
      <c r="B229" s="56">
        <f t="shared" si="23"/>
        <v>42563</v>
      </c>
      <c r="C229" s="57">
        <f t="shared" si="19"/>
        <v>29</v>
      </c>
      <c r="D229" s="57" t="str">
        <f t="shared" si="20"/>
        <v/>
      </c>
      <c r="E229" s="58">
        <f t="shared" si="24"/>
        <v>42563</v>
      </c>
      <c r="F229" s="59" t="str">
        <f t="shared" si="21"/>
        <v>M</v>
      </c>
      <c r="G229" s="129" t="str">
        <f t="shared" si="22"/>
        <v>S</v>
      </c>
      <c r="I229" s="37"/>
      <c r="O229" s="37"/>
      <c r="R229" s="37"/>
    </row>
    <row r="230" spans="2:18" x14ac:dyDescent="0.3">
      <c r="B230" s="56">
        <f t="shared" si="23"/>
        <v>42564</v>
      </c>
      <c r="C230" s="57">
        <f t="shared" si="19"/>
        <v>29</v>
      </c>
      <c r="D230" s="57" t="str">
        <f t="shared" si="20"/>
        <v/>
      </c>
      <c r="E230" s="58">
        <f t="shared" si="24"/>
        <v>42564</v>
      </c>
      <c r="F230" s="59" t="str">
        <f t="shared" si="21"/>
        <v>M</v>
      </c>
      <c r="G230" s="129" t="str">
        <f t="shared" si="22"/>
        <v>S</v>
      </c>
      <c r="I230" s="37"/>
      <c r="O230" s="37"/>
      <c r="R230" s="37"/>
    </row>
    <row r="231" spans="2:18" x14ac:dyDescent="0.3">
      <c r="B231" s="56">
        <f t="shared" si="23"/>
        <v>42565</v>
      </c>
      <c r="C231" s="57">
        <f t="shared" si="19"/>
        <v>29</v>
      </c>
      <c r="D231" s="57" t="str">
        <f t="shared" si="20"/>
        <v>F</v>
      </c>
      <c r="E231" s="58">
        <f t="shared" si="24"/>
        <v>42565</v>
      </c>
      <c r="F231" s="59" t="str">
        <f t="shared" si="21"/>
        <v>f</v>
      </c>
      <c r="G231" s="129" t="str">
        <f t="shared" si="22"/>
        <v>S</v>
      </c>
      <c r="I231" s="37"/>
      <c r="O231" s="37"/>
      <c r="R231" s="37"/>
    </row>
    <row r="232" spans="2:18" x14ac:dyDescent="0.3">
      <c r="B232" s="56">
        <f t="shared" si="23"/>
        <v>42566</v>
      </c>
      <c r="C232" s="57">
        <f t="shared" si="19"/>
        <v>29</v>
      </c>
      <c r="D232" s="57" t="str">
        <f t="shared" si="20"/>
        <v/>
      </c>
      <c r="E232" s="58">
        <f t="shared" si="24"/>
        <v>42566</v>
      </c>
      <c r="F232" s="59" t="str">
        <f t="shared" si="21"/>
        <v>V</v>
      </c>
      <c r="G232" s="129" t="str">
        <f t="shared" si="22"/>
        <v>S</v>
      </c>
      <c r="I232" s="37"/>
      <c r="O232" s="37"/>
      <c r="R232" s="37"/>
    </row>
    <row r="233" spans="2:18" x14ac:dyDescent="0.3">
      <c r="B233" s="56">
        <f t="shared" si="23"/>
        <v>42567</v>
      </c>
      <c r="C233" s="57">
        <f t="shared" si="19"/>
        <v>29</v>
      </c>
      <c r="D233" s="57" t="str">
        <f t="shared" si="20"/>
        <v/>
      </c>
      <c r="E233" s="58">
        <f t="shared" si="24"/>
        <v>42567</v>
      </c>
      <c r="F233" s="59" t="str">
        <f t="shared" si="21"/>
        <v>S</v>
      </c>
      <c r="G233" s="129" t="str">
        <f t="shared" si="22"/>
        <v>S</v>
      </c>
      <c r="I233" s="37"/>
      <c r="O233" s="37"/>
      <c r="R233" s="37"/>
    </row>
    <row r="234" spans="2:18" x14ac:dyDescent="0.3">
      <c r="B234" s="56">
        <f t="shared" si="23"/>
        <v>42568</v>
      </c>
      <c r="C234" s="57">
        <f t="shared" si="19"/>
        <v>29</v>
      </c>
      <c r="D234" s="57" t="str">
        <f t="shared" si="20"/>
        <v/>
      </c>
      <c r="E234" s="58">
        <f t="shared" si="24"/>
        <v>42568</v>
      </c>
      <c r="F234" s="59" t="str">
        <f t="shared" si="21"/>
        <v>D</v>
      </c>
      <c r="G234" s="129" t="str">
        <f t="shared" si="22"/>
        <v>S</v>
      </c>
      <c r="I234" s="37"/>
      <c r="O234" s="37"/>
      <c r="R234" s="37"/>
    </row>
    <row r="235" spans="2:18" x14ac:dyDescent="0.3">
      <c r="B235" s="56">
        <f t="shared" si="23"/>
        <v>42569</v>
      </c>
      <c r="C235" s="57">
        <f t="shared" si="19"/>
        <v>30</v>
      </c>
      <c r="D235" s="57" t="str">
        <f t="shared" si="20"/>
        <v/>
      </c>
      <c r="E235" s="58">
        <f t="shared" si="24"/>
        <v>42569</v>
      </c>
      <c r="F235" s="59" t="str">
        <f t="shared" si="21"/>
        <v>L</v>
      </c>
      <c r="G235" s="129" t="str">
        <f t="shared" si="22"/>
        <v>S</v>
      </c>
      <c r="I235" s="37"/>
      <c r="O235" s="37"/>
      <c r="R235" s="37"/>
    </row>
    <row r="236" spans="2:18" x14ac:dyDescent="0.3">
      <c r="B236" s="56">
        <f t="shared" si="23"/>
        <v>42570</v>
      </c>
      <c r="C236" s="57">
        <f t="shared" si="19"/>
        <v>30</v>
      </c>
      <c r="D236" s="57" t="str">
        <f t="shared" si="20"/>
        <v/>
      </c>
      <c r="E236" s="58">
        <f t="shared" si="24"/>
        <v>42570</v>
      </c>
      <c r="F236" s="59" t="str">
        <f t="shared" si="21"/>
        <v>M</v>
      </c>
      <c r="G236" s="129" t="str">
        <f t="shared" si="22"/>
        <v>S</v>
      </c>
      <c r="I236" s="37"/>
      <c r="O236" s="37"/>
      <c r="R236" s="37"/>
    </row>
    <row r="237" spans="2:18" x14ac:dyDescent="0.3">
      <c r="B237" s="56">
        <f t="shared" si="23"/>
        <v>42571</v>
      </c>
      <c r="C237" s="57">
        <f t="shared" si="19"/>
        <v>30</v>
      </c>
      <c r="D237" s="57" t="str">
        <f t="shared" si="20"/>
        <v/>
      </c>
      <c r="E237" s="58">
        <f t="shared" si="24"/>
        <v>42571</v>
      </c>
      <c r="F237" s="59" t="str">
        <f t="shared" si="21"/>
        <v>M</v>
      </c>
      <c r="G237" s="129" t="str">
        <f t="shared" si="22"/>
        <v>S</v>
      </c>
      <c r="I237" s="37"/>
      <c r="O237" s="37"/>
      <c r="R237" s="37"/>
    </row>
    <row r="238" spans="2:18" x14ac:dyDescent="0.3">
      <c r="B238" s="56">
        <f t="shared" si="23"/>
        <v>42572</v>
      </c>
      <c r="C238" s="57">
        <f t="shared" si="19"/>
        <v>30</v>
      </c>
      <c r="D238" s="57" t="str">
        <f t="shared" si="20"/>
        <v/>
      </c>
      <c r="E238" s="58">
        <f t="shared" si="24"/>
        <v>42572</v>
      </c>
      <c r="F238" s="59" t="str">
        <f t="shared" si="21"/>
        <v>J</v>
      </c>
      <c r="G238" s="129" t="str">
        <f t="shared" si="22"/>
        <v>S</v>
      </c>
      <c r="I238" s="37"/>
      <c r="O238" s="37"/>
      <c r="R238" s="37"/>
    </row>
    <row r="239" spans="2:18" x14ac:dyDescent="0.3">
      <c r="B239" s="56">
        <f t="shared" si="23"/>
        <v>42573</v>
      </c>
      <c r="C239" s="57">
        <f t="shared" si="19"/>
        <v>30</v>
      </c>
      <c r="D239" s="57" t="str">
        <f t="shared" si="20"/>
        <v/>
      </c>
      <c r="E239" s="58">
        <f t="shared" si="24"/>
        <v>42573</v>
      </c>
      <c r="F239" s="59" t="str">
        <f t="shared" si="21"/>
        <v>V</v>
      </c>
      <c r="G239" s="129" t="str">
        <f t="shared" si="22"/>
        <v>S</v>
      </c>
      <c r="I239" s="37"/>
      <c r="O239" s="37"/>
      <c r="R239" s="37"/>
    </row>
    <row r="240" spans="2:18" x14ac:dyDescent="0.3">
      <c r="B240" s="56">
        <f t="shared" si="23"/>
        <v>42574</v>
      </c>
      <c r="C240" s="57">
        <f t="shared" si="19"/>
        <v>30</v>
      </c>
      <c r="D240" s="57" t="str">
        <f t="shared" si="20"/>
        <v/>
      </c>
      <c r="E240" s="58">
        <f t="shared" si="24"/>
        <v>42574</v>
      </c>
      <c r="F240" s="59" t="str">
        <f t="shared" si="21"/>
        <v>S</v>
      </c>
      <c r="G240" s="129" t="str">
        <f t="shared" si="22"/>
        <v>S</v>
      </c>
      <c r="I240" s="37"/>
      <c r="O240" s="37"/>
      <c r="R240" s="37"/>
    </row>
    <row r="241" spans="2:18" x14ac:dyDescent="0.3">
      <c r="B241" s="56">
        <f t="shared" si="23"/>
        <v>42575</v>
      </c>
      <c r="C241" s="57">
        <f t="shared" si="19"/>
        <v>30</v>
      </c>
      <c r="D241" s="57" t="str">
        <f t="shared" si="20"/>
        <v/>
      </c>
      <c r="E241" s="58">
        <f t="shared" si="24"/>
        <v>42575</v>
      </c>
      <c r="F241" s="59" t="str">
        <f t="shared" si="21"/>
        <v>D</v>
      </c>
      <c r="G241" s="129" t="str">
        <f t="shared" si="22"/>
        <v>S</v>
      </c>
      <c r="I241" s="37"/>
      <c r="O241" s="37"/>
      <c r="R241" s="37"/>
    </row>
    <row r="242" spans="2:18" x14ac:dyDescent="0.3">
      <c r="B242" s="56">
        <f t="shared" si="23"/>
        <v>42576</v>
      </c>
      <c r="C242" s="57">
        <f t="shared" si="19"/>
        <v>31</v>
      </c>
      <c r="D242" s="57" t="str">
        <f t="shared" si="20"/>
        <v/>
      </c>
      <c r="E242" s="58">
        <f t="shared" si="24"/>
        <v>42576</v>
      </c>
      <c r="F242" s="59" t="str">
        <f t="shared" si="21"/>
        <v>L</v>
      </c>
      <c r="G242" s="129" t="str">
        <f t="shared" si="22"/>
        <v>S</v>
      </c>
      <c r="I242" s="37"/>
      <c r="O242" s="37"/>
      <c r="R242" s="37"/>
    </row>
    <row r="243" spans="2:18" x14ac:dyDescent="0.3">
      <c r="B243" s="56">
        <f t="shared" si="23"/>
        <v>42577</v>
      </c>
      <c r="C243" s="57">
        <f t="shared" si="19"/>
        <v>31</v>
      </c>
      <c r="D243" s="57" t="str">
        <f t="shared" si="20"/>
        <v/>
      </c>
      <c r="E243" s="58">
        <f t="shared" si="24"/>
        <v>42577</v>
      </c>
      <c r="F243" s="59" t="str">
        <f t="shared" si="21"/>
        <v>M</v>
      </c>
      <c r="G243" s="129" t="str">
        <f t="shared" si="22"/>
        <v>S</v>
      </c>
      <c r="I243" s="37"/>
      <c r="O243" s="37"/>
      <c r="R243" s="37"/>
    </row>
    <row r="244" spans="2:18" x14ac:dyDescent="0.3">
      <c r="B244" s="56">
        <f t="shared" si="23"/>
        <v>42578</v>
      </c>
      <c r="C244" s="57">
        <f t="shared" si="19"/>
        <v>31</v>
      </c>
      <c r="D244" s="57" t="str">
        <f t="shared" si="20"/>
        <v/>
      </c>
      <c r="E244" s="58">
        <f t="shared" si="24"/>
        <v>42578</v>
      </c>
      <c r="F244" s="59" t="str">
        <f t="shared" si="21"/>
        <v>M</v>
      </c>
      <c r="G244" s="129" t="str">
        <f t="shared" si="22"/>
        <v>S</v>
      </c>
      <c r="I244" s="37"/>
      <c r="O244" s="37"/>
      <c r="R244" s="37"/>
    </row>
    <row r="245" spans="2:18" x14ac:dyDescent="0.3">
      <c r="B245" s="56">
        <f t="shared" si="23"/>
        <v>42579</v>
      </c>
      <c r="C245" s="57">
        <f t="shared" si="19"/>
        <v>31</v>
      </c>
      <c r="D245" s="57" t="str">
        <f t="shared" si="20"/>
        <v/>
      </c>
      <c r="E245" s="58">
        <f t="shared" si="24"/>
        <v>42579</v>
      </c>
      <c r="F245" s="59" t="str">
        <f t="shared" si="21"/>
        <v>J</v>
      </c>
      <c r="G245" s="129" t="str">
        <f t="shared" si="22"/>
        <v>S</v>
      </c>
      <c r="I245" s="37"/>
      <c r="O245" s="37"/>
      <c r="R245" s="37"/>
    </row>
    <row r="246" spans="2:18" x14ac:dyDescent="0.3">
      <c r="B246" s="56">
        <f t="shared" si="23"/>
        <v>42580</v>
      </c>
      <c r="C246" s="57">
        <f t="shared" si="19"/>
        <v>31</v>
      </c>
      <c r="D246" s="57" t="str">
        <f t="shared" si="20"/>
        <v/>
      </c>
      <c r="E246" s="58">
        <f t="shared" si="24"/>
        <v>42580</v>
      </c>
      <c r="F246" s="59" t="str">
        <f t="shared" si="21"/>
        <v>V</v>
      </c>
      <c r="G246" s="129" t="str">
        <f t="shared" si="22"/>
        <v>S</v>
      </c>
      <c r="I246" s="37"/>
      <c r="O246" s="37"/>
      <c r="R246" s="37"/>
    </row>
    <row r="247" spans="2:18" x14ac:dyDescent="0.3">
      <c r="B247" s="56">
        <f t="shared" si="23"/>
        <v>42581</v>
      </c>
      <c r="C247" s="57">
        <f t="shared" si="19"/>
        <v>31</v>
      </c>
      <c r="D247" s="57" t="str">
        <f t="shared" si="20"/>
        <v/>
      </c>
      <c r="E247" s="58">
        <f t="shared" si="24"/>
        <v>42581</v>
      </c>
      <c r="F247" s="59" t="str">
        <f t="shared" si="21"/>
        <v>S</v>
      </c>
      <c r="G247" s="129" t="str">
        <f t="shared" si="22"/>
        <v>S</v>
      </c>
      <c r="I247" s="37"/>
      <c r="O247" s="37"/>
      <c r="R247" s="37"/>
    </row>
    <row r="248" spans="2:18" x14ac:dyDescent="0.3">
      <c r="B248" s="56">
        <f t="shared" si="23"/>
        <v>42582</v>
      </c>
      <c r="C248" s="57">
        <f t="shared" si="19"/>
        <v>31</v>
      </c>
      <c r="D248" s="57" t="str">
        <f t="shared" si="20"/>
        <v/>
      </c>
      <c r="E248" s="58">
        <f t="shared" si="24"/>
        <v>42582</v>
      </c>
      <c r="F248" s="59" t="str">
        <f t="shared" si="21"/>
        <v>D</v>
      </c>
      <c r="G248" s="129" t="str">
        <f t="shared" si="22"/>
        <v>S</v>
      </c>
      <c r="I248" s="37"/>
      <c r="O248" s="37"/>
      <c r="R248" s="37"/>
    </row>
    <row r="249" spans="2:18" x14ac:dyDescent="0.3">
      <c r="B249" s="56">
        <f t="shared" si="23"/>
        <v>42583</v>
      </c>
      <c r="C249" s="57">
        <f t="shared" si="19"/>
        <v>32</v>
      </c>
      <c r="D249" s="57" t="str">
        <f t="shared" si="20"/>
        <v/>
      </c>
      <c r="E249" s="58">
        <f t="shared" si="24"/>
        <v>42583</v>
      </c>
      <c r="F249" s="59" t="str">
        <f t="shared" si="21"/>
        <v>L</v>
      </c>
      <c r="G249" s="129" t="str">
        <f t="shared" si="22"/>
        <v>S</v>
      </c>
      <c r="I249" s="37"/>
      <c r="O249" s="37"/>
      <c r="R249" s="37"/>
    </row>
    <row r="250" spans="2:18" x14ac:dyDescent="0.3">
      <c r="B250" s="56">
        <f t="shared" si="23"/>
        <v>42584</v>
      </c>
      <c r="C250" s="57">
        <f t="shared" si="19"/>
        <v>32</v>
      </c>
      <c r="D250" s="57" t="str">
        <f t="shared" si="20"/>
        <v/>
      </c>
      <c r="E250" s="58">
        <f t="shared" si="24"/>
        <v>42584</v>
      </c>
      <c r="F250" s="59" t="str">
        <f t="shared" si="21"/>
        <v>M</v>
      </c>
      <c r="G250" s="129" t="str">
        <f t="shared" si="22"/>
        <v>S</v>
      </c>
      <c r="I250" s="37"/>
      <c r="O250" s="37"/>
      <c r="R250" s="37"/>
    </row>
    <row r="251" spans="2:18" x14ac:dyDescent="0.3">
      <c r="B251" s="56">
        <f t="shared" si="23"/>
        <v>42585</v>
      </c>
      <c r="C251" s="57">
        <f t="shared" si="19"/>
        <v>32</v>
      </c>
      <c r="D251" s="57" t="str">
        <f t="shared" si="20"/>
        <v/>
      </c>
      <c r="E251" s="58">
        <f t="shared" si="24"/>
        <v>42585</v>
      </c>
      <c r="F251" s="59" t="str">
        <f t="shared" si="21"/>
        <v>M</v>
      </c>
      <c r="G251" s="129" t="str">
        <f t="shared" si="22"/>
        <v>S</v>
      </c>
      <c r="I251" s="37"/>
      <c r="O251" s="37"/>
      <c r="R251" s="37"/>
    </row>
    <row r="252" spans="2:18" x14ac:dyDescent="0.3">
      <c r="B252" s="56">
        <f t="shared" si="23"/>
        <v>42586</v>
      </c>
      <c r="C252" s="57">
        <f t="shared" si="19"/>
        <v>32</v>
      </c>
      <c r="D252" s="57" t="str">
        <f t="shared" si="20"/>
        <v/>
      </c>
      <c r="E252" s="58">
        <f t="shared" si="24"/>
        <v>42586</v>
      </c>
      <c r="F252" s="59" t="str">
        <f t="shared" si="21"/>
        <v>J</v>
      </c>
      <c r="G252" s="129" t="str">
        <f t="shared" si="22"/>
        <v>S</v>
      </c>
      <c r="I252" s="37"/>
      <c r="O252" s="37"/>
      <c r="R252" s="37"/>
    </row>
    <row r="253" spans="2:18" x14ac:dyDescent="0.3">
      <c r="B253" s="56">
        <f t="shared" si="23"/>
        <v>42587</v>
      </c>
      <c r="C253" s="57">
        <f t="shared" si="19"/>
        <v>32</v>
      </c>
      <c r="D253" s="57" t="str">
        <f t="shared" si="20"/>
        <v/>
      </c>
      <c r="E253" s="58">
        <f t="shared" si="24"/>
        <v>42587</v>
      </c>
      <c r="F253" s="59" t="str">
        <f t="shared" si="21"/>
        <v>V</v>
      </c>
      <c r="G253" s="129" t="str">
        <f t="shared" si="22"/>
        <v>S</v>
      </c>
      <c r="I253" s="37"/>
      <c r="O253" s="37"/>
      <c r="R253" s="37"/>
    </row>
    <row r="254" spans="2:18" x14ac:dyDescent="0.3">
      <c r="B254" s="56">
        <f t="shared" si="23"/>
        <v>42588</v>
      </c>
      <c r="C254" s="57">
        <f t="shared" si="19"/>
        <v>32</v>
      </c>
      <c r="D254" s="57" t="str">
        <f t="shared" si="20"/>
        <v/>
      </c>
      <c r="E254" s="58">
        <f t="shared" si="24"/>
        <v>42588</v>
      </c>
      <c r="F254" s="59" t="str">
        <f t="shared" si="21"/>
        <v>S</v>
      </c>
      <c r="G254" s="129" t="str">
        <f t="shared" si="22"/>
        <v>S</v>
      </c>
      <c r="I254" s="37"/>
      <c r="O254" s="37"/>
      <c r="R254" s="37"/>
    </row>
    <row r="255" spans="2:18" x14ac:dyDescent="0.3">
      <c r="B255" s="56">
        <f t="shared" si="23"/>
        <v>42589</v>
      </c>
      <c r="C255" s="57">
        <f t="shared" si="19"/>
        <v>32</v>
      </c>
      <c r="D255" s="57" t="str">
        <f t="shared" si="20"/>
        <v/>
      </c>
      <c r="E255" s="58">
        <f t="shared" si="24"/>
        <v>42589</v>
      </c>
      <c r="F255" s="59" t="str">
        <f t="shared" si="21"/>
        <v>D</v>
      </c>
      <c r="G255" s="129" t="str">
        <f t="shared" si="22"/>
        <v>S</v>
      </c>
      <c r="I255" s="37"/>
      <c r="O255" s="37"/>
      <c r="R255" s="37"/>
    </row>
    <row r="256" spans="2:18" x14ac:dyDescent="0.3">
      <c r="B256" s="56">
        <f t="shared" si="23"/>
        <v>42590</v>
      </c>
      <c r="C256" s="57">
        <f t="shared" si="19"/>
        <v>33</v>
      </c>
      <c r="D256" s="57" t="str">
        <f t="shared" si="20"/>
        <v/>
      </c>
      <c r="E256" s="58">
        <f t="shared" si="24"/>
        <v>42590</v>
      </c>
      <c r="F256" s="59" t="str">
        <f t="shared" si="21"/>
        <v>L</v>
      </c>
      <c r="G256" s="129" t="str">
        <f t="shared" si="22"/>
        <v>S</v>
      </c>
      <c r="I256" s="37"/>
      <c r="O256" s="37"/>
      <c r="R256" s="37"/>
    </row>
    <row r="257" spans="2:18" x14ac:dyDescent="0.3">
      <c r="B257" s="56">
        <f t="shared" si="23"/>
        <v>42591</v>
      </c>
      <c r="C257" s="57">
        <f t="shared" si="19"/>
        <v>33</v>
      </c>
      <c r="D257" s="57" t="str">
        <f t="shared" si="20"/>
        <v/>
      </c>
      <c r="E257" s="58">
        <f t="shared" si="24"/>
        <v>42591</v>
      </c>
      <c r="F257" s="59" t="str">
        <f t="shared" si="21"/>
        <v>M</v>
      </c>
      <c r="G257" s="129" t="str">
        <f t="shared" si="22"/>
        <v>S</v>
      </c>
      <c r="I257" s="37"/>
      <c r="O257" s="37"/>
      <c r="R257" s="37"/>
    </row>
    <row r="258" spans="2:18" x14ac:dyDescent="0.3">
      <c r="B258" s="56">
        <f t="shared" si="23"/>
        <v>42592</v>
      </c>
      <c r="C258" s="57">
        <f t="shared" si="19"/>
        <v>33</v>
      </c>
      <c r="D258" s="57" t="str">
        <f t="shared" si="20"/>
        <v/>
      </c>
      <c r="E258" s="58">
        <f t="shared" si="24"/>
        <v>42592</v>
      </c>
      <c r="F258" s="59" t="str">
        <f t="shared" si="21"/>
        <v>M</v>
      </c>
      <c r="G258" s="129" t="str">
        <f t="shared" si="22"/>
        <v>S</v>
      </c>
      <c r="I258" s="37"/>
      <c r="O258" s="37"/>
      <c r="R258" s="37"/>
    </row>
    <row r="259" spans="2:18" x14ac:dyDescent="0.3">
      <c r="B259" s="56">
        <f t="shared" si="23"/>
        <v>42593</v>
      </c>
      <c r="C259" s="57">
        <f t="shared" si="19"/>
        <v>33</v>
      </c>
      <c r="D259" s="57" t="str">
        <f t="shared" si="20"/>
        <v/>
      </c>
      <c r="E259" s="58">
        <f t="shared" si="24"/>
        <v>42593</v>
      </c>
      <c r="F259" s="59" t="str">
        <f t="shared" si="21"/>
        <v>J</v>
      </c>
      <c r="G259" s="129" t="str">
        <f t="shared" si="22"/>
        <v>S</v>
      </c>
      <c r="I259" s="37"/>
      <c r="O259" s="37"/>
      <c r="R259" s="37"/>
    </row>
    <row r="260" spans="2:18" x14ac:dyDescent="0.3">
      <c r="B260" s="56">
        <f t="shared" si="23"/>
        <v>42594</v>
      </c>
      <c r="C260" s="57">
        <f t="shared" si="19"/>
        <v>33</v>
      </c>
      <c r="D260" s="57" t="str">
        <f t="shared" si="20"/>
        <v/>
      </c>
      <c r="E260" s="58">
        <f t="shared" si="24"/>
        <v>42594</v>
      </c>
      <c r="F260" s="59" t="str">
        <f t="shared" si="21"/>
        <v>V</v>
      </c>
      <c r="G260" s="129" t="str">
        <f t="shared" si="22"/>
        <v>S</v>
      </c>
      <c r="I260" s="37"/>
      <c r="O260" s="37"/>
      <c r="R260" s="37"/>
    </row>
    <row r="261" spans="2:18" x14ac:dyDescent="0.3">
      <c r="B261" s="56">
        <f t="shared" si="23"/>
        <v>42595</v>
      </c>
      <c r="C261" s="57">
        <f t="shared" ref="C261:C324" si="25">WEEKNUM(B261,2)</f>
        <v>33</v>
      </c>
      <c r="D261" s="57" t="str">
        <f t="shared" ref="D261:D324" si="26">IF(ISERROR(VLOOKUP(E261,jfdate,1,TRUE)),"",IF(VLOOKUP(E261,jfdate,1,TRUE)=B261,"F",""))</f>
        <v/>
      </c>
      <c r="E261" s="58">
        <f t="shared" si="24"/>
        <v>42595</v>
      </c>
      <c r="F261" s="59" t="str">
        <f t="shared" ref="F261:F324" si="27">IF(D261="f","f",VLOOKUP(WEEKDAY(E261),jourabbrege,2,FALSE))</f>
        <v>S</v>
      </c>
      <c r="G261" s="129" t="str">
        <f t="shared" ref="G261:G324" si="28">IF(COUNTIFS(Q$5:Q$18, "&lt;="&amp;E261,R$5:R$18, "&gt;="&amp;E261)&gt;0,"S",IF(WEEKDAY(E261,2)&gt;=6,"W",IF(NOT(ISERROR(MATCH(E261,jfdate,0))),"F","N")))</f>
        <v>S</v>
      </c>
      <c r="I261" s="37"/>
      <c r="O261" s="37"/>
      <c r="R261" s="37"/>
    </row>
    <row r="262" spans="2:18" x14ac:dyDescent="0.3">
      <c r="B262" s="56">
        <f t="shared" ref="B262:B325" si="29">+B261+1</f>
        <v>42596</v>
      </c>
      <c r="C262" s="57">
        <f t="shared" si="25"/>
        <v>33</v>
      </c>
      <c r="D262" s="57" t="str">
        <f t="shared" si="26"/>
        <v/>
      </c>
      <c r="E262" s="58">
        <f t="shared" ref="E262:E325" si="30">+E261+1</f>
        <v>42596</v>
      </c>
      <c r="F262" s="59" t="str">
        <f t="shared" si="27"/>
        <v>D</v>
      </c>
      <c r="G262" s="129" t="str">
        <f t="shared" si="28"/>
        <v>S</v>
      </c>
      <c r="I262" s="37"/>
      <c r="O262" s="37"/>
      <c r="R262" s="37"/>
    </row>
    <row r="263" spans="2:18" x14ac:dyDescent="0.3">
      <c r="B263" s="56">
        <f t="shared" si="29"/>
        <v>42597</v>
      </c>
      <c r="C263" s="57">
        <f t="shared" si="25"/>
        <v>34</v>
      </c>
      <c r="D263" s="57" t="str">
        <f t="shared" si="26"/>
        <v>F</v>
      </c>
      <c r="E263" s="58">
        <f t="shared" si="30"/>
        <v>42597</v>
      </c>
      <c r="F263" s="59" t="str">
        <f t="shared" si="27"/>
        <v>f</v>
      </c>
      <c r="G263" s="129" t="str">
        <f t="shared" si="28"/>
        <v>S</v>
      </c>
      <c r="I263" s="37"/>
      <c r="O263" s="37"/>
      <c r="R263" s="37"/>
    </row>
    <row r="264" spans="2:18" x14ac:dyDescent="0.3">
      <c r="B264" s="56">
        <f t="shared" si="29"/>
        <v>42598</v>
      </c>
      <c r="C264" s="57">
        <f t="shared" si="25"/>
        <v>34</v>
      </c>
      <c r="D264" s="57" t="str">
        <f t="shared" si="26"/>
        <v/>
      </c>
      <c r="E264" s="58">
        <f t="shared" si="30"/>
        <v>42598</v>
      </c>
      <c r="F264" s="59" t="str">
        <f t="shared" si="27"/>
        <v>M</v>
      </c>
      <c r="G264" s="129" t="str">
        <f t="shared" si="28"/>
        <v>S</v>
      </c>
      <c r="I264" s="37"/>
      <c r="O264" s="37"/>
      <c r="R264" s="37"/>
    </row>
    <row r="265" spans="2:18" x14ac:dyDescent="0.3">
      <c r="B265" s="56">
        <f t="shared" si="29"/>
        <v>42599</v>
      </c>
      <c r="C265" s="57">
        <f t="shared" si="25"/>
        <v>34</v>
      </c>
      <c r="D265" s="57" t="str">
        <f t="shared" si="26"/>
        <v/>
      </c>
      <c r="E265" s="58">
        <f t="shared" si="30"/>
        <v>42599</v>
      </c>
      <c r="F265" s="59" t="str">
        <f t="shared" si="27"/>
        <v>M</v>
      </c>
      <c r="G265" s="129" t="str">
        <f t="shared" si="28"/>
        <v>S</v>
      </c>
      <c r="I265" s="37"/>
      <c r="O265" s="37"/>
      <c r="R265" s="37"/>
    </row>
    <row r="266" spans="2:18" x14ac:dyDescent="0.3">
      <c r="B266" s="56">
        <f t="shared" si="29"/>
        <v>42600</v>
      </c>
      <c r="C266" s="57">
        <f t="shared" si="25"/>
        <v>34</v>
      </c>
      <c r="D266" s="57" t="str">
        <f t="shared" si="26"/>
        <v/>
      </c>
      <c r="E266" s="58">
        <f t="shared" si="30"/>
        <v>42600</v>
      </c>
      <c r="F266" s="59" t="str">
        <f t="shared" si="27"/>
        <v>J</v>
      </c>
      <c r="G266" s="129" t="str">
        <f t="shared" si="28"/>
        <v>S</v>
      </c>
      <c r="I266" s="37"/>
      <c r="O266" s="37"/>
      <c r="R266" s="37"/>
    </row>
    <row r="267" spans="2:18" x14ac:dyDescent="0.3">
      <c r="B267" s="56">
        <f t="shared" si="29"/>
        <v>42601</v>
      </c>
      <c r="C267" s="57">
        <f t="shared" si="25"/>
        <v>34</v>
      </c>
      <c r="D267" s="57" t="str">
        <f t="shared" si="26"/>
        <v/>
      </c>
      <c r="E267" s="58">
        <f t="shared" si="30"/>
        <v>42601</v>
      </c>
      <c r="F267" s="59" t="str">
        <f t="shared" si="27"/>
        <v>V</v>
      </c>
      <c r="G267" s="129" t="str">
        <f t="shared" si="28"/>
        <v>S</v>
      </c>
      <c r="I267" s="37"/>
      <c r="O267" s="37"/>
      <c r="R267" s="37"/>
    </row>
    <row r="268" spans="2:18" x14ac:dyDescent="0.3">
      <c r="B268" s="56">
        <f t="shared" si="29"/>
        <v>42602</v>
      </c>
      <c r="C268" s="57">
        <f t="shared" si="25"/>
        <v>34</v>
      </c>
      <c r="D268" s="57" t="str">
        <f t="shared" si="26"/>
        <v/>
      </c>
      <c r="E268" s="58">
        <f t="shared" si="30"/>
        <v>42602</v>
      </c>
      <c r="F268" s="59" t="str">
        <f t="shared" si="27"/>
        <v>S</v>
      </c>
      <c r="G268" s="129" t="str">
        <f t="shared" si="28"/>
        <v>S</v>
      </c>
      <c r="I268" s="37"/>
      <c r="O268" s="37"/>
      <c r="R268" s="37"/>
    </row>
    <row r="269" spans="2:18" x14ac:dyDescent="0.3">
      <c r="B269" s="56">
        <f t="shared" si="29"/>
        <v>42603</v>
      </c>
      <c r="C269" s="57">
        <f t="shared" si="25"/>
        <v>34</v>
      </c>
      <c r="D269" s="57" t="str">
        <f t="shared" si="26"/>
        <v/>
      </c>
      <c r="E269" s="58">
        <f t="shared" si="30"/>
        <v>42603</v>
      </c>
      <c r="F269" s="59" t="str">
        <f t="shared" si="27"/>
        <v>D</v>
      </c>
      <c r="G269" s="129" t="str">
        <f t="shared" si="28"/>
        <v>S</v>
      </c>
      <c r="I269" s="37"/>
      <c r="O269" s="37"/>
      <c r="R269" s="37"/>
    </row>
    <row r="270" spans="2:18" x14ac:dyDescent="0.3">
      <c r="B270" s="56">
        <f t="shared" si="29"/>
        <v>42604</v>
      </c>
      <c r="C270" s="57">
        <f t="shared" si="25"/>
        <v>35</v>
      </c>
      <c r="D270" s="57" t="str">
        <f t="shared" si="26"/>
        <v/>
      </c>
      <c r="E270" s="58">
        <f t="shared" si="30"/>
        <v>42604</v>
      </c>
      <c r="F270" s="59" t="str">
        <f t="shared" si="27"/>
        <v>L</v>
      </c>
      <c r="G270" s="129" t="str">
        <f t="shared" si="28"/>
        <v>S</v>
      </c>
      <c r="I270" s="37"/>
      <c r="O270" s="37"/>
      <c r="R270" s="37"/>
    </row>
    <row r="271" spans="2:18" x14ac:dyDescent="0.3">
      <c r="B271" s="56">
        <f t="shared" si="29"/>
        <v>42605</v>
      </c>
      <c r="C271" s="57">
        <f t="shared" si="25"/>
        <v>35</v>
      </c>
      <c r="D271" s="57" t="str">
        <f t="shared" si="26"/>
        <v/>
      </c>
      <c r="E271" s="58">
        <f t="shared" si="30"/>
        <v>42605</v>
      </c>
      <c r="F271" s="59" t="str">
        <f t="shared" si="27"/>
        <v>M</v>
      </c>
      <c r="G271" s="129" t="str">
        <f t="shared" si="28"/>
        <v>S</v>
      </c>
      <c r="I271" s="37"/>
      <c r="O271" s="37"/>
      <c r="R271" s="37"/>
    </row>
    <row r="272" spans="2:18" x14ac:dyDescent="0.3">
      <c r="B272" s="56">
        <f t="shared" si="29"/>
        <v>42606</v>
      </c>
      <c r="C272" s="57">
        <f t="shared" si="25"/>
        <v>35</v>
      </c>
      <c r="D272" s="57" t="str">
        <f t="shared" si="26"/>
        <v/>
      </c>
      <c r="E272" s="58">
        <f t="shared" si="30"/>
        <v>42606</v>
      </c>
      <c r="F272" s="59" t="str">
        <f t="shared" si="27"/>
        <v>M</v>
      </c>
      <c r="G272" s="129" t="str">
        <f t="shared" si="28"/>
        <v>S</v>
      </c>
      <c r="I272" s="37"/>
      <c r="O272" s="37"/>
      <c r="R272" s="37"/>
    </row>
    <row r="273" spans="2:18" x14ac:dyDescent="0.3">
      <c r="B273" s="56">
        <f t="shared" si="29"/>
        <v>42607</v>
      </c>
      <c r="C273" s="57">
        <f t="shared" si="25"/>
        <v>35</v>
      </c>
      <c r="D273" s="57" t="str">
        <f t="shared" si="26"/>
        <v/>
      </c>
      <c r="E273" s="58">
        <f t="shared" si="30"/>
        <v>42607</v>
      </c>
      <c r="F273" s="59" t="str">
        <f t="shared" si="27"/>
        <v>J</v>
      </c>
      <c r="G273" s="129" t="str">
        <f t="shared" si="28"/>
        <v>S</v>
      </c>
      <c r="I273" s="37"/>
      <c r="O273" s="37"/>
      <c r="R273" s="37"/>
    </row>
    <row r="274" spans="2:18" x14ac:dyDescent="0.3">
      <c r="B274" s="56">
        <f t="shared" si="29"/>
        <v>42608</v>
      </c>
      <c r="C274" s="57">
        <f t="shared" si="25"/>
        <v>35</v>
      </c>
      <c r="D274" s="57" t="str">
        <f t="shared" si="26"/>
        <v/>
      </c>
      <c r="E274" s="58">
        <f t="shared" si="30"/>
        <v>42608</v>
      </c>
      <c r="F274" s="59" t="str">
        <f t="shared" si="27"/>
        <v>V</v>
      </c>
      <c r="G274" s="129" t="str">
        <f t="shared" si="28"/>
        <v>S</v>
      </c>
      <c r="I274" s="37"/>
      <c r="O274" s="37"/>
      <c r="R274" s="37"/>
    </row>
    <row r="275" spans="2:18" x14ac:dyDescent="0.3">
      <c r="B275" s="56">
        <f t="shared" si="29"/>
        <v>42609</v>
      </c>
      <c r="C275" s="57">
        <f t="shared" si="25"/>
        <v>35</v>
      </c>
      <c r="D275" s="57" t="str">
        <f t="shared" si="26"/>
        <v/>
      </c>
      <c r="E275" s="58">
        <f t="shared" si="30"/>
        <v>42609</v>
      </c>
      <c r="F275" s="59" t="str">
        <f t="shared" si="27"/>
        <v>S</v>
      </c>
      <c r="G275" s="129" t="str">
        <f t="shared" si="28"/>
        <v>S</v>
      </c>
      <c r="I275" s="37"/>
      <c r="O275" s="37"/>
      <c r="R275" s="37"/>
    </row>
    <row r="276" spans="2:18" x14ac:dyDescent="0.3">
      <c r="B276" s="56">
        <f t="shared" si="29"/>
        <v>42610</v>
      </c>
      <c r="C276" s="57">
        <f t="shared" si="25"/>
        <v>35</v>
      </c>
      <c r="D276" s="57" t="str">
        <f t="shared" si="26"/>
        <v/>
      </c>
      <c r="E276" s="58">
        <f t="shared" si="30"/>
        <v>42610</v>
      </c>
      <c r="F276" s="59" t="str">
        <f t="shared" si="27"/>
        <v>D</v>
      </c>
      <c r="G276" s="129" t="str">
        <f t="shared" si="28"/>
        <v>S</v>
      </c>
      <c r="I276" s="37"/>
      <c r="O276" s="37"/>
      <c r="R276" s="37"/>
    </row>
    <row r="277" spans="2:18" x14ac:dyDescent="0.3">
      <c r="B277" s="56">
        <f t="shared" si="29"/>
        <v>42611</v>
      </c>
      <c r="C277" s="57">
        <f t="shared" si="25"/>
        <v>36</v>
      </c>
      <c r="D277" s="57" t="str">
        <f t="shared" si="26"/>
        <v/>
      </c>
      <c r="E277" s="58">
        <f t="shared" si="30"/>
        <v>42611</v>
      </c>
      <c r="F277" s="59" t="str">
        <f t="shared" si="27"/>
        <v>L</v>
      </c>
      <c r="G277" s="129" t="str">
        <f t="shared" si="28"/>
        <v>S</v>
      </c>
      <c r="I277" s="37"/>
      <c r="O277" s="37"/>
      <c r="R277" s="37"/>
    </row>
    <row r="278" spans="2:18" x14ac:dyDescent="0.3">
      <c r="B278" s="56">
        <f t="shared" si="29"/>
        <v>42612</v>
      </c>
      <c r="C278" s="57">
        <f t="shared" si="25"/>
        <v>36</v>
      </c>
      <c r="D278" s="57" t="str">
        <f t="shared" si="26"/>
        <v/>
      </c>
      <c r="E278" s="58">
        <f t="shared" si="30"/>
        <v>42612</v>
      </c>
      <c r="F278" s="59" t="str">
        <f t="shared" si="27"/>
        <v>M</v>
      </c>
      <c r="G278" s="129" t="str">
        <f t="shared" si="28"/>
        <v>S</v>
      </c>
      <c r="I278" s="37"/>
      <c r="O278" s="37"/>
      <c r="R278" s="37"/>
    </row>
    <row r="279" spans="2:18" x14ac:dyDescent="0.3">
      <c r="B279" s="56">
        <f t="shared" si="29"/>
        <v>42613</v>
      </c>
      <c r="C279" s="57">
        <f t="shared" si="25"/>
        <v>36</v>
      </c>
      <c r="D279" s="57" t="str">
        <f t="shared" si="26"/>
        <v/>
      </c>
      <c r="E279" s="58">
        <f t="shared" si="30"/>
        <v>42613</v>
      </c>
      <c r="F279" s="59" t="str">
        <f t="shared" si="27"/>
        <v>M</v>
      </c>
      <c r="G279" s="129" t="str">
        <f t="shared" si="28"/>
        <v>S</v>
      </c>
      <c r="I279" s="37"/>
      <c r="O279" s="37"/>
      <c r="R279" s="37"/>
    </row>
    <row r="280" spans="2:18" x14ac:dyDescent="0.3">
      <c r="B280" s="56">
        <f t="shared" si="29"/>
        <v>42614</v>
      </c>
      <c r="C280" s="57">
        <f t="shared" si="25"/>
        <v>36</v>
      </c>
      <c r="D280" s="57" t="str">
        <f t="shared" si="26"/>
        <v/>
      </c>
      <c r="E280" s="58">
        <f t="shared" si="30"/>
        <v>42614</v>
      </c>
      <c r="F280" s="59" t="str">
        <f t="shared" si="27"/>
        <v>J</v>
      </c>
      <c r="G280" s="129" t="str">
        <f t="shared" si="28"/>
        <v>N</v>
      </c>
      <c r="I280" s="37"/>
      <c r="O280" s="37"/>
      <c r="R280" s="37"/>
    </row>
    <row r="281" spans="2:18" x14ac:dyDescent="0.3">
      <c r="B281" s="56">
        <f t="shared" si="29"/>
        <v>42615</v>
      </c>
      <c r="C281" s="57">
        <f t="shared" si="25"/>
        <v>36</v>
      </c>
      <c r="D281" s="57" t="str">
        <f t="shared" si="26"/>
        <v/>
      </c>
      <c r="E281" s="58">
        <f t="shared" si="30"/>
        <v>42615</v>
      </c>
      <c r="F281" s="59" t="str">
        <f t="shared" si="27"/>
        <v>V</v>
      </c>
      <c r="G281" s="129" t="str">
        <f t="shared" si="28"/>
        <v>N</v>
      </c>
      <c r="I281" s="37"/>
      <c r="O281" s="37"/>
      <c r="R281" s="37"/>
    </row>
    <row r="282" spans="2:18" x14ac:dyDescent="0.3">
      <c r="B282" s="56">
        <f t="shared" si="29"/>
        <v>42616</v>
      </c>
      <c r="C282" s="57">
        <f t="shared" si="25"/>
        <v>36</v>
      </c>
      <c r="D282" s="57" t="str">
        <f t="shared" si="26"/>
        <v/>
      </c>
      <c r="E282" s="58">
        <f t="shared" si="30"/>
        <v>42616</v>
      </c>
      <c r="F282" s="59" t="str">
        <f t="shared" si="27"/>
        <v>S</v>
      </c>
      <c r="G282" s="129" t="str">
        <f t="shared" si="28"/>
        <v>W</v>
      </c>
      <c r="I282" s="37"/>
      <c r="O282" s="37"/>
      <c r="R282" s="37"/>
    </row>
    <row r="283" spans="2:18" x14ac:dyDescent="0.3">
      <c r="B283" s="56">
        <f t="shared" si="29"/>
        <v>42617</v>
      </c>
      <c r="C283" s="57">
        <f t="shared" si="25"/>
        <v>36</v>
      </c>
      <c r="D283" s="57" t="str">
        <f t="shared" si="26"/>
        <v/>
      </c>
      <c r="E283" s="58">
        <f t="shared" si="30"/>
        <v>42617</v>
      </c>
      <c r="F283" s="59" t="str">
        <f t="shared" si="27"/>
        <v>D</v>
      </c>
      <c r="G283" s="129" t="str">
        <f t="shared" si="28"/>
        <v>W</v>
      </c>
      <c r="I283" s="37"/>
      <c r="O283" s="37"/>
      <c r="R283" s="37"/>
    </row>
    <row r="284" spans="2:18" x14ac:dyDescent="0.3">
      <c r="B284" s="56">
        <f t="shared" si="29"/>
        <v>42618</v>
      </c>
      <c r="C284" s="57">
        <f t="shared" si="25"/>
        <v>37</v>
      </c>
      <c r="D284" s="57" t="str">
        <f t="shared" si="26"/>
        <v/>
      </c>
      <c r="E284" s="58">
        <f t="shared" si="30"/>
        <v>42618</v>
      </c>
      <c r="F284" s="59" t="str">
        <f t="shared" si="27"/>
        <v>L</v>
      </c>
      <c r="G284" s="129" t="str">
        <f t="shared" si="28"/>
        <v>N</v>
      </c>
      <c r="I284" s="37"/>
      <c r="O284" s="37"/>
      <c r="R284" s="37"/>
    </row>
    <row r="285" spans="2:18" x14ac:dyDescent="0.3">
      <c r="B285" s="56">
        <f t="shared" si="29"/>
        <v>42619</v>
      </c>
      <c r="C285" s="57">
        <f t="shared" si="25"/>
        <v>37</v>
      </c>
      <c r="D285" s="57" t="str">
        <f t="shared" si="26"/>
        <v/>
      </c>
      <c r="E285" s="58">
        <f t="shared" si="30"/>
        <v>42619</v>
      </c>
      <c r="F285" s="59" t="str">
        <f t="shared" si="27"/>
        <v>M</v>
      </c>
      <c r="G285" s="129" t="str">
        <f t="shared" si="28"/>
        <v>N</v>
      </c>
      <c r="I285" s="37"/>
      <c r="O285" s="37"/>
      <c r="R285" s="37"/>
    </row>
    <row r="286" spans="2:18" x14ac:dyDescent="0.3">
      <c r="B286" s="56">
        <f t="shared" si="29"/>
        <v>42620</v>
      </c>
      <c r="C286" s="57">
        <f t="shared" si="25"/>
        <v>37</v>
      </c>
      <c r="D286" s="57" t="str">
        <f t="shared" si="26"/>
        <v/>
      </c>
      <c r="E286" s="58">
        <f t="shared" si="30"/>
        <v>42620</v>
      </c>
      <c r="F286" s="59" t="str">
        <f t="shared" si="27"/>
        <v>M</v>
      </c>
      <c r="G286" s="129" t="str">
        <f t="shared" si="28"/>
        <v>N</v>
      </c>
      <c r="I286" s="37"/>
      <c r="O286" s="37"/>
      <c r="R286" s="37"/>
    </row>
    <row r="287" spans="2:18" x14ac:dyDescent="0.3">
      <c r="B287" s="56">
        <f t="shared" si="29"/>
        <v>42621</v>
      </c>
      <c r="C287" s="57">
        <f t="shared" si="25"/>
        <v>37</v>
      </c>
      <c r="D287" s="57" t="str">
        <f t="shared" si="26"/>
        <v/>
      </c>
      <c r="E287" s="58">
        <f t="shared" si="30"/>
        <v>42621</v>
      </c>
      <c r="F287" s="59" t="str">
        <f t="shared" si="27"/>
        <v>J</v>
      </c>
      <c r="G287" s="129" t="str">
        <f t="shared" si="28"/>
        <v>N</v>
      </c>
      <c r="I287" s="37"/>
      <c r="O287" s="37"/>
      <c r="R287" s="37"/>
    </row>
    <row r="288" spans="2:18" x14ac:dyDescent="0.3">
      <c r="B288" s="56">
        <f t="shared" si="29"/>
        <v>42622</v>
      </c>
      <c r="C288" s="57">
        <f t="shared" si="25"/>
        <v>37</v>
      </c>
      <c r="D288" s="57" t="str">
        <f t="shared" si="26"/>
        <v/>
      </c>
      <c r="E288" s="58">
        <f t="shared" si="30"/>
        <v>42622</v>
      </c>
      <c r="F288" s="59" t="str">
        <f t="shared" si="27"/>
        <v>V</v>
      </c>
      <c r="G288" s="129" t="str">
        <f t="shared" si="28"/>
        <v>N</v>
      </c>
      <c r="I288" s="37"/>
      <c r="O288" s="37"/>
      <c r="R288" s="37"/>
    </row>
    <row r="289" spans="2:18" x14ac:dyDescent="0.3">
      <c r="B289" s="56">
        <f t="shared" si="29"/>
        <v>42623</v>
      </c>
      <c r="C289" s="57">
        <f t="shared" si="25"/>
        <v>37</v>
      </c>
      <c r="D289" s="57" t="str">
        <f t="shared" si="26"/>
        <v/>
      </c>
      <c r="E289" s="58">
        <f t="shared" si="30"/>
        <v>42623</v>
      </c>
      <c r="F289" s="59" t="str">
        <f t="shared" si="27"/>
        <v>S</v>
      </c>
      <c r="G289" s="129" t="str">
        <f t="shared" si="28"/>
        <v>W</v>
      </c>
      <c r="I289" s="37"/>
      <c r="O289" s="37"/>
      <c r="R289" s="37"/>
    </row>
    <row r="290" spans="2:18" x14ac:dyDescent="0.3">
      <c r="B290" s="56">
        <f t="shared" si="29"/>
        <v>42624</v>
      </c>
      <c r="C290" s="57">
        <f t="shared" si="25"/>
        <v>37</v>
      </c>
      <c r="D290" s="57" t="str">
        <f t="shared" si="26"/>
        <v/>
      </c>
      <c r="E290" s="58">
        <f t="shared" si="30"/>
        <v>42624</v>
      </c>
      <c r="F290" s="59" t="str">
        <f t="shared" si="27"/>
        <v>D</v>
      </c>
      <c r="G290" s="129" t="str">
        <f t="shared" si="28"/>
        <v>W</v>
      </c>
      <c r="I290" s="37"/>
      <c r="O290" s="37"/>
      <c r="R290" s="37"/>
    </row>
    <row r="291" spans="2:18" x14ac:dyDescent="0.3">
      <c r="B291" s="56">
        <f t="shared" si="29"/>
        <v>42625</v>
      </c>
      <c r="C291" s="57">
        <f t="shared" si="25"/>
        <v>38</v>
      </c>
      <c r="D291" s="57" t="str">
        <f t="shared" si="26"/>
        <v/>
      </c>
      <c r="E291" s="58">
        <f t="shared" si="30"/>
        <v>42625</v>
      </c>
      <c r="F291" s="59" t="str">
        <f t="shared" si="27"/>
        <v>L</v>
      </c>
      <c r="G291" s="129" t="str">
        <f t="shared" si="28"/>
        <v>N</v>
      </c>
      <c r="I291" s="37"/>
      <c r="O291" s="37"/>
      <c r="R291" s="37"/>
    </row>
    <row r="292" spans="2:18" x14ac:dyDescent="0.3">
      <c r="B292" s="56">
        <f t="shared" si="29"/>
        <v>42626</v>
      </c>
      <c r="C292" s="57">
        <f t="shared" si="25"/>
        <v>38</v>
      </c>
      <c r="D292" s="57" t="str">
        <f t="shared" si="26"/>
        <v/>
      </c>
      <c r="E292" s="58">
        <f t="shared" si="30"/>
        <v>42626</v>
      </c>
      <c r="F292" s="59" t="str">
        <f t="shared" si="27"/>
        <v>M</v>
      </c>
      <c r="G292" s="129" t="str">
        <f t="shared" si="28"/>
        <v>N</v>
      </c>
      <c r="I292" s="37"/>
      <c r="O292" s="37"/>
      <c r="R292" s="37"/>
    </row>
    <row r="293" spans="2:18" x14ac:dyDescent="0.3">
      <c r="B293" s="56">
        <f t="shared" si="29"/>
        <v>42627</v>
      </c>
      <c r="C293" s="57">
        <f t="shared" si="25"/>
        <v>38</v>
      </c>
      <c r="D293" s="57" t="str">
        <f t="shared" si="26"/>
        <v/>
      </c>
      <c r="E293" s="58">
        <f t="shared" si="30"/>
        <v>42627</v>
      </c>
      <c r="F293" s="59" t="str">
        <f t="shared" si="27"/>
        <v>M</v>
      </c>
      <c r="G293" s="129" t="str">
        <f t="shared" si="28"/>
        <v>N</v>
      </c>
      <c r="I293" s="37"/>
      <c r="O293" s="37"/>
      <c r="R293" s="37"/>
    </row>
    <row r="294" spans="2:18" x14ac:dyDescent="0.3">
      <c r="B294" s="56">
        <f t="shared" si="29"/>
        <v>42628</v>
      </c>
      <c r="C294" s="57">
        <f t="shared" si="25"/>
        <v>38</v>
      </c>
      <c r="D294" s="57" t="str">
        <f t="shared" si="26"/>
        <v/>
      </c>
      <c r="E294" s="58">
        <f t="shared" si="30"/>
        <v>42628</v>
      </c>
      <c r="F294" s="59" t="str">
        <f t="shared" si="27"/>
        <v>J</v>
      </c>
      <c r="G294" s="129" t="str">
        <f t="shared" si="28"/>
        <v>N</v>
      </c>
      <c r="I294" s="37"/>
      <c r="O294" s="37"/>
      <c r="R294" s="37"/>
    </row>
    <row r="295" spans="2:18" x14ac:dyDescent="0.3">
      <c r="B295" s="56">
        <f t="shared" si="29"/>
        <v>42629</v>
      </c>
      <c r="C295" s="57">
        <f t="shared" si="25"/>
        <v>38</v>
      </c>
      <c r="D295" s="57" t="str">
        <f t="shared" si="26"/>
        <v/>
      </c>
      <c r="E295" s="58">
        <f t="shared" si="30"/>
        <v>42629</v>
      </c>
      <c r="F295" s="59" t="str">
        <f t="shared" si="27"/>
        <v>V</v>
      </c>
      <c r="G295" s="129" t="str">
        <f t="shared" si="28"/>
        <v>N</v>
      </c>
      <c r="I295" s="37"/>
      <c r="O295" s="37"/>
      <c r="R295" s="37"/>
    </row>
    <row r="296" spans="2:18" x14ac:dyDescent="0.3">
      <c r="B296" s="56">
        <f t="shared" si="29"/>
        <v>42630</v>
      </c>
      <c r="C296" s="57">
        <f t="shared" si="25"/>
        <v>38</v>
      </c>
      <c r="D296" s="57" t="str">
        <f t="shared" si="26"/>
        <v/>
      </c>
      <c r="E296" s="58">
        <f t="shared" si="30"/>
        <v>42630</v>
      </c>
      <c r="F296" s="59" t="str">
        <f t="shared" si="27"/>
        <v>S</v>
      </c>
      <c r="G296" s="129" t="str">
        <f t="shared" si="28"/>
        <v>W</v>
      </c>
      <c r="I296" s="37"/>
      <c r="O296" s="37"/>
      <c r="R296" s="37"/>
    </row>
    <row r="297" spans="2:18" x14ac:dyDescent="0.3">
      <c r="B297" s="56">
        <f t="shared" si="29"/>
        <v>42631</v>
      </c>
      <c r="C297" s="57">
        <f t="shared" si="25"/>
        <v>38</v>
      </c>
      <c r="D297" s="57" t="str">
        <f t="shared" si="26"/>
        <v/>
      </c>
      <c r="E297" s="58">
        <f t="shared" si="30"/>
        <v>42631</v>
      </c>
      <c r="F297" s="59" t="str">
        <f t="shared" si="27"/>
        <v>D</v>
      </c>
      <c r="G297" s="129" t="str">
        <f t="shared" si="28"/>
        <v>W</v>
      </c>
      <c r="I297" s="37"/>
      <c r="O297" s="37"/>
      <c r="R297" s="37"/>
    </row>
    <row r="298" spans="2:18" x14ac:dyDescent="0.3">
      <c r="B298" s="56">
        <f t="shared" si="29"/>
        <v>42632</v>
      </c>
      <c r="C298" s="57">
        <f t="shared" si="25"/>
        <v>39</v>
      </c>
      <c r="D298" s="57" t="str">
        <f t="shared" si="26"/>
        <v/>
      </c>
      <c r="E298" s="58">
        <f t="shared" si="30"/>
        <v>42632</v>
      </c>
      <c r="F298" s="59" t="str">
        <f t="shared" si="27"/>
        <v>L</v>
      </c>
      <c r="G298" s="129" t="str">
        <f t="shared" si="28"/>
        <v>N</v>
      </c>
      <c r="I298" s="37"/>
      <c r="O298" s="37"/>
      <c r="R298" s="37"/>
    </row>
    <row r="299" spans="2:18" x14ac:dyDescent="0.3">
      <c r="B299" s="56">
        <f t="shared" si="29"/>
        <v>42633</v>
      </c>
      <c r="C299" s="57">
        <f t="shared" si="25"/>
        <v>39</v>
      </c>
      <c r="D299" s="57" t="str">
        <f t="shared" si="26"/>
        <v/>
      </c>
      <c r="E299" s="58">
        <f t="shared" si="30"/>
        <v>42633</v>
      </c>
      <c r="F299" s="59" t="str">
        <f t="shared" si="27"/>
        <v>M</v>
      </c>
      <c r="G299" s="129" t="str">
        <f t="shared" si="28"/>
        <v>N</v>
      </c>
      <c r="I299" s="37"/>
      <c r="O299" s="37"/>
      <c r="R299" s="37"/>
    </row>
    <row r="300" spans="2:18" x14ac:dyDescent="0.3">
      <c r="B300" s="56">
        <f t="shared" si="29"/>
        <v>42634</v>
      </c>
      <c r="C300" s="57">
        <f t="shared" si="25"/>
        <v>39</v>
      </c>
      <c r="D300" s="57" t="str">
        <f t="shared" si="26"/>
        <v/>
      </c>
      <c r="E300" s="58">
        <f t="shared" si="30"/>
        <v>42634</v>
      </c>
      <c r="F300" s="59" t="str">
        <f t="shared" si="27"/>
        <v>M</v>
      </c>
      <c r="G300" s="129" t="str">
        <f t="shared" si="28"/>
        <v>N</v>
      </c>
      <c r="I300" s="37"/>
      <c r="O300" s="37"/>
      <c r="R300" s="37"/>
    </row>
    <row r="301" spans="2:18" x14ac:dyDescent="0.3">
      <c r="B301" s="56">
        <f t="shared" si="29"/>
        <v>42635</v>
      </c>
      <c r="C301" s="57">
        <f t="shared" si="25"/>
        <v>39</v>
      </c>
      <c r="D301" s="57" t="str">
        <f t="shared" si="26"/>
        <v/>
      </c>
      <c r="E301" s="58">
        <f t="shared" si="30"/>
        <v>42635</v>
      </c>
      <c r="F301" s="59" t="str">
        <f t="shared" si="27"/>
        <v>J</v>
      </c>
      <c r="G301" s="129" t="str">
        <f t="shared" si="28"/>
        <v>N</v>
      </c>
      <c r="I301" s="37"/>
      <c r="O301" s="37"/>
      <c r="R301" s="37"/>
    </row>
    <row r="302" spans="2:18" x14ac:dyDescent="0.3">
      <c r="B302" s="56">
        <f t="shared" si="29"/>
        <v>42636</v>
      </c>
      <c r="C302" s="57">
        <f t="shared" si="25"/>
        <v>39</v>
      </c>
      <c r="D302" s="57" t="str">
        <f t="shared" si="26"/>
        <v/>
      </c>
      <c r="E302" s="58">
        <f t="shared" si="30"/>
        <v>42636</v>
      </c>
      <c r="F302" s="59" t="str">
        <f t="shared" si="27"/>
        <v>V</v>
      </c>
      <c r="G302" s="129" t="str">
        <f t="shared" si="28"/>
        <v>N</v>
      </c>
      <c r="I302" s="37"/>
      <c r="O302" s="37"/>
      <c r="R302" s="37"/>
    </row>
    <row r="303" spans="2:18" x14ac:dyDescent="0.3">
      <c r="B303" s="56">
        <f t="shared" si="29"/>
        <v>42637</v>
      </c>
      <c r="C303" s="57">
        <f t="shared" si="25"/>
        <v>39</v>
      </c>
      <c r="D303" s="57" t="str">
        <f t="shared" si="26"/>
        <v/>
      </c>
      <c r="E303" s="58">
        <f t="shared" si="30"/>
        <v>42637</v>
      </c>
      <c r="F303" s="59" t="str">
        <f t="shared" si="27"/>
        <v>S</v>
      </c>
      <c r="G303" s="129" t="str">
        <f t="shared" si="28"/>
        <v>W</v>
      </c>
      <c r="I303" s="37"/>
      <c r="O303" s="37"/>
      <c r="R303" s="37"/>
    </row>
    <row r="304" spans="2:18" x14ac:dyDescent="0.3">
      <c r="B304" s="56">
        <f t="shared" si="29"/>
        <v>42638</v>
      </c>
      <c r="C304" s="57">
        <f t="shared" si="25"/>
        <v>39</v>
      </c>
      <c r="D304" s="57" t="str">
        <f t="shared" si="26"/>
        <v/>
      </c>
      <c r="E304" s="58">
        <f t="shared" si="30"/>
        <v>42638</v>
      </c>
      <c r="F304" s="59" t="str">
        <f t="shared" si="27"/>
        <v>D</v>
      </c>
      <c r="G304" s="129" t="str">
        <f t="shared" si="28"/>
        <v>W</v>
      </c>
      <c r="I304" s="37"/>
      <c r="O304" s="37"/>
      <c r="R304" s="37"/>
    </row>
    <row r="305" spans="2:18" x14ac:dyDescent="0.3">
      <c r="B305" s="56">
        <f t="shared" si="29"/>
        <v>42639</v>
      </c>
      <c r="C305" s="57">
        <f t="shared" si="25"/>
        <v>40</v>
      </c>
      <c r="D305" s="57" t="str">
        <f t="shared" si="26"/>
        <v/>
      </c>
      <c r="E305" s="58">
        <f t="shared" si="30"/>
        <v>42639</v>
      </c>
      <c r="F305" s="59" t="str">
        <f t="shared" si="27"/>
        <v>L</v>
      </c>
      <c r="G305" s="129" t="str">
        <f t="shared" si="28"/>
        <v>N</v>
      </c>
      <c r="I305" s="37"/>
      <c r="O305" s="37"/>
      <c r="R305" s="37"/>
    </row>
    <row r="306" spans="2:18" x14ac:dyDescent="0.3">
      <c r="B306" s="56">
        <f t="shared" si="29"/>
        <v>42640</v>
      </c>
      <c r="C306" s="57">
        <f t="shared" si="25"/>
        <v>40</v>
      </c>
      <c r="D306" s="57" t="str">
        <f t="shared" si="26"/>
        <v/>
      </c>
      <c r="E306" s="58">
        <f t="shared" si="30"/>
        <v>42640</v>
      </c>
      <c r="F306" s="59" t="str">
        <f t="shared" si="27"/>
        <v>M</v>
      </c>
      <c r="G306" s="129" t="str">
        <f t="shared" si="28"/>
        <v>N</v>
      </c>
      <c r="I306" s="37"/>
      <c r="O306" s="37"/>
      <c r="R306" s="37"/>
    </row>
    <row r="307" spans="2:18" x14ac:dyDescent="0.3">
      <c r="B307" s="56">
        <f t="shared" si="29"/>
        <v>42641</v>
      </c>
      <c r="C307" s="57">
        <f t="shared" si="25"/>
        <v>40</v>
      </c>
      <c r="D307" s="57" t="str">
        <f t="shared" si="26"/>
        <v/>
      </c>
      <c r="E307" s="58">
        <f t="shared" si="30"/>
        <v>42641</v>
      </c>
      <c r="F307" s="59" t="str">
        <f t="shared" si="27"/>
        <v>M</v>
      </c>
      <c r="G307" s="129" t="str">
        <f t="shared" si="28"/>
        <v>N</v>
      </c>
      <c r="I307" s="37"/>
      <c r="O307" s="37"/>
      <c r="R307" s="37"/>
    </row>
    <row r="308" spans="2:18" x14ac:dyDescent="0.3">
      <c r="B308" s="56">
        <f t="shared" si="29"/>
        <v>42642</v>
      </c>
      <c r="C308" s="57">
        <f t="shared" si="25"/>
        <v>40</v>
      </c>
      <c r="D308" s="57" t="str">
        <f t="shared" si="26"/>
        <v/>
      </c>
      <c r="E308" s="58">
        <f t="shared" si="30"/>
        <v>42642</v>
      </c>
      <c r="F308" s="59" t="str">
        <f t="shared" si="27"/>
        <v>J</v>
      </c>
      <c r="G308" s="129" t="str">
        <f t="shared" si="28"/>
        <v>N</v>
      </c>
      <c r="I308" s="37"/>
      <c r="O308" s="37"/>
      <c r="R308" s="37"/>
    </row>
    <row r="309" spans="2:18" x14ac:dyDescent="0.3">
      <c r="B309" s="56">
        <f t="shared" si="29"/>
        <v>42643</v>
      </c>
      <c r="C309" s="57">
        <f t="shared" si="25"/>
        <v>40</v>
      </c>
      <c r="D309" s="57" t="str">
        <f t="shared" si="26"/>
        <v/>
      </c>
      <c r="E309" s="58">
        <f t="shared" si="30"/>
        <v>42643</v>
      </c>
      <c r="F309" s="59" t="str">
        <f t="shared" si="27"/>
        <v>V</v>
      </c>
      <c r="G309" s="129" t="str">
        <f t="shared" si="28"/>
        <v>N</v>
      </c>
      <c r="I309" s="37"/>
      <c r="O309" s="37"/>
      <c r="R309" s="37"/>
    </row>
    <row r="310" spans="2:18" x14ac:dyDescent="0.3">
      <c r="B310" s="56">
        <f t="shared" si="29"/>
        <v>42644</v>
      </c>
      <c r="C310" s="57">
        <f t="shared" si="25"/>
        <v>40</v>
      </c>
      <c r="D310" s="57" t="str">
        <f t="shared" si="26"/>
        <v/>
      </c>
      <c r="E310" s="58">
        <f t="shared" si="30"/>
        <v>42644</v>
      </c>
      <c r="F310" s="59" t="str">
        <f t="shared" si="27"/>
        <v>S</v>
      </c>
      <c r="G310" s="129" t="str">
        <f t="shared" si="28"/>
        <v>W</v>
      </c>
      <c r="I310" s="37"/>
      <c r="O310" s="37"/>
      <c r="R310" s="37"/>
    </row>
    <row r="311" spans="2:18" x14ac:dyDescent="0.3">
      <c r="B311" s="56">
        <f t="shared" si="29"/>
        <v>42645</v>
      </c>
      <c r="C311" s="57">
        <f t="shared" si="25"/>
        <v>40</v>
      </c>
      <c r="D311" s="57" t="str">
        <f t="shared" si="26"/>
        <v/>
      </c>
      <c r="E311" s="58">
        <f t="shared" si="30"/>
        <v>42645</v>
      </c>
      <c r="F311" s="59" t="str">
        <f t="shared" si="27"/>
        <v>D</v>
      </c>
      <c r="G311" s="129" t="str">
        <f t="shared" si="28"/>
        <v>W</v>
      </c>
      <c r="I311" s="37"/>
      <c r="O311" s="37"/>
      <c r="R311" s="37"/>
    </row>
    <row r="312" spans="2:18" x14ac:dyDescent="0.3">
      <c r="B312" s="56">
        <f t="shared" si="29"/>
        <v>42646</v>
      </c>
      <c r="C312" s="57">
        <f t="shared" si="25"/>
        <v>41</v>
      </c>
      <c r="D312" s="57" t="str">
        <f t="shared" si="26"/>
        <v/>
      </c>
      <c r="E312" s="58">
        <f t="shared" si="30"/>
        <v>42646</v>
      </c>
      <c r="F312" s="59" t="str">
        <f t="shared" si="27"/>
        <v>L</v>
      </c>
      <c r="G312" s="129" t="str">
        <f t="shared" si="28"/>
        <v>N</v>
      </c>
      <c r="I312" s="37"/>
      <c r="O312" s="37"/>
      <c r="R312" s="37"/>
    </row>
    <row r="313" spans="2:18" x14ac:dyDescent="0.3">
      <c r="B313" s="56">
        <f t="shared" si="29"/>
        <v>42647</v>
      </c>
      <c r="C313" s="57">
        <f t="shared" si="25"/>
        <v>41</v>
      </c>
      <c r="D313" s="57" t="str">
        <f t="shared" si="26"/>
        <v/>
      </c>
      <c r="E313" s="58">
        <f t="shared" si="30"/>
        <v>42647</v>
      </c>
      <c r="F313" s="59" t="str">
        <f t="shared" si="27"/>
        <v>M</v>
      </c>
      <c r="G313" s="129" t="str">
        <f t="shared" si="28"/>
        <v>N</v>
      </c>
      <c r="I313" s="37"/>
      <c r="O313" s="37"/>
      <c r="R313" s="37"/>
    </row>
    <row r="314" spans="2:18" x14ac:dyDescent="0.3">
      <c r="B314" s="56">
        <f t="shared" si="29"/>
        <v>42648</v>
      </c>
      <c r="C314" s="57">
        <f t="shared" si="25"/>
        <v>41</v>
      </c>
      <c r="D314" s="57" t="str">
        <f t="shared" si="26"/>
        <v/>
      </c>
      <c r="E314" s="58">
        <f t="shared" si="30"/>
        <v>42648</v>
      </c>
      <c r="F314" s="59" t="str">
        <f t="shared" si="27"/>
        <v>M</v>
      </c>
      <c r="G314" s="129" t="str">
        <f t="shared" si="28"/>
        <v>N</v>
      </c>
      <c r="I314" s="37"/>
      <c r="O314" s="37"/>
      <c r="R314" s="37"/>
    </row>
    <row r="315" spans="2:18" x14ac:dyDescent="0.3">
      <c r="B315" s="56">
        <f t="shared" si="29"/>
        <v>42649</v>
      </c>
      <c r="C315" s="57">
        <f t="shared" si="25"/>
        <v>41</v>
      </c>
      <c r="D315" s="57" t="str">
        <f t="shared" si="26"/>
        <v/>
      </c>
      <c r="E315" s="58">
        <f t="shared" si="30"/>
        <v>42649</v>
      </c>
      <c r="F315" s="59" t="str">
        <f t="shared" si="27"/>
        <v>J</v>
      </c>
      <c r="G315" s="129" t="str">
        <f t="shared" si="28"/>
        <v>N</v>
      </c>
      <c r="I315" s="37"/>
      <c r="O315" s="37"/>
      <c r="R315" s="37"/>
    </row>
    <row r="316" spans="2:18" x14ac:dyDescent="0.3">
      <c r="B316" s="56">
        <f t="shared" si="29"/>
        <v>42650</v>
      </c>
      <c r="C316" s="57">
        <f t="shared" si="25"/>
        <v>41</v>
      </c>
      <c r="D316" s="57" t="str">
        <f t="shared" si="26"/>
        <v/>
      </c>
      <c r="E316" s="58">
        <f t="shared" si="30"/>
        <v>42650</v>
      </c>
      <c r="F316" s="59" t="str">
        <f t="shared" si="27"/>
        <v>V</v>
      </c>
      <c r="G316" s="129" t="str">
        <f t="shared" si="28"/>
        <v>N</v>
      </c>
      <c r="I316" s="37"/>
      <c r="O316" s="37"/>
      <c r="R316" s="37"/>
    </row>
    <row r="317" spans="2:18" x14ac:dyDescent="0.3">
      <c r="B317" s="56">
        <f t="shared" si="29"/>
        <v>42651</v>
      </c>
      <c r="C317" s="57">
        <f t="shared" si="25"/>
        <v>41</v>
      </c>
      <c r="D317" s="57" t="str">
        <f t="shared" si="26"/>
        <v/>
      </c>
      <c r="E317" s="58">
        <f t="shared" si="30"/>
        <v>42651</v>
      </c>
      <c r="F317" s="59" t="str">
        <f t="shared" si="27"/>
        <v>S</v>
      </c>
      <c r="G317" s="129" t="str">
        <f t="shared" si="28"/>
        <v>W</v>
      </c>
      <c r="I317" s="37"/>
      <c r="O317" s="37"/>
      <c r="R317" s="37"/>
    </row>
    <row r="318" spans="2:18" x14ac:dyDescent="0.3">
      <c r="B318" s="56">
        <f t="shared" si="29"/>
        <v>42652</v>
      </c>
      <c r="C318" s="57">
        <f t="shared" si="25"/>
        <v>41</v>
      </c>
      <c r="D318" s="57" t="str">
        <f t="shared" si="26"/>
        <v/>
      </c>
      <c r="E318" s="58">
        <f t="shared" si="30"/>
        <v>42652</v>
      </c>
      <c r="F318" s="59" t="str">
        <f t="shared" si="27"/>
        <v>D</v>
      </c>
      <c r="G318" s="129" t="str">
        <f t="shared" si="28"/>
        <v>W</v>
      </c>
      <c r="I318" s="37"/>
      <c r="O318" s="37"/>
      <c r="R318" s="37"/>
    </row>
    <row r="319" spans="2:18" x14ac:dyDescent="0.3">
      <c r="B319" s="56">
        <f t="shared" si="29"/>
        <v>42653</v>
      </c>
      <c r="C319" s="57">
        <f t="shared" si="25"/>
        <v>42</v>
      </c>
      <c r="D319" s="57" t="str">
        <f t="shared" si="26"/>
        <v/>
      </c>
      <c r="E319" s="58">
        <f t="shared" si="30"/>
        <v>42653</v>
      </c>
      <c r="F319" s="59" t="str">
        <f t="shared" si="27"/>
        <v>L</v>
      </c>
      <c r="G319" s="129" t="str">
        <f t="shared" si="28"/>
        <v>N</v>
      </c>
      <c r="I319" s="37"/>
      <c r="O319" s="37"/>
      <c r="R319" s="37"/>
    </row>
    <row r="320" spans="2:18" x14ac:dyDescent="0.3">
      <c r="B320" s="56">
        <f t="shared" si="29"/>
        <v>42654</v>
      </c>
      <c r="C320" s="57">
        <f t="shared" si="25"/>
        <v>42</v>
      </c>
      <c r="D320" s="57" t="str">
        <f t="shared" si="26"/>
        <v/>
      </c>
      <c r="E320" s="58">
        <f t="shared" si="30"/>
        <v>42654</v>
      </c>
      <c r="F320" s="59" t="str">
        <f t="shared" si="27"/>
        <v>M</v>
      </c>
      <c r="G320" s="129" t="str">
        <f t="shared" si="28"/>
        <v>N</v>
      </c>
      <c r="I320" s="37"/>
      <c r="O320" s="37"/>
      <c r="R320" s="37"/>
    </row>
    <row r="321" spans="2:18" x14ac:dyDescent="0.3">
      <c r="B321" s="56">
        <f t="shared" si="29"/>
        <v>42655</v>
      </c>
      <c r="C321" s="57">
        <f t="shared" si="25"/>
        <v>42</v>
      </c>
      <c r="D321" s="57" t="str">
        <f t="shared" si="26"/>
        <v/>
      </c>
      <c r="E321" s="58">
        <f t="shared" si="30"/>
        <v>42655</v>
      </c>
      <c r="F321" s="59" t="str">
        <f t="shared" si="27"/>
        <v>M</v>
      </c>
      <c r="G321" s="129" t="str">
        <f t="shared" si="28"/>
        <v>N</v>
      </c>
      <c r="I321" s="37"/>
      <c r="O321" s="37"/>
      <c r="R321" s="37"/>
    </row>
    <row r="322" spans="2:18" x14ac:dyDescent="0.3">
      <c r="B322" s="56">
        <f t="shared" si="29"/>
        <v>42656</v>
      </c>
      <c r="C322" s="57">
        <f t="shared" si="25"/>
        <v>42</v>
      </c>
      <c r="D322" s="57" t="str">
        <f t="shared" si="26"/>
        <v/>
      </c>
      <c r="E322" s="58">
        <f t="shared" si="30"/>
        <v>42656</v>
      </c>
      <c r="F322" s="59" t="str">
        <f t="shared" si="27"/>
        <v>J</v>
      </c>
      <c r="G322" s="129" t="str">
        <f t="shared" si="28"/>
        <v>N</v>
      </c>
      <c r="I322" s="37"/>
      <c r="O322" s="37"/>
      <c r="R322" s="37"/>
    </row>
    <row r="323" spans="2:18" x14ac:dyDescent="0.3">
      <c r="B323" s="56">
        <f t="shared" si="29"/>
        <v>42657</v>
      </c>
      <c r="C323" s="57">
        <f t="shared" si="25"/>
        <v>42</v>
      </c>
      <c r="D323" s="57" t="str">
        <f t="shared" si="26"/>
        <v/>
      </c>
      <c r="E323" s="58">
        <f t="shared" si="30"/>
        <v>42657</v>
      </c>
      <c r="F323" s="59" t="str">
        <f t="shared" si="27"/>
        <v>V</v>
      </c>
      <c r="G323" s="129" t="str">
        <f t="shared" si="28"/>
        <v>N</v>
      </c>
      <c r="I323" s="37"/>
      <c r="O323" s="37"/>
      <c r="R323" s="37"/>
    </row>
    <row r="324" spans="2:18" x14ac:dyDescent="0.3">
      <c r="B324" s="56">
        <f t="shared" si="29"/>
        <v>42658</v>
      </c>
      <c r="C324" s="57">
        <f t="shared" si="25"/>
        <v>42</v>
      </c>
      <c r="D324" s="57" t="str">
        <f t="shared" si="26"/>
        <v/>
      </c>
      <c r="E324" s="58">
        <f t="shared" si="30"/>
        <v>42658</v>
      </c>
      <c r="F324" s="59" t="str">
        <f t="shared" si="27"/>
        <v>S</v>
      </c>
      <c r="G324" s="129" t="str">
        <f t="shared" si="28"/>
        <v>W</v>
      </c>
      <c r="I324" s="37"/>
      <c r="O324" s="37"/>
      <c r="R324" s="37"/>
    </row>
    <row r="325" spans="2:18" x14ac:dyDescent="0.3">
      <c r="B325" s="56">
        <f t="shared" si="29"/>
        <v>42659</v>
      </c>
      <c r="C325" s="57">
        <f t="shared" ref="C325:C388" si="31">WEEKNUM(B325,2)</f>
        <v>42</v>
      </c>
      <c r="D325" s="57" t="str">
        <f t="shared" ref="D325:D388" si="32">IF(ISERROR(VLOOKUP(E325,jfdate,1,TRUE)),"",IF(VLOOKUP(E325,jfdate,1,TRUE)=B325,"F",""))</f>
        <v/>
      </c>
      <c r="E325" s="58">
        <f t="shared" si="30"/>
        <v>42659</v>
      </c>
      <c r="F325" s="59" t="str">
        <f t="shared" ref="F325:F388" si="33">IF(D325="f","f",VLOOKUP(WEEKDAY(E325),jourabbrege,2,FALSE))</f>
        <v>D</v>
      </c>
      <c r="G325" s="129" t="str">
        <f t="shared" ref="G325:G388" si="34">IF(COUNTIFS(Q$5:Q$18, "&lt;="&amp;E325,R$5:R$18, "&gt;="&amp;E325)&gt;0,"S",IF(WEEKDAY(E325,2)&gt;=6,"W",IF(NOT(ISERROR(MATCH(E325,jfdate,0))),"F","N")))</f>
        <v>W</v>
      </c>
      <c r="I325" s="37"/>
      <c r="O325" s="37"/>
      <c r="R325" s="37"/>
    </row>
    <row r="326" spans="2:18" x14ac:dyDescent="0.3">
      <c r="B326" s="56">
        <f t="shared" ref="B326:B389" si="35">+B325+1</f>
        <v>42660</v>
      </c>
      <c r="C326" s="57">
        <f t="shared" si="31"/>
        <v>43</v>
      </c>
      <c r="D326" s="57" t="str">
        <f t="shared" si="32"/>
        <v/>
      </c>
      <c r="E326" s="58">
        <f t="shared" ref="E326:E389" si="36">+E325+1</f>
        <v>42660</v>
      </c>
      <c r="F326" s="59" t="str">
        <f t="shared" si="33"/>
        <v>L</v>
      </c>
      <c r="G326" s="129" t="str">
        <f t="shared" si="34"/>
        <v>N</v>
      </c>
      <c r="I326" s="37"/>
      <c r="O326" s="37"/>
      <c r="R326" s="37"/>
    </row>
    <row r="327" spans="2:18" x14ac:dyDescent="0.3">
      <c r="B327" s="56">
        <f t="shared" si="35"/>
        <v>42661</v>
      </c>
      <c r="C327" s="57">
        <f t="shared" si="31"/>
        <v>43</v>
      </c>
      <c r="D327" s="57" t="str">
        <f t="shared" si="32"/>
        <v/>
      </c>
      <c r="E327" s="58">
        <f t="shared" si="36"/>
        <v>42661</v>
      </c>
      <c r="F327" s="59" t="str">
        <f t="shared" si="33"/>
        <v>M</v>
      </c>
      <c r="G327" s="129" t="str">
        <f t="shared" si="34"/>
        <v>N</v>
      </c>
      <c r="I327" s="37"/>
      <c r="O327" s="37"/>
      <c r="R327" s="37"/>
    </row>
    <row r="328" spans="2:18" x14ac:dyDescent="0.3">
      <c r="B328" s="56">
        <f t="shared" si="35"/>
        <v>42662</v>
      </c>
      <c r="C328" s="57">
        <f t="shared" si="31"/>
        <v>43</v>
      </c>
      <c r="D328" s="57" t="str">
        <f t="shared" si="32"/>
        <v/>
      </c>
      <c r="E328" s="58">
        <f t="shared" si="36"/>
        <v>42662</v>
      </c>
      <c r="F328" s="59" t="str">
        <f t="shared" si="33"/>
        <v>M</v>
      </c>
      <c r="G328" s="129" t="str">
        <f t="shared" si="34"/>
        <v>S</v>
      </c>
      <c r="I328" s="37"/>
      <c r="O328" s="37"/>
      <c r="R328" s="37"/>
    </row>
    <row r="329" spans="2:18" x14ac:dyDescent="0.3">
      <c r="B329" s="56">
        <f t="shared" si="35"/>
        <v>42663</v>
      </c>
      <c r="C329" s="57">
        <f t="shared" si="31"/>
        <v>43</v>
      </c>
      <c r="D329" s="57" t="str">
        <f t="shared" si="32"/>
        <v/>
      </c>
      <c r="E329" s="58">
        <f t="shared" si="36"/>
        <v>42663</v>
      </c>
      <c r="F329" s="59" t="str">
        <f t="shared" si="33"/>
        <v>J</v>
      </c>
      <c r="G329" s="129" t="str">
        <f t="shared" si="34"/>
        <v>S</v>
      </c>
      <c r="I329" s="37"/>
      <c r="O329" s="37"/>
      <c r="R329" s="37"/>
    </row>
    <row r="330" spans="2:18" x14ac:dyDescent="0.3">
      <c r="B330" s="56">
        <f t="shared" si="35"/>
        <v>42664</v>
      </c>
      <c r="C330" s="57">
        <f t="shared" si="31"/>
        <v>43</v>
      </c>
      <c r="D330" s="57" t="str">
        <f t="shared" si="32"/>
        <v/>
      </c>
      <c r="E330" s="58">
        <f t="shared" si="36"/>
        <v>42664</v>
      </c>
      <c r="F330" s="59" t="str">
        <f t="shared" si="33"/>
        <v>V</v>
      </c>
      <c r="G330" s="129" t="str">
        <f t="shared" si="34"/>
        <v>S</v>
      </c>
      <c r="I330" s="37"/>
      <c r="O330" s="37"/>
      <c r="R330" s="37"/>
    </row>
    <row r="331" spans="2:18" x14ac:dyDescent="0.3">
      <c r="B331" s="56">
        <f t="shared" si="35"/>
        <v>42665</v>
      </c>
      <c r="C331" s="57">
        <f t="shared" si="31"/>
        <v>43</v>
      </c>
      <c r="D331" s="57" t="str">
        <f t="shared" si="32"/>
        <v/>
      </c>
      <c r="E331" s="58">
        <f t="shared" si="36"/>
        <v>42665</v>
      </c>
      <c r="F331" s="59" t="str">
        <f t="shared" si="33"/>
        <v>S</v>
      </c>
      <c r="G331" s="129" t="str">
        <f t="shared" si="34"/>
        <v>S</v>
      </c>
      <c r="I331" s="37"/>
      <c r="O331" s="37"/>
      <c r="R331" s="37"/>
    </row>
    <row r="332" spans="2:18" x14ac:dyDescent="0.3">
      <c r="B332" s="56">
        <f t="shared" si="35"/>
        <v>42666</v>
      </c>
      <c r="C332" s="57">
        <f t="shared" si="31"/>
        <v>43</v>
      </c>
      <c r="D332" s="57" t="str">
        <f t="shared" si="32"/>
        <v/>
      </c>
      <c r="E332" s="58">
        <f t="shared" si="36"/>
        <v>42666</v>
      </c>
      <c r="F332" s="59" t="str">
        <f t="shared" si="33"/>
        <v>D</v>
      </c>
      <c r="G332" s="129" t="str">
        <f t="shared" si="34"/>
        <v>S</v>
      </c>
      <c r="I332" s="37"/>
      <c r="O332" s="37"/>
      <c r="R332" s="37"/>
    </row>
    <row r="333" spans="2:18" x14ac:dyDescent="0.3">
      <c r="B333" s="56">
        <f t="shared" si="35"/>
        <v>42667</v>
      </c>
      <c r="C333" s="57">
        <f t="shared" si="31"/>
        <v>44</v>
      </c>
      <c r="D333" s="57" t="str">
        <f t="shared" si="32"/>
        <v/>
      </c>
      <c r="E333" s="58">
        <f t="shared" si="36"/>
        <v>42667</v>
      </c>
      <c r="F333" s="59" t="str">
        <f t="shared" si="33"/>
        <v>L</v>
      </c>
      <c r="G333" s="129" t="str">
        <f t="shared" si="34"/>
        <v>S</v>
      </c>
      <c r="I333" s="37"/>
      <c r="O333" s="37"/>
      <c r="R333" s="37"/>
    </row>
    <row r="334" spans="2:18" x14ac:dyDescent="0.3">
      <c r="B334" s="56">
        <f t="shared" si="35"/>
        <v>42668</v>
      </c>
      <c r="C334" s="57">
        <f t="shared" si="31"/>
        <v>44</v>
      </c>
      <c r="D334" s="57" t="str">
        <f t="shared" si="32"/>
        <v/>
      </c>
      <c r="E334" s="58">
        <f t="shared" si="36"/>
        <v>42668</v>
      </c>
      <c r="F334" s="59" t="str">
        <f t="shared" si="33"/>
        <v>M</v>
      </c>
      <c r="G334" s="129" t="str">
        <f t="shared" si="34"/>
        <v>S</v>
      </c>
      <c r="I334" s="37"/>
      <c r="O334" s="37"/>
      <c r="R334" s="37"/>
    </row>
    <row r="335" spans="2:18" x14ac:dyDescent="0.3">
      <c r="B335" s="56">
        <f t="shared" si="35"/>
        <v>42669</v>
      </c>
      <c r="C335" s="57">
        <f t="shared" si="31"/>
        <v>44</v>
      </c>
      <c r="D335" s="57" t="str">
        <f t="shared" si="32"/>
        <v/>
      </c>
      <c r="E335" s="58">
        <f t="shared" si="36"/>
        <v>42669</v>
      </c>
      <c r="F335" s="59" t="str">
        <f t="shared" si="33"/>
        <v>M</v>
      </c>
      <c r="G335" s="129" t="str">
        <f t="shared" si="34"/>
        <v>S</v>
      </c>
      <c r="I335" s="37"/>
      <c r="O335" s="37"/>
      <c r="R335" s="37"/>
    </row>
    <row r="336" spans="2:18" x14ac:dyDescent="0.3">
      <c r="B336" s="56">
        <f t="shared" si="35"/>
        <v>42670</v>
      </c>
      <c r="C336" s="57">
        <f t="shared" si="31"/>
        <v>44</v>
      </c>
      <c r="D336" s="57" t="str">
        <f t="shared" si="32"/>
        <v/>
      </c>
      <c r="E336" s="58">
        <f t="shared" si="36"/>
        <v>42670</v>
      </c>
      <c r="F336" s="59" t="str">
        <f t="shared" si="33"/>
        <v>J</v>
      </c>
      <c r="G336" s="129" t="str">
        <f t="shared" si="34"/>
        <v>S</v>
      </c>
      <c r="I336" s="37"/>
      <c r="O336" s="37"/>
      <c r="R336" s="37"/>
    </row>
    <row r="337" spans="2:18" x14ac:dyDescent="0.3">
      <c r="B337" s="56">
        <f t="shared" si="35"/>
        <v>42671</v>
      </c>
      <c r="C337" s="57">
        <f t="shared" si="31"/>
        <v>44</v>
      </c>
      <c r="D337" s="57" t="str">
        <f t="shared" si="32"/>
        <v/>
      </c>
      <c r="E337" s="58">
        <f t="shared" si="36"/>
        <v>42671</v>
      </c>
      <c r="F337" s="59" t="str">
        <f t="shared" si="33"/>
        <v>V</v>
      </c>
      <c r="G337" s="129" t="str">
        <f t="shared" si="34"/>
        <v>S</v>
      </c>
      <c r="I337" s="37"/>
      <c r="O337" s="37"/>
      <c r="R337" s="37"/>
    </row>
    <row r="338" spans="2:18" x14ac:dyDescent="0.3">
      <c r="B338" s="56">
        <f t="shared" si="35"/>
        <v>42672</v>
      </c>
      <c r="C338" s="57">
        <f t="shared" si="31"/>
        <v>44</v>
      </c>
      <c r="D338" s="57" t="str">
        <f t="shared" si="32"/>
        <v/>
      </c>
      <c r="E338" s="58">
        <f t="shared" si="36"/>
        <v>42672</v>
      </c>
      <c r="F338" s="59" t="str">
        <f t="shared" si="33"/>
        <v>S</v>
      </c>
      <c r="G338" s="129" t="str">
        <f t="shared" si="34"/>
        <v>S</v>
      </c>
      <c r="I338" s="37"/>
      <c r="O338" s="37"/>
      <c r="R338" s="37"/>
    </row>
    <row r="339" spans="2:18" x14ac:dyDescent="0.3">
      <c r="B339" s="56">
        <f t="shared" si="35"/>
        <v>42673</v>
      </c>
      <c r="C339" s="57">
        <f t="shared" si="31"/>
        <v>44</v>
      </c>
      <c r="D339" s="57" t="str">
        <f t="shared" si="32"/>
        <v/>
      </c>
      <c r="E339" s="58">
        <f t="shared" si="36"/>
        <v>42673</v>
      </c>
      <c r="F339" s="59" t="str">
        <f t="shared" si="33"/>
        <v>D</v>
      </c>
      <c r="G339" s="129" t="str">
        <f t="shared" si="34"/>
        <v>S</v>
      </c>
      <c r="I339" s="37"/>
      <c r="O339" s="37"/>
      <c r="R339" s="37"/>
    </row>
    <row r="340" spans="2:18" x14ac:dyDescent="0.3">
      <c r="B340" s="56">
        <f t="shared" si="35"/>
        <v>42674</v>
      </c>
      <c r="C340" s="57">
        <f t="shared" si="31"/>
        <v>45</v>
      </c>
      <c r="D340" s="57" t="str">
        <f t="shared" si="32"/>
        <v/>
      </c>
      <c r="E340" s="58">
        <f t="shared" si="36"/>
        <v>42674</v>
      </c>
      <c r="F340" s="59" t="str">
        <f t="shared" si="33"/>
        <v>L</v>
      </c>
      <c r="G340" s="129" t="str">
        <f t="shared" si="34"/>
        <v>S</v>
      </c>
      <c r="I340" s="37"/>
      <c r="O340" s="37"/>
      <c r="R340" s="37"/>
    </row>
    <row r="341" spans="2:18" x14ac:dyDescent="0.3">
      <c r="B341" s="56">
        <f t="shared" si="35"/>
        <v>42675</v>
      </c>
      <c r="C341" s="57">
        <f t="shared" si="31"/>
        <v>45</v>
      </c>
      <c r="D341" s="57" t="str">
        <f t="shared" si="32"/>
        <v>F</v>
      </c>
      <c r="E341" s="58">
        <f t="shared" si="36"/>
        <v>42675</v>
      </c>
      <c r="F341" s="59" t="str">
        <f t="shared" si="33"/>
        <v>f</v>
      </c>
      <c r="G341" s="129" t="str">
        <f t="shared" si="34"/>
        <v>S</v>
      </c>
      <c r="I341" s="37"/>
      <c r="O341" s="37"/>
      <c r="R341" s="37"/>
    </row>
    <row r="342" spans="2:18" x14ac:dyDescent="0.3">
      <c r="B342" s="56">
        <f t="shared" si="35"/>
        <v>42676</v>
      </c>
      <c r="C342" s="57">
        <f t="shared" si="31"/>
        <v>45</v>
      </c>
      <c r="D342" s="57" t="str">
        <f t="shared" si="32"/>
        <v/>
      </c>
      <c r="E342" s="58">
        <f t="shared" si="36"/>
        <v>42676</v>
      </c>
      <c r="F342" s="59" t="str">
        <f t="shared" si="33"/>
        <v>M</v>
      </c>
      <c r="G342" s="129" t="str">
        <f t="shared" si="34"/>
        <v>S</v>
      </c>
      <c r="I342" s="37"/>
      <c r="O342" s="37"/>
      <c r="R342" s="37"/>
    </row>
    <row r="343" spans="2:18" x14ac:dyDescent="0.3">
      <c r="B343" s="56">
        <f t="shared" si="35"/>
        <v>42677</v>
      </c>
      <c r="C343" s="57">
        <f t="shared" si="31"/>
        <v>45</v>
      </c>
      <c r="D343" s="57" t="str">
        <f t="shared" si="32"/>
        <v/>
      </c>
      <c r="E343" s="58">
        <f t="shared" si="36"/>
        <v>42677</v>
      </c>
      <c r="F343" s="59" t="str">
        <f t="shared" si="33"/>
        <v>J</v>
      </c>
      <c r="G343" s="129" t="str">
        <f t="shared" si="34"/>
        <v>N</v>
      </c>
      <c r="I343" s="37"/>
      <c r="O343" s="37"/>
      <c r="R343" s="37"/>
    </row>
    <row r="344" spans="2:18" x14ac:dyDescent="0.3">
      <c r="B344" s="56">
        <f t="shared" si="35"/>
        <v>42678</v>
      </c>
      <c r="C344" s="57">
        <f t="shared" si="31"/>
        <v>45</v>
      </c>
      <c r="D344" s="57" t="str">
        <f t="shared" si="32"/>
        <v/>
      </c>
      <c r="E344" s="58">
        <f t="shared" si="36"/>
        <v>42678</v>
      </c>
      <c r="F344" s="59" t="str">
        <f t="shared" si="33"/>
        <v>V</v>
      </c>
      <c r="G344" s="129" t="str">
        <f t="shared" si="34"/>
        <v>N</v>
      </c>
      <c r="I344" s="37"/>
      <c r="O344" s="37"/>
      <c r="R344" s="37"/>
    </row>
    <row r="345" spans="2:18" x14ac:dyDescent="0.3">
      <c r="B345" s="56">
        <f t="shared" si="35"/>
        <v>42679</v>
      </c>
      <c r="C345" s="57">
        <f t="shared" si="31"/>
        <v>45</v>
      </c>
      <c r="D345" s="57" t="str">
        <f t="shared" si="32"/>
        <v/>
      </c>
      <c r="E345" s="58">
        <f t="shared" si="36"/>
        <v>42679</v>
      </c>
      <c r="F345" s="59" t="str">
        <f t="shared" si="33"/>
        <v>S</v>
      </c>
      <c r="G345" s="129" t="str">
        <f t="shared" si="34"/>
        <v>W</v>
      </c>
      <c r="I345" s="37"/>
      <c r="O345" s="37"/>
      <c r="R345" s="37"/>
    </row>
    <row r="346" spans="2:18" x14ac:dyDescent="0.3">
      <c r="B346" s="56">
        <f t="shared" si="35"/>
        <v>42680</v>
      </c>
      <c r="C346" s="57">
        <f t="shared" si="31"/>
        <v>45</v>
      </c>
      <c r="D346" s="57" t="str">
        <f t="shared" si="32"/>
        <v/>
      </c>
      <c r="E346" s="58">
        <f t="shared" si="36"/>
        <v>42680</v>
      </c>
      <c r="F346" s="59" t="str">
        <f t="shared" si="33"/>
        <v>D</v>
      </c>
      <c r="G346" s="129" t="str">
        <f t="shared" si="34"/>
        <v>W</v>
      </c>
      <c r="I346" s="37"/>
      <c r="O346" s="37"/>
      <c r="R346" s="37"/>
    </row>
    <row r="347" spans="2:18" x14ac:dyDescent="0.3">
      <c r="B347" s="56">
        <f t="shared" si="35"/>
        <v>42681</v>
      </c>
      <c r="C347" s="57">
        <f t="shared" si="31"/>
        <v>46</v>
      </c>
      <c r="D347" s="57" t="str">
        <f t="shared" si="32"/>
        <v/>
      </c>
      <c r="E347" s="58">
        <f t="shared" si="36"/>
        <v>42681</v>
      </c>
      <c r="F347" s="59" t="str">
        <f t="shared" si="33"/>
        <v>L</v>
      </c>
      <c r="G347" s="129" t="str">
        <f t="shared" si="34"/>
        <v>N</v>
      </c>
      <c r="I347" s="37"/>
      <c r="O347" s="37"/>
      <c r="R347" s="37"/>
    </row>
    <row r="348" spans="2:18" x14ac:dyDescent="0.3">
      <c r="B348" s="56">
        <f t="shared" si="35"/>
        <v>42682</v>
      </c>
      <c r="C348" s="57">
        <f t="shared" si="31"/>
        <v>46</v>
      </c>
      <c r="D348" s="57" t="str">
        <f t="shared" si="32"/>
        <v/>
      </c>
      <c r="E348" s="58">
        <f t="shared" si="36"/>
        <v>42682</v>
      </c>
      <c r="F348" s="59" t="str">
        <f t="shared" si="33"/>
        <v>M</v>
      </c>
      <c r="G348" s="129" t="str">
        <f t="shared" si="34"/>
        <v>N</v>
      </c>
      <c r="I348" s="37"/>
      <c r="O348" s="37"/>
      <c r="R348" s="37"/>
    </row>
    <row r="349" spans="2:18" x14ac:dyDescent="0.3">
      <c r="B349" s="56">
        <f t="shared" si="35"/>
        <v>42683</v>
      </c>
      <c r="C349" s="57">
        <f t="shared" si="31"/>
        <v>46</v>
      </c>
      <c r="D349" s="57" t="str">
        <f t="shared" si="32"/>
        <v/>
      </c>
      <c r="E349" s="58">
        <f t="shared" si="36"/>
        <v>42683</v>
      </c>
      <c r="F349" s="59" t="str">
        <f t="shared" si="33"/>
        <v>M</v>
      </c>
      <c r="G349" s="129" t="str">
        <f t="shared" si="34"/>
        <v>N</v>
      </c>
      <c r="I349" s="37"/>
      <c r="O349" s="37"/>
      <c r="R349" s="37"/>
    </row>
    <row r="350" spans="2:18" x14ac:dyDescent="0.3">
      <c r="B350" s="56">
        <f t="shared" si="35"/>
        <v>42684</v>
      </c>
      <c r="C350" s="57">
        <f t="shared" si="31"/>
        <v>46</v>
      </c>
      <c r="D350" s="57" t="str">
        <f t="shared" si="32"/>
        <v/>
      </c>
      <c r="E350" s="58">
        <f t="shared" si="36"/>
        <v>42684</v>
      </c>
      <c r="F350" s="59" t="str">
        <f t="shared" si="33"/>
        <v>J</v>
      </c>
      <c r="G350" s="129" t="str">
        <f t="shared" si="34"/>
        <v>N</v>
      </c>
      <c r="I350" s="37"/>
      <c r="O350" s="37"/>
      <c r="R350" s="37"/>
    </row>
    <row r="351" spans="2:18" x14ac:dyDescent="0.3">
      <c r="B351" s="56">
        <f t="shared" si="35"/>
        <v>42685</v>
      </c>
      <c r="C351" s="57">
        <f t="shared" si="31"/>
        <v>46</v>
      </c>
      <c r="D351" s="57" t="str">
        <f t="shared" si="32"/>
        <v>F</v>
      </c>
      <c r="E351" s="58">
        <f t="shared" si="36"/>
        <v>42685</v>
      </c>
      <c r="F351" s="59" t="str">
        <f t="shared" si="33"/>
        <v>f</v>
      </c>
      <c r="G351" s="129" t="str">
        <f t="shared" si="34"/>
        <v>F</v>
      </c>
      <c r="I351" s="37"/>
      <c r="O351" s="37"/>
      <c r="R351" s="37"/>
    </row>
    <row r="352" spans="2:18" x14ac:dyDescent="0.3">
      <c r="B352" s="56">
        <f t="shared" si="35"/>
        <v>42686</v>
      </c>
      <c r="C352" s="57">
        <f t="shared" si="31"/>
        <v>46</v>
      </c>
      <c r="D352" s="57" t="str">
        <f t="shared" si="32"/>
        <v/>
      </c>
      <c r="E352" s="58">
        <f t="shared" si="36"/>
        <v>42686</v>
      </c>
      <c r="F352" s="59" t="str">
        <f t="shared" si="33"/>
        <v>S</v>
      </c>
      <c r="G352" s="129" t="str">
        <f t="shared" si="34"/>
        <v>W</v>
      </c>
      <c r="I352" s="37"/>
      <c r="O352" s="37"/>
      <c r="R352" s="37"/>
    </row>
    <row r="353" spans="2:18" x14ac:dyDescent="0.3">
      <c r="B353" s="56">
        <f t="shared" si="35"/>
        <v>42687</v>
      </c>
      <c r="C353" s="57">
        <f t="shared" si="31"/>
        <v>46</v>
      </c>
      <c r="D353" s="57" t="str">
        <f t="shared" si="32"/>
        <v/>
      </c>
      <c r="E353" s="58">
        <f t="shared" si="36"/>
        <v>42687</v>
      </c>
      <c r="F353" s="59" t="str">
        <f t="shared" si="33"/>
        <v>D</v>
      </c>
      <c r="G353" s="129" t="str">
        <f t="shared" si="34"/>
        <v>W</v>
      </c>
      <c r="I353" s="37"/>
      <c r="O353" s="37"/>
      <c r="R353" s="37"/>
    </row>
    <row r="354" spans="2:18" x14ac:dyDescent="0.3">
      <c r="B354" s="56">
        <f t="shared" si="35"/>
        <v>42688</v>
      </c>
      <c r="C354" s="57">
        <f t="shared" si="31"/>
        <v>47</v>
      </c>
      <c r="D354" s="57" t="str">
        <f t="shared" si="32"/>
        <v/>
      </c>
      <c r="E354" s="58">
        <f t="shared" si="36"/>
        <v>42688</v>
      </c>
      <c r="F354" s="59" t="str">
        <f t="shared" si="33"/>
        <v>L</v>
      </c>
      <c r="G354" s="129" t="str">
        <f t="shared" si="34"/>
        <v>N</v>
      </c>
      <c r="I354" s="37"/>
      <c r="O354" s="37"/>
      <c r="R354" s="37"/>
    </row>
    <row r="355" spans="2:18" x14ac:dyDescent="0.3">
      <c r="B355" s="56">
        <f t="shared" si="35"/>
        <v>42689</v>
      </c>
      <c r="C355" s="57">
        <f t="shared" si="31"/>
        <v>47</v>
      </c>
      <c r="D355" s="57" t="str">
        <f t="shared" si="32"/>
        <v/>
      </c>
      <c r="E355" s="58">
        <f t="shared" si="36"/>
        <v>42689</v>
      </c>
      <c r="F355" s="59" t="str">
        <f t="shared" si="33"/>
        <v>M</v>
      </c>
      <c r="G355" s="129" t="str">
        <f t="shared" si="34"/>
        <v>N</v>
      </c>
      <c r="I355" s="37"/>
      <c r="O355" s="37"/>
      <c r="R355" s="37"/>
    </row>
    <row r="356" spans="2:18" x14ac:dyDescent="0.3">
      <c r="B356" s="56">
        <f t="shared" si="35"/>
        <v>42690</v>
      </c>
      <c r="C356" s="57">
        <f t="shared" si="31"/>
        <v>47</v>
      </c>
      <c r="D356" s="57" t="str">
        <f t="shared" si="32"/>
        <v/>
      </c>
      <c r="E356" s="58">
        <f t="shared" si="36"/>
        <v>42690</v>
      </c>
      <c r="F356" s="59" t="str">
        <f t="shared" si="33"/>
        <v>M</v>
      </c>
      <c r="G356" s="129" t="str">
        <f t="shared" si="34"/>
        <v>N</v>
      </c>
      <c r="I356" s="37"/>
      <c r="O356" s="37"/>
      <c r="R356" s="37"/>
    </row>
    <row r="357" spans="2:18" x14ac:dyDescent="0.3">
      <c r="B357" s="56">
        <f t="shared" si="35"/>
        <v>42691</v>
      </c>
      <c r="C357" s="57">
        <f t="shared" si="31"/>
        <v>47</v>
      </c>
      <c r="D357" s="57" t="str">
        <f t="shared" si="32"/>
        <v/>
      </c>
      <c r="E357" s="58">
        <f t="shared" si="36"/>
        <v>42691</v>
      </c>
      <c r="F357" s="59" t="str">
        <f t="shared" si="33"/>
        <v>J</v>
      </c>
      <c r="G357" s="129" t="str">
        <f t="shared" si="34"/>
        <v>N</v>
      </c>
      <c r="I357" s="37"/>
      <c r="O357" s="37"/>
      <c r="R357" s="37"/>
    </row>
    <row r="358" spans="2:18" x14ac:dyDescent="0.3">
      <c r="B358" s="56">
        <f t="shared" si="35"/>
        <v>42692</v>
      </c>
      <c r="C358" s="57">
        <f t="shared" si="31"/>
        <v>47</v>
      </c>
      <c r="D358" s="57" t="str">
        <f t="shared" si="32"/>
        <v/>
      </c>
      <c r="E358" s="58">
        <f t="shared" si="36"/>
        <v>42692</v>
      </c>
      <c r="F358" s="59" t="str">
        <f t="shared" si="33"/>
        <v>V</v>
      </c>
      <c r="G358" s="129" t="str">
        <f t="shared" si="34"/>
        <v>N</v>
      </c>
      <c r="I358" s="37"/>
      <c r="O358" s="37"/>
      <c r="R358" s="37"/>
    </row>
    <row r="359" spans="2:18" x14ac:dyDescent="0.3">
      <c r="B359" s="56">
        <f t="shared" si="35"/>
        <v>42693</v>
      </c>
      <c r="C359" s="57">
        <f t="shared" si="31"/>
        <v>47</v>
      </c>
      <c r="D359" s="57" t="str">
        <f t="shared" si="32"/>
        <v/>
      </c>
      <c r="E359" s="58">
        <f t="shared" si="36"/>
        <v>42693</v>
      </c>
      <c r="F359" s="59" t="str">
        <f t="shared" si="33"/>
        <v>S</v>
      </c>
      <c r="G359" s="129" t="str">
        <f t="shared" si="34"/>
        <v>W</v>
      </c>
      <c r="I359" s="37"/>
      <c r="O359" s="37"/>
      <c r="R359" s="37"/>
    </row>
    <row r="360" spans="2:18" x14ac:dyDescent="0.3">
      <c r="B360" s="56">
        <f t="shared" si="35"/>
        <v>42694</v>
      </c>
      <c r="C360" s="57">
        <f t="shared" si="31"/>
        <v>47</v>
      </c>
      <c r="D360" s="57" t="str">
        <f t="shared" si="32"/>
        <v/>
      </c>
      <c r="E360" s="58">
        <f t="shared" si="36"/>
        <v>42694</v>
      </c>
      <c r="F360" s="59" t="str">
        <f t="shared" si="33"/>
        <v>D</v>
      </c>
      <c r="G360" s="129" t="str">
        <f t="shared" si="34"/>
        <v>W</v>
      </c>
      <c r="I360" s="37"/>
      <c r="O360" s="37"/>
      <c r="R360" s="37"/>
    </row>
    <row r="361" spans="2:18" x14ac:dyDescent="0.3">
      <c r="B361" s="56">
        <f t="shared" si="35"/>
        <v>42695</v>
      </c>
      <c r="C361" s="57">
        <f t="shared" si="31"/>
        <v>48</v>
      </c>
      <c r="D361" s="57" t="str">
        <f t="shared" si="32"/>
        <v/>
      </c>
      <c r="E361" s="58">
        <f t="shared" si="36"/>
        <v>42695</v>
      </c>
      <c r="F361" s="59" t="str">
        <f t="shared" si="33"/>
        <v>L</v>
      </c>
      <c r="G361" s="129" t="str">
        <f t="shared" si="34"/>
        <v>N</v>
      </c>
      <c r="I361" s="37"/>
      <c r="O361" s="37"/>
      <c r="R361" s="37"/>
    </row>
    <row r="362" spans="2:18" x14ac:dyDescent="0.3">
      <c r="B362" s="56">
        <f t="shared" si="35"/>
        <v>42696</v>
      </c>
      <c r="C362" s="57">
        <f t="shared" si="31"/>
        <v>48</v>
      </c>
      <c r="D362" s="57" t="str">
        <f t="shared" si="32"/>
        <v/>
      </c>
      <c r="E362" s="58">
        <f t="shared" si="36"/>
        <v>42696</v>
      </c>
      <c r="F362" s="59" t="str">
        <f t="shared" si="33"/>
        <v>M</v>
      </c>
      <c r="G362" s="129" t="str">
        <f t="shared" si="34"/>
        <v>N</v>
      </c>
      <c r="I362" s="37"/>
      <c r="O362" s="37"/>
      <c r="R362" s="37"/>
    </row>
    <row r="363" spans="2:18" x14ac:dyDescent="0.3">
      <c r="B363" s="56">
        <f t="shared" si="35"/>
        <v>42697</v>
      </c>
      <c r="C363" s="57">
        <f t="shared" si="31"/>
        <v>48</v>
      </c>
      <c r="D363" s="57" t="str">
        <f t="shared" si="32"/>
        <v/>
      </c>
      <c r="E363" s="58">
        <f t="shared" si="36"/>
        <v>42697</v>
      </c>
      <c r="F363" s="59" t="str">
        <f t="shared" si="33"/>
        <v>M</v>
      </c>
      <c r="G363" s="129" t="str">
        <f t="shared" si="34"/>
        <v>N</v>
      </c>
      <c r="I363" s="37"/>
      <c r="O363" s="37"/>
      <c r="R363" s="37"/>
    </row>
    <row r="364" spans="2:18" x14ac:dyDescent="0.3">
      <c r="B364" s="56">
        <f t="shared" si="35"/>
        <v>42698</v>
      </c>
      <c r="C364" s="57">
        <f t="shared" si="31"/>
        <v>48</v>
      </c>
      <c r="D364" s="57" t="str">
        <f t="shared" si="32"/>
        <v/>
      </c>
      <c r="E364" s="58">
        <f t="shared" si="36"/>
        <v>42698</v>
      </c>
      <c r="F364" s="59" t="str">
        <f t="shared" si="33"/>
        <v>J</v>
      </c>
      <c r="G364" s="129" t="str">
        <f t="shared" si="34"/>
        <v>N</v>
      </c>
      <c r="I364" s="37"/>
      <c r="O364" s="37"/>
      <c r="R364" s="37"/>
    </row>
    <row r="365" spans="2:18" x14ac:dyDescent="0.3">
      <c r="B365" s="56">
        <f t="shared" si="35"/>
        <v>42699</v>
      </c>
      <c r="C365" s="57">
        <f t="shared" si="31"/>
        <v>48</v>
      </c>
      <c r="D365" s="57" t="str">
        <f t="shared" si="32"/>
        <v/>
      </c>
      <c r="E365" s="58">
        <f t="shared" si="36"/>
        <v>42699</v>
      </c>
      <c r="F365" s="59" t="str">
        <f t="shared" si="33"/>
        <v>V</v>
      </c>
      <c r="G365" s="129" t="str">
        <f t="shared" si="34"/>
        <v>N</v>
      </c>
      <c r="I365" s="37"/>
      <c r="O365" s="37"/>
      <c r="R365" s="37"/>
    </row>
    <row r="366" spans="2:18" x14ac:dyDescent="0.3">
      <c r="B366" s="56">
        <f t="shared" si="35"/>
        <v>42700</v>
      </c>
      <c r="C366" s="57">
        <f t="shared" si="31"/>
        <v>48</v>
      </c>
      <c r="D366" s="57" t="str">
        <f t="shared" si="32"/>
        <v/>
      </c>
      <c r="E366" s="58">
        <f t="shared" si="36"/>
        <v>42700</v>
      </c>
      <c r="F366" s="59" t="str">
        <f t="shared" si="33"/>
        <v>S</v>
      </c>
      <c r="G366" s="129" t="str">
        <f t="shared" si="34"/>
        <v>W</v>
      </c>
      <c r="I366" s="37"/>
      <c r="O366" s="37"/>
      <c r="R366" s="37"/>
    </row>
    <row r="367" spans="2:18" x14ac:dyDescent="0.3">
      <c r="B367" s="56">
        <f t="shared" si="35"/>
        <v>42701</v>
      </c>
      <c r="C367" s="57">
        <f t="shared" si="31"/>
        <v>48</v>
      </c>
      <c r="D367" s="57" t="str">
        <f t="shared" si="32"/>
        <v/>
      </c>
      <c r="E367" s="58">
        <f t="shared" si="36"/>
        <v>42701</v>
      </c>
      <c r="F367" s="59" t="str">
        <f t="shared" si="33"/>
        <v>D</v>
      </c>
      <c r="G367" s="129" t="str">
        <f t="shared" si="34"/>
        <v>W</v>
      </c>
      <c r="I367" s="37"/>
      <c r="O367" s="37"/>
      <c r="R367" s="37"/>
    </row>
    <row r="368" spans="2:18" x14ac:dyDescent="0.3">
      <c r="B368" s="56">
        <f t="shared" si="35"/>
        <v>42702</v>
      </c>
      <c r="C368" s="57">
        <f t="shared" si="31"/>
        <v>49</v>
      </c>
      <c r="D368" s="57" t="str">
        <f t="shared" si="32"/>
        <v/>
      </c>
      <c r="E368" s="58">
        <f t="shared" si="36"/>
        <v>42702</v>
      </c>
      <c r="F368" s="59" t="str">
        <f t="shared" si="33"/>
        <v>L</v>
      </c>
      <c r="G368" s="129" t="str">
        <f t="shared" si="34"/>
        <v>N</v>
      </c>
      <c r="I368" s="37"/>
      <c r="O368" s="37"/>
      <c r="R368" s="37"/>
    </row>
    <row r="369" spans="2:18" x14ac:dyDescent="0.3">
      <c r="B369" s="56">
        <f t="shared" si="35"/>
        <v>42703</v>
      </c>
      <c r="C369" s="57">
        <f t="shared" si="31"/>
        <v>49</v>
      </c>
      <c r="D369" s="57" t="str">
        <f t="shared" si="32"/>
        <v/>
      </c>
      <c r="E369" s="58">
        <f t="shared" si="36"/>
        <v>42703</v>
      </c>
      <c r="F369" s="59" t="str">
        <f t="shared" si="33"/>
        <v>M</v>
      </c>
      <c r="G369" s="129" t="str">
        <f t="shared" si="34"/>
        <v>N</v>
      </c>
      <c r="I369" s="37"/>
      <c r="O369" s="37"/>
      <c r="R369" s="37"/>
    </row>
    <row r="370" spans="2:18" x14ac:dyDescent="0.3">
      <c r="B370" s="56">
        <f t="shared" si="35"/>
        <v>42704</v>
      </c>
      <c r="C370" s="57">
        <f t="shared" si="31"/>
        <v>49</v>
      </c>
      <c r="D370" s="57" t="str">
        <f t="shared" si="32"/>
        <v/>
      </c>
      <c r="E370" s="58">
        <f t="shared" si="36"/>
        <v>42704</v>
      </c>
      <c r="F370" s="59" t="str">
        <f t="shared" si="33"/>
        <v>M</v>
      </c>
      <c r="G370" s="129" t="str">
        <f t="shared" si="34"/>
        <v>N</v>
      </c>
      <c r="I370" s="37"/>
      <c r="O370" s="37"/>
      <c r="R370" s="37"/>
    </row>
    <row r="371" spans="2:18" x14ac:dyDescent="0.3">
      <c r="B371" s="56">
        <f t="shared" si="35"/>
        <v>42705</v>
      </c>
      <c r="C371" s="57">
        <f t="shared" si="31"/>
        <v>49</v>
      </c>
      <c r="D371" s="57" t="str">
        <f t="shared" si="32"/>
        <v/>
      </c>
      <c r="E371" s="58">
        <f t="shared" si="36"/>
        <v>42705</v>
      </c>
      <c r="F371" s="59" t="str">
        <f t="shared" si="33"/>
        <v>J</v>
      </c>
      <c r="G371" s="129" t="str">
        <f t="shared" si="34"/>
        <v>N</v>
      </c>
      <c r="I371" s="37"/>
      <c r="O371" s="37"/>
      <c r="R371" s="37"/>
    </row>
    <row r="372" spans="2:18" x14ac:dyDescent="0.3">
      <c r="B372" s="56">
        <f t="shared" si="35"/>
        <v>42706</v>
      </c>
      <c r="C372" s="57">
        <f t="shared" si="31"/>
        <v>49</v>
      </c>
      <c r="D372" s="57" t="str">
        <f t="shared" si="32"/>
        <v/>
      </c>
      <c r="E372" s="58">
        <f t="shared" si="36"/>
        <v>42706</v>
      </c>
      <c r="F372" s="59" t="str">
        <f t="shared" si="33"/>
        <v>V</v>
      </c>
      <c r="G372" s="129" t="str">
        <f t="shared" si="34"/>
        <v>N</v>
      </c>
      <c r="I372" s="37"/>
      <c r="O372" s="37"/>
      <c r="R372" s="37"/>
    </row>
    <row r="373" spans="2:18" x14ac:dyDescent="0.3">
      <c r="B373" s="56">
        <f t="shared" si="35"/>
        <v>42707</v>
      </c>
      <c r="C373" s="57">
        <f t="shared" si="31"/>
        <v>49</v>
      </c>
      <c r="D373" s="57" t="str">
        <f t="shared" si="32"/>
        <v/>
      </c>
      <c r="E373" s="58">
        <f t="shared" si="36"/>
        <v>42707</v>
      </c>
      <c r="F373" s="59" t="str">
        <f t="shared" si="33"/>
        <v>S</v>
      </c>
      <c r="G373" s="129" t="str">
        <f t="shared" si="34"/>
        <v>W</v>
      </c>
      <c r="I373" s="37"/>
      <c r="O373" s="37"/>
      <c r="R373" s="37"/>
    </row>
    <row r="374" spans="2:18" x14ac:dyDescent="0.3">
      <c r="B374" s="56">
        <f t="shared" si="35"/>
        <v>42708</v>
      </c>
      <c r="C374" s="57">
        <f t="shared" si="31"/>
        <v>49</v>
      </c>
      <c r="D374" s="57" t="str">
        <f t="shared" si="32"/>
        <v/>
      </c>
      <c r="E374" s="58">
        <f t="shared" si="36"/>
        <v>42708</v>
      </c>
      <c r="F374" s="59" t="str">
        <f t="shared" si="33"/>
        <v>D</v>
      </c>
      <c r="G374" s="129" t="str">
        <f t="shared" si="34"/>
        <v>W</v>
      </c>
      <c r="I374" s="37"/>
      <c r="O374" s="37"/>
      <c r="R374" s="37"/>
    </row>
    <row r="375" spans="2:18" x14ac:dyDescent="0.3">
      <c r="B375" s="56">
        <f t="shared" si="35"/>
        <v>42709</v>
      </c>
      <c r="C375" s="57">
        <f t="shared" si="31"/>
        <v>50</v>
      </c>
      <c r="D375" s="57" t="str">
        <f t="shared" si="32"/>
        <v/>
      </c>
      <c r="E375" s="58">
        <f t="shared" si="36"/>
        <v>42709</v>
      </c>
      <c r="F375" s="59" t="str">
        <f t="shared" si="33"/>
        <v>L</v>
      </c>
      <c r="G375" s="129" t="str">
        <f t="shared" si="34"/>
        <v>N</v>
      </c>
      <c r="I375" s="37"/>
      <c r="O375" s="37"/>
      <c r="R375" s="37"/>
    </row>
    <row r="376" spans="2:18" x14ac:dyDescent="0.3">
      <c r="B376" s="56">
        <f t="shared" si="35"/>
        <v>42710</v>
      </c>
      <c r="C376" s="57">
        <f t="shared" si="31"/>
        <v>50</v>
      </c>
      <c r="D376" s="57" t="str">
        <f t="shared" si="32"/>
        <v/>
      </c>
      <c r="E376" s="58">
        <f t="shared" si="36"/>
        <v>42710</v>
      </c>
      <c r="F376" s="59" t="str">
        <f t="shared" si="33"/>
        <v>M</v>
      </c>
      <c r="G376" s="129" t="str">
        <f t="shared" si="34"/>
        <v>N</v>
      </c>
      <c r="I376" s="37"/>
      <c r="O376" s="37"/>
      <c r="R376" s="37"/>
    </row>
    <row r="377" spans="2:18" x14ac:dyDescent="0.3">
      <c r="B377" s="56">
        <f t="shared" si="35"/>
        <v>42711</v>
      </c>
      <c r="C377" s="57">
        <f t="shared" si="31"/>
        <v>50</v>
      </c>
      <c r="D377" s="57" t="str">
        <f t="shared" si="32"/>
        <v/>
      </c>
      <c r="E377" s="58">
        <f t="shared" si="36"/>
        <v>42711</v>
      </c>
      <c r="F377" s="59" t="str">
        <f t="shared" si="33"/>
        <v>M</v>
      </c>
      <c r="G377" s="129" t="str">
        <f t="shared" si="34"/>
        <v>N</v>
      </c>
      <c r="I377" s="37"/>
      <c r="O377" s="37"/>
      <c r="R377" s="37"/>
    </row>
    <row r="378" spans="2:18" x14ac:dyDescent="0.3">
      <c r="B378" s="56">
        <f t="shared" si="35"/>
        <v>42712</v>
      </c>
      <c r="C378" s="57">
        <f t="shared" si="31"/>
        <v>50</v>
      </c>
      <c r="D378" s="57" t="str">
        <f t="shared" si="32"/>
        <v/>
      </c>
      <c r="E378" s="58">
        <f t="shared" si="36"/>
        <v>42712</v>
      </c>
      <c r="F378" s="59" t="str">
        <f t="shared" si="33"/>
        <v>J</v>
      </c>
      <c r="G378" s="129" t="str">
        <f t="shared" si="34"/>
        <v>N</v>
      </c>
      <c r="I378" s="37"/>
      <c r="O378" s="37"/>
      <c r="R378" s="37"/>
    </row>
    <row r="379" spans="2:18" x14ac:dyDescent="0.3">
      <c r="B379" s="56">
        <f t="shared" si="35"/>
        <v>42713</v>
      </c>
      <c r="C379" s="57">
        <f t="shared" si="31"/>
        <v>50</v>
      </c>
      <c r="D379" s="57" t="str">
        <f t="shared" si="32"/>
        <v/>
      </c>
      <c r="E379" s="58">
        <f t="shared" si="36"/>
        <v>42713</v>
      </c>
      <c r="F379" s="59" t="str">
        <f t="shared" si="33"/>
        <v>V</v>
      </c>
      <c r="G379" s="129" t="str">
        <f t="shared" si="34"/>
        <v>N</v>
      </c>
      <c r="I379" s="37"/>
      <c r="O379" s="37"/>
      <c r="R379" s="37"/>
    </row>
    <row r="380" spans="2:18" x14ac:dyDescent="0.3">
      <c r="B380" s="56">
        <f t="shared" si="35"/>
        <v>42714</v>
      </c>
      <c r="C380" s="57">
        <f t="shared" si="31"/>
        <v>50</v>
      </c>
      <c r="D380" s="57" t="str">
        <f t="shared" si="32"/>
        <v/>
      </c>
      <c r="E380" s="58">
        <f t="shared" si="36"/>
        <v>42714</v>
      </c>
      <c r="F380" s="59" t="str">
        <f t="shared" si="33"/>
        <v>S</v>
      </c>
      <c r="G380" s="129" t="str">
        <f t="shared" si="34"/>
        <v>W</v>
      </c>
      <c r="I380" s="37"/>
      <c r="O380" s="37"/>
      <c r="R380" s="37"/>
    </row>
    <row r="381" spans="2:18" x14ac:dyDescent="0.3">
      <c r="B381" s="56">
        <f t="shared" si="35"/>
        <v>42715</v>
      </c>
      <c r="C381" s="57">
        <f t="shared" si="31"/>
        <v>50</v>
      </c>
      <c r="D381" s="57" t="str">
        <f t="shared" si="32"/>
        <v/>
      </c>
      <c r="E381" s="58">
        <f t="shared" si="36"/>
        <v>42715</v>
      </c>
      <c r="F381" s="59" t="str">
        <f t="shared" si="33"/>
        <v>D</v>
      </c>
      <c r="G381" s="129" t="str">
        <f t="shared" si="34"/>
        <v>W</v>
      </c>
      <c r="I381" s="37"/>
      <c r="O381" s="37"/>
      <c r="R381" s="37"/>
    </row>
    <row r="382" spans="2:18" x14ac:dyDescent="0.3">
      <c r="B382" s="56">
        <f t="shared" si="35"/>
        <v>42716</v>
      </c>
      <c r="C382" s="57">
        <f t="shared" si="31"/>
        <v>51</v>
      </c>
      <c r="D382" s="57" t="str">
        <f t="shared" si="32"/>
        <v/>
      </c>
      <c r="E382" s="58">
        <f t="shared" si="36"/>
        <v>42716</v>
      </c>
      <c r="F382" s="59" t="str">
        <f t="shared" si="33"/>
        <v>L</v>
      </c>
      <c r="G382" s="129" t="str">
        <f t="shared" si="34"/>
        <v>N</v>
      </c>
      <c r="I382" s="37"/>
      <c r="O382" s="37"/>
      <c r="R382" s="37"/>
    </row>
    <row r="383" spans="2:18" x14ac:dyDescent="0.3">
      <c r="B383" s="56">
        <f t="shared" si="35"/>
        <v>42717</v>
      </c>
      <c r="C383" s="57">
        <f t="shared" si="31"/>
        <v>51</v>
      </c>
      <c r="D383" s="57" t="str">
        <f t="shared" si="32"/>
        <v/>
      </c>
      <c r="E383" s="58">
        <f t="shared" si="36"/>
        <v>42717</v>
      </c>
      <c r="F383" s="59" t="str">
        <f t="shared" si="33"/>
        <v>M</v>
      </c>
      <c r="G383" s="129" t="str">
        <f t="shared" si="34"/>
        <v>N</v>
      </c>
      <c r="I383" s="37"/>
      <c r="O383" s="37"/>
      <c r="R383" s="37"/>
    </row>
    <row r="384" spans="2:18" x14ac:dyDescent="0.3">
      <c r="B384" s="56">
        <f t="shared" si="35"/>
        <v>42718</v>
      </c>
      <c r="C384" s="57">
        <f t="shared" si="31"/>
        <v>51</v>
      </c>
      <c r="D384" s="57" t="str">
        <f t="shared" si="32"/>
        <v/>
      </c>
      <c r="E384" s="58">
        <f t="shared" si="36"/>
        <v>42718</v>
      </c>
      <c r="F384" s="59" t="str">
        <f t="shared" si="33"/>
        <v>M</v>
      </c>
      <c r="G384" s="129" t="str">
        <f t="shared" si="34"/>
        <v>N</v>
      </c>
      <c r="I384" s="37"/>
      <c r="O384" s="37"/>
      <c r="R384" s="37"/>
    </row>
    <row r="385" spans="2:18" x14ac:dyDescent="0.3">
      <c r="B385" s="56">
        <f t="shared" si="35"/>
        <v>42719</v>
      </c>
      <c r="C385" s="57">
        <f t="shared" si="31"/>
        <v>51</v>
      </c>
      <c r="D385" s="57" t="str">
        <f t="shared" si="32"/>
        <v/>
      </c>
      <c r="E385" s="58">
        <f t="shared" si="36"/>
        <v>42719</v>
      </c>
      <c r="F385" s="59" t="str">
        <f t="shared" si="33"/>
        <v>J</v>
      </c>
      <c r="G385" s="129" t="str">
        <f t="shared" si="34"/>
        <v>N</v>
      </c>
      <c r="I385" s="37"/>
      <c r="O385" s="37"/>
      <c r="R385" s="37"/>
    </row>
    <row r="386" spans="2:18" x14ac:dyDescent="0.3">
      <c r="B386" s="56">
        <f t="shared" si="35"/>
        <v>42720</v>
      </c>
      <c r="C386" s="57">
        <f t="shared" si="31"/>
        <v>51</v>
      </c>
      <c r="D386" s="57" t="str">
        <f t="shared" si="32"/>
        <v/>
      </c>
      <c r="E386" s="58">
        <f t="shared" si="36"/>
        <v>42720</v>
      </c>
      <c r="F386" s="59" t="str">
        <f t="shared" si="33"/>
        <v>V</v>
      </c>
      <c r="G386" s="129" t="str">
        <f t="shared" si="34"/>
        <v>N</v>
      </c>
      <c r="I386" s="37"/>
      <c r="O386" s="37"/>
      <c r="R386" s="37"/>
    </row>
    <row r="387" spans="2:18" x14ac:dyDescent="0.3">
      <c r="B387" s="56">
        <f t="shared" si="35"/>
        <v>42721</v>
      </c>
      <c r="C387" s="57">
        <f t="shared" si="31"/>
        <v>51</v>
      </c>
      <c r="D387" s="57" t="str">
        <f t="shared" si="32"/>
        <v/>
      </c>
      <c r="E387" s="58">
        <f t="shared" si="36"/>
        <v>42721</v>
      </c>
      <c r="F387" s="59" t="str">
        <f t="shared" si="33"/>
        <v>S</v>
      </c>
      <c r="G387" s="129" t="str">
        <f t="shared" si="34"/>
        <v>S</v>
      </c>
      <c r="I387" s="37"/>
      <c r="O387" s="37"/>
      <c r="R387" s="37"/>
    </row>
    <row r="388" spans="2:18" x14ac:dyDescent="0.3">
      <c r="B388" s="56">
        <f t="shared" si="35"/>
        <v>42722</v>
      </c>
      <c r="C388" s="57">
        <f t="shared" si="31"/>
        <v>51</v>
      </c>
      <c r="D388" s="57" t="str">
        <f t="shared" si="32"/>
        <v/>
      </c>
      <c r="E388" s="58">
        <f t="shared" si="36"/>
        <v>42722</v>
      </c>
      <c r="F388" s="59" t="str">
        <f t="shared" si="33"/>
        <v>D</v>
      </c>
      <c r="G388" s="129" t="str">
        <f t="shared" si="34"/>
        <v>S</v>
      </c>
      <c r="I388" s="37"/>
      <c r="O388" s="37"/>
      <c r="R388" s="37"/>
    </row>
    <row r="389" spans="2:18" x14ac:dyDescent="0.3">
      <c r="B389" s="56">
        <f t="shared" si="35"/>
        <v>42723</v>
      </c>
      <c r="C389" s="57">
        <f t="shared" ref="C389:C406" si="37">WEEKNUM(B389,2)</f>
        <v>52</v>
      </c>
      <c r="D389" s="57" t="str">
        <f t="shared" ref="D389:D406" si="38">IF(ISERROR(VLOOKUP(E389,jfdate,1,TRUE)),"",IF(VLOOKUP(E389,jfdate,1,TRUE)=B389,"F",""))</f>
        <v/>
      </c>
      <c r="E389" s="58">
        <f t="shared" si="36"/>
        <v>42723</v>
      </c>
      <c r="F389" s="59" t="str">
        <f t="shared" ref="F389:F406" si="39">IF(D389="f","f",VLOOKUP(WEEKDAY(E389),jourabbrege,2,FALSE))</f>
        <v>L</v>
      </c>
      <c r="G389" s="129" t="str">
        <f t="shared" ref="G389:G406" si="40">IF(COUNTIFS(Q$5:Q$18, "&lt;="&amp;E389,R$5:R$18, "&gt;="&amp;E389)&gt;0,"S",IF(WEEKDAY(E389,2)&gt;=6,"W",IF(NOT(ISERROR(MATCH(E389,jfdate,0))),"F","N")))</f>
        <v>S</v>
      </c>
      <c r="I389" s="37"/>
      <c r="O389" s="37"/>
      <c r="R389" s="37"/>
    </row>
    <row r="390" spans="2:18" x14ac:dyDescent="0.3">
      <c r="B390" s="56">
        <f t="shared" ref="B390:B406" si="41">+B389+1</f>
        <v>42724</v>
      </c>
      <c r="C390" s="57">
        <f t="shared" si="37"/>
        <v>52</v>
      </c>
      <c r="D390" s="57" t="str">
        <f t="shared" si="38"/>
        <v/>
      </c>
      <c r="E390" s="58">
        <f t="shared" ref="E390:E406" si="42">+E389+1</f>
        <v>42724</v>
      </c>
      <c r="F390" s="59" t="str">
        <f t="shared" si="39"/>
        <v>M</v>
      </c>
      <c r="G390" s="129" t="str">
        <f t="shared" si="40"/>
        <v>S</v>
      </c>
      <c r="I390" s="37"/>
      <c r="O390" s="37"/>
      <c r="R390" s="37"/>
    </row>
    <row r="391" spans="2:18" x14ac:dyDescent="0.3">
      <c r="B391" s="56">
        <f t="shared" si="41"/>
        <v>42725</v>
      </c>
      <c r="C391" s="57">
        <f t="shared" si="37"/>
        <v>52</v>
      </c>
      <c r="D391" s="57" t="str">
        <f t="shared" si="38"/>
        <v/>
      </c>
      <c r="E391" s="58">
        <f t="shared" si="42"/>
        <v>42725</v>
      </c>
      <c r="F391" s="59" t="str">
        <f t="shared" si="39"/>
        <v>M</v>
      </c>
      <c r="G391" s="129" t="str">
        <f t="shared" si="40"/>
        <v>S</v>
      </c>
      <c r="I391" s="37"/>
      <c r="O391" s="37"/>
      <c r="R391" s="37"/>
    </row>
    <row r="392" spans="2:18" x14ac:dyDescent="0.3">
      <c r="B392" s="56">
        <f t="shared" si="41"/>
        <v>42726</v>
      </c>
      <c r="C392" s="57">
        <f t="shared" si="37"/>
        <v>52</v>
      </c>
      <c r="D392" s="57" t="str">
        <f t="shared" si="38"/>
        <v/>
      </c>
      <c r="E392" s="58">
        <f t="shared" si="42"/>
        <v>42726</v>
      </c>
      <c r="F392" s="59" t="str">
        <f t="shared" si="39"/>
        <v>J</v>
      </c>
      <c r="G392" s="129" t="str">
        <f t="shared" si="40"/>
        <v>S</v>
      </c>
      <c r="I392" s="37"/>
      <c r="O392" s="37"/>
      <c r="R392" s="37"/>
    </row>
    <row r="393" spans="2:18" x14ac:dyDescent="0.3">
      <c r="B393" s="56">
        <f t="shared" si="41"/>
        <v>42727</v>
      </c>
      <c r="C393" s="57">
        <f t="shared" si="37"/>
        <v>52</v>
      </c>
      <c r="D393" s="57" t="str">
        <f t="shared" si="38"/>
        <v/>
      </c>
      <c r="E393" s="58">
        <f t="shared" si="42"/>
        <v>42727</v>
      </c>
      <c r="F393" s="59" t="str">
        <f t="shared" si="39"/>
        <v>V</v>
      </c>
      <c r="G393" s="129" t="str">
        <f t="shared" si="40"/>
        <v>S</v>
      </c>
      <c r="I393" s="37"/>
      <c r="O393" s="37"/>
      <c r="R393" s="37"/>
    </row>
    <row r="394" spans="2:18" x14ac:dyDescent="0.3">
      <c r="B394" s="56">
        <f t="shared" si="41"/>
        <v>42728</v>
      </c>
      <c r="C394" s="57">
        <f t="shared" si="37"/>
        <v>52</v>
      </c>
      <c r="D394" s="57" t="str">
        <f t="shared" si="38"/>
        <v>F</v>
      </c>
      <c r="E394" s="58">
        <f t="shared" si="42"/>
        <v>42728</v>
      </c>
      <c r="F394" s="59" t="str">
        <f t="shared" si="39"/>
        <v>f</v>
      </c>
      <c r="G394" s="129" t="str">
        <f t="shared" si="40"/>
        <v>S</v>
      </c>
      <c r="I394" s="37"/>
      <c r="O394" s="37"/>
      <c r="R394" s="37"/>
    </row>
    <row r="395" spans="2:18" x14ac:dyDescent="0.3">
      <c r="B395" s="56">
        <f t="shared" si="41"/>
        <v>42729</v>
      </c>
      <c r="C395" s="57">
        <f t="shared" si="37"/>
        <v>52</v>
      </c>
      <c r="D395" s="57" t="str">
        <f t="shared" si="38"/>
        <v/>
      </c>
      <c r="E395" s="58">
        <f t="shared" si="42"/>
        <v>42729</v>
      </c>
      <c r="F395" s="59" t="str">
        <f t="shared" si="39"/>
        <v>D</v>
      </c>
      <c r="G395" s="129" t="str">
        <f t="shared" si="40"/>
        <v>S</v>
      </c>
      <c r="I395" s="37"/>
      <c r="O395" s="37"/>
      <c r="R395" s="37"/>
    </row>
    <row r="396" spans="2:18" x14ac:dyDescent="0.3">
      <c r="B396" s="56">
        <f t="shared" si="41"/>
        <v>42730</v>
      </c>
      <c r="C396" s="57">
        <f t="shared" si="37"/>
        <v>53</v>
      </c>
      <c r="D396" s="57" t="str">
        <f t="shared" si="38"/>
        <v/>
      </c>
      <c r="E396" s="58">
        <f t="shared" si="42"/>
        <v>42730</v>
      </c>
      <c r="F396" s="59" t="str">
        <f t="shared" si="39"/>
        <v>L</v>
      </c>
      <c r="G396" s="129" t="str">
        <f t="shared" si="40"/>
        <v>S</v>
      </c>
      <c r="I396" s="37"/>
      <c r="O396" s="37"/>
      <c r="R396" s="37"/>
    </row>
    <row r="397" spans="2:18" x14ac:dyDescent="0.3">
      <c r="B397" s="56">
        <f t="shared" si="41"/>
        <v>42731</v>
      </c>
      <c r="C397" s="57">
        <f t="shared" si="37"/>
        <v>53</v>
      </c>
      <c r="D397" s="57" t="str">
        <f t="shared" si="38"/>
        <v/>
      </c>
      <c r="E397" s="58">
        <f t="shared" si="42"/>
        <v>42731</v>
      </c>
      <c r="F397" s="59" t="str">
        <f t="shared" si="39"/>
        <v>M</v>
      </c>
      <c r="G397" s="129" t="str">
        <f t="shared" si="40"/>
        <v>S</v>
      </c>
      <c r="I397" s="37"/>
      <c r="O397" s="37"/>
      <c r="R397" s="37"/>
    </row>
    <row r="398" spans="2:18" x14ac:dyDescent="0.3">
      <c r="B398" s="56">
        <f t="shared" si="41"/>
        <v>42732</v>
      </c>
      <c r="C398" s="57">
        <f t="shared" si="37"/>
        <v>53</v>
      </c>
      <c r="D398" s="57" t="str">
        <f t="shared" si="38"/>
        <v/>
      </c>
      <c r="E398" s="58">
        <f t="shared" si="42"/>
        <v>42732</v>
      </c>
      <c r="F398" s="59" t="str">
        <f t="shared" si="39"/>
        <v>M</v>
      </c>
      <c r="G398" s="129" t="str">
        <f t="shared" si="40"/>
        <v>S</v>
      </c>
      <c r="I398" s="37"/>
      <c r="O398" s="37"/>
      <c r="R398" s="37"/>
    </row>
    <row r="399" spans="2:18" x14ac:dyDescent="0.3">
      <c r="B399" s="56">
        <f t="shared" si="41"/>
        <v>42733</v>
      </c>
      <c r="C399" s="57">
        <f t="shared" si="37"/>
        <v>53</v>
      </c>
      <c r="D399" s="57" t="str">
        <f t="shared" si="38"/>
        <v/>
      </c>
      <c r="E399" s="58">
        <f t="shared" si="42"/>
        <v>42733</v>
      </c>
      <c r="F399" s="59" t="str">
        <f t="shared" si="39"/>
        <v>J</v>
      </c>
      <c r="G399" s="129" t="str">
        <f t="shared" si="40"/>
        <v>S</v>
      </c>
      <c r="I399" s="37"/>
      <c r="O399" s="37"/>
      <c r="R399" s="37"/>
    </row>
    <row r="400" spans="2:18" x14ac:dyDescent="0.3">
      <c r="B400" s="56">
        <f t="shared" si="41"/>
        <v>42734</v>
      </c>
      <c r="C400" s="57">
        <f t="shared" si="37"/>
        <v>53</v>
      </c>
      <c r="D400" s="57" t="str">
        <f t="shared" si="38"/>
        <v/>
      </c>
      <c r="E400" s="58">
        <f t="shared" si="42"/>
        <v>42734</v>
      </c>
      <c r="F400" s="59" t="str">
        <f t="shared" si="39"/>
        <v>V</v>
      </c>
      <c r="G400" s="129" t="str">
        <f t="shared" si="40"/>
        <v>S</v>
      </c>
      <c r="I400" s="37"/>
      <c r="O400" s="37"/>
      <c r="R400" s="37"/>
    </row>
    <row r="401" spans="2:18" x14ac:dyDescent="0.3">
      <c r="B401" s="56">
        <f t="shared" si="41"/>
        <v>42735</v>
      </c>
      <c r="C401" s="57">
        <f t="shared" si="37"/>
        <v>53</v>
      </c>
      <c r="D401" s="57" t="str">
        <f t="shared" si="38"/>
        <v>F</v>
      </c>
      <c r="E401" s="58">
        <f t="shared" si="42"/>
        <v>42735</v>
      </c>
      <c r="F401" s="59" t="str">
        <f t="shared" si="39"/>
        <v>f</v>
      </c>
      <c r="G401" s="129" t="str">
        <f t="shared" si="40"/>
        <v>S</v>
      </c>
      <c r="I401" s="37"/>
      <c r="O401" s="37"/>
      <c r="R401" s="37"/>
    </row>
    <row r="402" spans="2:18" x14ac:dyDescent="0.3">
      <c r="B402" s="56">
        <f t="shared" si="41"/>
        <v>42736</v>
      </c>
      <c r="C402" s="57">
        <f t="shared" si="37"/>
        <v>1</v>
      </c>
      <c r="D402" s="57" t="str">
        <f t="shared" si="38"/>
        <v/>
      </c>
      <c r="E402" s="58">
        <f t="shared" si="42"/>
        <v>42736</v>
      </c>
      <c r="F402" s="59" t="str">
        <f t="shared" si="39"/>
        <v>D</v>
      </c>
      <c r="G402" s="129" t="str">
        <f t="shared" si="40"/>
        <v>S</v>
      </c>
      <c r="I402" s="37"/>
      <c r="O402" s="37"/>
      <c r="R402" s="37"/>
    </row>
    <row r="403" spans="2:18" x14ac:dyDescent="0.3">
      <c r="B403" s="56">
        <f t="shared" si="41"/>
        <v>42737</v>
      </c>
      <c r="C403" s="57">
        <f t="shared" si="37"/>
        <v>2</v>
      </c>
      <c r="D403" s="57" t="str">
        <f t="shared" si="38"/>
        <v/>
      </c>
      <c r="E403" s="58">
        <f t="shared" si="42"/>
        <v>42737</v>
      </c>
      <c r="F403" s="59" t="str">
        <f t="shared" si="39"/>
        <v>L</v>
      </c>
      <c r="G403" s="129" t="str">
        <f t="shared" si="40"/>
        <v>S</v>
      </c>
      <c r="I403" s="37"/>
      <c r="O403" s="37"/>
      <c r="R403" s="37"/>
    </row>
    <row r="404" spans="2:18" x14ac:dyDescent="0.3">
      <c r="B404" s="56">
        <f t="shared" si="41"/>
        <v>42738</v>
      </c>
      <c r="C404" s="57">
        <f t="shared" si="37"/>
        <v>2</v>
      </c>
      <c r="D404" s="57" t="str">
        <f t="shared" si="38"/>
        <v/>
      </c>
      <c r="E404" s="58">
        <f t="shared" si="42"/>
        <v>42738</v>
      </c>
      <c r="F404" s="59" t="str">
        <f t="shared" si="39"/>
        <v>M</v>
      </c>
      <c r="G404" s="129" t="str">
        <f t="shared" si="40"/>
        <v>N</v>
      </c>
      <c r="I404" s="37"/>
      <c r="O404" s="37"/>
      <c r="R404" s="37"/>
    </row>
    <row r="405" spans="2:18" x14ac:dyDescent="0.3">
      <c r="B405" s="56">
        <f t="shared" si="41"/>
        <v>42739</v>
      </c>
      <c r="C405" s="57">
        <f t="shared" si="37"/>
        <v>2</v>
      </c>
      <c r="D405" s="57" t="str">
        <f t="shared" si="38"/>
        <v/>
      </c>
      <c r="E405" s="58">
        <f t="shared" si="42"/>
        <v>42739</v>
      </c>
      <c r="F405" s="59" t="str">
        <f t="shared" si="39"/>
        <v>M</v>
      </c>
      <c r="G405" s="129" t="str">
        <f t="shared" si="40"/>
        <v>N</v>
      </c>
      <c r="I405" s="37"/>
      <c r="O405" s="37"/>
      <c r="R405" s="37"/>
    </row>
    <row r="406" spans="2:18" x14ac:dyDescent="0.3">
      <c r="B406" s="56">
        <f t="shared" si="41"/>
        <v>42740</v>
      </c>
      <c r="C406" s="57">
        <f t="shared" si="37"/>
        <v>2</v>
      </c>
      <c r="D406" s="57" t="str">
        <f t="shared" si="38"/>
        <v/>
      </c>
      <c r="E406" s="58">
        <f t="shared" si="42"/>
        <v>42740</v>
      </c>
      <c r="F406" s="59" t="str">
        <f t="shared" si="39"/>
        <v>J</v>
      </c>
      <c r="G406" s="129" t="str">
        <f t="shared" si="40"/>
        <v>N</v>
      </c>
      <c r="I406" s="37"/>
      <c r="O406" s="37"/>
      <c r="R406" s="37"/>
    </row>
  </sheetData>
  <autoFilter ref="A1:I406"/>
  <mergeCells count="2">
    <mergeCell ref="N4:O4"/>
    <mergeCell ref="Q4:R4"/>
  </mergeCells>
  <phoneticPr fontId="20" type="noConversion"/>
  <hyperlinks>
    <hyperlink ref="S5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7"/>
  <sheetViews>
    <sheetView workbookViewId="0">
      <selection activeCell="H8" sqref="H8"/>
    </sheetView>
  </sheetViews>
  <sheetFormatPr baseColWidth="10" defaultRowHeight="12.75" x14ac:dyDescent="0.2"/>
  <sheetData>
    <row r="1" spans="1:1" x14ac:dyDescent="0.2">
      <c r="A1" s="91" t="s">
        <v>46</v>
      </c>
    </row>
    <row r="2" spans="1:1" x14ac:dyDescent="0.2">
      <c r="A2" s="95" t="s">
        <v>49</v>
      </c>
    </row>
    <row r="3" spans="1:1" x14ac:dyDescent="0.2">
      <c r="A3" s="95" t="s">
        <v>48</v>
      </c>
    </row>
    <row r="4" spans="1:1" x14ac:dyDescent="0.2">
      <c r="A4" s="95" t="s">
        <v>50</v>
      </c>
    </row>
    <row r="5" spans="1:1" x14ac:dyDescent="0.2">
      <c r="A5" s="95" t="s">
        <v>51</v>
      </c>
    </row>
    <row r="6" spans="1:1" x14ac:dyDescent="0.2">
      <c r="A6" s="95" t="s">
        <v>170</v>
      </c>
    </row>
    <row r="7" spans="1:1" x14ac:dyDescent="0.2">
      <c r="A7" s="102" t="s">
        <v>189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8"/>
  <sheetViews>
    <sheetView workbookViewId="0">
      <selection activeCell="D10" sqref="D10"/>
    </sheetView>
  </sheetViews>
  <sheetFormatPr baseColWidth="10" defaultRowHeight="12.75" x14ac:dyDescent="0.2"/>
  <sheetData>
    <row r="1" spans="1:13" x14ac:dyDescent="0.2">
      <c r="A1" s="102" t="s">
        <v>55</v>
      </c>
      <c r="C1" t="s">
        <v>138</v>
      </c>
      <c r="F1" t="s">
        <v>155</v>
      </c>
      <c r="H1" t="s">
        <v>159</v>
      </c>
      <c r="J1" s="102" t="s">
        <v>173</v>
      </c>
      <c r="M1" t="s">
        <v>186</v>
      </c>
    </row>
    <row r="2" spans="1:13" x14ac:dyDescent="0.2">
      <c r="A2">
        <v>1</v>
      </c>
      <c r="C2">
        <v>1</v>
      </c>
      <c r="F2" t="s">
        <v>156</v>
      </c>
      <c r="H2" t="s">
        <v>160</v>
      </c>
      <c r="J2">
        <v>18</v>
      </c>
      <c r="M2">
        <v>2</v>
      </c>
    </row>
    <row r="3" spans="1:13" x14ac:dyDescent="0.2">
      <c r="A3">
        <v>2</v>
      </c>
      <c r="C3">
        <v>2</v>
      </c>
      <c r="F3" t="s">
        <v>157</v>
      </c>
      <c r="H3" t="s">
        <v>161</v>
      </c>
    </row>
    <row r="4" spans="1:13" x14ac:dyDescent="0.2">
      <c r="A4">
        <v>3</v>
      </c>
      <c r="C4">
        <v>3</v>
      </c>
      <c r="F4" t="s">
        <v>158</v>
      </c>
    </row>
    <row r="5" spans="1:13" x14ac:dyDescent="0.2">
      <c r="A5">
        <v>4</v>
      </c>
      <c r="C5">
        <v>4</v>
      </c>
    </row>
    <row r="6" spans="1:13" x14ac:dyDescent="0.2">
      <c r="A6">
        <v>5</v>
      </c>
      <c r="C6">
        <v>5</v>
      </c>
    </row>
    <row r="7" spans="1:13" x14ac:dyDescent="0.2">
      <c r="A7">
        <v>6</v>
      </c>
    </row>
    <row r="8" spans="1:13" x14ac:dyDescent="0.2">
      <c r="A8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4"/>
  <sheetViews>
    <sheetView workbookViewId="0">
      <selection activeCell="I14" sqref="I14"/>
    </sheetView>
  </sheetViews>
  <sheetFormatPr baseColWidth="10" defaultRowHeight="12.75" x14ac:dyDescent="0.2"/>
  <sheetData>
    <row r="1" spans="1:4" x14ac:dyDescent="0.2">
      <c r="A1" s="91" t="s">
        <v>174</v>
      </c>
    </row>
    <row r="2" spans="1:4" x14ac:dyDescent="0.2">
      <c r="A2" s="91" t="s">
        <v>175</v>
      </c>
    </row>
    <row r="11" spans="1:4" x14ac:dyDescent="0.2">
      <c r="D11" s="102"/>
    </row>
    <row r="12" spans="1:4" x14ac:dyDescent="0.2">
      <c r="D12" s="102"/>
    </row>
    <row r="13" spans="1:4" x14ac:dyDescent="0.2">
      <c r="D13" s="102"/>
    </row>
    <row r="14" spans="1:4" x14ac:dyDescent="0.2">
      <c r="D14" s="10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A10"/>
  <sheetViews>
    <sheetView workbookViewId="0">
      <selection sqref="A1:M9"/>
    </sheetView>
  </sheetViews>
  <sheetFormatPr baseColWidth="10" defaultRowHeight="12.75" x14ac:dyDescent="0.2"/>
  <sheetData>
    <row r="2" spans="1:27" x14ac:dyDescent="0.2">
      <c r="A2" s="102" t="s">
        <v>207</v>
      </c>
      <c r="B2" s="102" t="s">
        <v>206</v>
      </c>
      <c r="C2" s="102" t="s">
        <v>80</v>
      </c>
      <c r="D2" s="102" t="s">
        <v>79</v>
      </c>
      <c r="E2" s="102" t="s">
        <v>133</v>
      </c>
      <c r="F2" s="102" t="s">
        <v>134</v>
      </c>
      <c r="G2" s="102" t="s">
        <v>135</v>
      </c>
      <c r="H2" s="102" t="s">
        <v>136</v>
      </c>
      <c r="I2" s="102" t="s">
        <v>219</v>
      </c>
      <c r="J2" s="102" t="s">
        <v>220</v>
      </c>
      <c r="K2" s="102" t="s">
        <v>221</v>
      </c>
      <c r="L2" s="102" t="s">
        <v>222</v>
      </c>
      <c r="M2" s="102" t="s">
        <v>223</v>
      </c>
      <c r="O2" s="102" t="s">
        <v>207</v>
      </c>
      <c r="P2" s="102" t="s">
        <v>206</v>
      </c>
      <c r="Q2" s="102" t="s">
        <v>80</v>
      </c>
      <c r="R2" s="102" t="s">
        <v>79</v>
      </c>
      <c r="S2" s="102" t="s">
        <v>133</v>
      </c>
      <c r="T2" s="102" t="s">
        <v>134</v>
      </c>
      <c r="U2" s="102" t="s">
        <v>135</v>
      </c>
      <c r="V2" s="102" t="s">
        <v>136</v>
      </c>
      <c r="W2" s="102" t="s">
        <v>219</v>
      </c>
      <c r="X2" s="102" t="s">
        <v>220</v>
      </c>
      <c r="Y2" s="102" t="s">
        <v>221</v>
      </c>
      <c r="Z2" s="102" t="s">
        <v>222</v>
      </c>
      <c r="AA2" s="102" t="s">
        <v>223</v>
      </c>
    </row>
    <row r="3" spans="1:27" x14ac:dyDescent="0.2">
      <c r="A3" t="s">
        <v>188</v>
      </c>
      <c r="B3" t="s">
        <v>208</v>
      </c>
      <c r="C3" t="s">
        <v>187</v>
      </c>
      <c r="D3" t="s">
        <v>209</v>
      </c>
      <c r="E3" t="s">
        <v>210</v>
      </c>
      <c r="F3" t="s">
        <v>211</v>
      </c>
      <c r="G3" t="s">
        <v>212</v>
      </c>
      <c r="H3" t="s">
        <v>213</v>
      </c>
      <c r="I3" t="s">
        <v>214</v>
      </c>
      <c r="J3" t="s">
        <v>215</v>
      </c>
      <c r="K3" t="s">
        <v>216</v>
      </c>
      <c r="L3" t="s">
        <v>217</v>
      </c>
      <c r="M3" t="s">
        <v>218</v>
      </c>
    </row>
    <row r="4" spans="1:27" x14ac:dyDescent="0.2">
      <c r="A4" t="s">
        <v>188</v>
      </c>
      <c r="B4" t="s">
        <v>208</v>
      </c>
      <c r="C4" t="s">
        <v>187</v>
      </c>
      <c r="D4" t="s">
        <v>209</v>
      </c>
      <c r="E4" t="s">
        <v>210</v>
      </c>
      <c r="F4" t="s">
        <v>211</v>
      </c>
      <c r="G4" t="s">
        <v>212</v>
      </c>
      <c r="H4" t="s">
        <v>213</v>
      </c>
      <c r="I4" t="s">
        <v>214</v>
      </c>
      <c r="J4" t="s">
        <v>215</v>
      </c>
      <c r="K4" t="s">
        <v>216</v>
      </c>
      <c r="L4" t="s">
        <v>217</v>
      </c>
      <c r="M4" t="s">
        <v>218</v>
      </c>
    </row>
    <row r="5" spans="1:27" x14ac:dyDescent="0.2">
      <c r="A5" t="s">
        <v>162</v>
      </c>
      <c r="B5" t="s">
        <v>162</v>
      </c>
      <c r="C5" t="s">
        <v>226</v>
      </c>
      <c r="D5" t="s">
        <v>227</v>
      </c>
      <c r="E5" t="s">
        <v>228</v>
      </c>
      <c r="F5" t="s">
        <v>229</v>
      </c>
      <c r="G5" t="s">
        <v>230</v>
      </c>
      <c r="H5" t="s">
        <v>231</v>
      </c>
      <c r="I5" t="s">
        <v>232</v>
      </c>
      <c r="J5" t="s">
        <v>233</v>
      </c>
      <c r="K5" t="s">
        <v>234</v>
      </c>
      <c r="L5" t="s">
        <v>235</v>
      </c>
      <c r="M5" t="s">
        <v>236</v>
      </c>
    </row>
    <row r="6" spans="1:27" x14ac:dyDescent="0.2">
      <c r="A6" t="s">
        <v>227</v>
      </c>
      <c r="B6" t="s">
        <v>226</v>
      </c>
      <c r="C6" t="s">
        <v>228</v>
      </c>
      <c r="D6" t="s">
        <v>229</v>
      </c>
      <c r="E6" t="s">
        <v>230</v>
      </c>
      <c r="F6" t="s">
        <v>231</v>
      </c>
      <c r="G6" t="s">
        <v>232</v>
      </c>
      <c r="H6" t="s">
        <v>233</v>
      </c>
      <c r="I6" t="s">
        <v>234</v>
      </c>
      <c r="J6" t="s">
        <v>235</v>
      </c>
      <c r="K6" t="s">
        <v>236</v>
      </c>
      <c r="L6" t="s">
        <v>237</v>
      </c>
      <c r="M6" t="s">
        <v>238</v>
      </c>
    </row>
    <row r="7" spans="1:27" x14ac:dyDescent="0.2">
      <c r="A7" t="s">
        <v>162</v>
      </c>
      <c r="B7" t="s">
        <v>162</v>
      </c>
      <c r="C7" t="s">
        <v>162</v>
      </c>
      <c r="D7" t="s">
        <v>162</v>
      </c>
      <c r="E7" t="s">
        <v>162</v>
      </c>
      <c r="F7" t="s">
        <v>162</v>
      </c>
      <c r="G7" t="s">
        <v>162</v>
      </c>
      <c r="H7" t="s">
        <v>162</v>
      </c>
      <c r="I7" t="s">
        <v>162</v>
      </c>
      <c r="J7" t="s">
        <v>162</v>
      </c>
      <c r="K7" t="s">
        <v>162</v>
      </c>
      <c r="L7" t="s">
        <v>162</v>
      </c>
      <c r="M7" t="s">
        <v>162</v>
      </c>
    </row>
    <row r="8" spans="1:27" x14ac:dyDescent="0.2">
      <c r="A8" t="s">
        <v>162</v>
      </c>
      <c r="B8" t="s">
        <v>162</v>
      </c>
      <c r="C8" t="s">
        <v>162</v>
      </c>
      <c r="D8" t="s">
        <v>162</v>
      </c>
      <c r="E8" t="s">
        <v>162</v>
      </c>
      <c r="F8" t="s">
        <v>162</v>
      </c>
      <c r="G8" t="s">
        <v>162</v>
      </c>
      <c r="H8" t="s">
        <v>162</v>
      </c>
      <c r="I8" t="s">
        <v>162</v>
      </c>
      <c r="J8" t="s">
        <v>162</v>
      </c>
      <c r="K8" t="s">
        <v>162</v>
      </c>
      <c r="L8" t="s">
        <v>162</v>
      </c>
      <c r="M8" t="s">
        <v>162</v>
      </c>
    </row>
    <row r="9" spans="1:27" x14ac:dyDescent="0.2">
      <c r="A9" t="s">
        <v>162</v>
      </c>
      <c r="B9" t="s">
        <v>162</v>
      </c>
      <c r="C9" t="s">
        <v>162</v>
      </c>
      <c r="D9" t="s">
        <v>162</v>
      </c>
      <c r="E9" t="s">
        <v>162</v>
      </c>
      <c r="F9" t="s">
        <v>162</v>
      </c>
      <c r="G9" t="s">
        <v>162</v>
      </c>
      <c r="H9" t="s">
        <v>162</v>
      </c>
      <c r="I9" t="s">
        <v>162</v>
      </c>
      <c r="J9" t="s">
        <v>162</v>
      </c>
      <c r="K9" t="s">
        <v>162</v>
      </c>
      <c r="L9" t="s">
        <v>162</v>
      </c>
      <c r="M9" t="s">
        <v>162</v>
      </c>
    </row>
    <row r="10" spans="1:27" x14ac:dyDescent="0.2">
      <c r="A10" t="s">
        <v>227</v>
      </c>
      <c r="B10" t="s">
        <v>226</v>
      </c>
      <c r="C10" t="s">
        <v>228</v>
      </c>
      <c r="D10" t="s">
        <v>229</v>
      </c>
      <c r="E10" t="s">
        <v>230</v>
      </c>
      <c r="F10" t="s">
        <v>231</v>
      </c>
      <c r="G10" t="s">
        <v>232</v>
      </c>
      <c r="H10" t="s">
        <v>233</v>
      </c>
      <c r="I10" t="s">
        <v>234</v>
      </c>
      <c r="J10" t="s">
        <v>235</v>
      </c>
      <c r="K10" t="s">
        <v>236</v>
      </c>
      <c r="L10" t="s">
        <v>237</v>
      </c>
      <c r="M10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23</vt:i4>
      </vt:variant>
    </vt:vector>
  </HeadingPairs>
  <TitlesOfParts>
    <vt:vector size="31" baseType="lpstr">
      <vt:lpstr>Planning</vt:lpstr>
      <vt:lpstr>Registre</vt:lpstr>
      <vt:lpstr>Tarifs</vt:lpstr>
      <vt:lpstr>Calendrier</vt:lpstr>
      <vt:lpstr>questions</vt:lpstr>
      <vt:lpstr>Parametres</vt:lpstr>
      <vt:lpstr>idees</vt:lpstr>
      <vt:lpstr>Listing Clients</vt:lpstr>
      <vt:lpstr>accompagnants</vt:lpstr>
      <vt:lpstr>age_enfant</vt:lpstr>
      <vt:lpstr>age_lit_enfant</vt:lpstr>
      <vt:lpstr>chambre</vt:lpstr>
      <vt:lpstr>choix</vt:lpstr>
      <vt:lpstr>DATE</vt:lpstr>
      <vt:lpstr>Calendrier!dates</vt:lpstr>
      <vt:lpstr>Calendrier!débmois</vt:lpstr>
      <vt:lpstr>début</vt:lpstr>
      <vt:lpstr>fin</vt:lpstr>
      <vt:lpstr>jf</vt:lpstr>
      <vt:lpstr>jfdate</vt:lpstr>
      <vt:lpstr>Calendrier!JJMM</vt:lpstr>
      <vt:lpstr>jourabbrege</vt:lpstr>
      <vt:lpstr>jourabbregé</vt:lpstr>
      <vt:lpstr>jours_restant</vt:lpstr>
      <vt:lpstr>LONGDATE</vt:lpstr>
      <vt:lpstr>mois</vt:lpstr>
      <vt:lpstr>nombrechambres</vt:lpstr>
      <vt:lpstr>Pâques</vt:lpstr>
      <vt:lpstr>taille</vt:lpstr>
      <vt:lpstr>vacances_debut</vt:lpstr>
      <vt:lpstr>vacances_fin</vt:lpstr>
    </vt:vector>
  </TitlesOfParts>
  <Company>IVECO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FPT POWERTRAIN TECHNOLOGIES</dc:creator>
  <cp:lastModifiedBy>Delaye, Laurent (sanofi pasteur)</cp:lastModifiedBy>
  <dcterms:created xsi:type="dcterms:W3CDTF">2012-05-10T06:48:45Z</dcterms:created>
  <dcterms:modified xsi:type="dcterms:W3CDTF">2015-05-10T10:01:54Z</dcterms:modified>
</cp:coreProperties>
</file>