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-12" yWindow="-12" windowWidth="19248" windowHeight="3744"/>
  </bookViews>
  <sheets>
    <sheet name="Récap." sheetId="22" r:id="rId1"/>
    <sheet name="Jan13" sheetId="1" r:id="rId2"/>
    <sheet name="Fév13" sheetId="3" r:id="rId3"/>
    <sheet name="Mar13" sheetId="4" r:id="rId4"/>
    <sheet name="Avr13" sheetId="5" r:id="rId5"/>
    <sheet name="Mai13" sheetId="6" r:id="rId6"/>
    <sheet name="Juin13" sheetId="7" r:id="rId7"/>
    <sheet name="Juil.13" sheetId="8" r:id="rId8"/>
    <sheet name="Aoû13" sheetId="9" r:id="rId9"/>
    <sheet name="Sept13" sheetId="10" r:id="rId10"/>
    <sheet name="Oct.13" sheetId="11" r:id="rId11"/>
    <sheet name="Nov13" sheetId="12" r:id="rId12"/>
    <sheet name="Déc13" sheetId="13" r:id="rId13"/>
    <sheet name="Feuil1" sheetId="17" r:id="rId14"/>
    <sheet name="BdD" sheetId="2" r:id="rId15"/>
  </sheets>
  <definedNames>
    <definedName name="Liste_Feuilles">OFFSET('Jan13'!$M$2,,,COUNTA('Jan13'!$M:$M)-1)</definedName>
    <definedName name="_xlnm.Print_Area" localSheetId="8">Aoû13!$A$1:$K$14</definedName>
    <definedName name="_xlnm.Print_Area" localSheetId="4">'Avr13'!$A$1:$K$14</definedName>
    <definedName name="_xlnm.Print_Area" localSheetId="12">Déc13!$A$1:$K$14</definedName>
    <definedName name="_xlnm.Print_Area" localSheetId="2">Fév13!$A$1:$K$14</definedName>
    <definedName name="_xlnm.Print_Area" localSheetId="1">'Jan13'!$A$1:$K$14</definedName>
    <definedName name="_xlnm.Print_Area" localSheetId="7">Juil.13!$A$1:$K$14</definedName>
    <definedName name="_xlnm.Print_Area" localSheetId="6">Juin13!$A$1:$K$14</definedName>
    <definedName name="_xlnm.Print_Area" localSheetId="5">'Mai13'!$A$1:$K$14</definedName>
    <definedName name="_xlnm.Print_Area" localSheetId="3">'Mar13'!$A$1:$K$14</definedName>
    <definedName name="_xlnm.Print_Area" localSheetId="11">'Nov13'!$A$1:$K$14</definedName>
    <definedName name="_xlnm.Print_Area" localSheetId="10">Oct.13!$A$1:$K$14</definedName>
    <definedName name="_xlnm.Print_Area" localSheetId="0">Récap.!$A$1:$J$14</definedName>
    <definedName name="_xlnm.Print_Area" localSheetId="9">Sept13!$A$1:$K$14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5" i="22"/>
  <c r="F15"/>
  <c r="E15"/>
  <c r="G13" l="1"/>
  <c r="E11" i="3"/>
  <c r="F11"/>
  <c r="G11"/>
  <c r="E11" i="4"/>
  <c r="F11"/>
  <c r="G11"/>
  <c r="E11" i="5"/>
  <c r="F11"/>
  <c r="G11"/>
  <c r="E11" i="6"/>
  <c r="F11"/>
  <c r="G11"/>
  <c r="E11" i="7"/>
  <c r="F11"/>
  <c r="G11"/>
  <c r="E11" i="8"/>
  <c r="F11"/>
  <c r="G11"/>
  <c r="E11" i="9"/>
  <c r="F11"/>
  <c r="G11"/>
  <c r="E11" i="10"/>
  <c r="F11"/>
  <c r="G11"/>
  <c r="E11" i="11"/>
  <c r="F11"/>
  <c r="G11"/>
  <c r="E11" i="12"/>
  <c r="F11"/>
  <c r="G11"/>
  <c r="E11" i="13"/>
  <c r="F11"/>
  <c r="G11"/>
  <c r="E11" i="1"/>
  <c r="F11"/>
  <c r="G11"/>
  <c r="D11" i="3"/>
  <c r="D11" i="4"/>
  <c r="D11" i="5"/>
  <c r="D11" i="6"/>
  <c r="D11" i="7"/>
  <c r="D11" i="8"/>
  <c r="D11" i="9"/>
  <c r="D11" i="10"/>
  <c r="D11" i="11"/>
  <c r="D11" i="12"/>
  <c r="D11" i="13"/>
  <c r="D11" i="1"/>
  <c r="F13" i="22"/>
  <c r="E13"/>
  <c r="D13"/>
  <c r="H6" l="1"/>
  <c r="D12"/>
  <c r="D14"/>
  <c r="G11"/>
  <c r="H9"/>
  <c r="I9" s="1"/>
  <c r="H8"/>
  <c r="H7"/>
  <c r="F11"/>
  <c r="E11"/>
  <c r="D11"/>
  <c r="H6" i="10"/>
  <c r="H6" i="1"/>
  <c r="H7" i="7"/>
  <c r="I7" s="1"/>
  <c r="H9" i="1"/>
  <c r="I9" s="1"/>
  <c r="H8"/>
  <c r="I8" s="1"/>
  <c r="H7"/>
  <c r="I7" s="1"/>
  <c r="H9" i="3"/>
  <c r="I9" s="1"/>
  <c r="H8"/>
  <c r="I8" s="1"/>
  <c r="H7"/>
  <c r="I7" s="1"/>
  <c r="H6"/>
  <c r="H9" i="4"/>
  <c r="I9" s="1"/>
  <c r="H8"/>
  <c r="I8" s="1"/>
  <c r="H7"/>
  <c r="I7" s="1"/>
  <c r="H6"/>
  <c r="H9" i="5"/>
  <c r="I9" s="1"/>
  <c r="H8"/>
  <c r="I8" s="1"/>
  <c r="H7"/>
  <c r="I7" s="1"/>
  <c r="H6"/>
  <c r="H9" i="6"/>
  <c r="I9" s="1"/>
  <c r="H8"/>
  <c r="I8" s="1"/>
  <c r="H7"/>
  <c r="I7" s="1"/>
  <c r="H6"/>
  <c r="H8" i="7"/>
  <c r="I8" s="1"/>
  <c r="H8" i="8"/>
  <c r="I8" s="1"/>
  <c r="H8" i="9"/>
  <c r="I8" s="1"/>
  <c r="I6" i="6" l="1"/>
  <c r="I11" s="1"/>
  <c r="H11"/>
  <c r="I6" i="5"/>
  <c r="I11" s="1"/>
  <c r="H11"/>
  <c r="I6" i="4"/>
  <c r="I11" s="1"/>
  <c r="H11"/>
  <c r="I6" i="3"/>
  <c r="I11" s="1"/>
  <c r="H11"/>
  <c r="H11" i="1"/>
  <c r="I6" i="10"/>
  <c r="J9" i="22"/>
  <c r="I8"/>
  <c r="J8" s="1"/>
  <c r="I6"/>
  <c r="I7"/>
  <c r="I6" i="1"/>
  <c r="I11" s="1"/>
  <c r="H9" i="13"/>
  <c r="I9" s="1"/>
  <c r="H8"/>
  <c r="I8" s="1"/>
  <c r="H7"/>
  <c r="I7" s="1"/>
  <c r="H6"/>
  <c r="H9" i="12"/>
  <c r="I9" s="1"/>
  <c r="H8"/>
  <c r="I8" s="1"/>
  <c r="H7"/>
  <c r="I7" s="1"/>
  <c r="H6"/>
  <c r="H9" i="11"/>
  <c r="I9" s="1"/>
  <c r="H8"/>
  <c r="I8" s="1"/>
  <c r="H7"/>
  <c r="I7" s="1"/>
  <c r="H6"/>
  <c r="H9" i="10"/>
  <c r="I9" s="1"/>
  <c r="H8"/>
  <c r="I8" s="1"/>
  <c r="H7"/>
  <c r="I7" s="1"/>
  <c r="I6" i="11" l="1"/>
  <c r="I11" s="1"/>
  <c r="H11"/>
  <c r="I6" i="12"/>
  <c r="I11" s="1"/>
  <c r="H11"/>
  <c r="I6" i="13"/>
  <c r="I11" s="1"/>
  <c r="H11"/>
  <c r="H11" i="10"/>
  <c r="I11"/>
  <c r="J6" i="22"/>
  <c r="J7"/>
  <c r="H9" i="9"/>
  <c r="I9" s="1"/>
  <c r="H7"/>
  <c r="I7" s="1"/>
  <c r="H6"/>
  <c r="I6" l="1"/>
  <c r="I11" s="1"/>
  <c r="H11"/>
  <c r="H9" i="8"/>
  <c r="I9" s="1"/>
  <c r="H7"/>
  <c r="I7" s="1"/>
  <c r="H6"/>
  <c r="I6" l="1"/>
  <c r="I11" s="1"/>
  <c r="H11"/>
  <c r="H9" i="7"/>
  <c r="I9" s="1"/>
  <c r="H6"/>
  <c r="I6" l="1"/>
  <c r="I11" s="1"/>
  <c r="H11"/>
  <c r="E62" i="2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E50"/>
  <c r="E38"/>
  <c r="E26"/>
  <c r="E14"/>
  <c r="G4"/>
  <c r="G5" s="1"/>
  <c r="G6" s="1"/>
  <c r="G7" s="1"/>
  <c r="G8" s="1"/>
  <c r="G9" s="1"/>
  <c r="G10" s="1"/>
  <c r="G11" s="1"/>
</calcChain>
</file>

<file path=xl/sharedStrings.xml><?xml version="1.0" encoding="utf-8"?>
<sst xmlns="http://schemas.openxmlformats.org/spreadsheetml/2006/main" count="214" uniqueCount="48">
  <si>
    <t>Certain</t>
  </si>
  <si>
    <t>Option</t>
  </si>
  <si>
    <t>CP/RTT</t>
  </si>
  <si>
    <t>Libres</t>
  </si>
  <si>
    <t>Nombre de jours</t>
  </si>
  <si>
    <t>Annuel</t>
  </si>
  <si>
    <t>(hs S-D-JF)</t>
  </si>
  <si>
    <t>(hs D-1er mai)</t>
  </si>
  <si>
    <t>Jrs Trv</t>
  </si>
  <si>
    <t>Date</t>
  </si>
  <si>
    <t>M. à J.</t>
  </si>
  <si>
    <t>Autre</t>
  </si>
  <si>
    <t>Commentaires :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</si>
  <si>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</si>
  <si>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</si>
  <si>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</si>
  <si>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</si>
  <si>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</si>
  <si>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</si>
  <si>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</si>
  <si>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CP/RTT </t>
  </si>
  <si>
    <t>10J ODO, 5J SOMES, 2J PAJES JAUNES</t>
  </si>
  <si>
    <t>Certains : 7 jours pfP et 5 jours PJSA</t>
  </si>
  <si>
    <t>Certain : 5 jours pfP</t>
  </si>
  <si>
    <t>Congés : du 1er au 23</t>
  </si>
  <si>
    <t>Certain : 4 jours Sophis</t>
  </si>
  <si>
    <t>Congés : du 23 au 27</t>
  </si>
  <si>
    <t>Certain : 8 jours Sophis</t>
  </si>
  <si>
    <t>4j ODO, 3j somes</t>
  </si>
  <si>
    <t xml:space="preserve">2 jours Digiplug, 5 RLD1, 6 Sedi et 4 pour la documentation et l'administratif </t>
  </si>
  <si>
    <t>14 Sedi et 4 pour la documentation et l'administratif</t>
  </si>
  <si>
    <t>4 sedi et 4 pour la documentation et l'administratif</t>
  </si>
  <si>
    <t>Scharder: 6 jrs
Bericap: 6 jrs
Celsa DAL: 4 jrs (option)</t>
  </si>
  <si>
    <t>Apec: 5 jrs</t>
  </si>
  <si>
    <t>Restitutions des rapports:
Apec, Celsa (DAL + ECA), Bericap
Evenement familial</t>
  </si>
  <si>
    <t>Occupés</t>
  </si>
  <si>
    <t>AVRIL</t>
  </si>
  <si>
    <t>MAI</t>
  </si>
  <si>
    <t>MARS</t>
  </si>
  <si>
    <t>JANVIER</t>
  </si>
  <si>
    <t>FEVRIER</t>
  </si>
  <si>
    <t>Contrôle</t>
  </si>
  <si>
    <t>Scharder: 2 jrs + Bericap: 2 jrs
Celsa ECA12 et prev_13: 12 jrs
Celsa DAL: 5 jrs (option)</t>
  </si>
  <si>
    <t xml:space="preserve">                                                                     </t>
  </si>
  <si>
    <t>SOPHIE</t>
  </si>
  <si>
    <t>MARTINE</t>
  </si>
  <si>
    <t>YAEL</t>
  </si>
  <si>
    <t>JACQUES</t>
  </si>
</sst>
</file>

<file path=xl/styles.xml><?xml version="1.0" encoding="utf-8"?>
<styleSheet xmlns="http://schemas.openxmlformats.org/spreadsheetml/2006/main">
  <numFmts count="8">
    <numFmt numFmtId="43" formatCode="_-* #,##0.00\ _€_-;\-* #,##0.00\ _€_-;_-* &quot;-&quot;??\ _€_-;_-@_-"/>
    <numFmt numFmtId="164" formatCode="mmm\ yyyy"/>
    <numFmt numFmtId="165" formatCode="0&quot; jrs&quot;"/>
    <numFmt numFmtId="166" formatCode="0.0"/>
    <numFmt numFmtId="167" formatCode="d/m;@"/>
    <numFmt numFmtId="168" formatCode="dd/mm/yy;@"/>
    <numFmt numFmtId="169" formatCode="_-* #,##0.0\ _€_-;\-* #,##0.0\ _€_-;_-* &quot;-&quot;??\ _€_-;_-@_-"/>
    <numFmt numFmtId="170" formatCode="&quot;avec la pondération = &quot;0.0"/>
  </numFmts>
  <fonts count="25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Arial Unicode MS"/>
      <family val="2"/>
    </font>
    <font>
      <i/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00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DBE5F1"/>
        <bgColor indexed="64"/>
      </patternFill>
    </fill>
  </fills>
  <borders count="9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4" tint="0.39994506668294322"/>
      </left>
      <right/>
      <top/>
      <bottom/>
      <diagonal/>
    </border>
  </borders>
  <cellStyleXfs count="12">
    <xf numFmtId="0" fontId="0" fillId="0" borderId="0"/>
    <xf numFmtId="43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41">
    <xf numFmtId="0" fontId="0" fillId="0" borderId="0" xfId="0"/>
    <xf numFmtId="0" fontId="0" fillId="5" borderId="0" xfId="0" applyFont="1" applyFill="1"/>
    <xf numFmtId="164" fontId="9" fillId="2" borderId="0" xfId="0" applyNumberFormat="1" applyFont="1" applyFill="1" applyBorder="1" applyProtection="1">
      <protection locked="0"/>
    </xf>
    <xf numFmtId="0" fontId="0" fillId="5" borderId="0" xfId="0" applyFill="1"/>
    <xf numFmtId="0" fontId="11" fillId="0" borderId="0" xfId="0" applyFont="1"/>
    <xf numFmtId="164" fontId="0" fillId="4" borderId="0" xfId="0" applyNumberFormat="1" applyFill="1"/>
    <xf numFmtId="0" fontId="6" fillId="4" borderId="0" xfId="0" applyFont="1" applyFill="1"/>
    <xf numFmtId="3" fontId="0" fillId="0" borderId="0" xfId="0" applyNumberFormat="1"/>
    <xf numFmtId="0" fontId="0" fillId="0" borderId="0" xfId="0" applyAlignment="1">
      <alignment horizontal="center"/>
    </xf>
    <xf numFmtId="0" fontId="12" fillId="4" borderId="0" xfId="0" applyFont="1" applyFill="1"/>
    <xf numFmtId="164" fontId="0" fillId="6" borderId="0" xfId="0" applyNumberFormat="1" applyFill="1"/>
    <xf numFmtId="0" fontId="0" fillId="6" borderId="0" xfId="0" applyFill="1"/>
    <xf numFmtId="0" fontId="10" fillId="6" borderId="0" xfId="0" applyFont="1" applyFill="1"/>
    <xf numFmtId="49" fontId="3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Border="1" applyAlignment="1">
      <alignment vertical="center"/>
    </xf>
    <xf numFmtId="0" fontId="13" fillId="0" borderId="0" xfId="0" applyFont="1" applyAlignment="1">
      <alignment vertical="center"/>
    </xf>
    <xf numFmtId="0" fontId="13" fillId="0" borderId="0" xfId="0" applyFont="1" applyBorder="1" applyAlignment="1">
      <alignment vertical="center"/>
    </xf>
    <xf numFmtId="166" fontId="16" fillId="3" borderId="0" xfId="0" applyNumberFormat="1" applyFont="1" applyFill="1" applyBorder="1" applyAlignment="1" applyProtection="1">
      <alignment vertical="center"/>
      <protection locked="0"/>
    </xf>
    <xf numFmtId="166" fontId="16" fillId="3" borderId="0" xfId="0" applyNumberFormat="1" applyFont="1" applyFill="1" applyBorder="1" applyAlignment="1" applyProtection="1">
      <alignment horizontal="right" vertical="center"/>
      <protection locked="0"/>
    </xf>
    <xf numFmtId="167" fontId="3" fillId="0" borderId="0" xfId="0" applyNumberFormat="1" applyFont="1" applyAlignment="1">
      <alignment vertical="center"/>
    </xf>
    <xf numFmtId="166" fontId="16" fillId="3" borderId="1" xfId="0" applyNumberFormat="1" applyFont="1" applyFill="1" applyBorder="1" applyAlignment="1" applyProtection="1">
      <alignment vertical="center"/>
      <protection locked="0"/>
    </xf>
    <xf numFmtId="9" fontId="18" fillId="3" borderId="6" xfId="0" applyNumberFormat="1" applyFont="1" applyFill="1" applyBorder="1" applyAlignment="1">
      <alignment horizontal="center" vertical="center"/>
    </xf>
    <xf numFmtId="9" fontId="18" fillId="3" borderId="7" xfId="0" applyNumberFormat="1" applyFont="1" applyFill="1" applyBorder="1" applyAlignment="1">
      <alignment horizontal="center" vertical="center"/>
    </xf>
    <xf numFmtId="166" fontId="3" fillId="0" borderId="0" xfId="0" applyNumberFormat="1" applyFont="1" applyAlignment="1">
      <alignment vertical="center"/>
    </xf>
    <xf numFmtId="0" fontId="13" fillId="0" borderId="0" xfId="0" applyFont="1" applyFill="1" applyAlignment="1">
      <alignment vertical="center"/>
    </xf>
    <xf numFmtId="0" fontId="20" fillId="0" borderId="0" xfId="0" applyFont="1" applyAlignment="1">
      <alignment vertical="center"/>
    </xf>
    <xf numFmtId="0" fontId="20" fillId="0" borderId="0" xfId="0" applyFont="1" applyAlignment="1">
      <alignment horizontal="right" vertical="center"/>
    </xf>
    <xf numFmtId="0" fontId="20" fillId="0" borderId="0" xfId="0" applyFont="1" applyAlignment="1">
      <alignment horizontal="left" vertical="center"/>
    </xf>
    <xf numFmtId="49" fontId="3" fillId="0" borderId="0" xfId="0" applyNumberFormat="1" applyFont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</xf>
    <xf numFmtId="167" fontId="3" fillId="0" borderId="0" xfId="0" applyNumberFormat="1" applyFont="1" applyAlignment="1" applyProtection="1">
      <alignment vertical="center"/>
    </xf>
    <xf numFmtId="49" fontId="3" fillId="0" borderId="0" xfId="0" applyNumberFormat="1" applyFont="1" applyAlignment="1" applyProtection="1">
      <alignment vertical="center"/>
    </xf>
    <xf numFmtId="0" fontId="17" fillId="0" borderId="0" xfId="0" applyFont="1" applyAlignment="1" applyProtection="1">
      <alignment vertical="center"/>
    </xf>
    <xf numFmtId="167" fontId="15" fillId="0" borderId="0" xfId="1" applyNumberFormat="1" applyFont="1" applyFill="1" applyBorder="1" applyAlignment="1" applyProtection="1">
      <alignment horizontal="right"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9" fontId="18" fillId="3" borderId="6" xfId="0" applyNumberFormat="1" applyFont="1" applyFill="1" applyBorder="1" applyAlignment="1" applyProtection="1">
      <alignment horizontal="center" vertical="center"/>
    </xf>
    <xf numFmtId="9" fontId="18" fillId="3" borderId="7" xfId="0" applyNumberFormat="1" applyFont="1" applyFill="1" applyBorder="1" applyAlignment="1" applyProtection="1">
      <alignment horizontal="center" vertical="center"/>
    </xf>
    <xf numFmtId="0" fontId="13" fillId="0" borderId="0" xfId="0" applyFont="1" applyFill="1" applyAlignment="1" applyProtection="1">
      <alignment vertical="center"/>
    </xf>
    <xf numFmtId="0" fontId="13" fillId="0" borderId="0" xfId="0" applyFont="1" applyBorder="1" applyAlignment="1" applyProtection="1">
      <alignment vertical="center"/>
    </xf>
    <xf numFmtId="0" fontId="13" fillId="0" borderId="0" xfId="0" applyFont="1" applyAlignment="1" applyProtection="1">
      <alignment vertical="center"/>
    </xf>
    <xf numFmtId="167" fontId="13" fillId="0" borderId="0" xfId="0" applyNumberFormat="1" applyFont="1" applyAlignment="1" applyProtection="1">
      <alignment vertical="center"/>
    </xf>
    <xf numFmtId="49" fontId="13" fillId="0" borderId="0" xfId="0" applyNumberFormat="1" applyFont="1" applyAlignment="1" applyProtection="1">
      <alignment vertical="center"/>
    </xf>
    <xf numFmtId="49" fontId="13" fillId="0" borderId="8" xfId="0" applyNumberFormat="1" applyFont="1" applyFill="1" applyBorder="1" applyAlignment="1" applyProtection="1">
      <alignment vertical="center"/>
    </xf>
    <xf numFmtId="166" fontId="16" fillId="3" borderId="0" xfId="0" applyNumberFormat="1" applyFont="1" applyFill="1" applyBorder="1" applyAlignment="1" applyProtection="1">
      <alignment horizontal="right" vertical="center"/>
    </xf>
    <xf numFmtId="0" fontId="3" fillId="0" borderId="0" xfId="0" applyFont="1" applyAlignment="1" applyProtection="1">
      <alignment vertical="center"/>
      <protection locked="0"/>
    </xf>
    <xf numFmtId="167" fontId="3" fillId="0" borderId="0" xfId="0" applyNumberFormat="1" applyFont="1" applyAlignment="1" applyProtection="1">
      <alignment vertical="center"/>
      <protection locked="0"/>
    </xf>
    <xf numFmtId="0" fontId="17" fillId="0" borderId="0" xfId="0" applyFont="1" applyAlignment="1" applyProtection="1">
      <alignment vertical="center"/>
      <protection locked="0"/>
    </xf>
    <xf numFmtId="167" fontId="15" fillId="0" borderId="0" xfId="1" applyNumberFormat="1" applyFont="1" applyFill="1" applyBorder="1" applyAlignment="1" applyProtection="1">
      <alignment horizontal="right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vertical="center"/>
      <protection locked="0"/>
    </xf>
    <xf numFmtId="9" fontId="18" fillId="3" borderId="6" xfId="0" applyNumberFormat="1" applyFont="1" applyFill="1" applyBorder="1" applyAlignment="1" applyProtection="1">
      <alignment horizontal="center" vertical="center"/>
      <protection locked="0"/>
    </xf>
    <xf numFmtId="9" fontId="18" fillId="3" borderId="7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vertical="center"/>
      <protection locked="0"/>
    </xf>
    <xf numFmtId="0" fontId="13" fillId="0" borderId="0" xfId="0" applyFont="1" applyBorder="1" applyAlignment="1" applyProtection="1">
      <alignment vertical="center"/>
      <protection locked="0"/>
    </xf>
    <xf numFmtId="0" fontId="13" fillId="0" borderId="0" xfId="0" applyFont="1" applyAlignment="1" applyProtection="1">
      <alignment vertical="center"/>
      <protection locked="0"/>
    </xf>
    <xf numFmtId="167" fontId="13" fillId="0" borderId="0" xfId="0" applyNumberFormat="1" applyFont="1" applyAlignment="1" applyProtection="1">
      <alignment vertical="center"/>
      <protection locked="0"/>
    </xf>
    <xf numFmtId="49" fontId="13" fillId="0" borderId="0" xfId="0" applyNumberFormat="1" applyFont="1" applyAlignment="1" applyProtection="1">
      <alignment vertical="center"/>
      <protection locked="0"/>
    </xf>
    <xf numFmtId="49" fontId="13" fillId="0" borderId="8" xfId="0" applyNumberFormat="1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49" fontId="21" fillId="0" borderId="0" xfId="0" applyNumberFormat="1" applyFont="1"/>
    <xf numFmtId="0" fontId="16" fillId="0" borderId="0" xfId="0" applyNumberFormat="1" applyFont="1" applyFill="1" applyBorder="1" applyAlignment="1" applyProtection="1">
      <alignment horizontal="right" vertical="center"/>
    </xf>
    <xf numFmtId="166" fontId="3" fillId="0" borderId="0" xfId="0" applyNumberFormat="1" applyFont="1" applyAlignment="1" applyProtection="1">
      <alignment vertical="center"/>
      <protection locked="0"/>
    </xf>
    <xf numFmtId="164" fontId="5" fillId="7" borderId="0" xfId="0" applyNumberFormat="1" applyFont="1" applyFill="1" applyBorder="1" applyAlignment="1" applyProtection="1">
      <alignment vertical="center"/>
      <protection locked="0"/>
    </xf>
    <xf numFmtId="17" fontId="5" fillId="7" borderId="3" xfId="0" applyNumberFormat="1" applyFont="1" applyFill="1" applyBorder="1" applyAlignment="1">
      <alignment horizontal="left" vertical="center"/>
    </xf>
    <xf numFmtId="0" fontId="18" fillId="8" borderId="4" xfId="0" applyFont="1" applyFill="1" applyBorder="1" applyAlignment="1">
      <alignment horizontal="center" vertical="center"/>
    </xf>
    <xf numFmtId="0" fontId="18" fillId="8" borderId="5" xfId="0" applyFont="1" applyFill="1" applyBorder="1" applyAlignment="1">
      <alignment horizontal="center" vertical="center"/>
    </xf>
    <xf numFmtId="0" fontId="18" fillId="8" borderId="5" xfId="0" applyFont="1" applyFill="1" applyBorder="1" applyAlignment="1">
      <alignment horizontal="center" vertical="center" wrapText="1"/>
    </xf>
    <xf numFmtId="164" fontId="16" fillId="8" borderId="0" xfId="0" applyNumberFormat="1" applyFont="1" applyFill="1" applyBorder="1" applyAlignment="1" applyProtection="1">
      <alignment vertical="center"/>
      <protection locked="0"/>
    </xf>
    <xf numFmtId="166" fontId="16" fillId="8" borderId="0" xfId="0" applyNumberFormat="1" applyFont="1" applyFill="1" applyBorder="1" applyAlignment="1" applyProtection="1">
      <alignment vertical="center"/>
      <protection locked="0"/>
    </xf>
    <xf numFmtId="166" fontId="16" fillId="8" borderId="1" xfId="0" applyNumberFormat="1" applyFont="1" applyFill="1" applyBorder="1" applyAlignment="1" applyProtection="1">
      <alignment vertical="center"/>
      <protection locked="0"/>
    </xf>
    <xf numFmtId="0" fontId="3" fillId="0" borderId="0" xfId="0" applyFont="1" applyFill="1" applyAlignment="1">
      <alignment vertical="center"/>
    </xf>
    <xf numFmtId="1" fontId="14" fillId="7" borderId="0" xfId="1" applyNumberFormat="1" applyFont="1" applyFill="1" applyBorder="1" applyAlignment="1">
      <alignment horizontal="right" vertical="center"/>
    </xf>
    <xf numFmtId="17" fontId="14" fillId="7" borderId="3" xfId="0" applyNumberFormat="1" applyFont="1" applyFill="1" applyBorder="1" applyAlignment="1">
      <alignment horizontal="left" vertical="center"/>
    </xf>
    <xf numFmtId="165" fontId="14" fillId="7" borderId="3" xfId="1" applyNumberFormat="1" applyFont="1" applyFill="1" applyBorder="1" applyAlignment="1">
      <alignment horizontal="right" vertical="center"/>
    </xf>
    <xf numFmtId="165" fontId="14" fillId="7" borderId="0" xfId="1" applyNumberFormat="1" applyFont="1" applyFill="1" applyBorder="1" applyAlignment="1">
      <alignment horizontal="right" vertical="center"/>
    </xf>
    <xf numFmtId="166" fontId="20" fillId="0" borderId="0" xfId="0" applyNumberFormat="1" applyFont="1" applyAlignment="1">
      <alignment vertical="center"/>
    </xf>
    <xf numFmtId="164" fontId="14" fillId="7" borderId="0" xfId="0" applyNumberFormat="1" applyFont="1" applyFill="1" applyBorder="1" applyAlignment="1" applyProtection="1">
      <alignment vertical="center"/>
    </xf>
    <xf numFmtId="1" fontId="14" fillId="7" borderId="0" xfId="1" applyNumberFormat="1" applyFont="1" applyFill="1" applyBorder="1" applyAlignment="1" applyProtection="1">
      <alignment horizontal="right" vertical="center"/>
    </xf>
    <xf numFmtId="17" fontId="5" fillId="7" borderId="3" xfId="0" applyNumberFormat="1" applyFont="1" applyFill="1" applyBorder="1" applyAlignment="1" applyProtection="1">
      <alignment horizontal="left" vertical="center"/>
    </xf>
    <xf numFmtId="17" fontId="14" fillId="7" borderId="3" xfId="0" applyNumberFormat="1" applyFont="1" applyFill="1" applyBorder="1" applyAlignment="1" applyProtection="1">
      <alignment horizontal="left" vertical="center"/>
    </xf>
    <xf numFmtId="165" fontId="14" fillId="7" borderId="3" xfId="1" applyNumberFormat="1" applyFont="1" applyFill="1" applyBorder="1" applyAlignment="1" applyProtection="1">
      <alignment horizontal="right" vertical="center"/>
    </xf>
    <xf numFmtId="165" fontId="14" fillId="7" borderId="0" xfId="1" applyNumberFormat="1" applyFont="1" applyFill="1" applyBorder="1" applyAlignment="1" applyProtection="1">
      <alignment horizontal="right" vertical="center"/>
    </xf>
    <xf numFmtId="164" fontId="14" fillId="7" borderId="0" xfId="0" applyNumberFormat="1" applyFont="1" applyFill="1" applyBorder="1" applyAlignment="1" applyProtection="1">
      <alignment vertical="center"/>
      <protection locked="0"/>
    </xf>
    <xf numFmtId="1" fontId="14" fillId="7" borderId="0" xfId="1" applyNumberFormat="1" applyFont="1" applyFill="1" applyBorder="1" applyAlignment="1" applyProtection="1">
      <alignment horizontal="right" vertical="center"/>
      <protection locked="0"/>
    </xf>
    <xf numFmtId="165" fontId="14" fillId="7" borderId="3" xfId="1" applyNumberFormat="1" applyFont="1" applyFill="1" applyBorder="1" applyAlignment="1" applyProtection="1">
      <alignment horizontal="right" vertical="center"/>
      <protection locked="0"/>
    </xf>
    <xf numFmtId="165" fontId="14" fillId="7" borderId="0" xfId="1" applyNumberFormat="1" applyFont="1" applyFill="1" applyBorder="1" applyAlignment="1" applyProtection="1">
      <alignment horizontal="right" vertical="center"/>
      <protection locked="0"/>
    </xf>
    <xf numFmtId="167" fontId="18" fillId="8" borderId="1" xfId="0" applyNumberFormat="1" applyFont="1" applyFill="1" applyBorder="1" applyAlignment="1" applyProtection="1">
      <alignment horizontal="center" vertical="center"/>
    </xf>
    <xf numFmtId="0" fontId="18" fillId="8" borderId="4" xfId="0" applyFont="1" applyFill="1" applyBorder="1" applyAlignment="1" applyProtection="1">
      <alignment horizontal="center" vertical="center"/>
    </xf>
    <xf numFmtId="0" fontId="18" fillId="8" borderId="5" xfId="0" applyFont="1" applyFill="1" applyBorder="1" applyAlignment="1" applyProtection="1">
      <alignment horizontal="center" vertical="center"/>
    </xf>
    <xf numFmtId="0" fontId="18" fillId="8" borderId="5" xfId="0" applyFont="1" applyFill="1" applyBorder="1" applyAlignment="1" applyProtection="1">
      <alignment horizontal="center" vertical="center" wrapText="1"/>
    </xf>
    <xf numFmtId="167" fontId="18" fillId="8" borderId="1" xfId="0" applyNumberFormat="1" applyFont="1" applyFill="1" applyBorder="1" applyAlignment="1" applyProtection="1">
      <alignment horizontal="center" vertical="center"/>
      <protection locked="0"/>
    </xf>
    <xf numFmtId="0" fontId="18" fillId="8" borderId="4" xfId="0" applyFont="1" applyFill="1" applyBorder="1" applyAlignment="1" applyProtection="1">
      <alignment horizontal="center" vertical="center"/>
      <protection locked="0"/>
    </xf>
    <xf numFmtId="0" fontId="18" fillId="8" borderId="5" xfId="0" applyFont="1" applyFill="1" applyBorder="1" applyAlignment="1" applyProtection="1">
      <alignment horizontal="center" vertical="center"/>
      <protection locked="0"/>
    </xf>
    <xf numFmtId="0" fontId="18" fillId="8" borderId="5" xfId="0" applyFont="1" applyFill="1" applyBorder="1" applyAlignment="1" applyProtection="1">
      <alignment horizontal="center" vertical="center" wrapText="1"/>
      <protection locked="0"/>
    </xf>
    <xf numFmtId="164" fontId="16" fillId="8" borderId="0" xfId="0" applyNumberFormat="1" applyFont="1" applyFill="1" applyBorder="1" applyAlignment="1" applyProtection="1">
      <alignment vertical="center"/>
    </xf>
    <xf numFmtId="0" fontId="16" fillId="8" borderId="0" xfId="0" applyNumberFormat="1" applyFont="1" applyFill="1" applyBorder="1" applyAlignment="1" applyProtection="1">
      <alignment horizontal="right" vertical="center"/>
    </xf>
    <xf numFmtId="0" fontId="3" fillId="0" borderId="0" xfId="0" applyFont="1" applyFill="1" applyAlignment="1" applyProtection="1">
      <alignment vertical="center"/>
      <protection locked="0"/>
    </xf>
    <xf numFmtId="0" fontId="3" fillId="0" borderId="0" xfId="0" applyFont="1" applyFill="1" applyAlignment="1" applyProtection="1">
      <alignment vertical="center"/>
    </xf>
    <xf numFmtId="166" fontId="16" fillId="8" borderId="0" xfId="0" applyNumberFormat="1" applyFont="1" applyFill="1" applyBorder="1" applyAlignment="1" applyProtection="1">
      <alignment horizontal="right" vertical="center"/>
    </xf>
    <xf numFmtId="166" fontId="16" fillId="8" borderId="0" xfId="0" applyNumberFormat="1" applyFont="1" applyFill="1" applyBorder="1" applyAlignment="1" applyProtection="1">
      <alignment horizontal="right" vertical="center"/>
      <protection locked="0"/>
    </xf>
    <xf numFmtId="166" fontId="16" fillId="9" borderId="0" xfId="0" applyNumberFormat="1" applyFont="1" applyFill="1" applyBorder="1" applyAlignment="1" applyProtection="1">
      <alignment vertical="center"/>
      <protection locked="0"/>
    </xf>
    <xf numFmtId="166" fontId="19" fillId="8" borderId="0" xfId="0" applyNumberFormat="1" applyFont="1" applyFill="1" applyBorder="1" applyAlignment="1" applyProtection="1">
      <alignment vertical="center"/>
      <protection locked="0"/>
    </xf>
    <xf numFmtId="166" fontId="16" fillId="8" borderId="1" xfId="0" applyNumberFormat="1" applyFont="1" applyFill="1" applyBorder="1" applyAlignment="1" applyProtection="1">
      <alignment vertical="center" wrapText="1"/>
      <protection locked="0"/>
    </xf>
    <xf numFmtId="166" fontId="16" fillId="3" borderId="1" xfId="0" applyNumberFormat="1" applyFont="1" applyFill="1" applyBorder="1" applyAlignment="1" applyProtection="1">
      <alignment vertical="center" wrapText="1"/>
      <protection locked="0"/>
    </xf>
    <xf numFmtId="168" fontId="16" fillId="8" borderId="1" xfId="0" applyNumberFormat="1" applyFont="1" applyFill="1" applyBorder="1" applyAlignment="1" applyProtection="1">
      <alignment vertical="center"/>
      <protection locked="0"/>
    </xf>
    <xf numFmtId="168" fontId="16" fillId="3" borderId="1" xfId="0" applyNumberFormat="1" applyFont="1" applyFill="1" applyBorder="1" applyAlignment="1" applyProtection="1">
      <alignment vertical="center"/>
      <protection locked="0"/>
    </xf>
    <xf numFmtId="0" fontId="2" fillId="0" borderId="0" xfId="0" applyFont="1" applyAlignment="1">
      <alignment vertical="center"/>
    </xf>
    <xf numFmtId="166" fontId="16" fillId="0" borderId="0" xfId="0" applyNumberFormat="1" applyFont="1" applyFill="1" applyBorder="1" applyAlignment="1" applyProtection="1">
      <alignment vertical="center"/>
      <protection locked="0"/>
    </xf>
    <xf numFmtId="166" fontId="16" fillId="0" borderId="0" xfId="0" applyNumberFormat="1" applyFont="1" applyFill="1" applyBorder="1" applyAlignment="1" applyProtection="1">
      <alignment horizontal="right" vertical="center"/>
    </xf>
    <xf numFmtId="168" fontId="16" fillId="0" borderId="0" xfId="0" applyNumberFormat="1" applyFont="1" applyFill="1" applyBorder="1" applyAlignment="1" applyProtection="1">
      <alignment vertical="center"/>
      <protection locked="0"/>
    </xf>
    <xf numFmtId="169" fontId="22" fillId="0" borderId="1" xfId="1" applyNumberFormat="1" applyFont="1" applyFill="1" applyBorder="1" applyAlignment="1" applyProtection="1">
      <alignment vertical="center"/>
      <protection locked="0"/>
    </xf>
    <xf numFmtId="0" fontId="2" fillId="0" borderId="0" xfId="0" applyFont="1" applyFill="1" applyAlignment="1">
      <alignment vertical="center"/>
    </xf>
    <xf numFmtId="166" fontId="3" fillId="0" borderId="0" xfId="0" applyNumberFormat="1" applyFont="1" applyFill="1" applyAlignment="1">
      <alignment vertical="center"/>
    </xf>
    <xf numFmtId="166" fontId="19" fillId="0" borderId="1" xfId="0" applyNumberFormat="1" applyFont="1" applyFill="1" applyBorder="1" applyAlignment="1" applyProtection="1">
      <alignment vertical="center"/>
      <protection locked="0"/>
    </xf>
    <xf numFmtId="166" fontId="23" fillId="8" borderId="0" xfId="0" applyNumberFormat="1" applyFont="1" applyFill="1" applyAlignment="1">
      <alignment vertical="center"/>
    </xf>
    <xf numFmtId="0" fontId="23" fillId="8" borderId="0" xfId="0" applyFont="1" applyFill="1" applyAlignment="1">
      <alignment vertical="center"/>
    </xf>
    <xf numFmtId="166" fontId="24" fillId="8" borderId="0" xfId="0" applyNumberFormat="1" applyFont="1" applyFill="1" applyAlignment="1" applyProtection="1">
      <alignment vertical="center"/>
      <protection locked="0"/>
    </xf>
    <xf numFmtId="0" fontId="24" fillId="8" borderId="0" xfId="0" applyFont="1" applyFill="1" applyAlignment="1" applyProtection="1">
      <alignment vertical="center"/>
      <protection locked="0"/>
    </xf>
    <xf numFmtId="43" fontId="3" fillId="0" borderId="0" xfId="1" applyFont="1" applyAlignment="1" applyProtection="1">
      <alignment vertical="center"/>
      <protection locked="0"/>
    </xf>
    <xf numFmtId="43" fontId="3" fillId="0" borderId="0" xfId="1" applyFont="1" applyAlignment="1">
      <alignment vertical="center"/>
    </xf>
    <xf numFmtId="0" fontId="1" fillId="0" borderId="0" xfId="0" applyFont="1" applyAlignment="1" applyProtection="1">
      <alignment vertical="center"/>
      <protection locked="0"/>
    </xf>
    <xf numFmtId="0" fontId="3" fillId="0" borderId="0" xfId="0" applyFont="1" applyAlignment="1">
      <alignment horizontal="center" vertical="center"/>
    </xf>
    <xf numFmtId="166" fontId="22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0" fontId="18" fillId="8" borderId="7" xfId="0" applyFont="1" applyFill="1" applyBorder="1" applyAlignment="1">
      <alignment horizontal="center" vertical="center"/>
    </xf>
    <xf numFmtId="0" fontId="18" fillId="8" borderId="1" xfId="0" applyFont="1" applyFill="1" applyBorder="1" applyAlignment="1">
      <alignment horizontal="center" vertical="center"/>
    </xf>
    <xf numFmtId="170" fontId="16" fillId="8" borderId="0" xfId="0" applyNumberFormat="1" applyFont="1" applyFill="1" applyBorder="1" applyAlignment="1" applyProtection="1">
      <alignment horizontal="center" vertical="center"/>
      <protection locked="0"/>
    </xf>
    <xf numFmtId="166" fontId="16" fillId="0" borderId="0" xfId="0" applyNumberFormat="1" applyFont="1" applyFill="1" applyBorder="1" applyAlignment="1" applyProtection="1">
      <alignment horizontal="center" vertical="center"/>
      <protection locked="0"/>
    </xf>
    <xf numFmtId="0" fontId="18" fillId="8" borderId="7" xfId="0" applyFont="1" applyFill="1" applyBorder="1" applyAlignment="1" applyProtection="1">
      <alignment horizontal="center" vertical="center"/>
    </xf>
    <xf numFmtId="0" fontId="18" fillId="8" borderId="1" xfId="0" applyFont="1" applyFill="1" applyBorder="1" applyAlignment="1" applyProtection="1">
      <alignment horizontal="center" vertical="center"/>
    </xf>
    <xf numFmtId="49" fontId="18" fillId="8" borderId="1" xfId="0" applyNumberFormat="1" applyFont="1" applyFill="1" applyBorder="1" applyAlignment="1" applyProtection="1">
      <alignment horizontal="center" vertical="center"/>
    </xf>
    <xf numFmtId="49" fontId="18" fillId="8" borderId="2" xfId="0" applyNumberFormat="1" applyFont="1" applyFill="1" applyBorder="1" applyAlignment="1" applyProtection="1">
      <alignment horizontal="center" vertical="center"/>
    </xf>
    <xf numFmtId="17" fontId="5" fillId="7" borderId="3" xfId="0" applyNumberFormat="1" applyFont="1" applyFill="1" applyBorder="1" applyAlignment="1" applyProtection="1">
      <alignment horizontal="left" vertical="center"/>
      <protection locked="0"/>
    </xf>
    <xf numFmtId="17" fontId="14" fillId="7" borderId="3" xfId="0" applyNumberFormat="1" applyFont="1" applyFill="1" applyBorder="1" applyAlignment="1" applyProtection="1">
      <alignment horizontal="left" vertical="center"/>
      <protection locked="0"/>
    </xf>
    <xf numFmtId="0" fontId="18" fillId="8" borderId="1" xfId="0" applyFont="1" applyFill="1" applyBorder="1" applyAlignment="1" applyProtection="1">
      <alignment horizontal="center" vertical="center"/>
      <protection locked="0"/>
    </xf>
    <xf numFmtId="49" fontId="18" fillId="8" borderId="2" xfId="0" applyNumberFormat="1" applyFont="1" applyFill="1" applyBorder="1" applyAlignment="1" applyProtection="1">
      <alignment horizontal="center" vertical="center"/>
      <protection locked="0"/>
    </xf>
    <xf numFmtId="17" fontId="5" fillId="7" borderId="3" xfId="0" applyNumberFormat="1" applyFont="1" applyFill="1" applyBorder="1" applyAlignment="1" applyProtection="1">
      <alignment horizontal="left" vertical="center"/>
    </xf>
    <xf numFmtId="17" fontId="14" fillId="7" borderId="3" xfId="0" applyNumberFormat="1" applyFont="1" applyFill="1" applyBorder="1" applyAlignment="1" applyProtection="1">
      <alignment horizontal="left" vertical="center"/>
    </xf>
  </cellXfs>
  <cellStyles count="1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Milliers" xfId="1" builtinId="3"/>
    <cellStyle name="Normal" xfId="0" builtinId="0"/>
  </cellStyles>
  <dxfs count="154"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</dxfs>
  <tableStyles count="0" defaultTableStyle="TableStyleMedium9" defaultPivotStyle="PivotStyleMedium4"/>
  <colors>
    <mruColors>
      <color rgb="FFFFCCFF"/>
      <color rgb="FFDBE5F1"/>
      <color rgb="FFCCCCFF"/>
      <color rgb="FFCCFFFF"/>
      <color rgb="FF990099"/>
      <color rgb="FFFF99CC"/>
      <color rgb="FFFF99FF"/>
      <color rgb="FFFFCCCC"/>
      <color rgb="FFFF99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6"/>
  <sheetViews>
    <sheetView tabSelected="1" workbookViewId="0">
      <selection activeCell="B8" sqref="B8"/>
    </sheetView>
  </sheetViews>
  <sheetFormatPr baseColWidth="10" defaultRowHeight="15.6"/>
  <cols>
    <col min="1" max="1" width="21.8984375" style="14" bestFit="1" customWidth="1"/>
    <col min="2" max="2" width="9.59765625" style="14" bestFit="1" customWidth="1"/>
    <col min="3" max="3" width="1.8984375" style="14" customWidth="1"/>
    <col min="4" max="7" width="6.59765625" style="14" customWidth="1"/>
    <col min="8" max="8" width="7.8984375" style="14" bestFit="1" customWidth="1"/>
    <col min="9" max="9" width="7.19921875" style="14" bestFit="1" customWidth="1"/>
    <col min="10" max="10" width="6" bestFit="1" customWidth="1"/>
  </cols>
  <sheetData>
    <row r="1" spans="1:12" s="14" customFormat="1" ht="14.4"/>
    <row r="2" spans="1:12" s="14" customFormat="1" ht="18">
      <c r="A2" s="65"/>
      <c r="B2" s="74"/>
      <c r="C2" s="74"/>
      <c r="D2" s="66"/>
      <c r="E2" s="75"/>
      <c r="F2" s="75"/>
      <c r="G2" s="75"/>
      <c r="H2" s="76">
        <v>148</v>
      </c>
      <c r="I2" s="77"/>
    </row>
    <row r="3" spans="1:12" s="124" customFormat="1" ht="14.4">
      <c r="D3" s="67" t="s">
        <v>0</v>
      </c>
      <c r="E3" s="68" t="s">
        <v>1</v>
      </c>
      <c r="F3" s="68" t="s">
        <v>11</v>
      </c>
      <c r="G3" s="69" t="s">
        <v>20</v>
      </c>
      <c r="H3" s="127" t="s">
        <v>3</v>
      </c>
      <c r="I3" s="128" t="s">
        <v>35</v>
      </c>
    </row>
    <row r="4" spans="1:12" s="14" customFormat="1" ht="14.4">
      <c r="B4" s="15"/>
      <c r="D4" s="22">
        <v>1</v>
      </c>
      <c r="E4" s="23">
        <v>0.5</v>
      </c>
      <c r="F4" s="23">
        <v>1</v>
      </c>
      <c r="G4" s="23">
        <v>1</v>
      </c>
      <c r="H4" s="128"/>
      <c r="I4" s="128"/>
    </row>
    <row r="5" spans="1:12" s="16" customFormat="1" ht="10.199999999999999">
      <c r="A5" s="25"/>
      <c r="B5" s="17"/>
      <c r="J5" s="28" t="s">
        <v>41</v>
      </c>
    </row>
    <row r="6" spans="1:12" s="14" customFormat="1" ht="45" customHeight="1">
      <c r="A6" s="97" t="s">
        <v>44</v>
      </c>
      <c r="B6" s="97"/>
      <c r="C6" s="46"/>
      <c r="D6" s="71"/>
      <c r="E6" s="71"/>
      <c r="F6" s="71"/>
      <c r="G6" s="71"/>
      <c r="H6" s="101" t="str">
        <f>IF(SUM(D6:G6)=0,"NR",$H$2-SUMPRODUCT(D6:G6,$D$4:$G$4))</f>
        <v>NR</v>
      </c>
      <c r="I6" s="98" t="str">
        <f>IF(H6:H9:H9=0,"complet",IF(H6:H9:H9="NR","NR",$H$2-H6:H9:H9))</f>
        <v>NR</v>
      </c>
      <c r="J6" s="113" t="e">
        <f>H6:H9:H9+I6</f>
        <v>#VALUE!</v>
      </c>
      <c r="K6" s="109"/>
    </row>
    <row r="7" spans="1:12" s="14" customFormat="1" ht="45" customHeight="1">
      <c r="A7" s="18" t="s">
        <v>45</v>
      </c>
      <c r="B7" s="18"/>
      <c r="C7" s="99"/>
      <c r="D7" s="18"/>
      <c r="E7" s="21"/>
      <c r="F7" s="21"/>
      <c r="G7" s="18"/>
      <c r="H7" s="45" t="str">
        <f t="shared" ref="H7:H9" si="0">IF(SUM(D7:G7)=0,"NR",$H$2-SUMPRODUCT(D7:G7,$D$4:$G$4))</f>
        <v>NR</v>
      </c>
      <c r="I7" s="98" t="str">
        <f t="shared" ref="I7:I9" si="1">IF(H7=0,"complet",IF(H7="NR","NR",$H$2-H7))</f>
        <v>NR</v>
      </c>
      <c r="J7" s="113" t="e">
        <f t="shared" ref="J7:J9" si="2">H7+I7</f>
        <v>#VALUE!</v>
      </c>
    </row>
    <row r="8" spans="1:12" s="14" customFormat="1" ht="45" customHeight="1">
      <c r="A8" s="97" t="s">
        <v>46</v>
      </c>
      <c r="B8" s="97"/>
      <c r="C8" s="46"/>
      <c r="D8" s="71"/>
      <c r="E8" s="71"/>
      <c r="F8" s="71"/>
      <c r="G8" s="71"/>
      <c r="H8" s="101" t="str">
        <f t="shared" si="0"/>
        <v>NR</v>
      </c>
      <c r="I8" s="98" t="str">
        <f t="shared" si="1"/>
        <v>NR</v>
      </c>
      <c r="J8" s="113" t="e">
        <f t="shared" si="2"/>
        <v>#VALUE!</v>
      </c>
    </row>
    <row r="9" spans="1:12" s="14" customFormat="1" ht="45" customHeight="1">
      <c r="A9" s="18" t="s">
        <v>47</v>
      </c>
      <c r="B9" s="18"/>
      <c r="C9" s="46"/>
      <c r="D9" s="18"/>
      <c r="E9" s="21"/>
      <c r="F9" s="21"/>
      <c r="G9" s="18"/>
      <c r="H9" s="45" t="str">
        <f t="shared" si="0"/>
        <v>NR</v>
      </c>
      <c r="I9" s="98" t="str">
        <f t="shared" si="1"/>
        <v>NR</v>
      </c>
      <c r="J9" s="113" t="e">
        <f t="shared" si="2"/>
        <v>#VALUE!</v>
      </c>
    </row>
    <row r="10" spans="1:12" s="73" customFormat="1" ht="18.75" customHeight="1">
      <c r="A10" s="110"/>
      <c r="B10" s="110"/>
      <c r="C10" s="99"/>
      <c r="D10" s="110"/>
      <c r="E10" s="110"/>
      <c r="F10" s="110"/>
      <c r="G10" s="110"/>
      <c r="H10" s="111"/>
      <c r="I10" s="63"/>
      <c r="J10" s="112"/>
      <c r="K10" s="115"/>
      <c r="L10" s="114" t="s">
        <v>43</v>
      </c>
    </row>
    <row r="11" spans="1:12">
      <c r="D11" s="104">
        <f>SUM(D6:D9)</f>
        <v>0</v>
      </c>
      <c r="E11" s="104">
        <f t="shared" ref="E11:G11" si="3">SUM(E6:E9)</f>
        <v>0</v>
      </c>
      <c r="F11" s="104">
        <f t="shared" si="3"/>
        <v>0</v>
      </c>
      <c r="G11" s="104">
        <f t="shared" si="3"/>
        <v>0</v>
      </c>
      <c r="H11" s="116"/>
      <c r="I11" s="116"/>
    </row>
    <row r="12" spans="1:12">
      <c r="D12" s="129">
        <f>SUM(D6:G9)-SUM(E6:E9)/2</f>
        <v>0</v>
      </c>
      <c r="E12" s="129"/>
      <c r="F12" s="129"/>
      <c r="G12" s="129"/>
      <c r="H12" s="130"/>
      <c r="I12" s="130"/>
    </row>
    <row r="13" spans="1:12">
      <c r="B13" s="27" t="s">
        <v>41</v>
      </c>
      <c r="C13" s="26"/>
      <c r="D13" s="78">
        <f>SUM('Jan13'!D6:D9,Fév13!D6:D9,'Mar13'!D6:D9,'Avr13'!D6:D9,'Mai13'!D6:D9,Juin13!D6:D9,Juil.13!D6:D9,Aoû13!D6:D9,Sept13!D6:D9,Oct.13!D6:D9,'Nov13'!D6:D9,Déc13!D6:D9)</f>
        <v>121</v>
      </c>
      <c r="E13" s="78">
        <f>SUM('Jan13'!E6:E9,Fév13!E6:E9,'Mar13'!E6:E9,'Avr13'!E6:E9,'Mai13'!E6:E9,Juin13!E6:E9,Juil.13!E6:E9,Aoû13!E6:E9,Sept13!E6:E9,Oct.13!E6:E9,'Nov13'!E6:E9,Déc13!E6:E9)</f>
        <v>9</v>
      </c>
      <c r="F13" s="78">
        <f>SUM('Jan13'!F6:F9,Fév13!F6:F9,'Mar13'!F6:F9,'Avr13'!F6:F9,'Mai13'!F6:F9,Juin13!F6:F9,Juil.13!F6:F9,Aoû13!F6:F9,Sept13!F6:F9,Oct.13!F6:F9,'Nov13'!F6:F9,Déc13!F6:F9)</f>
        <v>24</v>
      </c>
      <c r="G13" s="78">
        <f>SUM('Jan13'!G6:G9,Fév13!G6:G9,'Mar13'!G6:G9,'Avr13'!G6:G9,'Mai13'!G6:G9,Juin13!G6:G9,Juil.13!G6:G9,Aoû13!G6:G9,Sept13!G6:G9,Oct.13!G6:G9,'Nov13'!G6:G9,Déc13!G6:G9)</f>
        <v>72</v>
      </c>
      <c r="H13" s="110"/>
      <c r="I13" s="110"/>
    </row>
    <row r="14" spans="1:12">
      <c r="D14" s="125">
        <f>SUM('Jan13'!D11:G11,Fév13!D11:G11,'Mar13'!D11:G11,'Avr13'!D11:G11,'Mai13'!D11:G11,Juin13!D11:G11,Juil.13!D11:G11,Aoû13!D11:G11,Sept13!D11:G11,Oct.13!D11:G11,'Nov13'!D11:G11,Déc13!D11:G11)-SUM('Jan13'!E11,Fév13!E11,'Mar13'!E11,'Avr13'!E11,'Mai13'!E11,Juin13!E11,Juil.13!E11,Aoû13!E11,Sept13!E11,Oct.13!E11,'Nov13'!E11,Déc13!E11)/2</f>
        <v>221.5</v>
      </c>
      <c r="E14" s="125"/>
      <c r="F14" s="125"/>
      <c r="G14" s="125"/>
      <c r="H14" s="73"/>
      <c r="I14" s="73"/>
    </row>
    <row r="15" spans="1:12">
      <c r="D15" s="125"/>
      <c r="E15" s="125" t="e">
        <f>SUM(#REF!,#REF!,#REF!,#REF!)</f>
        <v>#REF!</v>
      </c>
      <c r="F15" s="125" t="e">
        <f>SUM(#REF!,#REF!,#REF!,#REF!)</f>
        <v>#REF!</v>
      </c>
      <c r="G15" s="125" t="e">
        <f>SUM(#REF!,#REF!,#REF!,#REF!)</f>
        <v>#REF!</v>
      </c>
    </row>
    <row r="16" spans="1:12">
      <c r="D16" s="126"/>
      <c r="E16" s="126"/>
      <c r="F16" s="126"/>
      <c r="G16" s="126"/>
    </row>
  </sheetData>
  <dataConsolidate/>
  <mergeCells count="7">
    <mergeCell ref="D15:G15"/>
    <mergeCell ref="D16:G16"/>
    <mergeCell ref="H3:H4"/>
    <mergeCell ref="I3:I4"/>
    <mergeCell ref="D12:G12"/>
    <mergeCell ref="D14:G14"/>
    <mergeCell ref="H12:I12"/>
  </mergeCells>
  <conditionalFormatting sqref="H6:H9">
    <cfRule type="containsText" dxfId="153" priority="26" operator="containsText" text="NR">
      <formula>NOT(ISERROR(SEARCH("NR",H6)))</formula>
    </cfRule>
    <cfRule type="cellIs" dxfId="152" priority="27" operator="lessThanOrEqual">
      <formula>3</formula>
    </cfRule>
    <cfRule type="cellIs" dxfId="151" priority="28" operator="between">
      <formula>3</formula>
      <formula>8</formula>
    </cfRule>
    <cfRule type="cellIs" dxfId="150" priority="29" operator="greaterThanOrEqual">
      <formula>8</formula>
    </cfRule>
  </conditionalFormatting>
  <conditionalFormatting sqref="I6 I8 I10">
    <cfRule type="cellIs" dxfId="149" priority="21" operator="equal">
      <formula>"NR"</formula>
    </cfRule>
  </conditionalFormatting>
  <conditionalFormatting sqref="H7">
    <cfRule type="containsText" dxfId="148" priority="8" operator="containsText" text="NR">
      <formula>NOT(ISERROR(SEARCH("NR",H7)))</formula>
    </cfRule>
    <cfRule type="cellIs" dxfId="147" priority="9" operator="lessThanOrEqual">
      <formula>3</formula>
    </cfRule>
    <cfRule type="cellIs" dxfId="146" priority="10" operator="between">
      <formula>3</formula>
      <formula>8</formula>
    </cfRule>
    <cfRule type="cellIs" dxfId="145" priority="11" operator="greaterThanOrEqual">
      <formula>8</formula>
    </cfRule>
  </conditionalFormatting>
  <conditionalFormatting sqref="H7">
    <cfRule type="containsText" dxfId="144" priority="4" operator="containsText" text="NR">
      <formula>NOT(ISERROR(SEARCH("NR",H7)))</formula>
    </cfRule>
    <cfRule type="cellIs" dxfId="143" priority="5" operator="lessThanOrEqual">
      <formula>3</formula>
    </cfRule>
    <cfRule type="cellIs" dxfId="142" priority="6" operator="between">
      <formula>3</formula>
      <formula>8</formula>
    </cfRule>
    <cfRule type="cellIs" dxfId="141" priority="7" operator="greaterThanOrEqual">
      <formula>8</formula>
    </cfRule>
  </conditionalFormatting>
  <conditionalFormatting sqref="I7">
    <cfRule type="cellIs" dxfId="6" priority="2" operator="equal">
      <formula>"NR"</formula>
    </cfRule>
  </conditionalFormatting>
  <conditionalFormatting sqref="I9">
    <cfRule type="cellIs" dxfId="4" priority="1" operator="equal">
      <formula>"NR"</formula>
    </cfRule>
  </conditionalFormatting>
  <printOptions horizontalCentered="1"/>
  <pageMargins left="0.31496062992125984" right="0.31496062992125984" top="1.2204724409448819" bottom="0.74803149606299213" header="0.31496062992125984" footer="0.31496062992125984"/>
  <pageSetup paperSize="9" orientation="portrait" r:id="rId1"/>
  <headerFooter>
    <oddHeader>&amp;L&amp;G</oddHeader>
    <oddFooter>&amp;L&amp;8&amp;F&amp;C&amp;8&amp;D&amp;R&amp;8&amp;P/&amp;N</oddFooter>
  </headerFooter>
  <ignoredErrors>
    <ignoredError sqref="E12:G12 D10:G10 D11:F11" unlockedFormula="1"/>
  </ignoredError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3"/>
  <sheetViews>
    <sheetView topLeftCell="A2" workbookViewId="0">
      <selection activeCell="A13" sqref="A13"/>
    </sheetView>
  </sheetViews>
  <sheetFormatPr baseColWidth="10" defaultRowHeight="15.6" outlineLevelCol="1"/>
  <cols>
    <col min="1" max="1" width="21.8984375" style="14" bestFit="1" customWidth="1"/>
    <col min="2" max="2" width="9.59765625" style="14" bestFit="1" customWidth="1"/>
    <col min="3" max="3" width="1.8984375" style="14" customWidth="1"/>
    <col min="4" max="7" width="6.59765625" style="14" customWidth="1"/>
    <col min="8" max="8" width="6.59765625" style="14" bestFit="1" customWidth="1"/>
    <col min="9" max="9" width="7.19921875" style="14" bestFit="1" customWidth="1"/>
    <col min="10" max="10" width="7.69921875" style="20" bestFit="1" customWidth="1"/>
    <col min="11" max="11" width="27.19921875" style="13" bestFit="1" customWidth="1"/>
    <col min="12" max="12" width="31.09765625" style="14" hidden="1" customWidth="1" outlineLevel="1"/>
    <col min="13" max="13" width="11.19921875" collapsed="1"/>
  </cols>
  <sheetData>
    <row r="1" spans="1:13" s="30" customFormat="1" ht="14.4">
      <c r="J1" s="47"/>
      <c r="K1" s="29"/>
      <c r="L1" s="46"/>
    </row>
    <row r="2" spans="1:13" s="30" customFormat="1" ht="18">
      <c r="A2" s="79"/>
      <c r="B2" s="80">
        <v>2013</v>
      </c>
      <c r="C2" s="33"/>
      <c r="D2" s="81" t="s">
        <v>39</v>
      </c>
      <c r="E2" s="82"/>
      <c r="F2" s="82"/>
      <c r="G2" s="82"/>
      <c r="H2" s="83"/>
      <c r="I2" s="84"/>
      <c r="J2" s="49"/>
      <c r="K2" s="29"/>
      <c r="L2" s="46"/>
    </row>
    <row r="3" spans="1:13" s="35" customFormat="1" ht="14.4">
      <c r="D3" s="90" t="s">
        <v>0</v>
      </c>
      <c r="E3" s="91" t="s">
        <v>1</v>
      </c>
      <c r="F3" s="91" t="s">
        <v>11</v>
      </c>
      <c r="G3" s="92" t="s">
        <v>20</v>
      </c>
      <c r="H3" s="131" t="s">
        <v>3</v>
      </c>
      <c r="I3" s="132" t="s">
        <v>35</v>
      </c>
      <c r="J3" s="89" t="s">
        <v>9</v>
      </c>
      <c r="K3" s="133" t="s">
        <v>12</v>
      </c>
      <c r="L3" s="134" t="s">
        <v>12</v>
      </c>
    </row>
    <row r="4" spans="1:13" s="30" customFormat="1" ht="14.4">
      <c r="B4" s="36"/>
      <c r="D4" s="37">
        <v>1</v>
      </c>
      <c r="E4" s="38">
        <v>0.5</v>
      </c>
      <c r="F4" s="38">
        <v>1</v>
      </c>
      <c r="G4" s="38">
        <v>1</v>
      </c>
      <c r="H4" s="132"/>
      <c r="I4" s="132"/>
      <c r="J4" s="89" t="s">
        <v>10</v>
      </c>
      <c r="K4" s="133"/>
      <c r="L4" s="134"/>
    </row>
    <row r="5" spans="1:13" s="41" customFormat="1" ht="10.199999999999999">
      <c r="A5" s="54"/>
      <c r="B5" s="55"/>
      <c r="C5" s="56"/>
      <c r="D5" s="56"/>
      <c r="E5" s="56"/>
      <c r="F5" s="56"/>
      <c r="G5" s="56"/>
      <c r="H5" s="56"/>
      <c r="I5" s="56"/>
      <c r="J5" s="57"/>
      <c r="K5" s="58"/>
      <c r="L5" s="59"/>
    </row>
    <row r="6" spans="1:13" s="14" customFormat="1" ht="45" customHeight="1">
      <c r="A6" s="97" t="s">
        <v>44</v>
      </c>
      <c r="B6" s="97"/>
      <c r="C6" s="46"/>
      <c r="D6" s="71"/>
      <c r="E6" s="72"/>
      <c r="F6" s="72"/>
      <c r="G6" s="71"/>
      <c r="H6" s="101" t="str">
        <f>IF(SUM(D6:G6)=0,"NR",$H$2-SUMPRODUCT(D6:G6,$D$4:$G$4))</f>
        <v>NR</v>
      </c>
      <c r="I6" s="98" t="str">
        <f>IF(H6=0,"complet",IF(H6="NR","NR",$H$2-H6))</f>
        <v>NR</v>
      </c>
      <c r="J6" s="107"/>
      <c r="K6" s="105"/>
      <c r="L6" s="72"/>
      <c r="M6" s="24"/>
    </row>
    <row r="7" spans="1:13" s="14" customFormat="1" ht="45" customHeight="1">
      <c r="A7" s="18" t="s">
        <v>45</v>
      </c>
      <c r="B7" s="18"/>
      <c r="C7" s="99"/>
      <c r="D7" s="18"/>
      <c r="E7" s="21"/>
      <c r="F7" s="21"/>
      <c r="G7" s="18"/>
      <c r="H7" s="45" t="str">
        <f t="shared" ref="H7:H9" si="0">IF(SUM(D7:G7)=0,"NR",$H$2-SUMPRODUCT(D7:G7,$D$4:$G$4))</f>
        <v>NR</v>
      </c>
      <c r="I7" s="98" t="str">
        <f t="shared" ref="I7:I9" si="1">IF(H7=0,"complet",IF(H7="NR","NR",$H$2-H7))</f>
        <v>NR</v>
      </c>
      <c r="J7" s="108"/>
      <c r="K7" s="106"/>
      <c r="L7" s="21"/>
      <c r="M7" s="24"/>
    </row>
    <row r="8" spans="1:13" s="14" customFormat="1" ht="45" customHeight="1">
      <c r="A8" s="97" t="s">
        <v>46</v>
      </c>
      <c r="B8" s="97"/>
      <c r="C8" s="46"/>
      <c r="D8" s="71"/>
      <c r="E8" s="72"/>
      <c r="F8" s="72"/>
      <c r="G8" s="71"/>
      <c r="H8" s="101" t="str">
        <f t="shared" si="0"/>
        <v>NR</v>
      </c>
      <c r="I8" s="98" t="str">
        <f t="shared" si="1"/>
        <v>NR</v>
      </c>
      <c r="J8" s="107"/>
      <c r="K8" s="105"/>
      <c r="L8" s="21"/>
      <c r="M8" s="24"/>
    </row>
    <row r="9" spans="1:13" s="14" customFormat="1" ht="45" customHeight="1">
      <c r="A9" s="18" t="s">
        <v>47</v>
      </c>
      <c r="B9" s="18"/>
      <c r="C9" s="46"/>
      <c r="D9" s="103"/>
      <c r="E9" s="21"/>
      <c r="F9" s="21"/>
      <c r="G9" s="18"/>
      <c r="H9" s="45" t="str">
        <f t="shared" si="0"/>
        <v>NR</v>
      </c>
      <c r="I9" s="98" t="str">
        <f t="shared" si="1"/>
        <v>NR</v>
      </c>
      <c r="J9" s="108"/>
      <c r="K9" s="106"/>
      <c r="L9" s="72"/>
      <c r="M9" s="24"/>
    </row>
    <row r="11" spans="1:13">
      <c r="D11" s="117">
        <f>SUM(D6:D9)</f>
        <v>0</v>
      </c>
      <c r="E11" s="117">
        <f t="shared" ref="E11:G11" si="2">SUM(E6:E9)</f>
        <v>0</v>
      </c>
      <c r="F11" s="117">
        <f t="shared" si="2"/>
        <v>0</v>
      </c>
      <c r="G11" s="117">
        <f t="shared" si="2"/>
        <v>0</v>
      </c>
      <c r="H11" s="117">
        <f>SUM(H6:H9)</f>
        <v>0</v>
      </c>
      <c r="I11" s="118">
        <f>SUM(I6:I9)</f>
        <v>0</v>
      </c>
      <c r="J11" s="122"/>
    </row>
    <row r="12" spans="1:13" ht="16.2">
      <c r="F12"/>
      <c r="K12" s="62"/>
    </row>
    <row r="13" spans="1:13">
      <c r="F13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140" priority="226" operator="containsText" text="NR">
      <formula>NOT(ISERROR(SEARCH("NR",H6)))</formula>
    </cfRule>
    <cfRule type="cellIs" dxfId="139" priority="227" operator="lessThanOrEqual">
      <formula>3</formula>
    </cfRule>
    <cfRule type="cellIs" dxfId="138" priority="228" operator="between">
      <formula>3</formula>
      <formula>8</formula>
    </cfRule>
    <cfRule type="cellIs" dxfId="137" priority="229" operator="greaterThanOrEqual">
      <formula>8</formula>
    </cfRule>
  </conditionalFormatting>
  <conditionalFormatting sqref="H6:H9">
    <cfRule type="containsText" dxfId="136" priority="202" operator="containsText" text="NR">
      <formula>NOT(ISERROR(SEARCH("NR",H6)))</formula>
    </cfRule>
    <cfRule type="cellIs" dxfId="135" priority="203" operator="lessThanOrEqual">
      <formula>3</formula>
    </cfRule>
    <cfRule type="cellIs" dxfId="134" priority="204" operator="between">
      <formula>3</formula>
      <formula>8</formula>
    </cfRule>
    <cfRule type="cellIs" dxfId="133" priority="205" operator="greaterThanOrEqual">
      <formula>8</formula>
    </cfRule>
  </conditionalFormatting>
  <conditionalFormatting sqref="I6:I9">
    <cfRule type="cellIs" dxfId="132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horizontalDpi="4294967292" verticalDpi="4294967292" r:id="rId1"/>
  <headerFooter>
    <oddFooter>&amp;L&amp;8&amp;F&amp;C&amp;8&amp;D&amp;R&amp;8&amp;P/&amp;N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M11"/>
  <sheetViews>
    <sheetView topLeftCell="B1" workbookViewId="0">
      <selection activeCell="A13" sqref="A13"/>
    </sheetView>
  </sheetViews>
  <sheetFormatPr baseColWidth="10" defaultColWidth="11.19921875" defaultRowHeight="15.6" outlineLevelCol="1"/>
  <cols>
    <col min="1" max="1" width="21.8984375" style="46" bestFit="1" customWidth="1"/>
    <col min="2" max="2" width="9.59765625" style="46" bestFit="1" customWidth="1"/>
    <col min="3" max="3" width="1.8984375" style="46" customWidth="1"/>
    <col min="4" max="7" width="6.59765625" style="46" customWidth="1"/>
    <col min="8" max="8" width="6.59765625" style="46" bestFit="1" customWidth="1"/>
    <col min="9" max="9" width="7.19921875" style="46" bestFit="1" customWidth="1"/>
    <col min="10" max="10" width="7.19921875" style="47" bestFit="1" customWidth="1"/>
    <col min="11" max="11" width="27.19921875" style="29" bestFit="1" customWidth="1"/>
    <col min="12" max="12" width="31.09765625" style="46" hidden="1" customWidth="1" outlineLevel="1"/>
    <col min="13" max="13" width="11.19921875" style="60" collapsed="1"/>
    <col min="14" max="16384" width="11.19921875" style="60"/>
  </cols>
  <sheetData>
    <row r="1" spans="1:13" s="46" customFormat="1" ht="14.4">
      <c r="J1" s="47"/>
      <c r="K1" s="29"/>
    </row>
    <row r="2" spans="1:13" s="46" customFormat="1" ht="18">
      <c r="A2" s="85"/>
      <c r="B2" s="86">
        <v>2013</v>
      </c>
      <c r="C2" s="48"/>
      <c r="D2" s="135" t="s">
        <v>40</v>
      </c>
      <c r="E2" s="136"/>
      <c r="F2" s="136"/>
      <c r="G2" s="136"/>
      <c r="H2" s="87"/>
      <c r="I2" s="88"/>
      <c r="J2" s="49"/>
      <c r="K2" s="29"/>
    </row>
    <row r="3" spans="1:13" s="50" customFormat="1" ht="14.4">
      <c r="D3" s="94" t="s">
        <v>0</v>
      </c>
      <c r="E3" s="95" t="s">
        <v>1</v>
      </c>
      <c r="F3" s="95" t="s">
        <v>11</v>
      </c>
      <c r="G3" s="96" t="s">
        <v>20</v>
      </c>
      <c r="H3" s="137" t="s">
        <v>3</v>
      </c>
      <c r="I3" s="137" t="s">
        <v>35</v>
      </c>
      <c r="J3" s="93" t="s">
        <v>9</v>
      </c>
      <c r="K3" s="138" t="s">
        <v>12</v>
      </c>
      <c r="L3" s="138" t="s">
        <v>12</v>
      </c>
    </row>
    <row r="4" spans="1:13" s="46" customFormat="1" ht="14.4">
      <c r="B4" s="51"/>
      <c r="D4" s="52">
        <v>1</v>
      </c>
      <c r="E4" s="53">
        <v>0.5</v>
      </c>
      <c r="F4" s="53">
        <v>1</v>
      </c>
      <c r="G4" s="53">
        <v>1</v>
      </c>
      <c r="H4" s="137"/>
      <c r="I4" s="137"/>
      <c r="J4" s="93" t="s">
        <v>10</v>
      </c>
      <c r="K4" s="138"/>
      <c r="L4" s="138"/>
    </row>
    <row r="5" spans="1:13" s="56" customFormat="1" ht="10.199999999999999">
      <c r="A5" s="54"/>
      <c r="B5" s="55"/>
      <c r="J5" s="57"/>
      <c r="K5" s="58"/>
      <c r="L5" s="59"/>
    </row>
    <row r="6" spans="1:13" s="46" customFormat="1" ht="45" customHeight="1">
      <c r="A6" s="70" t="s">
        <v>44</v>
      </c>
      <c r="B6" s="70"/>
      <c r="D6" s="71"/>
      <c r="E6" s="72"/>
      <c r="F6" s="72"/>
      <c r="G6" s="71"/>
      <c r="H6" s="102" t="str">
        <f>IF(SUM(D6:G6)=0,"NR",$H$2-SUMPRODUCT(D6:G6,$D$4:$G$4))</f>
        <v>NR</v>
      </c>
      <c r="I6" s="98" t="str">
        <f>IF(H6=0,"complet",IF(H6="NR","NR",$H$2-H6))</f>
        <v>NR</v>
      </c>
      <c r="J6" s="107"/>
      <c r="K6" s="105"/>
      <c r="L6" s="72"/>
      <c r="M6" s="64"/>
    </row>
    <row r="7" spans="1:13" s="46" customFormat="1" ht="45" customHeight="1">
      <c r="A7" s="18" t="s">
        <v>45</v>
      </c>
      <c r="B7" s="18"/>
      <c r="C7" s="99"/>
      <c r="D7" s="18"/>
      <c r="E7" s="21"/>
      <c r="F7" s="21"/>
      <c r="G7" s="18"/>
      <c r="H7" s="19" t="str">
        <f t="shared" ref="H7:H9" si="0">IF(SUM(D7:G7)=0,"NR",$H$2-SUMPRODUCT(D7:G7,$D$4:$G$4))</f>
        <v>NR</v>
      </c>
      <c r="I7" s="98" t="str">
        <f t="shared" ref="I7:I9" si="1">IF(H7=0,"complet",IF(H7="NR","NR",$H$2-H7))</f>
        <v>NR</v>
      </c>
      <c r="J7" s="108"/>
      <c r="K7" s="106"/>
      <c r="L7" s="21"/>
      <c r="M7" s="64"/>
    </row>
    <row r="8" spans="1:13" s="46" customFormat="1" ht="45" customHeight="1">
      <c r="A8" s="70" t="s">
        <v>46</v>
      </c>
      <c r="B8" s="70"/>
      <c r="D8" s="71"/>
      <c r="E8" s="72"/>
      <c r="F8" s="72"/>
      <c r="G8" s="71"/>
      <c r="H8" s="102" t="str">
        <f t="shared" si="0"/>
        <v>NR</v>
      </c>
      <c r="I8" s="98" t="str">
        <f t="shared" si="1"/>
        <v>NR</v>
      </c>
      <c r="J8" s="107"/>
      <c r="K8" s="105"/>
      <c r="L8" s="21"/>
      <c r="M8" s="64"/>
    </row>
    <row r="9" spans="1:13" s="46" customFormat="1" ht="45" customHeight="1">
      <c r="A9" s="18" t="s">
        <v>47</v>
      </c>
      <c r="B9" s="18"/>
      <c r="D9" s="103"/>
      <c r="E9" s="21"/>
      <c r="F9" s="21"/>
      <c r="G9" s="18"/>
      <c r="H9" s="19" t="str">
        <f t="shared" si="0"/>
        <v>NR</v>
      </c>
      <c r="I9" s="98" t="str">
        <f t="shared" si="1"/>
        <v>NR</v>
      </c>
      <c r="J9" s="108"/>
      <c r="K9" s="106"/>
      <c r="L9" s="72"/>
      <c r="M9" s="64"/>
    </row>
    <row r="11" spans="1:13">
      <c r="D11" s="119">
        <f>SUM(D6:D9)</f>
        <v>0</v>
      </c>
      <c r="E11" s="119">
        <f t="shared" ref="E11:G11" si="2">SUM(E6:E9)</f>
        <v>0</v>
      </c>
      <c r="F11" s="119">
        <f t="shared" si="2"/>
        <v>0</v>
      </c>
      <c r="G11" s="119">
        <f t="shared" si="2"/>
        <v>0</v>
      </c>
      <c r="H11" s="119">
        <f>SUM(H6:H9)</f>
        <v>0</v>
      </c>
      <c r="I11" s="120">
        <f>SUM(I6:I9)</f>
        <v>0</v>
      </c>
      <c r="J11" s="121"/>
    </row>
  </sheetData>
  <sheetProtection selectLockedCells="1"/>
  <mergeCells count="5">
    <mergeCell ref="D2:G2"/>
    <mergeCell ref="H3:H4"/>
    <mergeCell ref="I3:I4"/>
    <mergeCell ref="K3:K4"/>
    <mergeCell ref="L3:L4"/>
  </mergeCells>
  <conditionalFormatting sqref="H6:H9">
    <cfRule type="containsText" dxfId="131" priority="179" operator="containsText" text="NR">
      <formula>NOT(ISERROR(SEARCH("NR",H6)))</formula>
    </cfRule>
    <cfRule type="cellIs" dxfId="130" priority="180" operator="lessThanOrEqual">
      <formula>3</formula>
    </cfRule>
    <cfRule type="cellIs" dxfId="129" priority="181" operator="between">
      <formula>3</formula>
      <formula>8</formula>
    </cfRule>
    <cfRule type="cellIs" dxfId="128" priority="182" operator="greaterThanOrEqual">
      <formula>8</formula>
    </cfRule>
  </conditionalFormatting>
  <conditionalFormatting sqref="H6:H9">
    <cfRule type="containsText" dxfId="127" priority="163" operator="containsText" text="NR">
      <formula>NOT(ISERROR(SEARCH("NR",H6)))</formula>
    </cfRule>
    <cfRule type="cellIs" dxfId="126" priority="164" operator="lessThanOrEqual">
      <formula>3</formula>
    </cfRule>
    <cfRule type="cellIs" dxfId="125" priority="165" operator="between">
      <formula>3</formula>
      <formula>8</formula>
    </cfRule>
    <cfRule type="cellIs" dxfId="124" priority="166" operator="greaterThanOrEqual">
      <formula>8</formula>
    </cfRule>
  </conditionalFormatting>
  <conditionalFormatting sqref="H6:H9">
    <cfRule type="containsText" dxfId="123" priority="143" operator="containsText" text="NR">
      <formula>NOT(ISERROR(SEARCH("NR",H6)))</formula>
    </cfRule>
    <cfRule type="cellIs" dxfId="122" priority="144" operator="lessThanOrEqual">
      <formula>3</formula>
    </cfRule>
    <cfRule type="cellIs" dxfId="121" priority="145" operator="between">
      <formula>3</formula>
      <formula>8</formula>
    </cfRule>
    <cfRule type="cellIs" dxfId="120" priority="146" operator="greaterThanOrEqual">
      <formula>8</formula>
    </cfRule>
  </conditionalFormatting>
  <conditionalFormatting sqref="I6:I9">
    <cfRule type="cellIs" dxfId="119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A10" sqref="A10"/>
    </sheetView>
  </sheetViews>
  <sheetFormatPr baseColWidth="10" defaultColWidth="11" defaultRowHeight="14.4" outlineLevelCol="1"/>
  <cols>
    <col min="1" max="1" width="21.8984375" style="46" bestFit="1" customWidth="1"/>
    <col min="2" max="2" width="9.59765625" style="46" bestFit="1" customWidth="1"/>
    <col min="3" max="3" width="1.8984375" style="46" customWidth="1"/>
    <col min="4" max="7" width="6.59765625" style="46" customWidth="1"/>
    <col min="8" max="8" width="6.59765625" style="46" bestFit="1" customWidth="1"/>
    <col min="9" max="9" width="7.19921875" style="46" bestFit="1" customWidth="1"/>
    <col min="10" max="10" width="7.19921875" style="47" bestFit="1" customWidth="1"/>
    <col min="11" max="11" width="27.19921875" style="29" bestFit="1" customWidth="1"/>
    <col min="12" max="12" width="31.09765625" style="46" hidden="1" customWidth="1" outlineLevel="1"/>
    <col min="13" max="13" width="11" style="61" collapsed="1"/>
    <col min="14" max="16384" width="11" style="61"/>
  </cols>
  <sheetData>
    <row r="1" spans="1:13" s="46" customFormat="1">
      <c r="J1" s="47"/>
      <c r="K1" s="29"/>
    </row>
    <row r="2" spans="1:13" s="46" customFormat="1" ht="18">
      <c r="A2" s="79"/>
      <c r="B2" s="80">
        <v>2013</v>
      </c>
      <c r="C2" s="33"/>
      <c r="D2" s="139" t="s">
        <v>38</v>
      </c>
      <c r="E2" s="140"/>
      <c r="F2" s="140"/>
      <c r="G2" s="140"/>
      <c r="H2" s="83"/>
      <c r="I2" s="84"/>
      <c r="J2" s="34"/>
      <c r="K2" s="32"/>
      <c r="L2" s="30"/>
    </row>
    <row r="3" spans="1:13" s="50" customFormat="1">
      <c r="A3" s="35"/>
      <c r="B3" s="35"/>
      <c r="C3" s="35"/>
      <c r="D3" s="90" t="s">
        <v>0</v>
      </c>
      <c r="E3" s="91" t="s">
        <v>1</v>
      </c>
      <c r="F3" s="91" t="s">
        <v>11</v>
      </c>
      <c r="G3" s="92" t="s">
        <v>20</v>
      </c>
      <c r="H3" s="132" t="s">
        <v>3</v>
      </c>
      <c r="I3" s="132" t="s">
        <v>35</v>
      </c>
      <c r="J3" s="89" t="s">
        <v>9</v>
      </c>
      <c r="K3" s="134" t="s">
        <v>12</v>
      </c>
      <c r="L3" s="134" t="s">
        <v>12</v>
      </c>
    </row>
    <row r="4" spans="1:13" s="46" customFormat="1">
      <c r="A4" s="30"/>
      <c r="B4" s="36"/>
      <c r="C4" s="30"/>
      <c r="D4" s="37">
        <v>1</v>
      </c>
      <c r="E4" s="38">
        <v>0.5</v>
      </c>
      <c r="F4" s="38">
        <v>1</v>
      </c>
      <c r="G4" s="38">
        <v>1</v>
      </c>
      <c r="H4" s="132"/>
      <c r="I4" s="132"/>
      <c r="J4" s="89" t="s">
        <v>10</v>
      </c>
      <c r="K4" s="134"/>
      <c r="L4" s="134"/>
    </row>
    <row r="5" spans="1:13" s="56" customFormat="1" ht="10.199999999999999">
      <c r="A5" s="39"/>
      <c r="B5" s="40"/>
      <c r="C5" s="41"/>
      <c r="D5" s="41"/>
      <c r="E5" s="41"/>
      <c r="F5" s="41"/>
      <c r="G5" s="41"/>
      <c r="H5" s="41"/>
      <c r="I5" s="41"/>
      <c r="J5" s="42"/>
      <c r="K5" s="43"/>
      <c r="L5" s="44"/>
    </row>
    <row r="6" spans="1:13" s="46" customFormat="1" ht="45" customHeight="1">
      <c r="A6" s="97" t="s">
        <v>44</v>
      </c>
      <c r="B6" s="97"/>
      <c r="D6" s="71"/>
      <c r="E6" s="72"/>
      <c r="F6" s="72"/>
      <c r="G6" s="71"/>
      <c r="H6" s="101" t="str">
        <f>IF(SUM(D6:G6)=0,"NR",$H$2-SUMPRODUCT(D6:G6,$D$4:$G$4))</f>
        <v>NR</v>
      </c>
      <c r="I6" s="98" t="str">
        <f>IF(H6=0,"complet",IF(H6="NR","NR",$H$2-H6))</f>
        <v>NR</v>
      </c>
      <c r="J6" s="107"/>
      <c r="K6" s="105"/>
      <c r="L6" s="72"/>
      <c r="M6" s="64"/>
    </row>
    <row r="7" spans="1:13" s="46" customFormat="1" ht="45" customHeight="1">
      <c r="A7" s="18" t="s">
        <v>45</v>
      </c>
      <c r="B7" s="18"/>
      <c r="C7" s="99"/>
      <c r="D7" s="18"/>
      <c r="E7" s="21"/>
      <c r="F7" s="21"/>
      <c r="G7" s="18"/>
      <c r="H7" s="45" t="str">
        <f t="shared" ref="H7:H9" si="0">IF(SUM(D7:G7)=0,"NR",$H$2-SUMPRODUCT(D7:G7,$D$4:$G$4))</f>
        <v>NR</v>
      </c>
      <c r="I7" s="98" t="str">
        <f t="shared" ref="I7:I9" si="1">IF(H7=0,"complet",IF(H7="NR","NR",$H$2-H7))</f>
        <v>NR</v>
      </c>
      <c r="J7" s="108"/>
      <c r="K7" s="106"/>
      <c r="L7" s="21"/>
      <c r="M7" s="64"/>
    </row>
    <row r="8" spans="1:13" s="46" customFormat="1" ht="45" customHeight="1">
      <c r="A8" s="97" t="s">
        <v>46</v>
      </c>
      <c r="B8" s="97"/>
      <c r="D8" s="71"/>
      <c r="E8" s="72"/>
      <c r="F8" s="72"/>
      <c r="G8" s="71"/>
      <c r="H8" s="101" t="str">
        <f t="shared" si="0"/>
        <v>NR</v>
      </c>
      <c r="I8" s="98" t="str">
        <f t="shared" si="1"/>
        <v>NR</v>
      </c>
      <c r="J8" s="107"/>
      <c r="K8" s="105"/>
      <c r="L8" s="21"/>
      <c r="M8" s="64"/>
    </row>
    <row r="9" spans="1:13" s="46" customFormat="1" ht="45" customHeight="1">
      <c r="A9" s="18" t="s">
        <v>47</v>
      </c>
      <c r="B9" s="18"/>
      <c r="D9" s="103"/>
      <c r="E9" s="21"/>
      <c r="F9" s="21"/>
      <c r="G9" s="18"/>
      <c r="H9" s="45" t="str">
        <f t="shared" si="0"/>
        <v>NR</v>
      </c>
      <c r="I9" s="63" t="str">
        <f t="shared" si="1"/>
        <v>NR</v>
      </c>
      <c r="J9" s="108"/>
      <c r="K9" s="106"/>
      <c r="L9" s="72"/>
      <c r="M9" s="64"/>
    </row>
    <row r="11" spans="1:13">
      <c r="D11" s="119">
        <f>SUM(D6:D9)</f>
        <v>0</v>
      </c>
      <c r="E11" s="119">
        <f t="shared" ref="E11:G11" si="2">SUM(E6:E9)</f>
        <v>0</v>
      </c>
      <c r="F11" s="119">
        <f t="shared" si="2"/>
        <v>0</v>
      </c>
      <c r="G11" s="119">
        <f t="shared" si="2"/>
        <v>0</v>
      </c>
      <c r="H11" s="119">
        <f>SUM(H6:H9)</f>
        <v>0</v>
      </c>
      <c r="I11" s="120">
        <f>SUM(I6:I9)</f>
        <v>0</v>
      </c>
      <c r="J11" s="121"/>
    </row>
  </sheetData>
  <sheetProtection selectLockedCells="1"/>
  <mergeCells count="5">
    <mergeCell ref="H3:H4"/>
    <mergeCell ref="K3:K4"/>
    <mergeCell ref="D2:G2"/>
    <mergeCell ref="L3:L4"/>
    <mergeCell ref="I3:I4"/>
  </mergeCells>
  <conditionalFormatting sqref="H6:H9">
    <cfRule type="containsText" dxfId="118" priority="183" operator="containsText" text="NR">
      <formula>NOT(ISERROR(SEARCH("NR",H6)))</formula>
    </cfRule>
    <cfRule type="cellIs" dxfId="117" priority="184" operator="lessThanOrEqual">
      <formula>3</formula>
    </cfRule>
    <cfRule type="cellIs" dxfId="116" priority="185" operator="between">
      <formula>3</formula>
      <formula>8</formula>
    </cfRule>
    <cfRule type="cellIs" dxfId="115" priority="186" operator="greaterThanOrEqual">
      <formula>8</formula>
    </cfRule>
  </conditionalFormatting>
  <conditionalFormatting sqref="H6:H9">
    <cfRule type="containsText" dxfId="114" priority="163" operator="containsText" text="NR">
      <formula>NOT(ISERROR(SEARCH("NR",H6)))</formula>
    </cfRule>
    <cfRule type="cellIs" dxfId="113" priority="164" operator="lessThanOrEqual">
      <formula>3</formula>
    </cfRule>
    <cfRule type="cellIs" dxfId="112" priority="165" operator="between">
      <formula>3</formula>
      <formula>8</formula>
    </cfRule>
    <cfRule type="cellIs" dxfId="111" priority="166" operator="greaterThanOrEqual">
      <formula>8</formula>
    </cfRule>
  </conditionalFormatting>
  <conditionalFormatting sqref="H6:H9">
    <cfRule type="containsText" dxfId="110" priority="143" operator="containsText" text="NR">
      <formula>NOT(ISERROR(SEARCH("NR",H6)))</formula>
    </cfRule>
    <cfRule type="cellIs" dxfId="109" priority="144" operator="lessThanOrEqual">
      <formula>3</formula>
    </cfRule>
    <cfRule type="cellIs" dxfId="108" priority="145" operator="between">
      <formula>3</formula>
      <formula>8</formula>
    </cfRule>
    <cfRule type="cellIs" dxfId="107" priority="146" operator="greaterThanOrEqual">
      <formula>8</formula>
    </cfRule>
  </conditionalFormatting>
  <conditionalFormatting sqref="I6:I9">
    <cfRule type="cellIs" dxfId="106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A13" sqref="A13"/>
    </sheetView>
  </sheetViews>
  <sheetFormatPr baseColWidth="10" defaultColWidth="11" defaultRowHeight="14.4" outlineLevelCol="1"/>
  <cols>
    <col min="1" max="1" width="21.8984375" style="46" bestFit="1" customWidth="1"/>
    <col min="2" max="2" width="9.59765625" style="46" bestFit="1" customWidth="1"/>
    <col min="3" max="3" width="1.8984375" style="46" customWidth="1"/>
    <col min="4" max="7" width="6.59765625" style="46" customWidth="1"/>
    <col min="8" max="8" width="6.59765625" style="46" bestFit="1" customWidth="1"/>
    <col min="9" max="9" width="7.19921875" style="46" bestFit="1" customWidth="1"/>
    <col min="10" max="10" width="7.19921875" style="47" bestFit="1" customWidth="1"/>
    <col min="11" max="11" width="27.19921875" style="29" bestFit="1" customWidth="1"/>
    <col min="12" max="12" width="31.09765625" style="46" hidden="1" customWidth="1" outlineLevel="1"/>
    <col min="13" max="13" width="11" style="61" collapsed="1"/>
    <col min="14" max="16384" width="11" style="61"/>
  </cols>
  <sheetData>
    <row r="1" spans="1:13" s="46" customFormat="1">
      <c r="A1" s="30"/>
      <c r="B1" s="30"/>
      <c r="C1" s="30"/>
      <c r="D1" s="30"/>
      <c r="E1" s="30"/>
      <c r="F1" s="30"/>
      <c r="G1" s="30"/>
      <c r="H1" s="30"/>
      <c r="I1" s="30"/>
      <c r="J1" s="31"/>
      <c r="K1" s="32"/>
      <c r="L1" s="30"/>
    </row>
    <row r="2" spans="1:13" s="46" customFormat="1" ht="18">
      <c r="A2" s="79"/>
      <c r="B2" s="80">
        <v>2013</v>
      </c>
      <c r="C2" s="33"/>
      <c r="D2" s="81" t="s">
        <v>36</v>
      </c>
      <c r="E2" s="82"/>
      <c r="F2" s="82"/>
      <c r="G2" s="82"/>
      <c r="H2" s="83">
        <v>21</v>
      </c>
      <c r="I2" s="84"/>
      <c r="J2" s="34"/>
      <c r="K2" s="32"/>
      <c r="L2" s="30"/>
    </row>
    <row r="3" spans="1:13" s="50" customFormat="1">
      <c r="A3" s="35"/>
      <c r="B3" s="35"/>
      <c r="C3" s="35"/>
      <c r="D3" s="90" t="s">
        <v>0</v>
      </c>
      <c r="E3" s="91" t="s">
        <v>1</v>
      </c>
      <c r="F3" s="91" t="s">
        <v>11</v>
      </c>
      <c r="G3" s="92" t="s">
        <v>20</v>
      </c>
      <c r="H3" s="131" t="s">
        <v>3</v>
      </c>
      <c r="I3" s="132" t="s">
        <v>35</v>
      </c>
      <c r="J3" s="89" t="s">
        <v>9</v>
      </c>
      <c r="K3" s="133" t="s">
        <v>12</v>
      </c>
      <c r="L3" s="134" t="s">
        <v>12</v>
      </c>
    </row>
    <row r="4" spans="1:13" s="46" customFormat="1">
      <c r="A4" s="30"/>
      <c r="B4" s="36"/>
      <c r="C4" s="30"/>
      <c r="D4" s="37">
        <v>1</v>
      </c>
      <c r="E4" s="38">
        <v>0.5</v>
      </c>
      <c r="F4" s="38">
        <v>1</v>
      </c>
      <c r="G4" s="38">
        <v>1</v>
      </c>
      <c r="H4" s="132"/>
      <c r="I4" s="132"/>
      <c r="J4" s="89" t="s">
        <v>10</v>
      </c>
      <c r="K4" s="133"/>
      <c r="L4" s="134"/>
    </row>
    <row r="5" spans="1:13" s="56" customFormat="1" ht="10.199999999999999">
      <c r="A5" s="39"/>
      <c r="B5" s="40"/>
      <c r="C5" s="41"/>
      <c r="D5" s="41"/>
      <c r="E5" s="41"/>
      <c r="F5" s="41"/>
      <c r="G5" s="41"/>
      <c r="H5" s="41"/>
      <c r="I5" s="41"/>
      <c r="J5" s="42"/>
      <c r="K5" s="43"/>
      <c r="L5" s="44"/>
    </row>
    <row r="6" spans="1:13" s="46" customFormat="1" ht="45" customHeight="1">
      <c r="A6" s="97" t="s">
        <v>44</v>
      </c>
      <c r="B6" s="97"/>
      <c r="D6" s="71"/>
      <c r="E6" s="72"/>
      <c r="F6" s="72"/>
      <c r="G6" s="71"/>
      <c r="H6" s="101" t="str">
        <f>IF(SUM(D6:G6)=0,"NR",$H$2-SUMPRODUCT(D6:G6,$D$4:$G$4))</f>
        <v>NR</v>
      </c>
      <c r="I6" s="98" t="str">
        <f>IF(H6=0,"complet",IF(H6="NR","NR",$H$2-H6))</f>
        <v>NR</v>
      </c>
      <c r="J6" s="107"/>
      <c r="K6" s="105"/>
      <c r="L6" s="72"/>
      <c r="M6" s="64"/>
    </row>
    <row r="7" spans="1:13" s="46" customFormat="1" ht="45" customHeight="1">
      <c r="A7" s="18" t="s">
        <v>45</v>
      </c>
      <c r="B7" s="18"/>
      <c r="C7" s="99"/>
      <c r="D7" s="18"/>
      <c r="E7" s="21"/>
      <c r="F7" s="21"/>
      <c r="G7" s="18"/>
      <c r="H7" s="45" t="str">
        <f t="shared" ref="H7:H9" si="0">IF(SUM(D7:G7)=0,"NR",$H$2-SUMPRODUCT(D7:G7,$D$4:$G$4))</f>
        <v>NR</v>
      </c>
      <c r="I7" s="98" t="str">
        <f t="shared" ref="I7:I9" si="1">IF(H7=0,"complet",IF(H7="NR","NR",$H$2-H7))</f>
        <v>NR</v>
      </c>
      <c r="J7" s="108"/>
      <c r="K7" s="106"/>
      <c r="L7" s="21"/>
      <c r="M7" s="64"/>
    </row>
    <row r="8" spans="1:13" s="46" customFormat="1" ht="45" customHeight="1">
      <c r="A8" s="97" t="s">
        <v>46</v>
      </c>
      <c r="B8" s="97"/>
      <c r="D8" s="71"/>
      <c r="E8" s="72"/>
      <c r="F8" s="72"/>
      <c r="G8" s="71"/>
      <c r="H8" s="101" t="str">
        <f t="shared" si="0"/>
        <v>NR</v>
      </c>
      <c r="I8" s="98" t="str">
        <f t="shared" si="1"/>
        <v>NR</v>
      </c>
      <c r="J8" s="107"/>
      <c r="K8" s="105"/>
      <c r="L8" s="21"/>
      <c r="M8" s="64"/>
    </row>
    <row r="9" spans="1:13" s="46" customFormat="1" ht="45" customHeight="1">
      <c r="A9" s="18" t="s">
        <v>47</v>
      </c>
      <c r="B9" s="18"/>
      <c r="D9" s="103"/>
      <c r="E9" s="21"/>
      <c r="F9" s="21"/>
      <c r="G9" s="18"/>
      <c r="H9" s="45" t="str">
        <f t="shared" si="0"/>
        <v>NR</v>
      </c>
      <c r="I9" s="98" t="str">
        <f t="shared" si="1"/>
        <v>NR</v>
      </c>
      <c r="J9" s="108"/>
      <c r="K9" s="106"/>
      <c r="L9" s="72"/>
      <c r="M9" s="64"/>
    </row>
    <row r="11" spans="1:13">
      <c r="D11" s="119">
        <f>SUM(D6:D9)</f>
        <v>0</v>
      </c>
      <c r="E11" s="119">
        <f t="shared" ref="E11:G11" si="2">SUM(E6:E9)</f>
        <v>0</v>
      </c>
      <c r="F11" s="119">
        <f t="shared" si="2"/>
        <v>0</v>
      </c>
      <c r="G11" s="119">
        <f t="shared" si="2"/>
        <v>0</v>
      </c>
      <c r="H11" s="119">
        <f>SUM(H6:H9)</f>
        <v>0</v>
      </c>
      <c r="I11" s="120">
        <f>SUM(I6:I9)</f>
        <v>0</v>
      </c>
      <c r="J11" s="121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105" priority="183" operator="containsText" text="NR">
      <formula>NOT(ISERROR(SEARCH("NR",H6)))</formula>
    </cfRule>
    <cfRule type="cellIs" dxfId="104" priority="184" operator="lessThanOrEqual">
      <formula>3</formula>
    </cfRule>
    <cfRule type="cellIs" dxfId="103" priority="185" operator="between">
      <formula>3</formula>
      <formula>8</formula>
    </cfRule>
    <cfRule type="cellIs" dxfId="102" priority="186" operator="greaterThanOrEqual">
      <formula>8</formula>
    </cfRule>
  </conditionalFormatting>
  <conditionalFormatting sqref="H6:H9">
    <cfRule type="containsText" dxfId="101" priority="163" operator="containsText" text="NR">
      <formula>NOT(ISERROR(SEARCH("NR",H6)))</formula>
    </cfRule>
    <cfRule type="cellIs" dxfId="100" priority="164" operator="lessThanOrEqual">
      <formula>3</formula>
    </cfRule>
    <cfRule type="cellIs" dxfId="99" priority="165" operator="between">
      <formula>3</formula>
      <formula>8</formula>
    </cfRule>
    <cfRule type="cellIs" dxfId="98" priority="166" operator="greaterThanOrEqual">
      <formula>8</formula>
    </cfRule>
  </conditionalFormatting>
  <conditionalFormatting sqref="H6:H9">
    <cfRule type="containsText" dxfId="97" priority="143" operator="containsText" text="NR">
      <formula>NOT(ISERROR(SEARCH("NR",H6)))</formula>
    </cfRule>
    <cfRule type="cellIs" dxfId="96" priority="144" operator="lessThanOrEqual">
      <formula>3</formula>
    </cfRule>
    <cfRule type="cellIs" dxfId="95" priority="145" operator="between">
      <formula>3</formula>
      <formula>8</formula>
    </cfRule>
    <cfRule type="cellIs" dxfId="94" priority="146" operator="greaterThanOrEqual">
      <formula>8</formula>
    </cfRule>
  </conditionalFormatting>
  <conditionalFormatting sqref="I6:I9">
    <cfRule type="cellIs" dxfId="93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horizontalDpi="4294967292" verticalDpi="4294967292" r:id="rId1"/>
  <headerFooter>
    <oddFooter>&amp;L&amp;8&amp;F&amp;C&amp;8&amp;D&amp;R&amp;8&amp;P/&amp;N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A13" sqref="A13"/>
    </sheetView>
  </sheetViews>
  <sheetFormatPr baseColWidth="10" defaultColWidth="11" defaultRowHeight="14.4" outlineLevelCol="1"/>
  <cols>
    <col min="1" max="1" width="21.8984375" style="46" bestFit="1" customWidth="1"/>
    <col min="2" max="2" width="9.59765625" style="46" bestFit="1" customWidth="1"/>
    <col min="3" max="3" width="1.8984375" style="46" customWidth="1"/>
    <col min="4" max="7" width="6.59765625" style="46" customWidth="1"/>
    <col min="8" max="8" width="6.59765625" style="46" bestFit="1" customWidth="1"/>
    <col min="9" max="9" width="7.19921875" style="46" bestFit="1" customWidth="1"/>
    <col min="10" max="10" width="7.19921875" style="47" bestFit="1" customWidth="1"/>
    <col min="11" max="11" width="27.19921875" style="29" bestFit="1" customWidth="1"/>
    <col min="12" max="12" width="31.09765625" style="46" hidden="1" customWidth="1" outlineLevel="1"/>
    <col min="13" max="13" width="11" style="46" collapsed="1"/>
    <col min="14" max="16384" width="11" style="46"/>
  </cols>
  <sheetData>
    <row r="1" spans="1:13">
      <c r="A1" s="30"/>
      <c r="B1" s="30"/>
      <c r="C1" s="30"/>
      <c r="D1" s="30"/>
      <c r="E1" s="30"/>
      <c r="F1" s="30"/>
      <c r="G1" s="30"/>
      <c r="H1" s="30"/>
      <c r="I1" s="30"/>
      <c r="J1" s="31"/>
      <c r="K1" s="32"/>
      <c r="L1" s="30"/>
    </row>
    <row r="2" spans="1:13" ht="18">
      <c r="A2" s="79"/>
      <c r="B2" s="80">
        <v>2013</v>
      </c>
      <c r="C2" s="33"/>
      <c r="D2" s="81" t="s">
        <v>37</v>
      </c>
      <c r="E2" s="82"/>
      <c r="F2" s="82"/>
      <c r="G2" s="82"/>
      <c r="H2" s="83"/>
      <c r="I2" s="84"/>
      <c r="J2" s="34"/>
      <c r="K2" s="32"/>
      <c r="L2" s="30"/>
    </row>
    <row r="3" spans="1:13" s="50" customFormat="1">
      <c r="A3" s="35"/>
      <c r="B3" s="35"/>
      <c r="C3" s="35"/>
      <c r="D3" s="90" t="s">
        <v>0</v>
      </c>
      <c r="E3" s="91" t="s">
        <v>1</v>
      </c>
      <c r="F3" s="91" t="s">
        <v>11</v>
      </c>
      <c r="G3" s="92" t="s">
        <v>20</v>
      </c>
      <c r="H3" s="131" t="s">
        <v>3</v>
      </c>
      <c r="I3" s="132" t="s">
        <v>35</v>
      </c>
      <c r="J3" s="89" t="s">
        <v>9</v>
      </c>
      <c r="K3" s="133" t="s">
        <v>12</v>
      </c>
      <c r="L3" s="134" t="s">
        <v>12</v>
      </c>
    </row>
    <row r="4" spans="1:13">
      <c r="A4" s="30"/>
      <c r="B4" s="36"/>
      <c r="C4" s="30"/>
      <c r="D4" s="37">
        <v>1</v>
      </c>
      <c r="E4" s="38">
        <v>0.5</v>
      </c>
      <c r="F4" s="38">
        <v>1</v>
      </c>
      <c r="G4" s="38">
        <v>1</v>
      </c>
      <c r="H4" s="132"/>
      <c r="I4" s="132"/>
      <c r="J4" s="89" t="s">
        <v>10</v>
      </c>
      <c r="K4" s="133"/>
      <c r="L4" s="134"/>
    </row>
    <row r="5" spans="1:13" s="56" customFormat="1" ht="10.199999999999999">
      <c r="A5" s="39"/>
      <c r="B5" s="40"/>
      <c r="C5" s="41"/>
      <c r="D5" s="41"/>
      <c r="E5" s="41"/>
      <c r="F5" s="41"/>
      <c r="G5" s="41"/>
      <c r="H5" s="41"/>
      <c r="I5" s="41"/>
      <c r="J5" s="42"/>
      <c r="K5" s="43"/>
      <c r="L5" s="44"/>
    </row>
    <row r="6" spans="1:13" ht="45" customHeight="1">
      <c r="A6" s="97" t="s">
        <v>44</v>
      </c>
      <c r="B6" s="97"/>
      <c r="D6" s="71"/>
      <c r="E6" s="72"/>
      <c r="F6" s="72"/>
      <c r="G6" s="71"/>
      <c r="H6" s="101" t="str">
        <f>IF(SUM(D6:G6)=0,"NR",$H$2-SUMPRODUCT(D6:G6,$D$4:$G$4))</f>
        <v>NR</v>
      </c>
      <c r="I6" s="98" t="str">
        <f>IF(H6=0,"complet",IF(H6="NR","NR",$H$2-H6))</f>
        <v>NR</v>
      </c>
      <c r="J6" s="107"/>
      <c r="K6" s="105"/>
      <c r="L6" s="72"/>
      <c r="M6" s="64"/>
    </row>
    <row r="7" spans="1:13" ht="45" customHeight="1">
      <c r="A7" s="18" t="s">
        <v>45</v>
      </c>
      <c r="B7" s="18"/>
      <c r="C7" s="99"/>
      <c r="D7" s="18"/>
      <c r="E7" s="21"/>
      <c r="F7" s="21"/>
      <c r="G7" s="18"/>
      <c r="H7" s="45" t="str">
        <f t="shared" ref="H7:H9" si="0">IF(SUM(D7:G7)=0,"NR",$H$2-SUMPRODUCT(D7:G7,$D$4:$G$4))</f>
        <v>NR</v>
      </c>
      <c r="I7" s="98" t="str">
        <f t="shared" ref="I7:I9" si="1">IF(H7=0,"complet",IF(H7="NR","NR",$H$2-H7))</f>
        <v>NR</v>
      </c>
      <c r="J7" s="108"/>
      <c r="K7" s="106"/>
      <c r="L7" s="21"/>
      <c r="M7" s="64"/>
    </row>
    <row r="8" spans="1:13" ht="45" customHeight="1">
      <c r="A8" s="97" t="s">
        <v>46</v>
      </c>
      <c r="B8" s="97"/>
      <c r="D8" s="71"/>
      <c r="E8" s="72"/>
      <c r="F8" s="72"/>
      <c r="G8" s="71"/>
      <c r="H8" s="101" t="str">
        <f t="shared" si="0"/>
        <v>NR</v>
      </c>
      <c r="I8" s="98" t="str">
        <f t="shared" si="1"/>
        <v>NR</v>
      </c>
      <c r="J8" s="107"/>
      <c r="K8" s="105"/>
      <c r="L8" s="21"/>
      <c r="M8" s="64"/>
    </row>
    <row r="9" spans="1:13" ht="45" customHeight="1">
      <c r="A9" s="18" t="s">
        <v>47</v>
      </c>
      <c r="B9" s="18"/>
      <c r="D9" s="103"/>
      <c r="E9" s="21"/>
      <c r="F9" s="21"/>
      <c r="G9" s="18"/>
      <c r="H9" s="45" t="str">
        <f t="shared" si="0"/>
        <v>NR</v>
      </c>
      <c r="I9" s="98" t="str">
        <f t="shared" si="1"/>
        <v>NR</v>
      </c>
      <c r="J9" s="108"/>
      <c r="K9" s="106"/>
      <c r="L9" s="72"/>
      <c r="M9" s="64"/>
    </row>
    <row r="11" spans="1:13">
      <c r="D11" s="119">
        <f>SUM(D6:D9)</f>
        <v>0</v>
      </c>
      <c r="E11" s="119">
        <f t="shared" ref="E11:G11" si="2">SUM(E6:E9)</f>
        <v>0</v>
      </c>
      <c r="F11" s="119">
        <f t="shared" si="2"/>
        <v>0</v>
      </c>
      <c r="G11" s="119">
        <f t="shared" si="2"/>
        <v>0</v>
      </c>
      <c r="H11" s="119">
        <f>SUM(H6:H9)</f>
        <v>0</v>
      </c>
      <c r="I11" s="120">
        <f>SUM(I6:I9)</f>
        <v>0</v>
      </c>
      <c r="J11" s="121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92" priority="123" operator="containsText" text="NR">
      <formula>NOT(ISERROR(SEARCH("NR",H6)))</formula>
    </cfRule>
    <cfRule type="cellIs" dxfId="91" priority="124" operator="lessThanOrEqual">
      <formula>3</formula>
    </cfRule>
    <cfRule type="cellIs" dxfId="90" priority="125" operator="between">
      <formula>3</formula>
      <formula>8</formula>
    </cfRule>
    <cfRule type="cellIs" dxfId="89" priority="126" operator="greaterThanOrEqual">
      <formula>8</formula>
    </cfRule>
  </conditionalFormatting>
  <conditionalFormatting sqref="H6:H9">
    <cfRule type="containsText" dxfId="88" priority="75" operator="containsText" text="NR">
      <formula>NOT(ISERROR(SEARCH("NR",H6)))</formula>
    </cfRule>
    <cfRule type="cellIs" dxfId="87" priority="76" operator="lessThanOrEqual">
      <formula>3</formula>
    </cfRule>
    <cfRule type="cellIs" dxfId="86" priority="77" operator="between">
      <formula>3</formula>
      <formula>8</formula>
    </cfRule>
    <cfRule type="cellIs" dxfId="85" priority="78" operator="greaterThanOrEqual">
      <formula>8</formula>
    </cfRule>
  </conditionalFormatting>
  <conditionalFormatting sqref="H6:H9">
    <cfRule type="containsText" dxfId="84" priority="55" operator="containsText" text="NR">
      <formula>NOT(ISERROR(SEARCH("NR",H6)))</formula>
    </cfRule>
    <cfRule type="cellIs" dxfId="83" priority="56" operator="lessThanOrEqual">
      <formula>3</formula>
    </cfRule>
    <cfRule type="cellIs" dxfId="82" priority="57" operator="between">
      <formula>3</formula>
      <formula>8</formula>
    </cfRule>
    <cfRule type="cellIs" dxfId="81" priority="58" operator="greaterThanOrEqual">
      <formula>8</formula>
    </cfRule>
  </conditionalFormatting>
  <conditionalFormatting sqref="I6:I9">
    <cfRule type="cellIs" dxfId="80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dimension ref="A1:M13"/>
  <sheetViews>
    <sheetView workbookViewId="0">
      <selection activeCell="A13" sqref="A13"/>
    </sheetView>
  </sheetViews>
  <sheetFormatPr baseColWidth="10" defaultColWidth="11" defaultRowHeight="14.4" outlineLevelCol="1"/>
  <cols>
    <col min="1" max="1" width="21.8984375" style="46" bestFit="1" customWidth="1"/>
    <col min="2" max="2" width="9.59765625" style="46" bestFit="1" customWidth="1"/>
    <col min="3" max="3" width="1.8984375" style="46" customWidth="1"/>
    <col min="4" max="7" width="6.59765625" style="46" customWidth="1"/>
    <col min="8" max="8" width="6.59765625" style="46" bestFit="1" customWidth="1"/>
    <col min="9" max="9" width="7.19921875" style="46" bestFit="1" customWidth="1"/>
    <col min="10" max="10" width="7.69921875" style="47" bestFit="1" customWidth="1"/>
    <col min="11" max="11" width="27.19921875" style="29" bestFit="1" customWidth="1"/>
    <col min="12" max="12" width="31.09765625" style="46" hidden="1" customWidth="1" outlineLevel="1"/>
    <col min="13" max="13" width="11" style="46" collapsed="1"/>
    <col min="14" max="16384" width="11" style="46"/>
  </cols>
  <sheetData>
    <row r="1" spans="1:13">
      <c r="A1" s="30"/>
      <c r="B1" s="30"/>
      <c r="C1" s="30"/>
      <c r="D1" s="30"/>
      <c r="E1" s="30"/>
      <c r="F1" s="30"/>
      <c r="G1" s="30"/>
      <c r="H1" s="30"/>
      <c r="I1" s="30"/>
      <c r="J1" s="31"/>
      <c r="K1" s="32"/>
      <c r="L1" s="30"/>
    </row>
    <row r="2" spans="1:13" ht="18">
      <c r="A2" s="79"/>
      <c r="B2" s="80">
        <v>2013</v>
      </c>
      <c r="C2" s="33"/>
      <c r="D2" s="139" t="s">
        <v>13</v>
      </c>
      <c r="E2" s="140"/>
      <c r="F2" s="140"/>
      <c r="G2" s="140"/>
      <c r="H2" s="83">
        <v>20</v>
      </c>
      <c r="I2" s="84"/>
      <c r="J2" s="34"/>
      <c r="K2" s="32"/>
      <c r="L2" s="30"/>
    </row>
    <row r="3" spans="1:13" s="50" customFormat="1">
      <c r="A3" s="35"/>
      <c r="B3" s="35"/>
      <c r="C3" s="35"/>
      <c r="D3" s="90" t="s">
        <v>0</v>
      </c>
      <c r="E3" s="91" t="s">
        <v>1</v>
      </c>
      <c r="F3" s="91" t="s">
        <v>11</v>
      </c>
      <c r="G3" s="92" t="s">
        <v>20</v>
      </c>
      <c r="H3" s="131" t="s">
        <v>3</v>
      </c>
      <c r="I3" s="132" t="s">
        <v>35</v>
      </c>
      <c r="J3" s="89" t="s">
        <v>9</v>
      </c>
      <c r="K3" s="134" t="s">
        <v>12</v>
      </c>
      <c r="L3" s="134" t="s">
        <v>12</v>
      </c>
    </row>
    <row r="4" spans="1:13">
      <c r="A4" s="30"/>
      <c r="B4" s="36"/>
      <c r="C4" s="30"/>
      <c r="D4" s="37">
        <v>1</v>
      </c>
      <c r="E4" s="38">
        <v>0.5</v>
      </c>
      <c r="F4" s="38">
        <v>1</v>
      </c>
      <c r="G4" s="38">
        <v>1</v>
      </c>
      <c r="H4" s="132"/>
      <c r="I4" s="132"/>
      <c r="J4" s="89" t="s">
        <v>10</v>
      </c>
      <c r="K4" s="134"/>
      <c r="L4" s="134"/>
    </row>
    <row r="5" spans="1:13" s="56" customFormat="1" ht="10.199999999999999">
      <c r="A5" s="39"/>
      <c r="B5" s="40"/>
      <c r="C5" s="41"/>
      <c r="D5" s="41"/>
      <c r="E5" s="41"/>
      <c r="F5" s="41"/>
      <c r="G5" s="41"/>
      <c r="H5" s="41"/>
      <c r="I5" s="41"/>
      <c r="J5" s="42"/>
      <c r="K5" s="43"/>
      <c r="L5" s="44"/>
    </row>
    <row r="6" spans="1:13" ht="45" customHeight="1">
      <c r="A6" s="97" t="s">
        <v>44</v>
      </c>
      <c r="B6" s="97"/>
      <c r="D6" s="71">
        <v>13</v>
      </c>
      <c r="E6" s="72"/>
      <c r="F6" s="72">
        <v>4</v>
      </c>
      <c r="G6" s="71"/>
      <c r="H6" s="101">
        <f>IF(SUM(D6:G6)=0,"NR",$H$2-SUMPRODUCT(D6:G6,$D$4:$G$4))</f>
        <v>3</v>
      </c>
      <c r="I6" s="72">
        <f>IF(H6=0,"complet",IF(H6="NR","NR",$H$2-H6))</f>
        <v>17</v>
      </c>
      <c r="J6" s="107">
        <v>41425</v>
      </c>
      <c r="K6" s="105" t="s">
        <v>29</v>
      </c>
      <c r="L6" s="72"/>
      <c r="M6" s="64"/>
    </row>
    <row r="7" spans="1:13" ht="45" customHeight="1">
      <c r="A7" s="18" t="s">
        <v>45</v>
      </c>
      <c r="B7" s="18"/>
      <c r="C7" s="99"/>
      <c r="D7" s="18">
        <v>17</v>
      </c>
      <c r="E7" s="21"/>
      <c r="F7" s="21">
        <v>3</v>
      </c>
      <c r="G7" s="18"/>
      <c r="H7" s="45">
        <f>IF(SUM(D7:G7)=0,"NR",$H$2-SUMPRODUCT(D7:G7,$D$4:$G$4))</f>
        <v>0</v>
      </c>
      <c r="I7" s="72" t="str">
        <f t="shared" ref="I7:I9" si="0">IF(H7=0,"complet",IF(H7="NR","NR",$H$2-H7))</f>
        <v>complet</v>
      </c>
      <c r="J7" s="108">
        <v>41425</v>
      </c>
      <c r="K7" s="106" t="s">
        <v>21</v>
      </c>
      <c r="L7" s="21"/>
      <c r="M7" s="64"/>
    </row>
    <row r="8" spans="1:13" ht="45" customHeight="1">
      <c r="A8" s="97" t="s">
        <v>46</v>
      </c>
      <c r="B8" s="97"/>
      <c r="D8" s="71">
        <v>12</v>
      </c>
      <c r="E8" s="72">
        <v>4</v>
      </c>
      <c r="F8" s="72">
        <v>2</v>
      </c>
      <c r="G8" s="71">
        <v>2</v>
      </c>
      <c r="H8" s="101">
        <f t="shared" ref="H8:H9" si="1">IF(SUM(D8:G8)=0,"NR",$H$2-SUMPRODUCT(D8:G8,$D$4:$G$4))</f>
        <v>2</v>
      </c>
      <c r="I8" s="72">
        <f t="shared" si="0"/>
        <v>18</v>
      </c>
      <c r="J8" s="107">
        <v>41425</v>
      </c>
      <c r="K8" s="105" t="s">
        <v>32</v>
      </c>
      <c r="L8" s="21"/>
      <c r="M8" s="64"/>
    </row>
    <row r="9" spans="1:13" ht="45" customHeight="1">
      <c r="A9" s="18" t="s">
        <v>47</v>
      </c>
      <c r="B9" s="18"/>
      <c r="D9" s="103">
        <v>12</v>
      </c>
      <c r="E9" s="21"/>
      <c r="F9" s="21">
        <v>2</v>
      </c>
      <c r="G9" s="18"/>
      <c r="H9" s="45">
        <f t="shared" si="1"/>
        <v>6</v>
      </c>
      <c r="I9" s="72">
        <f t="shared" si="0"/>
        <v>14</v>
      </c>
      <c r="J9" s="108">
        <v>41424</v>
      </c>
      <c r="K9" s="106" t="s">
        <v>22</v>
      </c>
      <c r="L9" s="72"/>
      <c r="M9" s="64"/>
    </row>
    <row r="11" spans="1:13">
      <c r="D11" s="119">
        <f>SUM(D6:D9)</f>
        <v>54</v>
      </c>
      <c r="E11" s="119">
        <f t="shared" ref="E11:G11" si="2">SUM(E6:E9)</f>
        <v>4</v>
      </c>
      <c r="F11" s="119">
        <f t="shared" si="2"/>
        <v>11</v>
      </c>
      <c r="G11" s="119">
        <f t="shared" si="2"/>
        <v>2</v>
      </c>
      <c r="H11" s="119">
        <f>SUM(H6:H9)</f>
        <v>11</v>
      </c>
      <c r="I11" s="120">
        <f>SUM(I6:I9)</f>
        <v>49</v>
      </c>
      <c r="J11" s="121"/>
    </row>
    <row r="13" spans="1:13">
      <c r="A13" s="123"/>
      <c r="D13" s="123"/>
    </row>
  </sheetData>
  <sheetProtection selectLockedCells="1"/>
  <dataConsolidate link="1">
    <dataRefs count="7">
      <dataRef ref="D6:I9" sheet="Juin13"/>
      <dataRef ref="D6:I9" sheet="Juil.13"/>
      <dataRef ref="D6:I9" sheet="Aoû13"/>
      <dataRef ref="D6:I9" sheet="Sept13"/>
      <dataRef ref="D6:I9" sheet="Oct.13"/>
      <dataRef ref="D6:I9" sheet="Nov13"/>
      <dataRef ref="D6:I9" sheet="Déc13"/>
    </dataRefs>
  </dataConsolidate>
  <mergeCells count="5">
    <mergeCell ref="D2:G2"/>
    <mergeCell ref="H3:H4"/>
    <mergeCell ref="K3:K4"/>
    <mergeCell ref="L3:L4"/>
    <mergeCell ref="I3:I4"/>
  </mergeCells>
  <conditionalFormatting sqref="H6:H9">
    <cfRule type="containsText" dxfId="79" priority="40" operator="containsText" text="NR">
      <formula>NOT(ISERROR(SEARCH("NR",H6)))</formula>
    </cfRule>
    <cfRule type="cellIs" dxfId="78" priority="41" operator="lessThanOrEqual">
      <formula>3</formula>
    </cfRule>
    <cfRule type="cellIs" dxfId="77" priority="42" operator="between">
      <formula>3</formula>
      <formula>8</formula>
    </cfRule>
    <cfRule type="cellIs" dxfId="76" priority="43" operator="greaterThanOrEqual">
      <formula>8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A13" sqref="A13"/>
    </sheetView>
  </sheetViews>
  <sheetFormatPr baseColWidth="10" defaultColWidth="11" defaultRowHeight="14.4" outlineLevelCol="1"/>
  <cols>
    <col min="1" max="1" width="21.8984375" style="46" bestFit="1" customWidth="1"/>
    <col min="2" max="2" width="9.59765625" style="46" bestFit="1" customWidth="1"/>
    <col min="3" max="3" width="1.8984375" style="46" customWidth="1"/>
    <col min="4" max="7" width="6.59765625" style="46" customWidth="1"/>
    <col min="8" max="8" width="6.59765625" style="46" bestFit="1" customWidth="1"/>
    <col min="9" max="9" width="7.19921875" style="46" bestFit="1" customWidth="1"/>
    <col min="10" max="10" width="7.69921875" style="47" bestFit="1" customWidth="1"/>
    <col min="11" max="11" width="27.19921875" style="29" bestFit="1" customWidth="1"/>
    <col min="12" max="12" width="31.09765625" style="46" hidden="1" customWidth="1" outlineLevel="1"/>
    <col min="13" max="13" width="11" style="46" collapsed="1"/>
    <col min="14" max="16384" width="11" style="46"/>
  </cols>
  <sheetData>
    <row r="1" spans="1:13">
      <c r="A1" s="30"/>
      <c r="B1" s="30"/>
      <c r="C1" s="30"/>
      <c r="D1" s="30"/>
      <c r="E1" s="30"/>
      <c r="F1" s="30"/>
      <c r="G1" s="30"/>
      <c r="H1" s="30"/>
      <c r="I1" s="30"/>
      <c r="J1" s="31"/>
      <c r="K1" s="32"/>
      <c r="L1" s="30"/>
    </row>
    <row r="2" spans="1:13" ht="18">
      <c r="A2" s="79"/>
      <c r="B2" s="80">
        <v>2013</v>
      </c>
      <c r="C2" s="33"/>
      <c r="D2" s="81" t="s">
        <v>14</v>
      </c>
      <c r="E2" s="82"/>
      <c r="F2" s="82"/>
      <c r="G2" s="82"/>
      <c r="H2" s="83">
        <v>23</v>
      </c>
      <c r="I2" s="84"/>
      <c r="J2" s="34"/>
      <c r="K2" s="32"/>
      <c r="L2" s="30"/>
    </row>
    <row r="3" spans="1:13" s="50" customFormat="1">
      <c r="A3" s="35"/>
      <c r="B3" s="35"/>
      <c r="C3" s="35"/>
      <c r="D3" s="90" t="s">
        <v>0</v>
      </c>
      <c r="E3" s="91" t="s">
        <v>1</v>
      </c>
      <c r="F3" s="91" t="s">
        <v>11</v>
      </c>
      <c r="G3" s="92" t="s">
        <v>20</v>
      </c>
      <c r="H3" s="131" t="s">
        <v>3</v>
      </c>
      <c r="I3" s="132" t="s">
        <v>35</v>
      </c>
      <c r="J3" s="89" t="s">
        <v>9</v>
      </c>
      <c r="K3" s="133" t="s">
        <v>12</v>
      </c>
      <c r="L3" s="134" t="s">
        <v>12</v>
      </c>
    </row>
    <row r="4" spans="1:13">
      <c r="A4" s="30"/>
      <c r="B4" s="36"/>
      <c r="C4" s="30"/>
      <c r="D4" s="37">
        <v>1</v>
      </c>
      <c r="E4" s="38">
        <v>0.5</v>
      </c>
      <c r="F4" s="38">
        <v>1</v>
      </c>
      <c r="G4" s="38">
        <v>1</v>
      </c>
      <c r="H4" s="132"/>
      <c r="I4" s="132"/>
      <c r="J4" s="89" t="s">
        <v>10</v>
      </c>
      <c r="K4" s="133"/>
      <c r="L4" s="134"/>
    </row>
    <row r="5" spans="1:13" s="56" customFormat="1" ht="10.199999999999999">
      <c r="A5" s="39"/>
      <c r="B5" s="40"/>
      <c r="C5" s="41"/>
      <c r="D5" s="41"/>
      <c r="E5" s="41"/>
      <c r="F5" s="41"/>
      <c r="G5" s="41"/>
      <c r="H5" s="41"/>
      <c r="I5" s="41"/>
      <c r="J5" s="42"/>
      <c r="K5" s="43"/>
      <c r="L5" s="44"/>
    </row>
    <row r="6" spans="1:13" ht="45" customHeight="1">
      <c r="A6" s="97" t="s">
        <v>44</v>
      </c>
      <c r="B6" s="97"/>
      <c r="D6" s="71">
        <v>14</v>
      </c>
      <c r="E6" s="72"/>
      <c r="F6" s="72">
        <v>4</v>
      </c>
      <c r="G6" s="71"/>
      <c r="H6" s="101">
        <f>IF(SUM(D6:G6)=0,"NR",$H$2-SUMPRODUCT(D6:G6,$D$4:$G$4))</f>
        <v>5</v>
      </c>
      <c r="I6" s="98">
        <f>IF(H6=0,"complet",IF(H6="NR","NR",$H$2-H6))</f>
        <v>18</v>
      </c>
      <c r="J6" s="107">
        <v>41425</v>
      </c>
      <c r="K6" s="105" t="s">
        <v>30</v>
      </c>
      <c r="L6" s="72"/>
      <c r="M6" s="64"/>
    </row>
    <row r="7" spans="1:13" ht="45" customHeight="1">
      <c r="A7" s="18" t="s">
        <v>45</v>
      </c>
      <c r="B7" s="18"/>
      <c r="C7" s="99"/>
      <c r="D7" s="18">
        <v>7</v>
      </c>
      <c r="E7" s="21"/>
      <c r="F7" s="21"/>
      <c r="G7" s="18"/>
      <c r="H7" s="45">
        <f t="shared" ref="H7:H9" si="0">IF(SUM(D7:G7)=0,"NR",$H$2-SUMPRODUCT(D7:G7,$D$4:$G$4))</f>
        <v>16</v>
      </c>
      <c r="I7" s="98">
        <f t="shared" ref="I7:I9" si="1">IF(H7=0,"complet",IF(H7="NR","NR",$H$2-H7))</f>
        <v>7</v>
      </c>
      <c r="J7" s="108">
        <v>41425</v>
      </c>
      <c r="K7" s="18" t="s">
        <v>28</v>
      </c>
      <c r="L7" s="21"/>
      <c r="M7" s="64"/>
    </row>
    <row r="8" spans="1:13" ht="45" customHeight="1">
      <c r="A8" s="97" t="s">
        <v>46</v>
      </c>
      <c r="B8" s="97"/>
      <c r="D8" s="71">
        <v>16</v>
      </c>
      <c r="E8" s="72">
        <v>5</v>
      </c>
      <c r="F8" s="72"/>
      <c r="G8" s="71">
        <v>2</v>
      </c>
      <c r="H8" s="101">
        <f t="shared" si="0"/>
        <v>2.5</v>
      </c>
      <c r="I8" s="98">
        <f t="shared" si="1"/>
        <v>20.5</v>
      </c>
      <c r="J8" s="107">
        <v>41425</v>
      </c>
      <c r="K8" s="105" t="s">
        <v>42</v>
      </c>
      <c r="L8" s="21"/>
      <c r="M8" s="64"/>
    </row>
    <row r="9" spans="1:13" ht="45" customHeight="1">
      <c r="A9" s="18" t="s">
        <v>47</v>
      </c>
      <c r="B9" s="18"/>
      <c r="D9" s="103">
        <v>5</v>
      </c>
      <c r="E9" s="21"/>
      <c r="F9" s="21"/>
      <c r="G9" s="18">
        <v>1</v>
      </c>
      <c r="H9" s="45">
        <f t="shared" si="0"/>
        <v>17</v>
      </c>
      <c r="I9" s="98">
        <f t="shared" si="1"/>
        <v>6</v>
      </c>
      <c r="J9" s="108">
        <v>41424</v>
      </c>
      <c r="K9" s="106" t="s">
        <v>23</v>
      </c>
      <c r="L9" s="72"/>
      <c r="M9" s="64"/>
    </row>
    <row r="11" spans="1:13">
      <c r="D11" s="119">
        <f>SUM(D6:D9)</f>
        <v>42</v>
      </c>
      <c r="E11" s="119">
        <f t="shared" ref="E11:G11" si="2">SUM(E6:E9)</f>
        <v>5</v>
      </c>
      <c r="F11" s="119">
        <f t="shared" si="2"/>
        <v>4</v>
      </c>
      <c r="G11" s="119">
        <f t="shared" si="2"/>
        <v>3</v>
      </c>
      <c r="H11" s="119">
        <f>SUM(H6:H9)</f>
        <v>40.5</v>
      </c>
      <c r="I11" s="120">
        <f>SUM(I6:I9)</f>
        <v>51.5</v>
      </c>
      <c r="J11" s="121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75" priority="133" operator="containsText" text="NR">
      <formula>NOT(ISERROR(SEARCH("NR",H6)))</formula>
    </cfRule>
    <cfRule type="cellIs" dxfId="74" priority="134" operator="lessThanOrEqual">
      <formula>3</formula>
    </cfRule>
    <cfRule type="cellIs" dxfId="73" priority="135" operator="between">
      <formula>3</formula>
      <formula>8</formula>
    </cfRule>
    <cfRule type="cellIs" dxfId="72" priority="136" operator="greaterThanOrEqual">
      <formula>8</formula>
    </cfRule>
  </conditionalFormatting>
  <conditionalFormatting sqref="H6:H9">
    <cfRule type="containsText" dxfId="71" priority="77" operator="containsText" text="NR">
      <formula>NOT(ISERROR(SEARCH("NR",H6)))</formula>
    </cfRule>
    <cfRule type="cellIs" dxfId="70" priority="78" operator="lessThanOrEqual">
      <formula>3</formula>
    </cfRule>
    <cfRule type="cellIs" dxfId="69" priority="79" operator="between">
      <formula>3</formula>
      <formula>8</formula>
    </cfRule>
    <cfRule type="cellIs" dxfId="68" priority="80" operator="greaterThanOrEqual">
      <formula>8</formula>
    </cfRule>
  </conditionalFormatting>
  <conditionalFormatting sqref="H6:H9">
    <cfRule type="containsText" dxfId="67" priority="57" operator="containsText" text="NR">
      <formula>NOT(ISERROR(SEARCH("NR",H6)))</formula>
    </cfRule>
    <cfRule type="cellIs" dxfId="66" priority="58" operator="lessThanOrEqual">
      <formula>3</formula>
    </cfRule>
    <cfRule type="cellIs" dxfId="65" priority="59" operator="between">
      <formula>3</formula>
      <formula>8</formula>
    </cfRule>
    <cfRule type="cellIs" dxfId="64" priority="60" operator="greaterThanOrEqual">
      <formula>8</formula>
    </cfRule>
  </conditionalFormatting>
  <conditionalFormatting sqref="I6 I8">
    <cfRule type="cellIs" dxfId="63" priority="3" operator="equal">
      <formula>"NR"</formula>
    </cfRule>
  </conditionalFormatting>
  <conditionalFormatting sqref="I7">
    <cfRule type="cellIs" dxfId="5" priority="2" operator="equal">
      <formula>"NR"</formula>
    </cfRule>
  </conditionalFormatting>
  <conditionalFormatting sqref="I9">
    <cfRule type="cellIs" dxfId="0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dimension ref="A1:O11"/>
  <sheetViews>
    <sheetView workbookViewId="0">
      <selection activeCell="A13" sqref="A13"/>
    </sheetView>
  </sheetViews>
  <sheetFormatPr baseColWidth="10" defaultColWidth="11" defaultRowHeight="14.4" outlineLevelCol="1"/>
  <cols>
    <col min="1" max="1" width="21.8984375" style="46" bestFit="1" customWidth="1"/>
    <col min="2" max="2" width="9.59765625" style="46" bestFit="1" customWidth="1"/>
    <col min="3" max="3" width="1.8984375" style="46" customWidth="1"/>
    <col min="4" max="7" width="6.59765625" style="46" customWidth="1"/>
    <col min="8" max="8" width="6.59765625" style="46" bestFit="1" customWidth="1"/>
    <col min="9" max="9" width="7.19921875" style="46" bestFit="1" customWidth="1"/>
    <col min="10" max="10" width="7.69921875" style="47" bestFit="1" customWidth="1"/>
    <col min="11" max="11" width="27.19921875" style="29" bestFit="1" customWidth="1"/>
    <col min="12" max="12" width="31.09765625" style="46" hidden="1" customWidth="1" outlineLevel="1"/>
    <col min="13" max="13" width="11" style="46" collapsed="1"/>
    <col min="14" max="16384" width="11" style="46"/>
  </cols>
  <sheetData>
    <row r="1" spans="1:15">
      <c r="A1" s="30"/>
      <c r="B1" s="30"/>
      <c r="C1" s="30"/>
      <c r="D1" s="30"/>
      <c r="E1" s="30"/>
      <c r="F1" s="30"/>
      <c r="G1" s="30"/>
      <c r="H1" s="30"/>
      <c r="I1" s="30"/>
      <c r="J1" s="31"/>
      <c r="K1" s="32"/>
      <c r="L1" s="30"/>
    </row>
    <row r="2" spans="1:15" ht="18">
      <c r="A2" s="79"/>
      <c r="B2" s="80">
        <v>2013</v>
      </c>
      <c r="C2" s="33"/>
      <c r="D2" s="81" t="s">
        <v>15</v>
      </c>
      <c r="E2" s="82"/>
      <c r="F2" s="82"/>
      <c r="G2" s="82"/>
      <c r="H2" s="83">
        <v>21</v>
      </c>
      <c r="I2" s="84"/>
      <c r="J2" s="34"/>
      <c r="K2" s="32"/>
      <c r="L2" s="30"/>
    </row>
    <row r="3" spans="1:15" s="50" customFormat="1">
      <c r="A3" s="35"/>
      <c r="B3" s="35"/>
      <c r="C3" s="35"/>
      <c r="D3" s="90" t="s">
        <v>0</v>
      </c>
      <c r="E3" s="91" t="s">
        <v>1</v>
      </c>
      <c r="F3" s="91" t="s">
        <v>11</v>
      </c>
      <c r="G3" s="92" t="s">
        <v>20</v>
      </c>
      <c r="H3" s="131" t="s">
        <v>3</v>
      </c>
      <c r="I3" s="132" t="s">
        <v>35</v>
      </c>
      <c r="J3" s="89" t="s">
        <v>9</v>
      </c>
      <c r="K3" s="133" t="s">
        <v>12</v>
      </c>
      <c r="L3" s="134" t="s">
        <v>12</v>
      </c>
    </row>
    <row r="4" spans="1:15">
      <c r="A4" s="30"/>
      <c r="B4" s="36"/>
      <c r="C4" s="30"/>
      <c r="D4" s="37">
        <v>1</v>
      </c>
      <c r="E4" s="38">
        <v>0.5</v>
      </c>
      <c r="F4" s="38">
        <v>1</v>
      </c>
      <c r="G4" s="38">
        <v>1</v>
      </c>
      <c r="H4" s="132"/>
      <c r="I4" s="132"/>
      <c r="J4" s="89" t="s">
        <v>10</v>
      </c>
      <c r="K4" s="133"/>
      <c r="L4" s="134"/>
    </row>
    <row r="5" spans="1:15" s="56" customFormat="1" ht="10.199999999999999">
      <c r="A5" s="39"/>
      <c r="B5" s="40"/>
      <c r="C5" s="41"/>
      <c r="D5" s="41"/>
      <c r="E5" s="41"/>
      <c r="F5" s="41"/>
      <c r="G5" s="41"/>
      <c r="H5" s="41"/>
      <c r="I5" s="41"/>
      <c r="J5" s="42"/>
      <c r="K5" s="43"/>
      <c r="L5" s="44"/>
    </row>
    <row r="6" spans="1:15" ht="45" customHeight="1">
      <c r="A6" s="97" t="s">
        <v>44</v>
      </c>
      <c r="B6" s="97"/>
      <c r="D6" s="71">
        <v>4</v>
      </c>
      <c r="E6" s="72"/>
      <c r="F6" s="72">
        <v>4</v>
      </c>
      <c r="G6" s="71">
        <v>4</v>
      </c>
      <c r="H6" s="101">
        <f>IF(SUM(D6:G6)=0,"NR",$H$2-SUMPRODUCT(D6:G6,$D$4:$G$4))</f>
        <v>9</v>
      </c>
      <c r="I6" s="71">
        <f>IF(H6=0,"complet",IF(H6="NR","NR",$H$2-H6))</f>
        <v>12</v>
      </c>
      <c r="J6" s="107">
        <v>41425</v>
      </c>
      <c r="K6" s="105" t="s">
        <v>31</v>
      </c>
      <c r="L6" s="72"/>
      <c r="M6" s="64"/>
    </row>
    <row r="7" spans="1:15" ht="45" customHeight="1">
      <c r="A7" s="18" t="s">
        <v>45</v>
      </c>
      <c r="B7" s="18"/>
      <c r="C7" s="99"/>
      <c r="D7" s="18"/>
      <c r="E7" s="21"/>
      <c r="F7" s="21"/>
      <c r="G7" s="18">
        <v>11</v>
      </c>
      <c r="H7" s="45">
        <f t="shared" ref="H7:H9" si="0">IF(SUM(D7:G7)=0,"NR",$H$2-SUMPRODUCT(D7:G7,$D$4:$G$4))</f>
        <v>10</v>
      </c>
      <c r="I7" s="71">
        <f t="shared" ref="I7:I9" si="1">IF(H7=0,"complet",IF(H7="NR","NR",$H$2-H7))</f>
        <v>11</v>
      </c>
      <c r="J7" s="108">
        <v>41425</v>
      </c>
      <c r="K7" s="106"/>
      <c r="L7" s="21"/>
      <c r="M7" s="64"/>
    </row>
    <row r="8" spans="1:15" ht="45" customHeight="1">
      <c r="A8" s="97" t="s">
        <v>46</v>
      </c>
      <c r="B8" s="97"/>
      <c r="D8" s="71">
        <v>5</v>
      </c>
      <c r="E8" s="72"/>
      <c r="F8" s="72">
        <v>3</v>
      </c>
      <c r="G8" s="71">
        <v>10</v>
      </c>
      <c r="H8" s="101">
        <f t="shared" si="0"/>
        <v>3</v>
      </c>
      <c r="I8" s="71">
        <f t="shared" si="1"/>
        <v>18</v>
      </c>
      <c r="J8" s="107">
        <v>41425</v>
      </c>
      <c r="K8" s="105" t="s">
        <v>33</v>
      </c>
      <c r="L8" s="21"/>
      <c r="M8" s="64"/>
    </row>
    <row r="9" spans="1:15" ht="45" customHeight="1">
      <c r="A9" s="18" t="s">
        <v>47</v>
      </c>
      <c r="B9" s="18"/>
      <c r="D9" s="103"/>
      <c r="E9" s="21"/>
      <c r="F9" s="21"/>
      <c r="G9" s="18">
        <v>16</v>
      </c>
      <c r="H9" s="45">
        <f t="shared" si="0"/>
        <v>5</v>
      </c>
      <c r="I9" s="71">
        <f t="shared" si="1"/>
        <v>16</v>
      </c>
      <c r="J9" s="108">
        <v>41424</v>
      </c>
      <c r="K9" s="106" t="s">
        <v>24</v>
      </c>
      <c r="L9" s="72"/>
      <c r="M9" s="64"/>
      <c r="O9" s="64"/>
    </row>
    <row r="11" spans="1:15">
      <c r="D11" s="119">
        <f>SUM(D6:D9)</f>
        <v>9</v>
      </c>
      <c r="E11" s="119">
        <f t="shared" ref="E11:G11" si="2">SUM(E6:E9)</f>
        <v>0</v>
      </c>
      <c r="F11" s="119">
        <f t="shared" si="2"/>
        <v>7</v>
      </c>
      <c r="G11" s="119">
        <f t="shared" si="2"/>
        <v>41</v>
      </c>
      <c r="H11" s="119">
        <f>SUM(H6:H9)</f>
        <v>27</v>
      </c>
      <c r="I11" s="120">
        <f>SUM(I6:I9)</f>
        <v>57</v>
      </c>
      <c r="J11" s="121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62" priority="146" operator="containsText" text="NR">
      <formula>NOT(ISERROR(SEARCH("NR",H6)))</formula>
    </cfRule>
    <cfRule type="cellIs" dxfId="61" priority="147" operator="lessThanOrEqual">
      <formula>3</formula>
    </cfRule>
    <cfRule type="cellIs" dxfId="60" priority="148" operator="between">
      <formula>3</formula>
      <formula>8</formula>
    </cfRule>
    <cfRule type="cellIs" dxfId="59" priority="149" operator="greaterThanOrEqual">
      <formula>8</formula>
    </cfRule>
  </conditionalFormatting>
  <conditionalFormatting sqref="H6:H9">
    <cfRule type="containsText" dxfId="58" priority="74" operator="containsText" text="NR">
      <formula>NOT(ISERROR(SEARCH("NR",H6)))</formula>
    </cfRule>
    <cfRule type="cellIs" dxfId="57" priority="75" operator="lessThanOrEqual">
      <formula>3</formula>
    </cfRule>
    <cfRule type="cellIs" dxfId="56" priority="76" operator="between">
      <formula>3</formula>
      <formula>8</formula>
    </cfRule>
    <cfRule type="cellIs" dxfId="55" priority="77" operator="greaterThanOrEqual">
      <formula>8</formula>
    </cfRule>
  </conditionalFormatting>
  <conditionalFormatting sqref="H6:H9">
    <cfRule type="containsText" dxfId="54" priority="54" operator="containsText" text="NR">
      <formula>NOT(ISERROR(SEARCH("NR",H6)))</formula>
    </cfRule>
    <cfRule type="cellIs" dxfId="53" priority="55" operator="lessThanOrEqual">
      <formula>3</formula>
    </cfRule>
    <cfRule type="cellIs" dxfId="52" priority="56" operator="between">
      <formula>3</formula>
      <formula>8</formula>
    </cfRule>
    <cfRule type="cellIs" dxfId="51" priority="57" operator="greaterThanOrEqual">
      <formula>8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A13" sqref="A13"/>
    </sheetView>
  </sheetViews>
  <sheetFormatPr baseColWidth="10" defaultColWidth="11" defaultRowHeight="14.4" outlineLevelCol="1"/>
  <cols>
    <col min="1" max="1" width="21.8984375" style="46" bestFit="1" customWidth="1"/>
    <col min="2" max="2" width="9.59765625" style="46" bestFit="1" customWidth="1"/>
    <col min="3" max="3" width="1.8984375" style="46" customWidth="1"/>
    <col min="4" max="7" width="6.59765625" style="46" customWidth="1"/>
    <col min="8" max="8" width="6.59765625" style="46" bestFit="1" customWidth="1"/>
    <col min="9" max="9" width="7.19921875" style="46" bestFit="1" customWidth="1"/>
    <col min="10" max="10" width="7.69921875" style="47" bestFit="1" customWidth="1"/>
    <col min="11" max="11" width="27.19921875" style="29" bestFit="1" customWidth="1"/>
    <col min="12" max="12" width="31.09765625" style="46" hidden="1" customWidth="1" outlineLevel="1"/>
    <col min="13" max="13" width="11" style="46" collapsed="1"/>
    <col min="14" max="16384" width="11" style="46"/>
  </cols>
  <sheetData>
    <row r="1" spans="1:13">
      <c r="A1" s="30"/>
      <c r="B1" s="30"/>
      <c r="C1" s="30"/>
      <c r="D1" s="30"/>
      <c r="E1" s="30"/>
      <c r="F1" s="30"/>
      <c r="G1" s="30"/>
      <c r="H1" s="30"/>
      <c r="I1" s="30"/>
      <c r="J1" s="31"/>
      <c r="K1" s="32"/>
      <c r="L1" s="30"/>
    </row>
    <row r="2" spans="1:13" ht="18">
      <c r="A2" s="79"/>
      <c r="B2" s="80">
        <v>2013</v>
      </c>
      <c r="C2" s="33"/>
      <c r="D2" s="81" t="s">
        <v>16</v>
      </c>
      <c r="E2" s="82"/>
      <c r="F2" s="82"/>
      <c r="G2" s="82"/>
      <c r="H2" s="83">
        <v>21</v>
      </c>
      <c r="I2" s="84"/>
      <c r="J2" s="34"/>
      <c r="K2" s="32"/>
      <c r="L2" s="30"/>
    </row>
    <row r="3" spans="1:13" s="50" customFormat="1">
      <c r="A3" s="35"/>
      <c r="B3" s="35"/>
      <c r="C3" s="35"/>
      <c r="D3" s="90" t="s">
        <v>0</v>
      </c>
      <c r="E3" s="91" t="s">
        <v>1</v>
      </c>
      <c r="F3" s="91" t="s">
        <v>11</v>
      </c>
      <c r="G3" s="92" t="s">
        <v>20</v>
      </c>
      <c r="H3" s="131" t="s">
        <v>3</v>
      </c>
      <c r="I3" s="132" t="s">
        <v>35</v>
      </c>
      <c r="J3" s="89" t="s">
        <v>9</v>
      </c>
      <c r="K3" s="133" t="s">
        <v>12</v>
      </c>
      <c r="L3" s="134" t="s">
        <v>12</v>
      </c>
    </row>
    <row r="4" spans="1:13">
      <c r="A4" s="30"/>
      <c r="B4" s="36"/>
      <c r="C4" s="30"/>
      <c r="D4" s="37">
        <v>1</v>
      </c>
      <c r="E4" s="38">
        <v>0.5</v>
      </c>
      <c r="F4" s="38">
        <v>1</v>
      </c>
      <c r="G4" s="38">
        <v>1</v>
      </c>
      <c r="H4" s="132"/>
      <c r="I4" s="132"/>
      <c r="J4" s="89" t="s">
        <v>10</v>
      </c>
      <c r="K4" s="133"/>
      <c r="L4" s="134"/>
    </row>
    <row r="5" spans="1:13" s="56" customFormat="1" ht="10.199999999999999">
      <c r="A5" s="39"/>
      <c r="B5" s="40"/>
      <c r="C5" s="41"/>
      <c r="D5" s="41"/>
      <c r="E5" s="41"/>
      <c r="F5" s="41"/>
      <c r="G5" s="41"/>
      <c r="H5" s="41"/>
      <c r="I5" s="41"/>
      <c r="J5" s="42"/>
      <c r="K5" s="43"/>
      <c r="L5" s="44"/>
    </row>
    <row r="6" spans="1:13" ht="45" customHeight="1">
      <c r="A6" s="97" t="s">
        <v>44</v>
      </c>
      <c r="B6" s="97"/>
      <c r="D6" s="71"/>
      <c r="E6" s="72"/>
      <c r="F6" s="72"/>
      <c r="G6" s="71"/>
      <c r="H6" s="101" t="str">
        <f>IF(SUM(D6:G6)=0,"NR",$H$2-SUMPRODUCT(D6:G6,$D$4:$G$4))</f>
        <v>NR</v>
      </c>
      <c r="I6" s="98" t="str">
        <f>IF(H6=0,"complet",IF(H6="NR","NR",$H$2-H6))</f>
        <v>NR</v>
      </c>
      <c r="J6" s="107"/>
      <c r="K6" s="105"/>
      <c r="L6" s="72"/>
      <c r="M6" s="64"/>
    </row>
    <row r="7" spans="1:13" ht="45" customHeight="1">
      <c r="A7" s="18" t="s">
        <v>45</v>
      </c>
      <c r="B7" s="18"/>
      <c r="C7" s="99"/>
      <c r="D7" s="18"/>
      <c r="E7" s="21"/>
      <c r="F7" s="21"/>
      <c r="G7" s="18">
        <v>12</v>
      </c>
      <c r="H7" s="45">
        <f t="shared" ref="H7:H9" si="0">IF(SUM(D7:G7)=0,"NR",$H$2-SUMPRODUCT(D7:G7,$D$4:$G$4))</f>
        <v>9</v>
      </c>
      <c r="I7" s="71">
        <f t="shared" ref="I7:I9" si="1">IF(H7=0,"complet",IF(H7="NR","NR",$H$2-H7))</f>
        <v>12</v>
      </c>
      <c r="J7" s="108">
        <v>41425</v>
      </c>
      <c r="K7" s="106"/>
      <c r="L7" s="21"/>
      <c r="M7" s="64"/>
    </row>
    <row r="8" spans="1:13" ht="45" customHeight="1">
      <c r="A8" s="97" t="s">
        <v>46</v>
      </c>
      <c r="B8" s="97"/>
      <c r="D8" s="71">
        <v>4</v>
      </c>
      <c r="E8" s="72"/>
      <c r="F8" s="72">
        <v>2</v>
      </c>
      <c r="G8" s="71">
        <v>7</v>
      </c>
      <c r="H8" s="101">
        <f t="shared" si="0"/>
        <v>8</v>
      </c>
      <c r="I8" s="71">
        <f t="shared" si="1"/>
        <v>13</v>
      </c>
      <c r="J8" s="107">
        <v>41425</v>
      </c>
      <c r="K8" s="105" t="s">
        <v>34</v>
      </c>
      <c r="L8" s="21"/>
      <c r="M8" s="64"/>
    </row>
    <row r="9" spans="1:13" ht="45" customHeight="1">
      <c r="A9" s="18" t="s">
        <v>47</v>
      </c>
      <c r="B9" s="18"/>
      <c r="D9" s="103">
        <v>4</v>
      </c>
      <c r="E9" s="21"/>
      <c r="F9" s="21"/>
      <c r="G9" s="18">
        <v>1</v>
      </c>
      <c r="H9" s="45">
        <f t="shared" si="0"/>
        <v>16</v>
      </c>
      <c r="I9" s="71">
        <f t="shared" si="1"/>
        <v>5</v>
      </c>
      <c r="J9" s="108">
        <v>41424</v>
      </c>
      <c r="K9" s="106" t="s">
        <v>25</v>
      </c>
      <c r="L9" s="72"/>
      <c r="M9" s="64"/>
    </row>
    <row r="11" spans="1:13">
      <c r="D11" s="119">
        <f>SUM(D6:D9)</f>
        <v>8</v>
      </c>
      <c r="E11" s="119">
        <f t="shared" ref="E11:G11" si="2">SUM(E6:E9)</f>
        <v>0</v>
      </c>
      <c r="F11" s="119">
        <f t="shared" si="2"/>
        <v>2</v>
      </c>
      <c r="G11" s="119">
        <f t="shared" si="2"/>
        <v>20</v>
      </c>
      <c r="H11" s="119">
        <f>SUM(H6:H9)</f>
        <v>33</v>
      </c>
      <c r="I11" s="120">
        <f>SUM(I6:I9)</f>
        <v>30</v>
      </c>
      <c r="J11" s="121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50" priority="111" operator="containsText" text="NR">
      <formula>NOT(ISERROR(SEARCH("NR",H6)))</formula>
    </cfRule>
    <cfRule type="cellIs" dxfId="49" priority="112" operator="lessThanOrEqual">
      <formula>3</formula>
    </cfRule>
    <cfRule type="cellIs" dxfId="48" priority="113" operator="between">
      <formula>3</formula>
      <formula>8</formula>
    </cfRule>
    <cfRule type="cellIs" dxfId="47" priority="114" operator="greaterThanOrEqual">
      <formula>8</formula>
    </cfRule>
  </conditionalFormatting>
  <conditionalFormatting sqref="H6:H9">
    <cfRule type="containsText" dxfId="46" priority="75" operator="containsText" text="NR">
      <formula>NOT(ISERROR(SEARCH("NR",H6)))</formula>
    </cfRule>
    <cfRule type="cellIs" dxfId="45" priority="76" operator="lessThanOrEqual">
      <formula>3</formula>
    </cfRule>
    <cfRule type="cellIs" dxfId="44" priority="77" operator="between">
      <formula>3</formula>
      <formula>8</formula>
    </cfRule>
    <cfRule type="cellIs" dxfId="43" priority="78" operator="greaterThanOrEqual">
      <formula>8</formula>
    </cfRule>
  </conditionalFormatting>
  <conditionalFormatting sqref="H6:H9">
    <cfRule type="containsText" dxfId="42" priority="55" operator="containsText" text="NR">
      <formula>NOT(ISERROR(SEARCH("NR",H6)))</formula>
    </cfRule>
    <cfRule type="cellIs" dxfId="41" priority="56" operator="lessThanOrEqual">
      <formula>3</formula>
    </cfRule>
    <cfRule type="cellIs" dxfId="40" priority="57" operator="between">
      <formula>3</formula>
      <formula>8</formula>
    </cfRule>
    <cfRule type="cellIs" dxfId="39" priority="58" operator="greaterThanOrEqual">
      <formula>8</formula>
    </cfRule>
  </conditionalFormatting>
  <conditionalFormatting sqref="I6">
    <cfRule type="cellIs" dxfId="38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A13" sqref="A13"/>
    </sheetView>
  </sheetViews>
  <sheetFormatPr baseColWidth="10" defaultColWidth="11" defaultRowHeight="14.4" outlineLevelCol="1"/>
  <cols>
    <col min="1" max="1" width="21.8984375" style="46" bestFit="1" customWidth="1"/>
    <col min="2" max="2" width="9.59765625" style="46" bestFit="1" customWidth="1"/>
    <col min="3" max="3" width="1.8984375" style="46" customWidth="1"/>
    <col min="4" max="7" width="6.59765625" style="46" customWidth="1"/>
    <col min="8" max="8" width="6.59765625" style="46" bestFit="1" customWidth="1"/>
    <col min="9" max="9" width="7.19921875" style="46" bestFit="1" customWidth="1"/>
    <col min="10" max="10" width="7.69921875" style="47" bestFit="1" customWidth="1"/>
    <col min="11" max="11" width="27.19921875" style="29" bestFit="1" customWidth="1"/>
    <col min="12" max="12" width="31.09765625" style="46" hidden="1" customWidth="1" outlineLevel="1"/>
    <col min="13" max="13" width="11" style="46" collapsed="1"/>
    <col min="14" max="16384" width="11" style="46"/>
  </cols>
  <sheetData>
    <row r="1" spans="1:13">
      <c r="A1" s="30"/>
      <c r="B1" s="30"/>
      <c r="C1" s="30"/>
      <c r="D1" s="30"/>
      <c r="E1" s="30"/>
      <c r="F1" s="30"/>
      <c r="G1" s="30"/>
      <c r="H1" s="30"/>
      <c r="I1" s="30"/>
      <c r="J1" s="31"/>
      <c r="K1" s="32"/>
      <c r="L1" s="30"/>
    </row>
    <row r="2" spans="1:13" ht="18">
      <c r="A2" s="79"/>
      <c r="B2" s="80">
        <v>2013</v>
      </c>
      <c r="C2" s="33"/>
      <c r="D2" s="81" t="s">
        <v>17</v>
      </c>
      <c r="E2" s="82"/>
      <c r="F2" s="82"/>
      <c r="G2" s="82"/>
      <c r="H2" s="83">
        <v>23</v>
      </c>
      <c r="I2" s="84"/>
      <c r="J2" s="34"/>
      <c r="K2" s="32"/>
      <c r="L2" s="30"/>
    </row>
    <row r="3" spans="1:13" s="50" customFormat="1">
      <c r="A3" s="35"/>
      <c r="B3" s="35"/>
      <c r="C3" s="35"/>
      <c r="D3" s="90" t="s">
        <v>0</v>
      </c>
      <c r="E3" s="91" t="s">
        <v>1</v>
      </c>
      <c r="F3" s="91" t="s">
        <v>11</v>
      </c>
      <c r="G3" s="92" t="s">
        <v>20</v>
      </c>
      <c r="H3" s="131" t="s">
        <v>3</v>
      </c>
      <c r="I3" s="132" t="s">
        <v>35</v>
      </c>
      <c r="J3" s="89" t="s">
        <v>9</v>
      </c>
      <c r="K3" s="133" t="s">
        <v>12</v>
      </c>
      <c r="L3" s="134" t="s">
        <v>12</v>
      </c>
    </row>
    <row r="4" spans="1:13">
      <c r="A4" s="30"/>
      <c r="B4" s="36"/>
      <c r="C4" s="30"/>
      <c r="D4" s="37">
        <v>1</v>
      </c>
      <c r="E4" s="38">
        <v>0.5</v>
      </c>
      <c r="F4" s="38">
        <v>1</v>
      </c>
      <c r="G4" s="38">
        <v>1</v>
      </c>
      <c r="H4" s="132"/>
      <c r="I4" s="132"/>
      <c r="J4" s="89" t="s">
        <v>10</v>
      </c>
      <c r="K4" s="133"/>
      <c r="L4" s="134"/>
    </row>
    <row r="5" spans="1:13" s="56" customFormat="1" ht="10.199999999999999">
      <c r="A5" s="39"/>
      <c r="B5" s="40"/>
      <c r="C5" s="41"/>
      <c r="D5" s="41"/>
      <c r="E5" s="41"/>
      <c r="F5" s="41"/>
      <c r="G5" s="41"/>
      <c r="H5" s="41"/>
      <c r="I5" s="41"/>
      <c r="J5" s="42"/>
      <c r="K5" s="43"/>
      <c r="L5" s="44"/>
    </row>
    <row r="6" spans="1:13" ht="45" customHeight="1">
      <c r="A6" s="97" t="s">
        <v>44</v>
      </c>
      <c r="B6" s="97"/>
      <c r="C6" s="30"/>
      <c r="D6" s="71"/>
      <c r="E6" s="72"/>
      <c r="F6" s="72"/>
      <c r="G6" s="71"/>
      <c r="H6" s="101" t="str">
        <f>IF(SUM(D6:G6)=0,"NR",$H$2-SUMPRODUCT(D6:G6,$D$4:$G$4))</f>
        <v>NR</v>
      </c>
      <c r="I6" s="98" t="str">
        <f>IF(H6=0,"complet",IF(H6="NR","NR",$H$2-H6))</f>
        <v>NR</v>
      </c>
      <c r="J6" s="107"/>
      <c r="K6" s="105"/>
      <c r="L6" s="72"/>
      <c r="M6" s="64"/>
    </row>
    <row r="7" spans="1:13" ht="45" customHeight="1">
      <c r="A7" s="18" t="s">
        <v>45</v>
      </c>
      <c r="B7" s="18"/>
      <c r="C7" s="100"/>
      <c r="D7" s="18"/>
      <c r="E7" s="21"/>
      <c r="F7" s="21"/>
      <c r="G7" s="18"/>
      <c r="H7" s="45" t="str">
        <f t="shared" ref="H7:H9" si="0">IF(SUM(D7:G7)=0,"NR",$H$2-SUMPRODUCT(D7:G7,$D$4:$G$4))</f>
        <v>NR</v>
      </c>
      <c r="I7" s="98" t="str">
        <f t="shared" ref="I7:I9" si="1">IF(H7=0,"complet",IF(H7="NR","NR",$H$2-H7))</f>
        <v>NR</v>
      </c>
      <c r="J7" s="108"/>
      <c r="K7" s="106"/>
      <c r="L7" s="21"/>
      <c r="M7" s="64"/>
    </row>
    <row r="8" spans="1:13" ht="45" customHeight="1">
      <c r="A8" s="97" t="s">
        <v>46</v>
      </c>
      <c r="B8" s="97"/>
      <c r="C8" s="30"/>
      <c r="D8" s="71"/>
      <c r="E8" s="72"/>
      <c r="F8" s="72"/>
      <c r="G8" s="71"/>
      <c r="H8" s="101" t="str">
        <f t="shared" si="0"/>
        <v>NR</v>
      </c>
      <c r="I8" s="98" t="str">
        <f t="shared" si="1"/>
        <v>NR</v>
      </c>
      <c r="J8" s="107"/>
      <c r="K8" s="105"/>
      <c r="L8" s="21"/>
      <c r="M8" s="64"/>
    </row>
    <row r="9" spans="1:13" ht="45" customHeight="1">
      <c r="A9" s="18" t="s">
        <v>47</v>
      </c>
      <c r="B9" s="18"/>
      <c r="C9" s="30"/>
      <c r="D9" s="103">
        <v>8</v>
      </c>
      <c r="E9" s="21"/>
      <c r="F9" s="21"/>
      <c r="G9" s="18">
        <v>1</v>
      </c>
      <c r="H9" s="45">
        <f t="shared" si="0"/>
        <v>14</v>
      </c>
      <c r="I9" s="98">
        <f t="shared" si="1"/>
        <v>9</v>
      </c>
      <c r="J9" s="108">
        <v>41424</v>
      </c>
      <c r="K9" s="106" t="s">
        <v>27</v>
      </c>
      <c r="L9" s="72"/>
      <c r="M9" s="64"/>
    </row>
    <row r="11" spans="1:13">
      <c r="D11" s="119">
        <f>SUM(D6:D9)</f>
        <v>8</v>
      </c>
      <c r="E11" s="119">
        <f t="shared" ref="E11:G11" si="2">SUM(E6:E9)</f>
        <v>0</v>
      </c>
      <c r="F11" s="119">
        <f t="shared" si="2"/>
        <v>0</v>
      </c>
      <c r="G11" s="119">
        <f t="shared" si="2"/>
        <v>1</v>
      </c>
      <c r="H11" s="119">
        <f>SUM(H6:H9)</f>
        <v>14</v>
      </c>
      <c r="I11" s="120">
        <f>SUM(I6:I9)</f>
        <v>9</v>
      </c>
      <c r="J11" s="121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37" priority="183" operator="containsText" text="NR">
      <formula>NOT(ISERROR(SEARCH("NR",H6)))</formula>
    </cfRule>
    <cfRule type="cellIs" dxfId="36" priority="184" operator="lessThanOrEqual">
      <formula>3</formula>
    </cfRule>
    <cfRule type="cellIs" dxfId="35" priority="185" operator="between">
      <formula>3</formula>
      <formula>8</formula>
    </cfRule>
    <cfRule type="cellIs" dxfId="34" priority="186" operator="greaterThanOrEqual">
      <formula>8</formula>
    </cfRule>
  </conditionalFormatting>
  <conditionalFormatting sqref="H6:H9">
    <cfRule type="containsText" dxfId="33" priority="147" operator="containsText" text="NR">
      <formula>NOT(ISERROR(SEARCH("NR",H6)))</formula>
    </cfRule>
    <cfRule type="cellIs" dxfId="32" priority="148" operator="lessThanOrEqual">
      <formula>3</formula>
    </cfRule>
    <cfRule type="cellIs" dxfId="31" priority="149" operator="between">
      <formula>3</formula>
      <formula>8</formula>
    </cfRule>
    <cfRule type="cellIs" dxfId="30" priority="150" operator="greaterThanOrEqual">
      <formula>8</formula>
    </cfRule>
  </conditionalFormatting>
  <conditionalFormatting sqref="H6:H9">
    <cfRule type="containsText" dxfId="29" priority="127" operator="containsText" text="NR">
      <formula>NOT(ISERROR(SEARCH("NR",H6)))</formula>
    </cfRule>
    <cfRule type="cellIs" dxfId="28" priority="128" operator="lessThanOrEqual">
      <formula>3</formula>
    </cfRule>
    <cfRule type="cellIs" dxfId="27" priority="129" operator="between">
      <formula>3</formula>
      <formula>8</formula>
    </cfRule>
    <cfRule type="cellIs" dxfId="26" priority="130" operator="greaterThanOrEqual">
      <formula>8</formula>
    </cfRule>
  </conditionalFormatting>
  <conditionalFormatting sqref="I6:I8">
    <cfRule type="cellIs" dxfId="25" priority="2" operator="equal">
      <formula>"NR"</formula>
    </cfRule>
  </conditionalFormatting>
  <conditionalFormatting sqref="I9">
    <cfRule type="cellIs" dxfId="1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A13" sqref="A13"/>
    </sheetView>
  </sheetViews>
  <sheetFormatPr baseColWidth="10" defaultColWidth="11" defaultRowHeight="14.4" outlineLevelCol="1"/>
  <cols>
    <col min="1" max="1" width="21.8984375" style="46" bestFit="1" customWidth="1"/>
    <col min="2" max="2" width="9.59765625" style="46" bestFit="1" customWidth="1"/>
    <col min="3" max="3" width="1.8984375" style="46" customWidth="1"/>
    <col min="4" max="7" width="6.59765625" style="46" customWidth="1"/>
    <col min="8" max="8" width="6.59765625" style="46" bestFit="1" customWidth="1"/>
    <col min="9" max="9" width="7.19921875" style="46" bestFit="1" customWidth="1"/>
    <col min="10" max="10" width="7.69921875" style="47" bestFit="1" customWidth="1"/>
    <col min="11" max="11" width="27.19921875" style="29" bestFit="1" customWidth="1"/>
    <col min="12" max="12" width="31.09765625" style="46" hidden="1" customWidth="1" outlineLevel="1"/>
    <col min="13" max="13" width="11" style="46" collapsed="1"/>
    <col min="14" max="16384" width="11" style="46"/>
  </cols>
  <sheetData>
    <row r="1" spans="1:13">
      <c r="A1" s="30"/>
      <c r="B1" s="30"/>
      <c r="C1" s="30"/>
      <c r="D1" s="30"/>
      <c r="E1" s="30"/>
      <c r="F1" s="30"/>
      <c r="G1" s="30"/>
      <c r="H1" s="30"/>
      <c r="I1" s="30"/>
      <c r="J1" s="31"/>
      <c r="K1" s="32"/>
      <c r="L1" s="30"/>
    </row>
    <row r="2" spans="1:13" ht="18">
      <c r="A2" s="79"/>
      <c r="B2" s="80">
        <v>2013</v>
      </c>
      <c r="C2" s="33"/>
      <c r="D2" s="81" t="s">
        <v>18</v>
      </c>
      <c r="E2" s="82"/>
      <c r="F2" s="82"/>
      <c r="G2" s="82"/>
      <c r="H2" s="83">
        <v>19</v>
      </c>
      <c r="I2" s="84"/>
      <c r="J2" s="34"/>
      <c r="K2" s="32"/>
      <c r="L2" s="30"/>
    </row>
    <row r="3" spans="1:13" s="50" customFormat="1">
      <c r="A3" s="35"/>
      <c r="B3" s="35"/>
      <c r="C3" s="35"/>
      <c r="D3" s="90" t="s">
        <v>0</v>
      </c>
      <c r="E3" s="91" t="s">
        <v>1</v>
      </c>
      <c r="F3" s="91" t="s">
        <v>11</v>
      </c>
      <c r="G3" s="92" t="s">
        <v>20</v>
      </c>
      <c r="H3" s="131" t="s">
        <v>3</v>
      </c>
      <c r="I3" s="132" t="s">
        <v>35</v>
      </c>
      <c r="J3" s="89" t="s">
        <v>9</v>
      </c>
      <c r="K3" s="133" t="s">
        <v>12</v>
      </c>
      <c r="L3" s="134" t="s">
        <v>12</v>
      </c>
    </row>
    <row r="4" spans="1:13">
      <c r="A4" s="30"/>
      <c r="B4" s="36"/>
      <c r="C4" s="30"/>
      <c r="D4" s="37">
        <v>1</v>
      </c>
      <c r="E4" s="38">
        <v>0.5</v>
      </c>
      <c r="F4" s="38">
        <v>1</v>
      </c>
      <c r="G4" s="38">
        <v>1</v>
      </c>
      <c r="H4" s="132"/>
      <c r="I4" s="132"/>
      <c r="J4" s="89" t="s">
        <v>10</v>
      </c>
      <c r="K4" s="133"/>
      <c r="L4" s="134"/>
    </row>
    <row r="5" spans="1:13" s="56" customFormat="1" ht="10.199999999999999">
      <c r="A5" s="39"/>
      <c r="B5" s="40"/>
      <c r="C5" s="41"/>
      <c r="D5" s="41"/>
      <c r="E5" s="41"/>
      <c r="F5" s="41"/>
      <c r="G5" s="41"/>
      <c r="H5" s="41"/>
      <c r="I5" s="41"/>
      <c r="J5" s="42"/>
      <c r="K5" s="43"/>
      <c r="L5" s="44"/>
    </row>
    <row r="6" spans="1:13" ht="45" customHeight="1">
      <c r="A6" s="97" t="s">
        <v>44</v>
      </c>
      <c r="B6" s="97"/>
      <c r="C6" s="30"/>
      <c r="D6" s="71"/>
      <c r="E6" s="72"/>
      <c r="F6" s="72"/>
      <c r="G6" s="71"/>
      <c r="H6" s="101" t="str">
        <f>IF(SUM(D6:G6)=0,"NR",$H$2-SUMPRODUCT(D6:G6,$D$4:$G$4))</f>
        <v>NR</v>
      </c>
      <c r="I6" s="98" t="str">
        <f>IF(H6=0,"complet",IF(H6="NR","NR",$H$2-H6))</f>
        <v>NR</v>
      </c>
      <c r="J6" s="107"/>
      <c r="K6" s="105"/>
      <c r="L6" s="72"/>
      <c r="M6" s="64"/>
    </row>
    <row r="7" spans="1:13" ht="45" customHeight="1">
      <c r="A7" s="18" t="s">
        <v>45</v>
      </c>
      <c r="B7" s="18"/>
      <c r="C7" s="100"/>
      <c r="D7" s="18"/>
      <c r="E7" s="21"/>
      <c r="F7" s="21"/>
      <c r="G7" s="18"/>
      <c r="H7" s="45" t="str">
        <f t="shared" ref="H7:H9" si="0">IF(SUM(D7:G7)=0,"NR",$H$2-SUMPRODUCT(D7:G7,$D$4:$G$4))</f>
        <v>NR</v>
      </c>
      <c r="I7" s="98" t="str">
        <f t="shared" ref="I7:I9" si="1">IF(H7=0,"complet",IF(H7="NR","NR",$H$2-H7))</f>
        <v>NR</v>
      </c>
      <c r="J7" s="108"/>
      <c r="K7" s="106"/>
      <c r="L7" s="21"/>
      <c r="M7" s="64"/>
    </row>
    <row r="8" spans="1:13" ht="45" customHeight="1">
      <c r="A8" s="97" t="s">
        <v>46</v>
      </c>
      <c r="B8" s="97"/>
      <c r="C8" s="30"/>
      <c r="D8" s="71"/>
      <c r="E8" s="72"/>
      <c r="F8" s="72"/>
      <c r="G8" s="71"/>
      <c r="H8" s="101" t="str">
        <f t="shared" si="0"/>
        <v>NR</v>
      </c>
      <c r="I8" s="98" t="str">
        <f t="shared" si="1"/>
        <v>NR</v>
      </c>
      <c r="J8" s="107"/>
      <c r="K8" s="105"/>
      <c r="L8" s="21"/>
      <c r="M8" s="64"/>
    </row>
    <row r="9" spans="1:13" ht="45" customHeight="1">
      <c r="A9" s="18" t="s">
        <v>47</v>
      </c>
      <c r="B9" s="18"/>
      <c r="C9" s="30"/>
      <c r="D9" s="103"/>
      <c r="E9" s="21"/>
      <c r="F9" s="21"/>
      <c r="G9" s="18">
        <v>1</v>
      </c>
      <c r="H9" s="45">
        <f t="shared" si="0"/>
        <v>18</v>
      </c>
      <c r="I9" s="98">
        <f t="shared" si="1"/>
        <v>1</v>
      </c>
      <c r="J9" s="108">
        <v>41424</v>
      </c>
      <c r="K9" s="106"/>
      <c r="L9" s="72"/>
      <c r="M9" s="64"/>
    </row>
    <row r="11" spans="1:13">
      <c r="D11" s="119">
        <f>SUM(D6:D9)</f>
        <v>0</v>
      </c>
      <c r="E11" s="119">
        <f t="shared" ref="E11:G11" si="2">SUM(E6:E9)</f>
        <v>0</v>
      </c>
      <c r="F11" s="119">
        <f t="shared" si="2"/>
        <v>0</v>
      </c>
      <c r="G11" s="119">
        <f t="shared" si="2"/>
        <v>1</v>
      </c>
      <c r="H11" s="119">
        <f>SUM(H6:H9)</f>
        <v>18</v>
      </c>
      <c r="I11" s="120">
        <f>SUM(I6:I9)</f>
        <v>1</v>
      </c>
      <c r="J11" s="121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24" priority="183" operator="containsText" text="NR">
      <formula>NOT(ISERROR(SEARCH("NR",H6)))</formula>
    </cfRule>
    <cfRule type="cellIs" dxfId="23" priority="184" operator="lessThanOrEqual">
      <formula>3</formula>
    </cfRule>
    <cfRule type="cellIs" dxfId="22" priority="185" operator="between">
      <formula>3</formula>
      <formula>8</formula>
    </cfRule>
    <cfRule type="cellIs" dxfId="21" priority="186" operator="greaterThanOrEqual">
      <formula>8</formula>
    </cfRule>
  </conditionalFormatting>
  <conditionalFormatting sqref="H6:H9">
    <cfRule type="containsText" dxfId="20" priority="147" operator="containsText" text="NR">
      <formula>NOT(ISERROR(SEARCH("NR",H6)))</formula>
    </cfRule>
    <cfRule type="cellIs" dxfId="19" priority="148" operator="lessThanOrEqual">
      <formula>3</formula>
    </cfRule>
    <cfRule type="cellIs" dxfId="18" priority="149" operator="between">
      <formula>3</formula>
      <formula>8</formula>
    </cfRule>
    <cfRule type="cellIs" dxfId="17" priority="150" operator="greaterThanOrEqual">
      <formula>8</formula>
    </cfRule>
  </conditionalFormatting>
  <conditionalFormatting sqref="H6:H9">
    <cfRule type="containsText" dxfId="16" priority="127" operator="containsText" text="NR">
      <formula>NOT(ISERROR(SEARCH("NR",H6)))</formula>
    </cfRule>
    <cfRule type="cellIs" dxfId="15" priority="128" operator="lessThanOrEqual">
      <formula>3</formula>
    </cfRule>
    <cfRule type="cellIs" dxfId="14" priority="129" operator="between">
      <formula>3</formula>
      <formula>8</formula>
    </cfRule>
    <cfRule type="cellIs" dxfId="13" priority="130" operator="greaterThanOrEqual">
      <formula>8</formula>
    </cfRule>
  </conditionalFormatting>
  <conditionalFormatting sqref="I6:I8">
    <cfRule type="cellIs" dxfId="12" priority="2" operator="equal">
      <formula>"NR"</formula>
    </cfRule>
  </conditionalFormatting>
  <conditionalFormatting sqref="I9">
    <cfRule type="cellIs" dxfId="2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A13" sqref="A13"/>
    </sheetView>
  </sheetViews>
  <sheetFormatPr baseColWidth="10" defaultColWidth="11" defaultRowHeight="14.4" outlineLevelCol="1"/>
  <cols>
    <col min="1" max="1" width="21.8984375" style="46" bestFit="1" customWidth="1"/>
    <col min="2" max="2" width="9.59765625" style="46" bestFit="1" customWidth="1"/>
    <col min="3" max="3" width="1.8984375" style="46" customWidth="1"/>
    <col min="4" max="7" width="6.59765625" style="46" customWidth="1"/>
    <col min="8" max="8" width="6.59765625" style="46" bestFit="1" customWidth="1"/>
    <col min="9" max="9" width="7.19921875" style="46" bestFit="1" customWidth="1"/>
    <col min="10" max="10" width="7.69921875" style="47" bestFit="1" customWidth="1"/>
    <col min="11" max="11" width="27.19921875" style="29" bestFit="1" customWidth="1"/>
    <col min="12" max="12" width="31.09765625" style="46" hidden="1" customWidth="1" outlineLevel="1"/>
    <col min="13" max="13" width="11" style="46" collapsed="1"/>
    <col min="14" max="16384" width="11" style="46"/>
  </cols>
  <sheetData>
    <row r="1" spans="1:13">
      <c r="A1" s="30"/>
      <c r="B1" s="30"/>
      <c r="C1" s="30"/>
      <c r="D1" s="30"/>
      <c r="E1" s="30"/>
      <c r="F1" s="30"/>
      <c r="G1" s="30"/>
      <c r="H1" s="30"/>
      <c r="I1" s="30"/>
      <c r="J1" s="31"/>
      <c r="K1" s="32"/>
      <c r="L1" s="30"/>
    </row>
    <row r="2" spans="1:13" ht="18">
      <c r="A2" s="79"/>
      <c r="B2" s="80">
        <v>2013</v>
      </c>
      <c r="C2" s="33"/>
      <c r="D2" s="81" t="s">
        <v>19</v>
      </c>
      <c r="E2" s="82"/>
      <c r="F2" s="82"/>
      <c r="G2" s="82"/>
      <c r="H2" s="83">
        <v>21</v>
      </c>
      <c r="I2" s="84"/>
      <c r="J2" s="34"/>
      <c r="K2" s="32"/>
      <c r="L2" s="30"/>
    </row>
    <row r="3" spans="1:13" s="50" customFormat="1">
      <c r="A3" s="35"/>
      <c r="B3" s="35"/>
      <c r="C3" s="35"/>
      <c r="D3" s="90" t="s">
        <v>0</v>
      </c>
      <c r="E3" s="91" t="s">
        <v>1</v>
      </c>
      <c r="F3" s="91" t="s">
        <v>11</v>
      </c>
      <c r="G3" s="92" t="s">
        <v>20</v>
      </c>
      <c r="H3" s="131" t="s">
        <v>3</v>
      </c>
      <c r="I3" s="132" t="s">
        <v>35</v>
      </c>
      <c r="J3" s="89" t="s">
        <v>9</v>
      </c>
      <c r="K3" s="133" t="s">
        <v>12</v>
      </c>
      <c r="L3" s="134" t="s">
        <v>12</v>
      </c>
    </row>
    <row r="4" spans="1:13">
      <c r="A4" s="30"/>
      <c r="B4" s="36"/>
      <c r="C4" s="30"/>
      <c r="D4" s="37">
        <v>1</v>
      </c>
      <c r="E4" s="38">
        <v>0.5</v>
      </c>
      <c r="F4" s="38">
        <v>1</v>
      </c>
      <c r="G4" s="38">
        <v>1</v>
      </c>
      <c r="H4" s="132"/>
      <c r="I4" s="132"/>
      <c r="J4" s="89" t="s">
        <v>10</v>
      </c>
      <c r="K4" s="133"/>
      <c r="L4" s="134"/>
    </row>
    <row r="5" spans="1:13" s="56" customFormat="1" ht="10.199999999999999" customHeight="1">
      <c r="A5" s="39"/>
      <c r="B5" s="40"/>
      <c r="C5" s="41"/>
      <c r="D5" s="41"/>
      <c r="E5" s="41"/>
      <c r="F5" s="41"/>
      <c r="G5" s="41"/>
      <c r="H5" s="41"/>
      <c r="I5" s="41"/>
      <c r="J5" s="42"/>
      <c r="K5" s="43"/>
      <c r="L5" s="44"/>
    </row>
    <row r="6" spans="1:13" ht="45" customHeight="1">
      <c r="A6" s="97" t="s">
        <v>44</v>
      </c>
      <c r="B6" s="97"/>
      <c r="D6" s="71"/>
      <c r="E6" s="72"/>
      <c r="F6" s="72"/>
      <c r="G6" s="71"/>
      <c r="H6" s="101" t="str">
        <f>IF(SUM(D6:G6)=0,"NR",$H$2-SUMPRODUCT(D6:G6,$D$4:$G$4))</f>
        <v>NR</v>
      </c>
      <c r="I6" s="98" t="str">
        <f>IF(H6=0,"complet",IF(H6="NR","NR",$H$2-H6))</f>
        <v>NR</v>
      </c>
      <c r="J6" s="107"/>
      <c r="K6" s="105"/>
      <c r="L6" s="72"/>
      <c r="M6" s="64"/>
    </row>
    <row r="7" spans="1:13" ht="45" customHeight="1">
      <c r="A7" s="18" t="s">
        <v>45</v>
      </c>
      <c r="B7" s="18"/>
      <c r="C7" s="99"/>
      <c r="D7" s="18"/>
      <c r="E7" s="21"/>
      <c r="F7" s="21"/>
      <c r="G7" s="18"/>
      <c r="H7" s="45" t="str">
        <f t="shared" ref="H7:H9" si="0">IF(SUM(D7:G7)=0,"NR",$H$2-SUMPRODUCT(D7:G7,$D$4:$G$4))</f>
        <v>NR</v>
      </c>
      <c r="I7" s="98" t="str">
        <f t="shared" ref="I7:I9" si="1">IF(H7=0,"complet",IF(H7="NR","NR",$H$2-H7))</f>
        <v>NR</v>
      </c>
      <c r="J7" s="108"/>
      <c r="K7" s="106"/>
      <c r="L7" s="21"/>
      <c r="M7" s="64"/>
    </row>
    <row r="8" spans="1:13" ht="45" customHeight="1">
      <c r="A8" s="97" t="s">
        <v>46</v>
      </c>
      <c r="B8" s="97"/>
      <c r="D8" s="71"/>
      <c r="E8" s="72"/>
      <c r="F8" s="72"/>
      <c r="G8" s="71"/>
      <c r="H8" s="101" t="str">
        <f t="shared" si="0"/>
        <v>NR</v>
      </c>
      <c r="I8" s="98" t="str">
        <f t="shared" si="1"/>
        <v>NR</v>
      </c>
      <c r="J8" s="107"/>
      <c r="K8" s="105"/>
      <c r="L8" s="21"/>
      <c r="M8" s="64"/>
    </row>
    <row r="9" spans="1:13" ht="45" customHeight="1">
      <c r="A9" s="18" t="s">
        <v>47</v>
      </c>
      <c r="B9" s="18"/>
      <c r="D9" s="103"/>
      <c r="E9" s="21"/>
      <c r="F9" s="21"/>
      <c r="G9" s="18">
        <v>4</v>
      </c>
      <c r="H9" s="45">
        <f t="shared" si="0"/>
        <v>17</v>
      </c>
      <c r="I9" s="98">
        <f t="shared" si="1"/>
        <v>4</v>
      </c>
      <c r="J9" s="108">
        <v>41424</v>
      </c>
      <c r="K9" s="106" t="s">
        <v>26</v>
      </c>
      <c r="L9" s="72"/>
      <c r="M9" s="64"/>
    </row>
    <row r="11" spans="1:13">
      <c r="D11" s="119">
        <f>SUM(D6:D9)</f>
        <v>0</v>
      </c>
      <c r="E11" s="119">
        <f t="shared" ref="E11:G11" si="2">SUM(E6:E9)</f>
        <v>0</v>
      </c>
      <c r="F11" s="119">
        <f t="shared" si="2"/>
        <v>0</v>
      </c>
      <c r="G11" s="119">
        <f t="shared" si="2"/>
        <v>4</v>
      </c>
      <c r="H11" s="119">
        <f>SUM(H6:H9)</f>
        <v>17</v>
      </c>
      <c r="I11" s="120">
        <f>SUM(I6:I9)</f>
        <v>4</v>
      </c>
      <c r="J11" s="121"/>
    </row>
  </sheetData>
  <sheetProtection selectLockedCells="1"/>
  <mergeCells count="4">
    <mergeCell ref="H3:H4"/>
    <mergeCell ref="I3:I4"/>
    <mergeCell ref="K3:K4"/>
    <mergeCell ref="L3:L4"/>
  </mergeCells>
  <conditionalFormatting sqref="H6:H9">
    <cfRule type="containsText" dxfId="11" priority="183" operator="containsText" text="NR">
      <formula>NOT(ISERROR(SEARCH("NR",H6)))</formula>
    </cfRule>
    <cfRule type="cellIs" dxfId="10" priority="184" operator="lessThanOrEqual">
      <formula>3</formula>
    </cfRule>
    <cfRule type="cellIs" dxfId="9" priority="185" operator="between">
      <formula>3</formula>
      <formula>8</formula>
    </cfRule>
    <cfRule type="cellIs" dxfId="8" priority="186" operator="greaterThanOrEqual">
      <formula>8</formula>
    </cfRule>
  </conditionalFormatting>
  <conditionalFormatting sqref="I6:I8">
    <cfRule type="cellIs" dxfId="7" priority="2" operator="equal">
      <formula>"NR"</formula>
    </cfRule>
  </conditionalFormatting>
  <conditionalFormatting sqref="I9">
    <cfRule type="cellIs" dxfId="3" priority="1" operator="equal">
      <formula>"NR"</formula>
    </cfRule>
  </conditionalFormatting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r:id="rId1"/>
  <headerFooter>
    <oddFooter>&amp;L&amp;8&amp;F&amp;C&amp;8&amp;D&amp;R&amp;8&amp;P/&amp;N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I62"/>
  <sheetViews>
    <sheetView workbookViewId="0"/>
  </sheetViews>
  <sheetFormatPr baseColWidth="10" defaultRowHeight="15.6"/>
  <cols>
    <col min="1" max="1" width="2.8984375" style="3" customWidth="1"/>
    <col min="5" max="5" width="5.8984375" customWidth="1"/>
    <col min="6" max="6" width="2.8984375" style="3" customWidth="1"/>
    <col min="7" max="9" width="5.8984375" customWidth="1"/>
  </cols>
  <sheetData>
    <row r="1" spans="1:9">
      <c r="A1" s="1"/>
      <c r="B1" s="2" t="s">
        <v>4</v>
      </c>
      <c r="C1" s="2"/>
      <c r="D1" s="2"/>
      <c r="E1" s="2"/>
      <c r="F1" s="2"/>
      <c r="G1" s="2" t="s">
        <v>5</v>
      </c>
      <c r="H1" s="2"/>
      <c r="I1" s="2"/>
    </row>
    <row r="2" spans="1:9">
      <c r="C2" t="s">
        <v>6</v>
      </c>
      <c r="D2" t="s">
        <v>7</v>
      </c>
      <c r="H2" s="4" t="s">
        <v>8</v>
      </c>
      <c r="I2" s="4" t="s">
        <v>2</v>
      </c>
    </row>
    <row r="3" spans="1:9">
      <c r="B3" s="5">
        <v>40544</v>
      </c>
      <c r="C3" s="6">
        <v>21</v>
      </c>
      <c r="D3" s="6"/>
      <c r="G3">
        <v>2011</v>
      </c>
      <c r="H3" s="7">
        <v>216</v>
      </c>
      <c r="I3" s="7">
        <v>37</v>
      </c>
    </row>
    <row r="4" spans="1:9">
      <c r="B4" s="5">
        <f>DATE(YEAR(B3),MONTH(B3)+1,1)</f>
        <v>40575</v>
      </c>
      <c r="C4" s="6">
        <v>20</v>
      </c>
      <c r="D4" s="6"/>
      <c r="G4">
        <f>G3+1</f>
        <v>2012</v>
      </c>
      <c r="H4" s="7">
        <v>216</v>
      </c>
      <c r="I4" s="7">
        <v>37</v>
      </c>
    </row>
    <row r="5" spans="1:9">
      <c r="B5" s="5">
        <f t="shared" ref="B5:B62" si="0">DATE(YEAR(B4),MONTH(B4)+1,1)</f>
        <v>40603</v>
      </c>
      <c r="C5" s="6">
        <v>23</v>
      </c>
      <c r="D5" s="6"/>
      <c r="G5">
        <f t="shared" ref="G5:G11" si="1">G4+1</f>
        <v>2013</v>
      </c>
      <c r="H5" s="7">
        <v>214</v>
      </c>
      <c r="I5" s="7">
        <v>37</v>
      </c>
    </row>
    <row r="6" spans="1:9">
      <c r="B6" s="5">
        <f t="shared" si="0"/>
        <v>40634</v>
      </c>
      <c r="C6" s="6">
        <v>20</v>
      </c>
      <c r="D6" s="6"/>
      <c r="G6">
        <f t="shared" si="1"/>
        <v>2014</v>
      </c>
      <c r="H6" s="7">
        <v>214</v>
      </c>
      <c r="I6" s="7">
        <v>37</v>
      </c>
    </row>
    <row r="7" spans="1:9">
      <c r="B7" s="5">
        <f t="shared" si="0"/>
        <v>40664</v>
      </c>
      <c r="C7" s="6">
        <v>22</v>
      </c>
      <c r="D7" s="6"/>
      <c r="G7">
        <f t="shared" si="1"/>
        <v>2015</v>
      </c>
      <c r="H7" s="7">
        <v>215</v>
      </c>
      <c r="I7" s="7">
        <v>37</v>
      </c>
    </row>
    <row r="8" spans="1:9">
      <c r="B8" s="5">
        <f t="shared" si="0"/>
        <v>40695</v>
      </c>
      <c r="C8" s="6">
        <v>20</v>
      </c>
      <c r="D8" s="6"/>
      <c r="G8">
        <f t="shared" si="1"/>
        <v>2016</v>
      </c>
    </row>
    <row r="9" spans="1:9">
      <c r="B9" s="5">
        <f t="shared" si="0"/>
        <v>40725</v>
      </c>
      <c r="C9" s="6">
        <v>20</v>
      </c>
      <c r="D9" s="6"/>
      <c r="G9">
        <f t="shared" si="1"/>
        <v>2017</v>
      </c>
    </row>
    <row r="10" spans="1:9">
      <c r="B10" s="5">
        <f t="shared" si="0"/>
        <v>40756</v>
      </c>
      <c r="C10" s="6">
        <v>22</v>
      </c>
      <c r="D10" s="6"/>
      <c r="G10">
        <f t="shared" si="1"/>
        <v>2018</v>
      </c>
    </row>
    <row r="11" spans="1:9">
      <c r="B11" s="5">
        <f t="shared" si="0"/>
        <v>40787</v>
      </c>
      <c r="C11" s="6">
        <v>22</v>
      </c>
      <c r="D11" s="6"/>
      <c r="G11">
        <f t="shared" si="1"/>
        <v>2019</v>
      </c>
    </row>
    <row r="12" spans="1:9">
      <c r="B12" s="5">
        <f t="shared" si="0"/>
        <v>40817</v>
      </c>
      <c r="C12" s="6">
        <v>21</v>
      </c>
      <c r="D12" s="6"/>
      <c r="G12" s="8"/>
    </row>
    <row r="13" spans="1:9">
      <c r="B13" s="5">
        <f t="shared" si="0"/>
        <v>40848</v>
      </c>
      <c r="C13" s="6">
        <v>20</v>
      </c>
      <c r="D13" s="6"/>
      <c r="G13" s="8"/>
    </row>
    <row r="14" spans="1:9">
      <c r="B14" s="5">
        <f t="shared" si="0"/>
        <v>40878</v>
      </c>
      <c r="C14" s="6">
        <v>22</v>
      </c>
      <c r="D14" s="6"/>
      <c r="E14" s="9">
        <f>SUM(C3:C14)</f>
        <v>253</v>
      </c>
      <c r="G14" s="8"/>
    </row>
    <row r="15" spans="1:9">
      <c r="B15" s="10">
        <f t="shared" si="0"/>
        <v>40909</v>
      </c>
      <c r="C15" s="11">
        <v>22</v>
      </c>
      <c r="D15" s="11"/>
      <c r="G15" s="8"/>
    </row>
    <row r="16" spans="1:9">
      <c r="B16" s="10">
        <f t="shared" si="0"/>
        <v>40940</v>
      </c>
      <c r="C16" s="11">
        <v>21</v>
      </c>
      <c r="D16" s="11"/>
      <c r="G16" s="8"/>
    </row>
    <row r="17" spans="2:7">
      <c r="B17" s="10">
        <f t="shared" si="0"/>
        <v>40969</v>
      </c>
      <c r="C17" s="11">
        <v>22</v>
      </c>
      <c r="D17" s="11"/>
      <c r="G17" s="8"/>
    </row>
    <row r="18" spans="2:7">
      <c r="B18" s="10">
        <f t="shared" si="0"/>
        <v>41000</v>
      </c>
      <c r="C18" s="11">
        <v>20</v>
      </c>
      <c r="D18" s="11"/>
      <c r="G18" s="8"/>
    </row>
    <row r="19" spans="2:7">
      <c r="B19" s="10">
        <f t="shared" si="0"/>
        <v>41030</v>
      </c>
      <c r="C19" s="11">
        <v>20</v>
      </c>
      <c r="D19" s="11"/>
      <c r="G19" s="8"/>
    </row>
    <row r="20" spans="2:7">
      <c r="B20" s="10">
        <f t="shared" si="0"/>
        <v>41061</v>
      </c>
      <c r="C20" s="11">
        <v>21</v>
      </c>
      <c r="D20" s="11"/>
      <c r="G20" s="8"/>
    </row>
    <row r="21" spans="2:7">
      <c r="B21" s="10">
        <f t="shared" si="0"/>
        <v>41091</v>
      </c>
      <c r="C21" s="11">
        <v>22</v>
      </c>
      <c r="D21" s="11"/>
    </row>
    <row r="22" spans="2:7">
      <c r="B22" s="10">
        <f t="shared" si="0"/>
        <v>41122</v>
      </c>
      <c r="C22" s="11">
        <v>22</v>
      </c>
      <c r="D22" s="11"/>
    </row>
    <row r="23" spans="2:7">
      <c r="B23" s="10">
        <f t="shared" si="0"/>
        <v>41153</v>
      </c>
      <c r="C23" s="11">
        <v>20</v>
      </c>
      <c r="D23" s="11"/>
    </row>
    <row r="24" spans="2:7">
      <c r="B24" s="10">
        <f t="shared" si="0"/>
        <v>41183</v>
      </c>
      <c r="C24" s="11">
        <v>23</v>
      </c>
      <c r="D24" s="11"/>
    </row>
    <row r="25" spans="2:7">
      <c r="B25" s="10">
        <f t="shared" si="0"/>
        <v>41214</v>
      </c>
      <c r="C25" s="11">
        <v>21</v>
      </c>
      <c r="D25" s="11"/>
    </row>
    <row r="26" spans="2:7">
      <c r="B26" s="10">
        <f t="shared" si="0"/>
        <v>41244</v>
      </c>
      <c r="C26" s="11">
        <v>20</v>
      </c>
      <c r="D26" s="11"/>
      <c r="E26" s="12">
        <f>SUM(C15:C26)</f>
        <v>254</v>
      </c>
    </row>
    <row r="27" spans="2:7">
      <c r="B27" s="5">
        <f t="shared" si="0"/>
        <v>41275</v>
      </c>
      <c r="C27" s="6">
        <v>22</v>
      </c>
      <c r="D27" s="6"/>
    </row>
    <row r="28" spans="2:7">
      <c r="B28" s="5">
        <f t="shared" si="0"/>
        <v>41306</v>
      </c>
      <c r="C28" s="6">
        <v>20</v>
      </c>
      <c r="D28" s="6"/>
    </row>
    <row r="29" spans="2:7">
      <c r="B29" s="5">
        <f t="shared" si="0"/>
        <v>41334</v>
      </c>
      <c r="C29" s="6">
        <v>21</v>
      </c>
      <c r="D29" s="6"/>
    </row>
    <row r="30" spans="2:7">
      <c r="B30" s="5">
        <f t="shared" si="0"/>
        <v>41365</v>
      </c>
      <c r="C30" s="6">
        <v>21</v>
      </c>
      <c r="D30" s="6"/>
    </row>
    <row r="31" spans="2:7">
      <c r="B31" s="5">
        <f t="shared" si="0"/>
        <v>41395</v>
      </c>
      <c r="C31" s="6">
        <v>19</v>
      </c>
      <c r="D31" s="6"/>
    </row>
    <row r="32" spans="2:7">
      <c r="B32" s="5">
        <f t="shared" si="0"/>
        <v>41426</v>
      </c>
      <c r="C32" s="6">
        <v>20</v>
      </c>
      <c r="D32" s="6"/>
    </row>
    <row r="33" spans="2:5">
      <c r="B33" s="5">
        <f t="shared" si="0"/>
        <v>41456</v>
      </c>
      <c r="C33" s="6">
        <v>23</v>
      </c>
      <c r="D33" s="6"/>
    </row>
    <row r="34" spans="2:5">
      <c r="B34" s="5">
        <f t="shared" si="0"/>
        <v>41487</v>
      </c>
      <c r="C34" s="6">
        <v>21</v>
      </c>
      <c r="D34" s="6"/>
    </row>
    <row r="35" spans="2:5">
      <c r="B35" s="5">
        <f t="shared" si="0"/>
        <v>41518</v>
      </c>
      <c r="C35" s="6">
        <v>21</v>
      </c>
      <c r="D35" s="6"/>
    </row>
    <row r="36" spans="2:5">
      <c r="B36" s="5">
        <f t="shared" si="0"/>
        <v>41548</v>
      </c>
      <c r="C36" s="6">
        <v>23</v>
      </c>
      <c r="D36" s="6"/>
    </row>
    <row r="37" spans="2:5">
      <c r="B37" s="5">
        <f t="shared" si="0"/>
        <v>41579</v>
      </c>
      <c r="C37" s="6">
        <v>19</v>
      </c>
      <c r="D37" s="6"/>
    </row>
    <row r="38" spans="2:5">
      <c r="B38" s="5">
        <f t="shared" si="0"/>
        <v>41609</v>
      </c>
      <c r="C38" s="6">
        <v>21</v>
      </c>
      <c r="D38" s="6"/>
      <c r="E38" s="9">
        <f>SUM(C27:C38)</f>
        <v>251</v>
      </c>
    </row>
    <row r="39" spans="2:5">
      <c r="B39" s="10">
        <f t="shared" si="0"/>
        <v>41640</v>
      </c>
      <c r="C39" s="11">
        <v>22</v>
      </c>
      <c r="D39" s="11"/>
    </row>
    <row r="40" spans="2:5">
      <c r="B40" s="10">
        <f t="shared" si="0"/>
        <v>41671</v>
      </c>
      <c r="C40" s="11">
        <v>20</v>
      </c>
      <c r="D40" s="11"/>
    </row>
    <row r="41" spans="2:5">
      <c r="B41" s="10">
        <f t="shared" si="0"/>
        <v>41699</v>
      </c>
      <c r="C41" s="11">
        <v>21</v>
      </c>
      <c r="D41" s="11"/>
    </row>
    <row r="42" spans="2:5">
      <c r="B42" s="10">
        <f t="shared" si="0"/>
        <v>41730</v>
      </c>
      <c r="C42" s="11">
        <v>21</v>
      </c>
      <c r="D42" s="11"/>
    </row>
    <row r="43" spans="2:5">
      <c r="B43" s="10">
        <f t="shared" si="0"/>
        <v>41760</v>
      </c>
      <c r="C43" s="11">
        <v>19</v>
      </c>
      <c r="D43" s="11"/>
    </row>
    <row r="44" spans="2:5">
      <c r="B44" s="10">
        <f t="shared" si="0"/>
        <v>41791</v>
      </c>
      <c r="C44" s="11">
        <v>20</v>
      </c>
      <c r="D44" s="11"/>
    </row>
    <row r="45" spans="2:5">
      <c r="B45" s="10">
        <f t="shared" si="0"/>
        <v>41821</v>
      </c>
      <c r="C45" s="11">
        <v>22</v>
      </c>
      <c r="D45" s="11"/>
    </row>
    <row r="46" spans="2:5">
      <c r="B46" s="10">
        <f t="shared" si="0"/>
        <v>41852</v>
      </c>
      <c r="C46" s="11">
        <v>20</v>
      </c>
      <c r="D46" s="11"/>
    </row>
    <row r="47" spans="2:5">
      <c r="B47" s="10">
        <f t="shared" si="0"/>
        <v>41883</v>
      </c>
      <c r="C47" s="11">
        <v>22</v>
      </c>
      <c r="D47" s="11"/>
    </row>
    <row r="48" spans="2:5">
      <c r="B48" s="10">
        <f t="shared" si="0"/>
        <v>41913</v>
      </c>
      <c r="C48" s="11">
        <v>23</v>
      </c>
      <c r="D48" s="11"/>
    </row>
    <row r="49" spans="2:5">
      <c r="B49" s="10">
        <f t="shared" si="0"/>
        <v>41944</v>
      </c>
      <c r="C49" s="11">
        <v>19</v>
      </c>
      <c r="D49" s="11"/>
    </row>
    <row r="50" spans="2:5">
      <c r="B50" s="10">
        <f t="shared" si="0"/>
        <v>41974</v>
      </c>
      <c r="C50" s="11">
        <v>22</v>
      </c>
      <c r="D50" s="11"/>
      <c r="E50" s="12">
        <f>SUM(C39:C50)</f>
        <v>251</v>
      </c>
    </row>
    <row r="51" spans="2:5">
      <c r="B51" s="5">
        <f t="shared" si="0"/>
        <v>42005</v>
      </c>
      <c r="C51" s="6">
        <v>21</v>
      </c>
      <c r="D51" s="6"/>
    </row>
    <row r="52" spans="2:5">
      <c r="B52" s="5">
        <f t="shared" si="0"/>
        <v>42036</v>
      </c>
      <c r="C52" s="6">
        <v>20</v>
      </c>
      <c r="D52" s="6"/>
    </row>
    <row r="53" spans="2:5">
      <c r="B53" s="5">
        <f t="shared" si="0"/>
        <v>42064</v>
      </c>
      <c r="C53" s="6">
        <v>22</v>
      </c>
      <c r="D53" s="6"/>
    </row>
    <row r="54" spans="2:5">
      <c r="B54" s="5">
        <f t="shared" si="0"/>
        <v>42095</v>
      </c>
      <c r="C54" s="6">
        <v>21</v>
      </c>
      <c r="D54" s="6"/>
    </row>
    <row r="55" spans="2:5">
      <c r="B55" s="5">
        <f t="shared" si="0"/>
        <v>42125</v>
      </c>
      <c r="C55" s="6">
        <v>17</v>
      </c>
      <c r="D55" s="6"/>
    </row>
    <row r="56" spans="2:5">
      <c r="B56" s="5">
        <f t="shared" si="0"/>
        <v>42156</v>
      </c>
      <c r="C56" s="6">
        <v>22</v>
      </c>
      <c r="D56" s="6"/>
    </row>
    <row r="57" spans="2:5">
      <c r="B57" s="5">
        <f t="shared" si="0"/>
        <v>42186</v>
      </c>
      <c r="C57" s="6">
        <v>22</v>
      </c>
      <c r="D57" s="6"/>
    </row>
    <row r="58" spans="2:5">
      <c r="B58" s="5">
        <f t="shared" si="0"/>
        <v>42217</v>
      </c>
      <c r="C58" s="6">
        <v>21</v>
      </c>
      <c r="D58" s="6"/>
    </row>
    <row r="59" spans="2:5">
      <c r="B59" s="5">
        <f t="shared" si="0"/>
        <v>42248</v>
      </c>
      <c r="C59" s="6">
        <v>22</v>
      </c>
      <c r="D59" s="6"/>
    </row>
    <row r="60" spans="2:5">
      <c r="B60" s="5">
        <f t="shared" si="0"/>
        <v>42278</v>
      </c>
      <c r="C60" s="6">
        <v>22</v>
      </c>
      <c r="D60" s="6"/>
    </row>
    <row r="61" spans="2:5">
      <c r="B61" s="5">
        <f t="shared" si="0"/>
        <v>42309</v>
      </c>
      <c r="C61" s="6">
        <v>20</v>
      </c>
      <c r="D61" s="6"/>
    </row>
    <row r="62" spans="2:5">
      <c r="B62" s="5">
        <f t="shared" si="0"/>
        <v>42339</v>
      </c>
      <c r="C62" s="6">
        <v>22</v>
      </c>
      <c r="D62" s="6"/>
      <c r="E62" s="9">
        <f>SUM(C51:C62)</f>
        <v>252</v>
      </c>
    </row>
  </sheetData>
  <sheetProtection sheet="1" objects="1" scenarios="1" selectLockedCells="1"/>
  <pageMargins left="0.74803149606299213" right="0.74803149606299213" top="0.98425196850393704" bottom="0.98425196850393704" header="0.51181102362204722" footer="0.51181102362204722"/>
  <pageSetup paperSize="9" orientation="portrait" r:id="rId1"/>
  <headerFooter>
    <oddHeader>&amp;L&amp;G</oddHeader>
  </headerFooter>
  <legacyDrawingHF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13</vt:i4>
      </vt:variant>
    </vt:vector>
  </HeadingPairs>
  <TitlesOfParts>
    <vt:vector size="28" baseType="lpstr">
      <vt:lpstr>Récap.</vt:lpstr>
      <vt:lpstr>Jan13</vt:lpstr>
      <vt:lpstr>Fév13</vt:lpstr>
      <vt:lpstr>Mar13</vt:lpstr>
      <vt:lpstr>Avr13</vt:lpstr>
      <vt:lpstr>Mai13</vt:lpstr>
      <vt:lpstr>Juin13</vt:lpstr>
      <vt:lpstr>Juil.13</vt:lpstr>
      <vt:lpstr>Aoû13</vt:lpstr>
      <vt:lpstr>Sept13</vt:lpstr>
      <vt:lpstr>Oct.13</vt:lpstr>
      <vt:lpstr>Nov13</vt:lpstr>
      <vt:lpstr>Déc13</vt:lpstr>
      <vt:lpstr>Feuil1</vt:lpstr>
      <vt:lpstr>BdD</vt:lpstr>
      <vt:lpstr>Aoû13!Zone_d_impression</vt:lpstr>
      <vt:lpstr>'Avr13'!Zone_d_impression</vt:lpstr>
      <vt:lpstr>Déc13!Zone_d_impression</vt:lpstr>
      <vt:lpstr>Fév13!Zone_d_impression</vt:lpstr>
      <vt:lpstr>'Jan13'!Zone_d_impression</vt:lpstr>
      <vt:lpstr>Juil.13!Zone_d_impression</vt:lpstr>
      <vt:lpstr>Juin13!Zone_d_impression</vt:lpstr>
      <vt:lpstr>'Mai13'!Zone_d_impression</vt:lpstr>
      <vt:lpstr>'Mar13'!Zone_d_impression</vt:lpstr>
      <vt:lpstr>'Nov13'!Zone_d_impression</vt:lpstr>
      <vt:lpstr>Oct.13!Zone_d_impression</vt:lpstr>
      <vt:lpstr>Récap.!Zone_d_impression</vt:lpstr>
      <vt:lpstr>Sept13!Zone_d_impression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Chenais</dc:creator>
  <cp:lastModifiedBy>khellat</cp:lastModifiedBy>
  <cp:lastPrinted>2013-06-03T10:23:48Z</cp:lastPrinted>
  <dcterms:created xsi:type="dcterms:W3CDTF">2012-12-31T16:38:44Z</dcterms:created>
  <dcterms:modified xsi:type="dcterms:W3CDTF">2013-06-05T18:19:54Z</dcterms:modified>
</cp:coreProperties>
</file>