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0" windowWidth="28515" windowHeight="12405" tabRatio="691" activeTab="1"/>
  </bookViews>
  <sheets>
    <sheet name="Evolution CA global" sheetId="1" r:id="rId1"/>
    <sheet name="Evolution CA" sheetId="21" r:id="rId2"/>
  </sheets>
  <definedNames>
    <definedName name="_xlnm._FilterDatabase" localSheetId="0" hidden="1">'Evolution CA global'!$A$3:$X$3</definedName>
    <definedName name="range1">'Evolution CA global'!$A$3:$EZ$4</definedName>
  </definedNames>
  <calcPr calcId="145621"/>
</workbook>
</file>

<file path=xl/calcChain.xml><?xml version="1.0" encoding="utf-8"?>
<calcChain xmlns="http://schemas.openxmlformats.org/spreadsheetml/2006/main">
  <c r="W7" i="1" l="1"/>
  <c r="X7" i="1"/>
  <c r="W8" i="1"/>
  <c r="X8" i="1"/>
  <c r="W9" i="1"/>
  <c r="X9" i="1"/>
  <c r="W10" i="1"/>
  <c r="X10" i="1"/>
  <c r="W11" i="1"/>
  <c r="X11" i="1"/>
  <c r="W12" i="1"/>
  <c r="X12" i="1"/>
  <c r="W13" i="1"/>
  <c r="X13" i="1"/>
  <c r="W14" i="1"/>
  <c r="X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W4" i="1"/>
  <c r="U5" i="1"/>
  <c r="U6" i="1"/>
  <c r="U8" i="1"/>
  <c r="U10" i="1"/>
  <c r="U11" i="1"/>
  <c r="U12" i="1"/>
  <c r="U4" i="1"/>
  <c r="V12" i="1"/>
  <c r="V11" i="1"/>
  <c r="V10" i="1"/>
  <c r="V8" i="1"/>
  <c r="X6" i="1"/>
  <c r="W6" i="1"/>
  <c r="V6" i="1"/>
  <c r="X5" i="1"/>
  <c r="W5" i="1"/>
  <c r="V5" i="1"/>
  <c r="V4" i="1" l="1"/>
  <c r="X4" i="1"/>
</calcChain>
</file>

<file path=xl/sharedStrings.xml><?xml version="1.0" encoding="utf-8"?>
<sst xmlns="http://schemas.openxmlformats.org/spreadsheetml/2006/main" count="74" uniqueCount="36">
  <si>
    <t>Service Contract</t>
  </si>
  <si>
    <t>GODET SPECIMEN 0,5 ML</t>
  </si>
  <si>
    <t>DILUANT FACTEUR  (1X100ML)</t>
  </si>
  <si>
    <t>SOLUTION DE NETTOYAGE (500ML) 1302</t>
  </si>
  <si>
    <t>Client</t>
  </si>
  <si>
    <t>Matériel</t>
  </si>
  <si>
    <t>REFERENCE ACL 9000 1 X 1000 ML</t>
  </si>
  <si>
    <t>Code Client</t>
  </si>
  <si>
    <t>Code  Matériel</t>
  </si>
  <si>
    <t>Total général</t>
  </si>
  <si>
    <t>Hemostasis</t>
  </si>
  <si>
    <t>Code client</t>
  </si>
  <si>
    <t>Evolution
12 mois roulant</t>
  </si>
  <si>
    <t>Total CA
12 mois roulant</t>
  </si>
  <si>
    <t>Public/Privé</t>
  </si>
  <si>
    <t>F01</t>
  </si>
  <si>
    <t>F04</t>
  </si>
  <si>
    <t>PUBLIC</t>
  </si>
  <si>
    <t>Code Public/Privé</t>
  </si>
  <si>
    <t>Evolution
3 derniers mois</t>
  </si>
  <si>
    <t>Total CA
3 mois roulant</t>
  </si>
  <si>
    <t>Graphique</t>
  </si>
  <si>
    <t>HemosIL Rinse Solution 4L</t>
  </si>
  <si>
    <t>Business Units</t>
  </si>
  <si>
    <t>LABO PRIVE</t>
  </si>
  <si>
    <t>Ingénieur Commercial</t>
  </si>
  <si>
    <t>En %</t>
  </si>
  <si>
    <t>Evolution CA
3 derniers mois</t>
  </si>
  <si>
    <t>Evolution CA
12  mois roulant</t>
  </si>
  <si>
    <t>LABM CLAUDE</t>
  </si>
  <si>
    <t>HOPITAL LOUIS</t>
  </si>
  <si>
    <t>DIAGNOSTICA</t>
  </si>
  <si>
    <t>Michel</t>
  </si>
  <si>
    <t>Total LABM CLAUDE</t>
  </si>
  <si>
    <t>Total HOPITAL LOUIS</t>
  </si>
  <si>
    <t>Total DIAGNOSTICA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</si>
</sst>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57B8"/>
      <name val="Arial"/>
      <family val="2"/>
    </font>
    <font>
      <b/>
      <sz val="11"/>
      <color rgb="FF0057B8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BCBEB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3" fontId="4" fillId="0" borderId="6" xfId="0" quotePrefix="1" applyNumberFormat="1" applyFont="1" applyFill="1" applyBorder="1" applyAlignment="1">
      <alignment vertical="center"/>
    </xf>
    <xf numFmtId="165" fontId="4" fillId="0" borderId="6" xfId="1" quotePrefix="1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/>
    <xf numFmtId="0" fontId="3" fillId="0" borderId="7" xfId="0" applyFont="1" applyBorder="1" applyAlignment="1"/>
    <xf numFmtId="0" fontId="3" fillId="0" borderId="2" xfId="0" applyFont="1" applyBorder="1" applyAlignment="1"/>
    <xf numFmtId="0" fontId="3" fillId="0" borderId="2" xfId="0" quotePrefix="1" applyFont="1" applyBorder="1" applyAlignment="1"/>
    <xf numFmtId="0" fontId="4" fillId="0" borderId="2" xfId="0" applyFont="1" applyBorder="1" applyAlignment="1"/>
    <xf numFmtId="165" fontId="3" fillId="0" borderId="2" xfId="1" applyNumberFormat="1" applyFont="1" applyBorder="1"/>
    <xf numFmtId="165" fontId="8" fillId="0" borderId="2" xfId="1" applyNumberFormat="1" applyFont="1" applyBorder="1" applyAlignment="1">
      <alignment horizontal="center"/>
    </xf>
    <xf numFmtId="0" fontId="7" fillId="0" borderId="2" xfId="0" applyFont="1" applyBorder="1"/>
    <xf numFmtId="49" fontId="4" fillId="0" borderId="2" xfId="0" applyNumberFormat="1" applyFont="1" applyBorder="1" applyAlignment="1"/>
    <xf numFmtId="0" fontId="3" fillId="0" borderId="0" xfId="0" applyFont="1"/>
    <xf numFmtId="0" fontId="3" fillId="0" borderId="2" xfId="0" applyFont="1" applyBorder="1"/>
    <xf numFmtId="3" fontId="3" fillId="0" borderId="2" xfId="0" applyNumberFormat="1" applyFont="1" applyBorder="1"/>
    <xf numFmtId="3" fontId="3" fillId="0" borderId="4" xfId="0" applyNumberFormat="1" applyFont="1" applyBorder="1"/>
    <xf numFmtId="164" fontId="5" fillId="2" borderId="3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Border="1"/>
    <xf numFmtId="3" fontId="4" fillId="0" borderId="6" xfId="0" quotePrefix="1" applyNumberFormat="1" applyFont="1" applyFill="1" applyBorder="1" applyAlignment="1">
      <alignment vertical="center"/>
    </xf>
    <xf numFmtId="165" fontId="4" fillId="0" borderId="6" xfId="1" quotePrefix="1" applyNumberFormat="1" applyFont="1" applyFill="1" applyBorder="1" applyAlignment="1">
      <alignment vertical="center"/>
    </xf>
    <xf numFmtId="3" fontId="4" fillId="0" borderId="2" xfId="0" quotePrefix="1" applyNumberFormat="1" applyFont="1" applyFill="1" applyBorder="1" applyAlignment="1">
      <alignment vertical="center"/>
    </xf>
    <xf numFmtId="165" fontId="4" fillId="0" borderId="2" xfId="1" quotePrefix="1" applyNumberFormat="1" applyFont="1" applyFill="1" applyBorder="1" applyAlignment="1">
      <alignment vertical="center"/>
    </xf>
    <xf numFmtId="165" fontId="8" fillId="3" borderId="2" xfId="1" applyNumberFormat="1" applyFont="1" applyFill="1" applyBorder="1" applyAlignment="1">
      <alignment horizontal="center"/>
    </xf>
    <xf numFmtId="0" fontId="7" fillId="3" borderId="2" xfId="0" applyFont="1" applyFill="1" applyBorder="1"/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font>
        <b/>
        <i val="0"/>
      </font>
      <fill>
        <patternFill>
          <bgColor rgb="FFB1B3B3"/>
        </patternFill>
      </fill>
    </dxf>
    <dxf>
      <font>
        <b/>
        <i val="0"/>
      </font>
      <fill>
        <patternFill>
          <bgColor rgb="FFB1B3B3"/>
        </patternFill>
      </fill>
    </dxf>
  </dxfs>
  <tableStyles count="1" defaultTableStyle="TableStyleMedium2" defaultPivotStyle="PivotStyleLight16">
    <tableStyle name="Style de tableau croisé dynamique 1" table="0" count="0"/>
  </tableStyles>
  <colors>
    <mruColors>
      <color rgb="FFB1B3B3"/>
      <color rgb="FF0057B8"/>
      <color rgb="FFA6BBC8"/>
      <color rgb="FF9BCBEB"/>
      <color rgb="FF9BE6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4"/>
  <sheetViews>
    <sheetView showGridLines="0" topLeftCell="H1" zoomScale="85" zoomScaleNormal="85" workbookViewId="0">
      <selection activeCell="C28" sqref="C28"/>
    </sheetView>
  </sheetViews>
  <sheetFormatPr baseColWidth="10" defaultRowHeight="14.25" outlineLevelRow="2" x14ac:dyDescent="0.2"/>
  <cols>
    <col min="1" max="1" width="13" style="2" customWidth="1"/>
    <col min="2" max="4" width="48.5703125" style="2" customWidth="1"/>
    <col min="5" max="5" width="17.5703125" style="2" customWidth="1"/>
    <col min="6" max="6" width="21" style="2" customWidth="1"/>
    <col min="7" max="7" width="15.85546875" style="2" customWidth="1"/>
    <col min="8" max="8" width="52.42578125" style="2" customWidth="1"/>
    <col min="9" max="10" width="13.140625" style="2" customWidth="1"/>
    <col min="11" max="11" width="15.85546875" style="2" customWidth="1"/>
    <col min="12" max="17" width="13.140625" style="2" customWidth="1"/>
    <col min="18" max="18" width="15.7109375" style="2" customWidth="1"/>
    <col min="19" max="20" width="13.140625" style="2" customWidth="1"/>
    <col min="21" max="22" width="20" style="2" customWidth="1"/>
    <col min="23" max="23" width="19.5703125" style="2" customWidth="1"/>
    <col min="24" max="24" width="21" style="2" customWidth="1"/>
    <col min="25" max="16384" width="11.42578125" style="2"/>
  </cols>
  <sheetData>
    <row r="1" spans="1:24" ht="23.25" x14ac:dyDescent="0.35">
      <c r="A1" s="1"/>
    </row>
    <row r="3" spans="1:24" ht="31.5" x14ac:dyDescent="0.2">
      <c r="A3" s="10" t="s">
        <v>7</v>
      </c>
      <c r="B3" s="10" t="s">
        <v>4</v>
      </c>
      <c r="C3" s="10" t="s">
        <v>23</v>
      </c>
      <c r="D3" s="10" t="s">
        <v>25</v>
      </c>
      <c r="E3" s="10" t="s">
        <v>18</v>
      </c>
      <c r="F3" s="10" t="s">
        <v>14</v>
      </c>
      <c r="G3" s="10" t="s">
        <v>8</v>
      </c>
      <c r="H3" s="10" t="s">
        <v>5</v>
      </c>
      <c r="I3" s="24">
        <v>41730</v>
      </c>
      <c r="J3" s="24">
        <v>41760</v>
      </c>
      <c r="K3" s="24">
        <v>41791</v>
      </c>
      <c r="L3" s="24">
        <v>41821</v>
      </c>
      <c r="M3" s="24">
        <v>41852</v>
      </c>
      <c r="N3" s="24">
        <v>41883</v>
      </c>
      <c r="O3" s="24">
        <v>41913</v>
      </c>
      <c r="P3" s="24">
        <v>41944</v>
      </c>
      <c r="Q3" s="24">
        <v>41974</v>
      </c>
      <c r="R3" s="24">
        <v>42005</v>
      </c>
      <c r="S3" s="24">
        <v>42036</v>
      </c>
      <c r="T3" s="24">
        <v>42064</v>
      </c>
      <c r="U3" s="10" t="s">
        <v>13</v>
      </c>
      <c r="V3" s="10" t="s">
        <v>20</v>
      </c>
      <c r="W3" s="10" t="s">
        <v>12</v>
      </c>
      <c r="X3" s="10" t="s">
        <v>19</v>
      </c>
    </row>
    <row r="4" spans="1:24" ht="15" outlineLevel="2" x14ac:dyDescent="0.2">
      <c r="A4" s="11">
        <v>218642</v>
      </c>
      <c r="B4" s="13" t="s">
        <v>29</v>
      </c>
      <c r="C4" s="13" t="s">
        <v>10</v>
      </c>
      <c r="D4" s="13" t="s">
        <v>32</v>
      </c>
      <c r="E4" s="13" t="s">
        <v>15</v>
      </c>
      <c r="F4" s="13" t="s">
        <v>24</v>
      </c>
      <c r="G4" s="14">
        <v>6799200</v>
      </c>
      <c r="H4" s="12" t="s">
        <v>1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13.72</v>
      </c>
      <c r="S4" s="4">
        <v>0</v>
      </c>
      <c r="T4" s="5">
        <v>0</v>
      </c>
      <c r="U4" s="6">
        <f>SUM(I4:Q4)</f>
        <v>0</v>
      </c>
      <c r="V4" s="6">
        <f t="shared" ref="V4" si="0">SUM(R4:T4)</f>
        <v>13.72</v>
      </c>
      <c r="W4" s="7">
        <f>IFERROR((T4-I4)/I4,0)</f>
        <v>0</v>
      </c>
      <c r="X4" s="7">
        <f t="shared" ref="X4" si="1">IFERROR((T4-R4)/R4,0)</f>
        <v>-1</v>
      </c>
    </row>
    <row r="5" spans="1:24" ht="15" outlineLevel="2" x14ac:dyDescent="0.2">
      <c r="A5" s="11">
        <v>218642</v>
      </c>
      <c r="B5" s="13" t="s">
        <v>29</v>
      </c>
      <c r="C5" s="13" t="s">
        <v>10</v>
      </c>
      <c r="D5" s="13" t="s">
        <v>32</v>
      </c>
      <c r="E5" s="13" t="s">
        <v>15</v>
      </c>
      <c r="F5" s="13" t="s">
        <v>24</v>
      </c>
      <c r="G5" s="14">
        <v>9757600</v>
      </c>
      <c r="H5" s="12" t="s">
        <v>2</v>
      </c>
      <c r="I5" s="4">
        <v>1500</v>
      </c>
      <c r="J5" s="4">
        <v>0</v>
      </c>
      <c r="K5" s="4">
        <v>4000</v>
      </c>
      <c r="L5" s="4">
        <v>0</v>
      </c>
      <c r="M5" s="4">
        <v>0</v>
      </c>
      <c r="N5" s="4">
        <v>0</v>
      </c>
      <c r="O5" s="4">
        <v>0</v>
      </c>
      <c r="P5" s="4">
        <v>3000</v>
      </c>
      <c r="Q5" s="4">
        <v>0</v>
      </c>
      <c r="R5" s="4">
        <v>1000</v>
      </c>
      <c r="S5" s="4">
        <v>0</v>
      </c>
      <c r="T5" s="5">
        <v>2000</v>
      </c>
      <c r="U5" s="26">
        <f t="shared" ref="U5:U12" si="2">SUM(I5:Q5)</f>
        <v>8500</v>
      </c>
      <c r="V5" s="6">
        <f t="shared" ref="V5:V12" si="3">SUM(R5:T5)</f>
        <v>3000</v>
      </c>
      <c r="W5" s="7">
        <f t="shared" ref="W5:W6" si="4">IFERROR((T5-I5)/I5,0)</f>
        <v>0.33333333333333331</v>
      </c>
      <c r="X5" s="7">
        <f t="shared" ref="X5:X6" si="5">IFERROR((T5-R5)/R5,0)</f>
        <v>1</v>
      </c>
    </row>
    <row r="6" spans="1:24" ht="15" outlineLevel="2" x14ac:dyDescent="0.2">
      <c r="A6" s="11">
        <v>218642</v>
      </c>
      <c r="B6" s="13" t="s">
        <v>29</v>
      </c>
      <c r="C6" s="13" t="s">
        <v>10</v>
      </c>
      <c r="D6" s="13" t="s">
        <v>32</v>
      </c>
      <c r="E6" s="13" t="s">
        <v>15</v>
      </c>
      <c r="F6" s="13" t="s">
        <v>24</v>
      </c>
      <c r="G6" s="14">
        <v>9831700</v>
      </c>
      <c r="H6" s="12" t="s">
        <v>3</v>
      </c>
      <c r="I6" s="4">
        <v>2500</v>
      </c>
      <c r="J6" s="4">
        <v>0</v>
      </c>
      <c r="K6" s="4">
        <v>0</v>
      </c>
      <c r="L6" s="4">
        <v>500</v>
      </c>
      <c r="M6" s="4">
        <v>0</v>
      </c>
      <c r="N6" s="4">
        <v>0</v>
      </c>
      <c r="O6" s="4">
        <v>43.19</v>
      </c>
      <c r="P6" s="4">
        <v>0</v>
      </c>
      <c r="Q6" s="4">
        <v>0</v>
      </c>
      <c r="R6" s="4">
        <v>0</v>
      </c>
      <c r="S6" s="4">
        <v>0</v>
      </c>
      <c r="T6" s="5">
        <v>0</v>
      </c>
      <c r="U6" s="26">
        <f t="shared" si="2"/>
        <v>3043.19</v>
      </c>
      <c r="V6" s="6">
        <f t="shared" si="3"/>
        <v>0</v>
      </c>
      <c r="W6" s="7">
        <f t="shared" si="4"/>
        <v>-1</v>
      </c>
      <c r="X6" s="7">
        <f t="shared" si="5"/>
        <v>0</v>
      </c>
    </row>
    <row r="7" spans="1:24" s="20" customFormat="1" ht="15" outlineLevel="1" x14ac:dyDescent="0.2">
      <c r="A7" s="11"/>
      <c r="B7" s="19" t="s">
        <v>33</v>
      </c>
      <c r="C7" s="13"/>
      <c r="D7" s="13"/>
      <c r="E7" s="13"/>
      <c r="F7" s="13"/>
      <c r="G7" s="14"/>
      <c r="H7" s="12"/>
      <c r="I7" s="23">
        <f t="shared" ref="I7:V7" si="6">SUBTOTAL(9,I4:I6)</f>
        <v>4000</v>
      </c>
      <c r="J7" s="23">
        <f t="shared" si="6"/>
        <v>0</v>
      </c>
      <c r="K7" s="23">
        <f t="shared" si="6"/>
        <v>4000</v>
      </c>
      <c r="L7" s="23">
        <f t="shared" si="6"/>
        <v>500</v>
      </c>
      <c r="M7" s="23">
        <f t="shared" si="6"/>
        <v>0</v>
      </c>
      <c r="N7" s="23">
        <f t="shared" si="6"/>
        <v>0</v>
      </c>
      <c r="O7" s="23">
        <f t="shared" si="6"/>
        <v>43.19</v>
      </c>
      <c r="P7" s="23">
        <f t="shared" si="6"/>
        <v>3000</v>
      </c>
      <c r="Q7" s="23">
        <f t="shared" si="6"/>
        <v>0</v>
      </c>
      <c r="R7" s="23">
        <f t="shared" si="6"/>
        <v>1013.72</v>
      </c>
      <c r="S7" s="23">
        <f t="shared" si="6"/>
        <v>0</v>
      </c>
      <c r="T7" s="25">
        <f t="shared" si="6"/>
        <v>2000</v>
      </c>
      <c r="U7" s="26">
        <f t="shared" si="6"/>
        <v>11543.19</v>
      </c>
      <c r="V7" s="26">
        <f t="shared" si="6"/>
        <v>3013.72</v>
      </c>
      <c r="W7" s="27">
        <f t="shared" ref="W7:W14" si="7">IFERROR((T7-I7)/I7,0)</f>
        <v>-0.5</v>
      </c>
      <c r="X7" s="27">
        <f t="shared" ref="X7:X14" si="8">IFERROR((T7-R7)/R7,0)</f>
        <v>0.97293138144655322</v>
      </c>
    </row>
    <row r="8" spans="1:24" ht="15" outlineLevel="2" x14ac:dyDescent="0.2">
      <c r="A8" s="11">
        <v>218729</v>
      </c>
      <c r="B8" s="13" t="s">
        <v>30</v>
      </c>
      <c r="C8" s="13" t="s">
        <v>10</v>
      </c>
      <c r="D8" s="13" t="s">
        <v>32</v>
      </c>
      <c r="E8" s="13" t="s">
        <v>16</v>
      </c>
      <c r="F8" s="13" t="s">
        <v>17</v>
      </c>
      <c r="G8" s="14">
        <v>1153260</v>
      </c>
      <c r="H8" s="12" t="s">
        <v>0</v>
      </c>
      <c r="I8" s="4">
        <v>0</v>
      </c>
      <c r="J8" s="4">
        <v>-6872.14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  <c r="U8" s="26">
        <f t="shared" si="2"/>
        <v>-6872.14</v>
      </c>
      <c r="V8" s="6">
        <f t="shared" si="3"/>
        <v>0</v>
      </c>
      <c r="W8" s="7">
        <f t="shared" si="7"/>
        <v>0</v>
      </c>
      <c r="X8" s="7">
        <f t="shared" si="8"/>
        <v>0</v>
      </c>
    </row>
    <row r="9" spans="1:24" s="20" customFormat="1" ht="15" outlineLevel="1" x14ac:dyDescent="0.2">
      <c r="A9" s="11"/>
      <c r="B9" s="15" t="s">
        <v>34</v>
      </c>
      <c r="C9" s="13"/>
      <c r="D9" s="13"/>
      <c r="E9" s="13"/>
      <c r="F9" s="13"/>
      <c r="G9" s="14"/>
      <c r="H9" s="12"/>
      <c r="I9" s="23">
        <f t="shared" ref="I9:V9" si="9">SUBTOTAL(9,I8:I8)</f>
        <v>0</v>
      </c>
      <c r="J9" s="23">
        <f t="shared" si="9"/>
        <v>-6872.14</v>
      </c>
      <c r="K9" s="23">
        <f t="shared" si="9"/>
        <v>0</v>
      </c>
      <c r="L9" s="23">
        <f t="shared" si="9"/>
        <v>0</v>
      </c>
      <c r="M9" s="23">
        <f t="shared" si="9"/>
        <v>0</v>
      </c>
      <c r="N9" s="23">
        <f t="shared" si="9"/>
        <v>0</v>
      </c>
      <c r="O9" s="23">
        <f t="shared" si="9"/>
        <v>0</v>
      </c>
      <c r="P9" s="23">
        <f t="shared" si="9"/>
        <v>0</v>
      </c>
      <c r="Q9" s="23">
        <f t="shared" si="9"/>
        <v>0</v>
      </c>
      <c r="R9" s="23">
        <f t="shared" si="9"/>
        <v>0</v>
      </c>
      <c r="S9" s="23">
        <f t="shared" si="9"/>
        <v>0</v>
      </c>
      <c r="T9" s="25">
        <f t="shared" si="9"/>
        <v>0</v>
      </c>
      <c r="U9" s="26">
        <f t="shared" si="9"/>
        <v>-6872.14</v>
      </c>
      <c r="V9" s="26">
        <f t="shared" si="9"/>
        <v>0</v>
      </c>
      <c r="W9" s="27">
        <f t="shared" si="7"/>
        <v>0</v>
      </c>
      <c r="X9" s="27">
        <f t="shared" si="8"/>
        <v>0</v>
      </c>
    </row>
    <row r="10" spans="1:24" ht="15" outlineLevel="2" x14ac:dyDescent="0.2">
      <c r="A10" s="11">
        <v>218852</v>
      </c>
      <c r="B10" s="13" t="s">
        <v>31</v>
      </c>
      <c r="C10" s="13" t="s">
        <v>10</v>
      </c>
      <c r="D10" s="13" t="s">
        <v>32</v>
      </c>
      <c r="E10" s="13" t="s">
        <v>15</v>
      </c>
      <c r="F10" s="13" t="s">
        <v>24</v>
      </c>
      <c r="G10" s="14">
        <v>20002400</v>
      </c>
      <c r="H10" s="12" t="s">
        <v>6</v>
      </c>
      <c r="I10" s="4">
        <v>500</v>
      </c>
      <c r="J10" s="4">
        <v>0</v>
      </c>
      <c r="K10" s="4">
        <v>0</v>
      </c>
      <c r="L10" s="4">
        <v>0</v>
      </c>
      <c r="M10" s="4">
        <v>300</v>
      </c>
      <c r="N10" s="4">
        <v>0</v>
      </c>
      <c r="O10" s="4">
        <v>61.51</v>
      </c>
      <c r="P10" s="4">
        <v>0</v>
      </c>
      <c r="Q10" s="4">
        <v>0</v>
      </c>
      <c r="R10" s="4">
        <v>300</v>
      </c>
      <c r="S10" s="4">
        <v>0</v>
      </c>
      <c r="T10" s="5">
        <v>250</v>
      </c>
      <c r="U10" s="26">
        <f t="shared" si="2"/>
        <v>861.51</v>
      </c>
      <c r="V10" s="6">
        <f t="shared" si="3"/>
        <v>550</v>
      </c>
      <c r="W10" s="7">
        <f t="shared" si="7"/>
        <v>-0.5</v>
      </c>
      <c r="X10" s="7">
        <f t="shared" si="8"/>
        <v>-0.16666666666666666</v>
      </c>
    </row>
    <row r="11" spans="1:24" ht="15" outlineLevel="2" x14ac:dyDescent="0.2">
      <c r="A11" s="11">
        <v>218852</v>
      </c>
      <c r="B11" s="13" t="s">
        <v>31</v>
      </c>
      <c r="C11" s="13" t="s">
        <v>10</v>
      </c>
      <c r="D11" s="13" t="s">
        <v>32</v>
      </c>
      <c r="E11" s="13" t="s">
        <v>15</v>
      </c>
      <c r="F11" s="13" t="s">
        <v>24</v>
      </c>
      <c r="G11" s="14">
        <v>20302400</v>
      </c>
      <c r="H11" s="12" t="s">
        <v>22</v>
      </c>
      <c r="I11" s="4">
        <v>0</v>
      </c>
      <c r="J11" s="4">
        <v>120.04</v>
      </c>
      <c r="K11" s="4">
        <v>240.08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  <c r="U11" s="26">
        <f t="shared" si="2"/>
        <v>360.12</v>
      </c>
      <c r="V11" s="6">
        <f t="shared" si="3"/>
        <v>0</v>
      </c>
      <c r="W11" s="7">
        <f t="shared" si="7"/>
        <v>0</v>
      </c>
      <c r="X11" s="7">
        <f t="shared" si="8"/>
        <v>0</v>
      </c>
    </row>
    <row r="12" spans="1:24" ht="15" outlineLevel="2" x14ac:dyDescent="0.2">
      <c r="A12" s="11">
        <v>218852</v>
      </c>
      <c r="B12" s="13" t="s">
        <v>31</v>
      </c>
      <c r="C12" s="13" t="s">
        <v>10</v>
      </c>
      <c r="D12" s="13" t="s">
        <v>32</v>
      </c>
      <c r="E12" s="13" t="s">
        <v>15</v>
      </c>
      <c r="F12" s="13" t="s">
        <v>24</v>
      </c>
      <c r="G12" s="14">
        <v>9831700</v>
      </c>
      <c r="H12" s="12" t="s">
        <v>3</v>
      </c>
      <c r="I12" s="4">
        <v>0</v>
      </c>
      <c r="J12" s="4">
        <v>95.98</v>
      </c>
      <c r="K12" s="4">
        <v>47.99</v>
      </c>
      <c r="L12" s="4">
        <v>47.99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  <c r="U12" s="26">
        <f t="shared" si="2"/>
        <v>191.96</v>
      </c>
      <c r="V12" s="6">
        <f t="shared" si="3"/>
        <v>0</v>
      </c>
      <c r="W12" s="7">
        <f t="shared" si="7"/>
        <v>0</v>
      </c>
      <c r="X12" s="7">
        <f t="shared" si="8"/>
        <v>0</v>
      </c>
    </row>
    <row r="13" spans="1:24" s="20" customFormat="1" ht="15" outlineLevel="1" x14ac:dyDescent="0.25">
      <c r="A13" s="14"/>
      <c r="B13" s="15" t="s">
        <v>35</v>
      </c>
      <c r="C13" s="13"/>
      <c r="D13" s="13"/>
      <c r="E13" s="13"/>
      <c r="F13" s="13"/>
      <c r="G13" s="14"/>
      <c r="H13" s="13"/>
      <c r="I13" s="22">
        <f t="shared" ref="I13:V13" si="10">SUBTOTAL(9,I10:I12)</f>
        <v>500</v>
      </c>
      <c r="J13" s="22">
        <f t="shared" si="10"/>
        <v>216.02</v>
      </c>
      <c r="K13" s="22">
        <f t="shared" si="10"/>
        <v>288.07</v>
      </c>
      <c r="L13" s="22">
        <f t="shared" si="10"/>
        <v>47.99</v>
      </c>
      <c r="M13" s="22">
        <f t="shared" si="10"/>
        <v>300</v>
      </c>
      <c r="N13" s="22">
        <f t="shared" si="10"/>
        <v>0</v>
      </c>
      <c r="O13" s="22">
        <f t="shared" si="10"/>
        <v>61.51</v>
      </c>
      <c r="P13" s="22">
        <f t="shared" si="10"/>
        <v>0</v>
      </c>
      <c r="Q13" s="22">
        <f t="shared" si="10"/>
        <v>0</v>
      </c>
      <c r="R13" s="22">
        <f t="shared" si="10"/>
        <v>300</v>
      </c>
      <c r="S13" s="22">
        <f t="shared" si="10"/>
        <v>0</v>
      </c>
      <c r="T13" s="22">
        <f t="shared" si="10"/>
        <v>250</v>
      </c>
      <c r="U13" s="28">
        <f t="shared" si="10"/>
        <v>1413.5900000000001</v>
      </c>
      <c r="V13" s="28">
        <f t="shared" si="10"/>
        <v>550</v>
      </c>
      <c r="W13" s="29">
        <f t="shared" si="7"/>
        <v>-0.5</v>
      </c>
      <c r="X13" s="29">
        <f t="shared" si="8"/>
        <v>-0.16666666666666666</v>
      </c>
    </row>
    <row r="14" spans="1:24" s="20" customFormat="1" ht="15" x14ac:dyDescent="0.25">
      <c r="A14" s="14"/>
      <c r="B14" s="15" t="s">
        <v>9</v>
      </c>
      <c r="C14" s="13"/>
      <c r="D14" s="13"/>
      <c r="E14" s="13"/>
      <c r="F14" s="13"/>
      <c r="G14" s="14"/>
      <c r="H14" s="13"/>
      <c r="I14" s="22">
        <f t="shared" ref="I14:V14" si="11">SUBTOTAL(9,I4:I12)</f>
        <v>4500</v>
      </c>
      <c r="J14" s="22">
        <f t="shared" si="11"/>
        <v>-6656.1200000000008</v>
      </c>
      <c r="K14" s="22">
        <f t="shared" si="11"/>
        <v>4288.07</v>
      </c>
      <c r="L14" s="22">
        <f t="shared" si="11"/>
        <v>547.99</v>
      </c>
      <c r="M14" s="22">
        <f t="shared" si="11"/>
        <v>300</v>
      </c>
      <c r="N14" s="22">
        <f t="shared" si="11"/>
        <v>0</v>
      </c>
      <c r="O14" s="22">
        <f t="shared" si="11"/>
        <v>104.69999999999999</v>
      </c>
      <c r="P14" s="22">
        <f t="shared" si="11"/>
        <v>3000</v>
      </c>
      <c r="Q14" s="22">
        <f t="shared" si="11"/>
        <v>0</v>
      </c>
      <c r="R14" s="22">
        <f t="shared" si="11"/>
        <v>1313.72</v>
      </c>
      <c r="S14" s="22">
        <f t="shared" si="11"/>
        <v>0</v>
      </c>
      <c r="T14" s="22">
        <f t="shared" si="11"/>
        <v>2250</v>
      </c>
      <c r="U14" s="28">
        <f t="shared" si="11"/>
        <v>6084.64</v>
      </c>
      <c r="V14" s="28">
        <f t="shared" si="11"/>
        <v>3563.72</v>
      </c>
      <c r="W14" s="29">
        <f t="shared" si="7"/>
        <v>-0.5</v>
      </c>
      <c r="X14" s="29">
        <f t="shared" si="8"/>
        <v>0.71269372469019265</v>
      </c>
    </row>
  </sheetData>
  <autoFilter ref="A3:X3"/>
  <conditionalFormatting sqref="A1:X1048576">
    <cfRule type="expression" dxfId="1" priority="6821">
      <formula>LEFT($B1,5)="Total"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showGridLines="0" tabSelected="1" zoomScale="85" zoomScaleNormal="85" workbookViewId="0">
      <selection activeCell="F16" sqref="F16"/>
    </sheetView>
  </sheetViews>
  <sheetFormatPr baseColWidth="10" defaultRowHeight="14.25" x14ac:dyDescent="0.2"/>
  <cols>
    <col min="1" max="1" width="13.140625" style="2" customWidth="1"/>
    <col min="2" max="2" width="52.5703125" style="2" bestFit="1" customWidth="1"/>
    <col min="3" max="3" width="15.7109375" style="2" customWidth="1"/>
    <col min="4" max="5" width="24.42578125" style="2" customWidth="1"/>
    <col min="6" max="7" width="23.140625" style="2" customWidth="1"/>
    <col min="8" max="16384" width="11.42578125" style="2"/>
  </cols>
  <sheetData>
    <row r="1" spans="1:7" ht="23.25" x14ac:dyDescent="0.35">
      <c r="A1" s="1"/>
    </row>
    <row r="3" spans="1:7" ht="31.5" customHeight="1" x14ac:dyDescent="0.2">
      <c r="A3" s="34" t="s">
        <v>11</v>
      </c>
      <c r="B3" s="34" t="s">
        <v>4</v>
      </c>
      <c r="C3" s="34" t="s">
        <v>14</v>
      </c>
      <c r="D3" s="32" t="s">
        <v>28</v>
      </c>
      <c r="E3" s="33"/>
      <c r="F3" s="32" t="s">
        <v>27</v>
      </c>
      <c r="G3" s="33"/>
    </row>
    <row r="4" spans="1:7" ht="22.5" customHeight="1" x14ac:dyDescent="0.2">
      <c r="A4" s="34"/>
      <c r="B4" s="34"/>
      <c r="C4" s="34"/>
      <c r="D4" s="8" t="s">
        <v>26</v>
      </c>
      <c r="E4" s="8" t="s">
        <v>21</v>
      </c>
      <c r="F4" s="9" t="s">
        <v>26</v>
      </c>
      <c r="G4" s="8" t="s">
        <v>21</v>
      </c>
    </row>
    <row r="5" spans="1:7" ht="20.25" x14ac:dyDescent="0.3">
      <c r="A5" s="3">
        <v>218642</v>
      </c>
      <c r="B5" s="3" t="s">
        <v>33</v>
      </c>
      <c r="C5" s="3" t="s">
        <v>24</v>
      </c>
      <c r="D5" s="16">
        <v>-0.5</v>
      </c>
      <c r="E5" s="17"/>
      <c r="F5" s="16">
        <v>0.97293138144655322</v>
      </c>
      <c r="G5" s="18"/>
    </row>
    <row r="6" spans="1:7" ht="20.25" x14ac:dyDescent="0.3">
      <c r="A6" s="21">
        <v>218729</v>
      </c>
      <c r="B6" s="21" t="s">
        <v>34</v>
      </c>
      <c r="C6" s="21" t="s">
        <v>17</v>
      </c>
      <c r="D6" s="16">
        <v>0</v>
      </c>
      <c r="E6" s="30"/>
      <c r="F6" s="16">
        <v>0</v>
      </c>
      <c r="G6" s="31"/>
    </row>
    <row r="7" spans="1:7" ht="20.25" x14ac:dyDescent="0.3">
      <c r="A7" s="21">
        <v>218852</v>
      </c>
      <c r="B7" s="21" t="s">
        <v>35</v>
      </c>
      <c r="C7" s="21" t="s">
        <v>24</v>
      </c>
      <c r="D7" s="16">
        <v>-0.5</v>
      </c>
      <c r="E7" s="30"/>
      <c r="F7" s="16">
        <v>-0.16666666666666666</v>
      </c>
      <c r="G7" s="31"/>
    </row>
    <row r="8" spans="1:7" ht="20.25" x14ac:dyDescent="0.3">
      <c r="A8" s="21"/>
      <c r="B8" s="21" t="s">
        <v>9</v>
      </c>
      <c r="C8" s="21"/>
      <c r="D8" s="16">
        <v>-0.5</v>
      </c>
      <c r="E8" s="30"/>
      <c r="F8" s="16">
        <v>0.71269372469019265</v>
      </c>
      <c r="G8" s="31"/>
    </row>
  </sheetData>
  <mergeCells count="5">
    <mergeCell ref="D3:E3"/>
    <mergeCell ref="A3:A4"/>
    <mergeCell ref="B3:B4"/>
    <mergeCell ref="C3:C4"/>
    <mergeCell ref="F3:G3"/>
  </mergeCells>
  <conditionalFormatting sqref="A1">
    <cfRule type="expression" dxfId="0" priority="7">
      <formula>LEFT($B1,5)="Total"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negative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'Evolution CA global'!R7:T7</xm:f>
              <xm:sqref>G5</xm:sqref>
            </x14:sparkline>
          </x14:sparklines>
        </x14:sparklineGroup>
        <x14:sparklineGroup displayEmptyCellsAs="gap" high="1" low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'Evolution CA global'!I7:T7</xm:f>
              <xm:sqref>E5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Evolution CA global</vt:lpstr>
      <vt:lpstr>Evolution CA</vt:lpstr>
      <vt:lpstr>range1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cp:lastPrinted>2015-04-27T13:41:02Z</cp:lastPrinted>
  <dcterms:created xsi:type="dcterms:W3CDTF">2015-04-22T12:02:44Z</dcterms:created>
  <dcterms:modified xsi:type="dcterms:W3CDTF">2015-04-29T14:17:28Z</dcterms:modified>
</cp:coreProperties>
</file>