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5" windowWidth="15195" windowHeight="819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I32" i="1" l="1"/>
  <c r="H32" i="1"/>
  <c r="G32" i="1"/>
  <c r="F32" i="1"/>
  <c r="E32" i="1"/>
  <c r="E33" i="1" s="1"/>
  <c r="E34" i="1" s="1"/>
  <c r="E35" i="1" s="1"/>
  <c r="E36" i="1" s="1"/>
  <c r="E37" i="1" s="1"/>
  <c r="E38" i="1" s="1"/>
  <c r="E39" i="1" s="1"/>
  <c r="E40" i="1" s="1"/>
  <c r="E41" i="1" s="1"/>
  <c r="E42" i="1" s="1"/>
  <c r="E43" i="1" s="1"/>
  <c r="D43" i="1"/>
  <c r="D32" i="1"/>
  <c r="D33" i="1"/>
  <c r="D34" i="1"/>
  <c r="D35" i="1"/>
  <c r="D36" i="1"/>
  <c r="D37" i="1"/>
  <c r="D38" i="1"/>
  <c r="D39" i="1"/>
  <c r="D40" i="1"/>
  <c r="D41" i="1"/>
  <c r="D42" i="1"/>
  <c r="C32" i="1"/>
  <c r="B32" i="1"/>
  <c r="B33" i="1"/>
  <c r="B8" i="1"/>
  <c r="G8" i="1" s="1"/>
  <c r="E1" i="1"/>
  <c r="D10" i="1" s="1"/>
  <c r="I33" i="1" l="1"/>
  <c r="H33" i="1" s="1"/>
  <c r="C33" i="1" s="1"/>
  <c r="B34" i="1" s="1"/>
  <c r="G33" i="1"/>
  <c r="E2" i="1"/>
  <c r="I8" i="1"/>
  <c r="D31" i="1"/>
  <c r="D27" i="1"/>
  <c r="D23" i="1"/>
  <c r="D19" i="1"/>
  <c r="D13" i="1"/>
  <c r="D9" i="1"/>
  <c r="D29" i="1"/>
  <c r="D25" i="1"/>
  <c r="D21" i="1"/>
  <c r="D17" i="1"/>
  <c r="D15" i="1"/>
  <c r="D11" i="1"/>
  <c r="D8" i="1"/>
  <c r="D30" i="1"/>
  <c r="D28" i="1"/>
  <c r="D26" i="1"/>
  <c r="D24" i="1"/>
  <c r="D22" i="1"/>
  <c r="D20" i="1"/>
  <c r="D18" i="1"/>
  <c r="D16" i="1"/>
  <c r="D14" i="1"/>
  <c r="D12" i="1"/>
  <c r="I34" i="1" l="1"/>
  <c r="H34" i="1" s="1"/>
  <c r="C34" i="1" s="1"/>
  <c r="B35" i="1" s="1"/>
  <c r="G34" i="1"/>
  <c r="F33" i="1"/>
  <c r="F34" i="1" s="1"/>
  <c r="E8" i="1"/>
  <c r="E9" i="1" s="1"/>
  <c r="E10" i="1" s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F8" i="1"/>
  <c r="H8" i="1"/>
  <c r="C8" i="1" s="1"/>
  <c r="B9" i="1" s="1"/>
  <c r="I35" i="1" l="1"/>
  <c r="H35" i="1" s="1"/>
  <c r="C35" i="1" s="1"/>
  <c r="B36" i="1" s="1"/>
  <c r="G35" i="1"/>
  <c r="G9" i="1"/>
  <c r="I9" i="1"/>
  <c r="I36" i="1" l="1"/>
  <c r="H36" i="1" s="1"/>
  <c r="C36" i="1" s="1"/>
  <c r="B37" i="1" s="1"/>
  <c r="G36" i="1"/>
  <c r="F35" i="1"/>
  <c r="F36" i="1" s="1"/>
  <c r="F9" i="1"/>
  <c r="H9" i="1"/>
  <c r="C9" i="1" s="1"/>
  <c r="B10" i="1" s="1"/>
  <c r="I37" i="1" l="1"/>
  <c r="H37" i="1" s="1"/>
  <c r="C37" i="1" s="1"/>
  <c r="B38" i="1" s="1"/>
  <c r="G37" i="1"/>
  <c r="I10" i="1"/>
  <c r="G10" i="1"/>
  <c r="I38" i="1" l="1"/>
  <c r="H38" i="1" s="1"/>
  <c r="C38" i="1" s="1"/>
  <c r="B39" i="1" s="1"/>
  <c r="G38" i="1"/>
  <c r="F37" i="1"/>
  <c r="F38" i="1" s="1"/>
  <c r="H10" i="1"/>
  <c r="C10" i="1" s="1"/>
  <c r="B11" i="1" s="1"/>
  <c r="F10" i="1"/>
  <c r="I39" i="1" l="1"/>
  <c r="H39" i="1" s="1"/>
  <c r="C39" i="1" s="1"/>
  <c r="B40" i="1" s="1"/>
  <c r="G39" i="1"/>
  <c r="I11" i="1"/>
  <c r="H11" i="1" s="1"/>
  <c r="C11" i="1" s="1"/>
  <c r="B12" i="1" s="1"/>
  <c r="G11" i="1"/>
  <c r="I40" i="1" l="1"/>
  <c r="H40" i="1" s="1"/>
  <c r="C40" i="1" s="1"/>
  <c r="B41" i="1" s="1"/>
  <c r="G40" i="1"/>
  <c r="F39" i="1"/>
  <c r="F40" i="1" s="1"/>
  <c r="I12" i="1"/>
  <c r="H12" i="1" s="1"/>
  <c r="C12" i="1" s="1"/>
  <c r="B13" i="1" s="1"/>
  <c r="G12" i="1"/>
  <c r="F11" i="1"/>
  <c r="I41" i="1" l="1"/>
  <c r="H41" i="1" s="1"/>
  <c r="C41" i="1" s="1"/>
  <c r="B42" i="1" s="1"/>
  <c r="G41" i="1"/>
  <c r="I13" i="1"/>
  <c r="H13" i="1" s="1"/>
  <c r="G13" i="1"/>
  <c r="C13" i="1"/>
  <c r="B14" i="1" s="1"/>
  <c r="F12" i="1"/>
  <c r="F13" i="1" s="1"/>
  <c r="I42" i="1" l="1"/>
  <c r="H42" i="1" s="1"/>
  <c r="C42" i="1" s="1"/>
  <c r="B43" i="1" s="1"/>
  <c r="G42" i="1"/>
  <c r="F41" i="1"/>
  <c r="F42" i="1" s="1"/>
  <c r="I14" i="1"/>
  <c r="H14" i="1" s="1"/>
  <c r="C14" i="1" s="1"/>
  <c r="B15" i="1" s="1"/>
  <c r="G14" i="1"/>
  <c r="I43" i="1" l="1"/>
  <c r="H43" i="1" s="1"/>
  <c r="C43" i="1" s="1"/>
  <c r="G43" i="1"/>
  <c r="G15" i="1"/>
  <c r="I15" i="1"/>
  <c r="H15" i="1" s="1"/>
  <c r="C15" i="1" s="1"/>
  <c r="B16" i="1" s="1"/>
  <c r="F14" i="1"/>
  <c r="F43" i="1" l="1"/>
  <c r="I16" i="1"/>
  <c r="H16" i="1" s="1"/>
  <c r="C16" i="1" s="1"/>
  <c r="B17" i="1" s="1"/>
  <c r="G16" i="1"/>
  <c r="F15" i="1"/>
  <c r="F16" i="1" s="1"/>
  <c r="I17" i="1" l="1"/>
  <c r="H17" i="1" s="1"/>
  <c r="C17" i="1" s="1"/>
  <c r="B18" i="1" s="1"/>
  <c r="G17" i="1"/>
  <c r="F17" i="1" l="1"/>
  <c r="I18" i="1"/>
  <c r="H18" i="1" s="1"/>
  <c r="C18" i="1" s="1"/>
  <c r="B19" i="1" s="1"/>
  <c r="G18" i="1"/>
  <c r="F18" i="1" l="1"/>
  <c r="G19" i="1"/>
  <c r="I19" i="1"/>
  <c r="H19" i="1" s="1"/>
  <c r="C19" i="1" s="1"/>
  <c r="B20" i="1" s="1"/>
  <c r="I20" i="1" l="1"/>
  <c r="H20" i="1" s="1"/>
  <c r="C20" i="1" s="1"/>
  <c r="B21" i="1" s="1"/>
  <c r="G20" i="1"/>
  <c r="F19" i="1"/>
  <c r="F20" i="1" s="1"/>
  <c r="I21" i="1" l="1"/>
  <c r="H21" i="1" s="1"/>
  <c r="C21" i="1" s="1"/>
  <c r="B22" i="1" s="1"/>
  <c r="G21" i="1"/>
  <c r="F21" i="1" l="1"/>
  <c r="I22" i="1"/>
  <c r="H22" i="1" s="1"/>
  <c r="C22" i="1" s="1"/>
  <c r="B23" i="1" s="1"/>
  <c r="G22" i="1"/>
  <c r="F22" i="1" l="1"/>
  <c r="I23" i="1"/>
  <c r="H23" i="1" s="1"/>
  <c r="C23" i="1" s="1"/>
  <c r="B24" i="1" s="1"/>
  <c r="G23" i="1"/>
  <c r="F23" i="1" l="1"/>
  <c r="I24" i="1"/>
  <c r="H24" i="1" s="1"/>
  <c r="C24" i="1" s="1"/>
  <c r="B25" i="1" s="1"/>
  <c r="G24" i="1"/>
  <c r="F24" i="1" l="1"/>
  <c r="I25" i="1"/>
  <c r="H25" i="1" s="1"/>
  <c r="C25" i="1" s="1"/>
  <c r="B26" i="1" s="1"/>
  <c r="G25" i="1"/>
  <c r="F25" i="1" l="1"/>
  <c r="I26" i="1"/>
  <c r="H26" i="1" s="1"/>
  <c r="C26" i="1" s="1"/>
  <c r="B27" i="1" s="1"/>
  <c r="G26" i="1"/>
  <c r="I27" i="1" l="1"/>
  <c r="H27" i="1" s="1"/>
  <c r="C27" i="1" s="1"/>
  <c r="B28" i="1" s="1"/>
  <c r="G27" i="1"/>
  <c r="F26" i="1"/>
  <c r="F27" i="1" s="1"/>
  <c r="I28" i="1" l="1"/>
  <c r="H28" i="1" s="1"/>
  <c r="C28" i="1" s="1"/>
  <c r="B29" i="1" s="1"/>
  <c r="G28" i="1"/>
  <c r="F28" i="1" l="1"/>
  <c r="I29" i="1"/>
  <c r="H29" i="1" s="1"/>
  <c r="C29" i="1" s="1"/>
  <c r="B30" i="1" s="1"/>
  <c r="G29" i="1"/>
  <c r="F29" i="1" l="1"/>
  <c r="I30" i="1"/>
  <c r="H30" i="1" s="1"/>
  <c r="C30" i="1" s="1"/>
  <c r="B31" i="1" s="1"/>
  <c r="G30" i="1"/>
  <c r="F30" i="1" l="1"/>
  <c r="I31" i="1"/>
  <c r="H31" i="1" s="1"/>
  <c r="C31" i="1" s="1"/>
  <c r="G31" i="1"/>
  <c r="F31" i="1" l="1"/>
</calcChain>
</file>

<file path=xl/sharedStrings.xml><?xml version="1.0" encoding="utf-8"?>
<sst xmlns="http://schemas.openxmlformats.org/spreadsheetml/2006/main" count="14" uniqueCount="12">
  <si>
    <t>Compagnie fonctions financières</t>
  </si>
  <si>
    <t>PLAN D'AMORTISSEMENT D'UN EMPRUNT</t>
  </si>
  <si>
    <t>Mois</t>
  </si>
  <si>
    <t>Solde du début</t>
  </si>
  <si>
    <t>Solde de la fin</t>
  </si>
  <si>
    <t>Paiement</t>
  </si>
  <si>
    <t>Total payé</t>
  </si>
  <si>
    <t>Capital payé</t>
  </si>
  <si>
    <t>Intérêt payé</t>
  </si>
  <si>
    <t>Principal</t>
  </si>
  <si>
    <t>Taux annuel</t>
  </si>
  <si>
    <t>Durée (mois)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</si>
</sst>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#,##0.00\ &quot;$&quot;_);[Red]\(#,##0.00\ &quot;$&quot;\)"/>
    <numFmt numFmtId="44" formatCode="_ * #,##0.00_)\ &quot;$&quot;_ ;_ * \(#,##0.00\)\ &quot;$&quot;_ ;_ * &quot;-&quot;??_)\ &quot;$&quot;_ ;_ @_ 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1">
    <xf numFmtId="0" fontId="0" fillId="0" borderId="0" xfId="0"/>
    <xf numFmtId="0" fontId="0" fillId="2" borderId="0" xfId="0" applyFill="1" applyAlignment="1">
      <alignment horizontal="center"/>
    </xf>
    <xf numFmtId="0" fontId="0" fillId="0" borderId="0" xfId="0" applyAlignment="1">
      <alignment horizontal="center" vertical="center"/>
    </xf>
    <xf numFmtId="0" fontId="0" fillId="3" borderId="1" xfId="0" applyFill="1" applyBorder="1"/>
    <xf numFmtId="0" fontId="0" fillId="4" borderId="1" xfId="0" applyFill="1" applyBorder="1"/>
    <xf numFmtId="10" fontId="0" fillId="3" borderId="1" xfId="0" applyNumberFormat="1" applyFill="1" applyBorder="1"/>
    <xf numFmtId="44" fontId="0" fillId="3" borderId="1" xfId="1" applyFont="1" applyFill="1" applyBorder="1"/>
    <xf numFmtId="8" fontId="0" fillId="3" borderId="1" xfId="0" applyNumberFormat="1" applyFill="1" applyBorder="1"/>
    <xf numFmtId="8" fontId="0" fillId="0" borderId="0" xfId="0" applyNumberFormat="1"/>
    <xf numFmtId="44" fontId="0" fillId="0" borderId="0" xfId="0" applyNumberFormat="1"/>
    <xf numFmtId="44" fontId="0" fillId="0" borderId="0" xfId="1" applyFon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I67"/>
  <sheetViews>
    <sheetView tabSelected="1" zoomScale="85" zoomScaleNormal="85" workbookViewId="0">
      <selection activeCell="D3" sqref="D3"/>
    </sheetView>
  </sheetViews>
  <sheetFormatPr baseColWidth="10" defaultRowHeight="15" x14ac:dyDescent="0.25"/>
  <cols>
    <col min="1" max="7" width="18.5703125" customWidth="1"/>
  </cols>
  <sheetData>
    <row r="1" spans="1:9" x14ac:dyDescent="0.25">
      <c r="B1" s="4" t="s">
        <v>9</v>
      </c>
      <c r="C1" s="6">
        <v>11000</v>
      </c>
      <c r="D1" s="4" t="s">
        <v>5</v>
      </c>
      <c r="E1" s="7">
        <f>PMT(C2/12,C3,-C1)</f>
        <v>502.53216507090406</v>
      </c>
    </row>
    <row r="2" spans="1:9" x14ac:dyDescent="0.25">
      <c r="B2" s="4" t="s">
        <v>10</v>
      </c>
      <c r="C2" s="5">
        <v>0.09</v>
      </c>
      <c r="D2" s="4" t="s">
        <v>6</v>
      </c>
      <c r="E2" s="7">
        <f>E1*C3</f>
        <v>12060.771961701697</v>
      </c>
    </row>
    <row r="3" spans="1:9" x14ac:dyDescent="0.25">
      <c r="B3" s="4" t="s">
        <v>11</v>
      </c>
      <c r="C3" s="3">
        <v>24</v>
      </c>
    </row>
    <row r="5" spans="1:9" x14ac:dyDescent="0.25">
      <c r="A5" s="1" t="s">
        <v>0</v>
      </c>
      <c r="B5" s="1"/>
      <c r="C5" s="1"/>
      <c r="D5" s="1"/>
      <c r="E5" s="1"/>
      <c r="F5" s="1"/>
      <c r="G5" s="1"/>
    </row>
    <row r="6" spans="1:9" x14ac:dyDescent="0.25">
      <c r="A6" s="1" t="s">
        <v>1</v>
      </c>
      <c r="B6" s="1"/>
      <c r="C6" s="1"/>
      <c r="D6" s="1"/>
      <c r="E6" s="1"/>
      <c r="F6" s="1"/>
      <c r="G6" s="1"/>
    </row>
    <row r="7" spans="1:9" x14ac:dyDescent="0.25">
      <c r="A7" s="2" t="s">
        <v>2</v>
      </c>
      <c r="B7" s="2" t="s">
        <v>3</v>
      </c>
      <c r="C7" s="2" t="s">
        <v>4</v>
      </c>
      <c r="D7" s="2" t="s">
        <v>5</v>
      </c>
      <c r="E7" s="2" t="s">
        <v>6</v>
      </c>
      <c r="F7" s="2" t="s">
        <v>7</v>
      </c>
      <c r="G7" s="2" t="s">
        <v>8</v>
      </c>
    </row>
    <row r="8" spans="1:9" x14ac:dyDescent="0.25">
      <c r="A8">
        <v>1</v>
      </c>
      <c r="B8" s="9">
        <f>C1</f>
        <v>11000</v>
      </c>
      <c r="C8" s="9">
        <f>B8-H8</f>
        <v>10579.967834929095</v>
      </c>
      <c r="D8" s="8">
        <f>$E$1</f>
        <v>502.53216507090406</v>
      </c>
      <c r="E8" s="8">
        <f>D8</f>
        <v>502.53216507090406</v>
      </c>
      <c r="F8" s="8">
        <f>D8-G8</f>
        <v>420.03216507090406</v>
      </c>
      <c r="G8" s="9">
        <f>B8*($C$2/12)</f>
        <v>82.5</v>
      </c>
      <c r="H8" s="8">
        <f>D8-I8</f>
        <v>420.03216507090406</v>
      </c>
      <c r="I8" s="10">
        <f>B8*($C$2/12)</f>
        <v>82.5</v>
      </c>
    </row>
    <row r="9" spans="1:9" x14ac:dyDescent="0.25">
      <c r="A9">
        <v>2</v>
      </c>
      <c r="B9" s="9">
        <f>C8</f>
        <v>10579.967834929095</v>
      </c>
      <c r="C9" s="9">
        <f t="shared" ref="C9:C67" si="0">B9-H9</f>
        <v>10156.78542862016</v>
      </c>
      <c r="D9" s="8">
        <f t="shared" ref="D9:D43" si="1">$E$1</f>
        <v>502.53216507090406</v>
      </c>
      <c r="E9" s="8">
        <f>E8+D9</f>
        <v>1005.0643301418081</v>
      </c>
      <c r="F9" s="8">
        <f>D9-I9+F8</f>
        <v>843.21457137983987</v>
      </c>
      <c r="G9" s="9">
        <f>B9*($C$2/12)+G8</f>
        <v>161.84975876196822</v>
      </c>
      <c r="H9" s="8">
        <f t="shared" ref="H9:H43" si="2">D9-I9</f>
        <v>423.18240630893581</v>
      </c>
      <c r="I9" s="10">
        <f t="shared" ref="I9:I43" si="3">B9*($C$2/12)</f>
        <v>79.349758761968218</v>
      </c>
    </row>
    <row r="10" spans="1:9" x14ac:dyDescent="0.25">
      <c r="A10">
        <v>3</v>
      </c>
      <c r="B10" s="9">
        <f t="shared" ref="B10:B67" si="4">C9</f>
        <v>10156.78542862016</v>
      </c>
      <c r="C10" s="9">
        <f t="shared" si="0"/>
        <v>9730.4291542639075</v>
      </c>
      <c r="D10" s="8">
        <f t="shared" si="1"/>
        <v>502.53216507090406</v>
      </c>
      <c r="E10" s="8">
        <f>E9+D10</f>
        <v>1507.5964952127122</v>
      </c>
      <c r="F10" s="8">
        <f t="shared" ref="F10:F43" si="5">D10-I10+F9</f>
        <v>1269.5708457360927</v>
      </c>
      <c r="G10" s="9">
        <f>B10*($C$2/12)+G9</f>
        <v>238.02564947661944</v>
      </c>
      <c r="H10" s="8">
        <f t="shared" si="2"/>
        <v>426.35627435625287</v>
      </c>
      <c r="I10" s="10">
        <f t="shared" si="3"/>
        <v>76.175890714651203</v>
      </c>
    </row>
    <row r="11" spans="1:9" x14ac:dyDescent="0.25">
      <c r="A11">
        <v>4</v>
      </c>
      <c r="B11" s="9">
        <f t="shared" si="4"/>
        <v>9730.4291542639075</v>
      </c>
      <c r="C11" s="9">
        <f t="shared" si="0"/>
        <v>9300.875207849982</v>
      </c>
      <c r="D11" s="8">
        <f t="shared" si="1"/>
        <v>502.53216507090406</v>
      </c>
      <c r="E11" s="8">
        <f t="shared" ref="E11:E43" si="6">E10+D11</f>
        <v>2010.1286602836162</v>
      </c>
      <c r="F11" s="8">
        <f t="shared" si="5"/>
        <v>1699.1247921500174</v>
      </c>
      <c r="G11" s="9">
        <f>B11*($C$2/12)+G10</f>
        <v>311.00386813359876</v>
      </c>
      <c r="H11" s="8">
        <f t="shared" si="2"/>
        <v>429.55394641392473</v>
      </c>
      <c r="I11" s="10">
        <f t="shared" si="3"/>
        <v>72.978218656979308</v>
      </c>
    </row>
    <row r="12" spans="1:9" x14ac:dyDescent="0.25">
      <c r="A12">
        <v>5</v>
      </c>
      <c r="B12" s="9">
        <f t="shared" si="4"/>
        <v>9300.875207849982</v>
      </c>
      <c r="C12" s="9">
        <f t="shared" si="0"/>
        <v>8868.0996068379536</v>
      </c>
      <c r="D12" s="8">
        <f t="shared" si="1"/>
        <v>502.53216507090406</v>
      </c>
      <c r="E12" s="8">
        <f t="shared" si="6"/>
        <v>2512.6608253545201</v>
      </c>
      <c r="F12" s="8">
        <f t="shared" si="5"/>
        <v>2131.9003931620464</v>
      </c>
      <c r="G12" s="9">
        <f>B12*($C$2/12)+G11</f>
        <v>380.76043219247362</v>
      </c>
      <c r="H12" s="8">
        <f t="shared" si="2"/>
        <v>432.7756010120292</v>
      </c>
      <c r="I12" s="10">
        <f t="shared" si="3"/>
        <v>69.756564058874858</v>
      </c>
    </row>
    <row r="13" spans="1:9" x14ac:dyDescent="0.25">
      <c r="A13">
        <v>6</v>
      </c>
      <c r="B13" s="9">
        <f t="shared" si="4"/>
        <v>8868.0996068379536</v>
      </c>
      <c r="C13" s="9">
        <f t="shared" si="0"/>
        <v>8432.0781888183337</v>
      </c>
      <c r="D13" s="8">
        <f t="shared" si="1"/>
        <v>502.53216507090406</v>
      </c>
      <c r="E13" s="8">
        <f t="shared" si="6"/>
        <v>3015.1929904254239</v>
      </c>
      <c r="F13" s="8">
        <f t="shared" si="5"/>
        <v>2567.9218111816658</v>
      </c>
      <c r="G13" s="9">
        <f>B13*($C$2/12)+G12</f>
        <v>447.2711792437583</v>
      </c>
      <c r="H13" s="8">
        <f t="shared" si="2"/>
        <v>436.02141801961943</v>
      </c>
      <c r="I13" s="10">
        <f t="shared" si="3"/>
        <v>66.510747051284653</v>
      </c>
    </row>
    <row r="14" spans="1:9" x14ac:dyDescent="0.25">
      <c r="A14">
        <v>7</v>
      </c>
      <c r="B14" s="9">
        <f t="shared" si="4"/>
        <v>8432.0781888183337</v>
      </c>
      <c r="C14" s="9">
        <f t="shared" si="0"/>
        <v>7992.7866101635673</v>
      </c>
      <c r="D14" s="8">
        <f t="shared" si="1"/>
        <v>502.53216507090406</v>
      </c>
      <c r="E14" s="8">
        <f t="shared" si="6"/>
        <v>3517.7251554963277</v>
      </c>
      <c r="F14" s="8">
        <f t="shared" si="5"/>
        <v>3007.2133898364323</v>
      </c>
      <c r="G14" s="9">
        <f>B14*($C$2/12)+G13</f>
        <v>510.51176565989579</v>
      </c>
      <c r="H14" s="8">
        <f t="shared" si="2"/>
        <v>439.29157865476657</v>
      </c>
      <c r="I14" s="10">
        <f t="shared" si="3"/>
        <v>63.240586416137504</v>
      </c>
    </row>
    <row r="15" spans="1:9" x14ac:dyDescent="0.25">
      <c r="A15">
        <v>8</v>
      </c>
      <c r="B15" s="9">
        <f t="shared" si="4"/>
        <v>7992.7866101635673</v>
      </c>
      <c r="C15" s="9">
        <f t="shared" si="0"/>
        <v>7550.2003446688896</v>
      </c>
      <c r="D15" s="8">
        <f t="shared" si="1"/>
        <v>502.53216507090406</v>
      </c>
      <c r="E15" s="8">
        <f t="shared" si="6"/>
        <v>4020.2573205672315</v>
      </c>
      <c r="F15" s="8">
        <f t="shared" si="5"/>
        <v>3449.7996553311095</v>
      </c>
      <c r="G15" s="9">
        <f>B15*($C$2/12)+G14</f>
        <v>570.45766523612258</v>
      </c>
      <c r="H15" s="8">
        <f t="shared" si="2"/>
        <v>442.58626549467732</v>
      </c>
      <c r="I15" s="10">
        <f t="shared" si="3"/>
        <v>59.945899576226751</v>
      </c>
    </row>
    <row r="16" spans="1:9" x14ac:dyDescent="0.25">
      <c r="A16">
        <v>9</v>
      </c>
      <c r="B16" s="9">
        <f t="shared" si="4"/>
        <v>7550.2003446688896</v>
      </c>
      <c r="C16" s="9">
        <f t="shared" si="0"/>
        <v>7104.2946821830019</v>
      </c>
      <c r="D16" s="8">
        <f t="shared" si="1"/>
        <v>502.53216507090406</v>
      </c>
      <c r="E16" s="8">
        <f t="shared" si="6"/>
        <v>4522.7894856381354</v>
      </c>
      <c r="F16" s="8">
        <f t="shared" si="5"/>
        <v>3895.7053178169967</v>
      </c>
      <c r="G16" s="9">
        <f>B16*($C$2/12)+G15</f>
        <v>627.0841678211392</v>
      </c>
      <c r="H16" s="8">
        <f t="shared" si="2"/>
        <v>445.90566248588738</v>
      </c>
      <c r="I16" s="10">
        <f t="shared" si="3"/>
        <v>56.626502585016667</v>
      </c>
    </row>
    <row r="17" spans="1:9" x14ac:dyDescent="0.25">
      <c r="A17">
        <v>10</v>
      </c>
      <c r="B17" s="9">
        <f t="shared" si="4"/>
        <v>7104.2946821830019</v>
      </c>
      <c r="C17" s="9">
        <f t="shared" si="0"/>
        <v>6655.04472722847</v>
      </c>
      <c r="D17" s="8">
        <f t="shared" si="1"/>
        <v>502.53216507090406</v>
      </c>
      <c r="E17" s="8">
        <f t="shared" si="6"/>
        <v>5025.3216507090392</v>
      </c>
      <c r="F17" s="8">
        <f t="shared" si="5"/>
        <v>4344.9552727715281</v>
      </c>
      <c r="G17" s="9">
        <f>B17*($C$2/12)+G16</f>
        <v>680.36637793751174</v>
      </c>
      <c r="H17" s="8">
        <f t="shared" si="2"/>
        <v>449.24995495453152</v>
      </c>
      <c r="I17" s="10">
        <f t="shared" si="3"/>
        <v>53.282210116372511</v>
      </c>
    </row>
    <row r="18" spans="1:9" x14ac:dyDescent="0.25">
      <c r="A18">
        <v>11</v>
      </c>
      <c r="B18" s="9">
        <f t="shared" si="4"/>
        <v>6655.04472722847</v>
      </c>
      <c r="C18" s="9">
        <f t="shared" si="0"/>
        <v>6202.4253976117798</v>
      </c>
      <c r="D18" s="8">
        <f t="shared" si="1"/>
        <v>502.53216507090406</v>
      </c>
      <c r="E18" s="8">
        <f t="shared" si="6"/>
        <v>5527.853815779943</v>
      </c>
      <c r="F18" s="8">
        <f t="shared" si="5"/>
        <v>4797.5746023882184</v>
      </c>
      <c r="G18" s="9">
        <f t="shared" ref="G18:G43" si="7">B18*($C$2/12)+G17</f>
        <v>730.27921339172531</v>
      </c>
      <c r="H18" s="8">
        <f t="shared" si="2"/>
        <v>452.61932961669055</v>
      </c>
      <c r="I18" s="10">
        <f t="shared" si="3"/>
        <v>49.912835454213521</v>
      </c>
    </row>
    <row r="19" spans="1:9" x14ac:dyDescent="0.25">
      <c r="A19">
        <v>12</v>
      </c>
      <c r="B19" s="9">
        <f t="shared" si="4"/>
        <v>6202.4253976117798</v>
      </c>
      <c r="C19" s="9">
        <f t="shared" si="0"/>
        <v>5746.4114230229643</v>
      </c>
      <c r="D19" s="8">
        <f t="shared" si="1"/>
        <v>502.53216507090406</v>
      </c>
      <c r="E19" s="8">
        <f t="shared" si="6"/>
        <v>6030.3859808508469</v>
      </c>
      <c r="F19" s="8">
        <f t="shared" si="5"/>
        <v>5253.5885769770339</v>
      </c>
      <c r="G19" s="9">
        <f t="shared" si="7"/>
        <v>776.79740387381366</v>
      </c>
      <c r="H19" s="8">
        <f t="shared" si="2"/>
        <v>456.0139745888157</v>
      </c>
      <c r="I19" s="10">
        <f t="shared" si="3"/>
        <v>46.518190482088343</v>
      </c>
    </row>
    <row r="20" spans="1:9" x14ac:dyDescent="0.25">
      <c r="A20">
        <v>13</v>
      </c>
      <c r="B20" s="9">
        <f t="shared" si="4"/>
        <v>5746.4114230229643</v>
      </c>
      <c r="C20" s="9">
        <f t="shared" si="0"/>
        <v>5286.9773436247324</v>
      </c>
      <c r="D20" s="8">
        <f t="shared" si="1"/>
        <v>502.53216507090406</v>
      </c>
      <c r="E20" s="8">
        <f t="shared" si="6"/>
        <v>6532.9181459217507</v>
      </c>
      <c r="F20" s="8">
        <f t="shared" si="5"/>
        <v>5713.0226563752658</v>
      </c>
      <c r="G20" s="9">
        <f t="shared" si="7"/>
        <v>819.89548954648592</v>
      </c>
      <c r="H20" s="8">
        <f t="shared" si="2"/>
        <v>459.4340793982318</v>
      </c>
      <c r="I20" s="10">
        <f t="shared" si="3"/>
        <v>43.098085672672234</v>
      </c>
    </row>
    <row r="21" spans="1:9" x14ac:dyDescent="0.25">
      <c r="A21">
        <v>14</v>
      </c>
      <c r="B21" s="9">
        <f t="shared" si="4"/>
        <v>5286.9773436247324</v>
      </c>
      <c r="C21" s="9">
        <f t="shared" si="0"/>
        <v>4824.0975086310136</v>
      </c>
      <c r="D21" s="8">
        <f t="shared" si="1"/>
        <v>502.53216507090406</v>
      </c>
      <c r="E21" s="8">
        <f t="shared" si="6"/>
        <v>7035.4503109926545</v>
      </c>
      <c r="F21" s="8">
        <f t="shared" si="5"/>
        <v>6175.9024913689846</v>
      </c>
      <c r="G21" s="9">
        <f t="shared" si="7"/>
        <v>859.54781962367144</v>
      </c>
      <c r="H21" s="8">
        <f t="shared" si="2"/>
        <v>462.87983499371859</v>
      </c>
      <c r="I21" s="10">
        <f t="shared" si="3"/>
        <v>39.652330077185489</v>
      </c>
    </row>
    <row r="22" spans="1:9" x14ac:dyDescent="0.25">
      <c r="A22">
        <v>15</v>
      </c>
      <c r="B22" s="9">
        <f t="shared" si="4"/>
        <v>4824.0975086310136</v>
      </c>
      <c r="C22" s="9">
        <f t="shared" si="0"/>
        <v>4357.7460748748417</v>
      </c>
      <c r="D22" s="8">
        <f t="shared" si="1"/>
        <v>502.53216507090406</v>
      </c>
      <c r="E22" s="8">
        <f t="shared" si="6"/>
        <v>7537.9824760635584</v>
      </c>
      <c r="F22" s="8">
        <f t="shared" si="5"/>
        <v>6642.2539251251565</v>
      </c>
      <c r="G22" s="9">
        <f t="shared" si="7"/>
        <v>895.72855093840406</v>
      </c>
      <c r="H22" s="8">
        <f t="shared" si="2"/>
        <v>466.35143375617145</v>
      </c>
      <c r="I22" s="10">
        <f t="shared" si="3"/>
        <v>36.180731314732604</v>
      </c>
    </row>
    <row r="23" spans="1:9" x14ac:dyDescent="0.25">
      <c r="A23">
        <v>16</v>
      </c>
      <c r="B23" s="9">
        <f t="shared" si="4"/>
        <v>4357.7460748748417</v>
      </c>
      <c r="C23" s="9">
        <f t="shared" si="0"/>
        <v>3887.8970053654989</v>
      </c>
      <c r="D23" s="8">
        <f t="shared" si="1"/>
        <v>502.53216507090406</v>
      </c>
      <c r="E23" s="8">
        <f t="shared" si="6"/>
        <v>8040.5146411344622</v>
      </c>
      <c r="F23" s="8">
        <f t="shared" si="5"/>
        <v>7112.1029946344988</v>
      </c>
      <c r="G23" s="9">
        <f t="shared" si="7"/>
        <v>928.4116464999654</v>
      </c>
      <c r="H23" s="8">
        <f t="shared" si="2"/>
        <v>469.84906950934277</v>
      </c>
      <c r="I23" s="10">
        <f t="shared" si="3"/>
        <v>32.683095561561309</v>
      </c>
    </row>
    <row r="24" spans="1:9" x14ac:dyDescent="0.25">
      <c r="A24">
        <v>17</v>
      </c>
      <c r="B24" s="9">
        <f t="shared" si="4"/>
        <v>3887.8970053654989</v>
      </c>
      <c r="C24" s="9">
        <f t="shared" si="0"/>
        <v>3414.5240678348359</v>
      </c>
      <c r="D24" s="8">
        <f t="shared" si="1"/>
        <v>502.53216507090406</v>
      </c>
      <c r="E24" s="8">
        <f t="shared" si="6"/>
        <v>8543.046806205366</v>
      </c>
      <c r="F24" s="8">
        <f t="shared" si="5"/>
        <v>7585.4759321651618</v>
      </c>
      <c r="G24" s="9">
        <f t="shared" si="7"/>
        <v>957.5708740402066</v>
      </c>
      <c r="H24" s="8">
        <f t="shared" si="2"/>
        <v>473.3729375306628</v>
      </c>
      <c r="I24" s="10">
        <f t="shared" si="3"/>
        <v>29.15922754024124</v>
      </c>
    </row>
    <row r="25" spans="1:9" x14ac:dyDescent="0.25">
      <c r="A25">
        <v>18</v>
      </c>
      <c r="B25" s="9">
        <f t="shared" si="4"/>
        <v>3414.5240678348359</v>
      </c>
      <c r="C25" s="9">
        <f t="shared" si="0"/>
        <v>2937.6008332726933</v>
      </c>
      <c r="D25" s="8">
        <f t="shared" si="1"/>
        <v>502.53216507090406</v>
      </c>
      <c r="E25" s="8">
        <f t="shared" si="6"/>
        <v>9045.5789712762707</v>
      </c>
      <c r="F25" s="8">
        <f t="shared" si="5"/>
        <v>8062.3991667273049</v>
      </c>
      <c r="G25" s="9">
        <f t="shared" si="7"/>
        <v>983.17980454896792</v>
      </c>
      <c r="H25" s="8">
        <f t="shared" si="2"/>
        <v>476.9232345621428</v>
      </c>
      <c r="I25" s="10">
        <f t="shared" si="3"/>
        <v>25.608930508761269</v>
      </c>
    </row>
    <row r="26" spans="1:9" x14ac:dyDescent="0.25">
      <c r="A26">
        <v>19</v>
      </c>
      <c r="B26" s="9">
        <f t="shared" si="4"/>
        <v>2937.6008332726933</v>
      </c>
      <c r="C26" s="9">
        <f t="shared" si="0"/>
        <v>2457.1006744513343</v>
      </c>
      <c r="D26" s="8">
        <f t="shared" si="1"/>
        <v>502.53216507090406</v>
      </c>
      <c r="E26" s="8">
        <f t="shared" si="6"/>
        <v>9548.1111363471755</v>
      </c>
      <c r="F26" s="8">
        <f t="shared" si="5"/>
        <v>8542.8993255486639</v>
      </c>
      <c r="G26" s="9">
        <f t="shared" si="7"/>
        <v>1005.2118107985132</v>
      </c>
      <c r="H26" s="8">
        <f t="shared" si="2"/>
        <v>480.50015882135887</v>
      </c>
      <c r="I26" s="10">
        <f t="shared" si="3"/>
        <v>22.032006249545198</v>
      </c>
    </row>
    <row r="27" spans="1:9" x14ac:dyDescent="0.25">
      <c r="A27">
        <v>20</v>
      </c>
      <c r="B27" s="9">
        <f t="shared" si="4"/>
        <v>2457.1006744513343</v>
      </c>
      <c r="C27" s="9">
        <f t="shared" si="0"/>
        <v>1972.9967644388153</v>
      </c>
      <c r="D27" s="8">
        <f t="shared" si="1"/>
        <v>502.53216507090406</v>
      </c>
      <c r="E27" s="8">
        <f t="shared" si="6"/>
        <v>10050.64330141808</v>
      </c>
      <c r="F27" s="8">
        <f t="shared" si="5"/>
        <v>9027.0032355611838</v>
      </c>
      <c r="G27" s="9">
        <f t="shared" si="7"/>
        <v>1023.6400658568982</v>
      </c>
      <c r="H27" s="8">
        <f t="shared" si="2"/>
        <v>484.10391001251907</v>
      </c>
      <c r="I27" s="10">
        <f t="shared" si="3"/>
        <v>18.428255058385005</v>
      </c>
    </row>
    <row r="28" spans="1:9" x14ac:dyDescent="0.25">
      <c r="A28">
        <v>21</v>
      </c>
      <c r="B28" s="9">
        <f t="shared" si="4"/>
        <v>1972.9967644388153</v>
      </c>
      <c r="C28" s="9">
        <f t="shared" si="0"/>
        <v>1485.2620751012023</v>
      </c>
      <c r="D28" s="8">
        <f t="shared" si="1"/>
        <v>502.53216507090406</v>
      </c>
      <c r="E28" s="8">
        <f t="shared" si="6"/>
        <v>10553.175466488985</v>
      </c>
      <c r="F28" s="8">
        <f t="shared" si="5"/>
        <v>9514.7379248987963</v>
      </c>
      <c r="G28" s="9">
        <f t="shared" si="7"/>
        <v>1038.4375415901893</v>
      </c>
      <c r="H28" s="8">
        <f t="shared" si="2"/>
        <v>487.73468933761296</v>
      </c>
      <c r="I28" s="10">
        <f t="shared" si="3"/>
        <v>14.797475733291114</v>
      </c>
    </row>
    <row r="29" spans="1:9" x14ac:dyDescent="0.25">
      <c r="A29">
        <v>22</v>
      </c>
      <c r="B29" s="9">
        <f t="shared" si="4"/>
        <v>1485.2620751012023</v>
      </c>
      <c r="C29" s="9">
        <f t="shared" si="0"/>
        <v>993.86937559355727</v>
      </c>
      <c r="D29" s="8">
        <f t="shared" si="1"/>
        <v>502.53216507090406</v>
      </c>
      <c r="E29" s="8">
        <f t="shared" si="6"/>
        <v>11055.70763155989</v>
      </c>
      <c r="F29" s="8">
        <f t="shared" si="5"/>
        <v>10006.130624406442</v>
      </c>
      <c r="G29" s="9">
        <f t="shared" si="7"/>
        <v>1049.5770071534482</v>
      </c>
      <c r="H29" s="8">
        <f t="shared" si="2"/>
        <v>491.39269950764503</v>
      </c>
      <c r="I29" s="10">
        <f t="shared" si="3"/>
        <v>11.139465563259018</v>
      </c>
    </row>
    <row r="30" spans="1:9" x14ac:dyDescent="0.25">
      <c r="A30">
        <v>23</v>
      </c>
      <c r="B30" s="9">
        <f t="shared" si="4"/>
        <v>993.86937559355727</v>
      </c>
      <c r="C30" s="9">
        <f t="shared" si="0"/>
        <v>498.79123083960491</v>
      </c>
      <c r="D30" s="8">
        <f t="shared" si="1"/>
        <v>502.53216507090406</v>
      </c>
      <c r="E30" s="8">
        <f t="shared" si="6"/>
        <v>11558.239796630794</v>
      </c>
      <c r="F30" s="8">
        <f t="shared" si="5"/>
        <v>10501.208769160394</v>
      </c>
      <c r="G30" s="9">
        <f t="shared" si="7"/>
        <v>1057.0310274704</v>
      </c>
      <c r="H30" s="8">
        <f t="shared" si="2"/>
        <v>495.07814475395236</v>
      </c>
      <c r="I30" s="10">
        <f t="shared" si="3"/>
        <v>7.454020316951679</v>
      </c>
    </row>
    <row r="31" spans="1:9" x14ac:dyDescent="0.25">
      <c r="A31">
        <v>24</v>
      </c>
      <c r="B31" s="9">
        <f t="shared" si="4"/>
        <v>498.79123083960491</v>
      </c>
      <c r="C31" s="9">
        <f t="shared" si="0"/>
        <v>-2.1032064978498966E-12</v>
      </c>
      <c r="D31" s="8">
        <f t="shared" si="1"/>
        <v>502.53216507090406</v>
      </c>
      <c r="E31" s="8">
        <f t="shared" si="6"/>
        <v>12060.771961701699</v>
      </c>
      <c r="F31" s="8">
        <f t="shared" si="5"/>
        <v>11000</v>
      </c>
      <c r="G31" s="9">
        <f t="shared" si="7"/>
        <v>1060.7719617016969</v>
      </c>
      <c r="H31" s="8">
        <f t="shared" si="2"/>
        <v>498.79123083960701</v>
      </c>
      <c r="I31" s="10">
        <f t="shared" si="3"/>
        <v>3.7409342312970368</v>
      </c>
    </row>
    <row r="32" spans="1:9" x14ac:dyDescent="0.25">
      <c r="A32">
        <v>25</v>
      </c>
      <c r="B32" s="9">
        <f t="shared" si="4"/>
        <v>-2.1032064978498966E-12</v>
      </c>
      <c r="C32" s="9">
        <f t="shared" si="0"/>
        <v>-502.53216507090616</v>
      </c>
      <c r="D32" s="8">
        <f t="shared" si="1"/>
        <v>502.53216507090406</v>
      </c>
      <c r="E32" s="8">
        <f t="shared" si="6"/>
        <v>12563.304126772604</v>
      </c>
      <c r="F32" s="8">
        <f t="shared" si="5"/>
        <v>11502.532165070905</v>
      </c>
      <c r="G32" s="9">
        <f t="shared" si="7"/>
        <v>1060.7719617016969</v>
      </c>
      <c r="H32" s="8">
        <f t="shared" si="2"/>
        <v>502.53216507090406</v>
      </c>
      <c r="I32" s="10">
        <f t="shared" si="3"/>
        <v>-1.5774048733874222E-14</v>
      </c>
    </row>
    <row r="33" spans="1:9" x14ac:dyDescent="0.25">
      <c r="A33">
        <v>26</v>
      </c>
      <c r="B33" s="9">
        <f t="shared" si="4"/>
        <v>-502.53216507090616</v>
      </c>
      <c r="C33" s="9">
        <f t="shared" si="0"/>
        <v>-1008.833321379842</v>
      </c>
      <c r="D33" s="8">
        <f t="shared" si="1"/>
        <v>502.53216507090406</v>
      </c>
      <c r="E33" s="8">
        <f t="shared" si="6"/>
        <v>13065.836291843509</v>
      </c>
      <c r="F33" s="8">
        <f t="shared" si="5"/>
        <v>12008.833321379841</v>
      </c>
      <c r="G33" s="9">
        <f t="shared" si="7"/>
        <v>1057.0029704636652</v>
      </c>
      <c r="H33" s="8">
        <f t="shared" si="2"/>
        <v>506.30115630893584</v>
      </c>
      <c r="I33" s="10">
        <f t="shared" si="3"/>
        <v>-3.7689912380317963</v>
      </c>
    </row>
    <row r="34" spans="1:9" x14ac:dyDescent="0.25">
      <c r="A34">
        <v>27</v>
      </c>
      <c r="B34" s="9">
        <f t="shared" si="4"/>
        <v>-1008.833321379842</v>
      </c>
      <c r="C34" s="9">
        <f t="shared" si="0"/>
        <v>-1518.9317363610949</v>
      </c>
      <c r="D34" s="8">
        <f t="shared" si="1"/>
        <v>502.53216507090406</v>
      </c>
      <c r="E34" s="8">
        <f t="shared" si="6"/>
        <v>13568.368456914413</v>
      </c>
      <c r="F34" s="8">
        <f t="shared" si="5"/>
        <v>12518.931736361093</v>
      </c>
      <c r="G34" s="9">
        <f t="shared" si="7"/>
        <v>1049.4367205533163</v>
      </c>
      <c r="H34" s="8">
        <f t="shared" si="2"/>
        <v>510.09841498125286</v>
      </c>
      <c r="I34" s="10">
        <f t="shared" si="3"/>
        <v>-7.566249910348815</v>
      </c>
    </row>
    <row r="35" spans="1:9" x14ac:dyDescent="0.25">
      <c r="A35">
        <v>28</v>
      </c>
      <c r="B35" s="9">
        <f t="shared" si="4"/>
        <v>-1518.9317363610949</v>
      </c>
      <c r="C35" s="9">
        <f t="shared" si="0"/>
        <v>-2032.8558894547073</v>
      </c>
      <c r="D35" s="8">
        <f t="shared" si="1"/>
        <v>502.53216507090406</v>
      </c>
      <c r="E35" s="8">
        <f t="shared" si="6"/>
        <v>14070.900621985318</v>
      </c>
      <c r="F35" s="8">
        <f t="shared" si="5"/>
        <v>13032.855889454706</v>
      </c>
      <c r="G35" s="9">
        <f t="shared" si="7"/>
        <v>1038.0447325306081</v>
      </c>
      <c r="H35" s="8">
        <f t="shared" si="2"/>
        <v>513.92415309361229</v>
      </c>
      <c r="I35" s="10">
        <f t="shared" si="3"/>
        <v>-11.391988022708212</v>
      </c>
    </row>
    <row r="36" spans="1:9" x14ac:dyDescent="0.25">
      <c r="A36">
        <v>29</v>
      </c>
      <c r="B36" s="9">
        <f t="shared" si="4"/>
        <v>-2032.8558894547073</v>
      </c>
      <c r="C36" s="9">
        <f t="shared" si="0"/>
        <v>-2550.6344736965216</v>
      </c>
      <c r="D36" s="8">
        <f t="shared" si="1"/>
        <v>502.53216507090406</v>
      </c>
      <c r="E36" s="8">
        <f t="shared" si="6"/>
        <v>14573.432787056223</v>
      </c>
      <c r="F36" s="8">
        <f t="shared" si="5"/>
        <v>13550.63447369652</v>
      </c>
      <c r="G36" s="9">
        <f t="shared" si="7"/>
        <v>1022.7983133596979</v>
      </c>
      <c r="H36" s="8">
        <f t="shared" si="2"/>
        <v>517.77858424181431</v>
      </c>
      <c r="I36" s="10">
        <f t="shared" si="3"/>
        <v>-15.246419170910304</v>
      </c>
    </row>
    <row r="37" spans="1:9" x14ac:dyDescent="0.25">
      <c r="A37">
        <v>30</v>
      </c>
      <c r="B37" s="9">
        <f t="shared" si="4"/>
        <v>-2550.6344736965216</v>
      </c>
      <c r="C37" s="9">
        <f t="shared" si="0"/>
        <v>-3072.2963973201495</v>
      </c>
      <c r="D37" s="8">
        <f t="shared" si="1"/>
        <v>502.53216507090406</v>
      </c>
      <c r="E37" s="8">
        <f t="shared" si="6"/>
        <v>15075.964952127128</v>
      </c>
      <c r="F37" s="8">
        <f t="shared" si="5"/>
        <v>14072.296397320148</v>
      </c>
      <c r="G37" s="9">
        <f t="shared" si="7"/>
        <v>1003.6685548069739</v>
      </c>
      <c r="H37" s="8">
        <f t="shared" si="2"/>
        <v>521.66192362362801</v>
      </c>
      <c r="I37" s="10">
        <f t="shared" si="3"/>
        <v>-19.12975855272391</v>
      </c>
    </row>
    <row r="38" spans="1:9" x14ac:dyDescent="0.25">
      <c r="A38">
        <v>31</v>
      </c>
      <c r="B38" s="9">
        <f t="shared" si="4"/>
        <v>-3072.2963973201495</v>
      </c>
      <c r="C38" s="9">
        <f t="shared" si="0"/>
        <v>-3597.8707853709548</v>
      </c>
      <c r="D38" s="8">
        <f t="shared" si="1"/>
        <v>502.53216507090406</v>
      </c>
      <c r="E38" s="8">
        <f t="shared" si="6"/>
        <v>15578.497117198032</v>
      </c>
      <c r="F38" s="8">
        <f t="shared" si="5"/>
        <v>14597.870785370953</v>
      </c>
      <c r="G38" s="9">
        <f t="shared" si="7"/>
        <v>980.62633182707282</v>
      </c>
      <c r="H38" s="8">
        <f t="shared" si="2"/>
        <v>525.57438805080517</v>
      </c>
      <c r="I38" s="10">
        <f t="shared" si="3"/>
        <v>-23.042222979901119</v>
      </c>
    </row>
    <row r="39" spans="1:9" x14ac:dyDescent="0.25">
      <c r="A39">
        <v>32</v>
      </c>
      <c r="B39" s="9">
        <f t="shared" si="4"/>
        <v>-3597.8707853709548</v>
      </c>
      <c r="C39" s="9">
        <f t="shared" si="0"/>
        <v>-4127.3869813321407</v>
      </c>
      <c r="D39" s="8">
        <f t="shared" si="1"/>
        <v>502.53216507090406</v>
      </c>
      <c r="E39" s="8">
        <f t="shared" si="6"/>
        <v>16081.029282268937</v>
      </c>
      <c r="F39" s="8">
        <f t="shared" si="5"/>
        <v>15127.38698133214</v>
      </c>
      <c r="G39" s="9">
        <f t="shared" si="7"/>
        <v>953.64230093679066</v>
      </c>
      <c r="H39" s="8">
        <f t="shared" si="2"/>
        <v>529.51619596118621</v>
      </c>
      <c r="I39" s="10">
        <f t="shared" si="3"/>
        <v>-26.98403089028216</v>
      </c>
    </row>
    <row r="40" spans="1:9" x14ac:dyDescent="0.25">
      <c r="A40">
        <v>33</v>
      </c>
      <c r="B40" s="9">
        <f t="shared" si="4"/>
        <v>-4127.3869813321407</v>
      </c>
      <c r="C40" s="9">
        <f t="shared" si="0"/>
        <v>-4660.8745487630358</v>
      </c>
      <c r="D40" s="8">
        <f t="shared" si="1"/>
        <v>502.53216507090406</v>
      </c>
      <c r="E40" s="8">
        <f t="shared" si="6"/>
        <v>16583.561447339842</v>
      </c>
      <c r="F40" s="8">
        <f t="shared" si="5"/>
        <v>15660.874548763035</v>
      </c>
      <c r="G40" s="9">
        <f t="shared" si="7"/>
        <v>922.68689857679965</v>
      </c>
      <c r="H40" s="8">
        <f t="shared" si="2"/>
        <v>533.48756743089507</v>
      </c>
      <c r="I40" s="10">
        <f t="shared" si="3"/>
        <v>-30.955402359991055</v>
      </c>
    </row>
    <row r="41" spans="1:9" x14ac:dyDescent="0.25">
      <c r="A41">
        <v>34</v>
      </c>
      <c r="B41" s="9">
        <f t="shared" si="4"/>
        <v>-4660.8745487630358</v>
      </c>
      <c r="C41" s="9">
        <f t="shared" si="0"/>
        <v>-5198.3632729496621</v>
      </c>
      <c r="D41" s="8">
        <f t="shared" si="1"/>
        <v>502.53216507090406</v>
      </c>
      <c r="E41" s="8">
        <f t="shared" si="6"/>
        <v>17086.093612410747</v>
      </c>
      <c r="F41" s="8">
        <f t="shared" si="5"/>
        <v>16198.363272949662</v>
      </c>
      <c r="G41" s="9">
        <f t="shared" si="7"/>
        <v>887.73033946107694</v>
      </c>
      <c r="H41" s="8">
        <f t="shared" si="2"/>
        <v>537.48872418662677</v>
      </c>
      <c r="I41" s="10">
        <f t="shared" si="3"/>
        <v>-34.956559115722769</v>
      </c>
    </row>
    <row r="42" spans="1:9" x14ac:dyDescent="0.25">
      <c r="A42">
        <v>35</v>
      </c>
      <c r="B42" s="9">
        <f t="shared" si="4"/>
        <v>-5198.3632729496621</v>
      </c>
      <c r="C42" s="9">
        <f t="shared" si="0"/>
        <v>-5739.8831625676885</v>
      </c>
      <c r="D42" s="8">
        <f t="shared" si="1"/>
        <v>502.53216507090406</v>
      </c>
      <c r="E42" s="8">
        <f t="shared" si="6"/>
        <v>17588.625777481651</v>
      </c>
      <c r="F42" s="8">
        <f t="shared" si="5"/>
        <v>16739.88316256769</v>
      </c>
      <c r="G42" s="9">
        <f t="shared" si="7"/>
        <v>848.74261491395453</v>
      </c>
      <c r="H42" s="8">
        <f t="shared" si="2"/>
        <v>541.51988961802647</v>
      </c>
      <c r="I42" s="10">
        <f t="shared" si="3"/>
        <v>-38.987724547122461</v>
      </c>
    </row>
    <row r="43" spans="1:9" x14ac:dyDescent="0.25">
      <c r="A43">
        <v>36</v>
      </c>
      <c r="B43" s="9">
        <f t="shared" si="4"/>
        <v>-5739.8831625676885</v>
      </c>
      <c r="C43" s="9">
        <f t="shared" si="0"/>
        <v>-6285.4644513578505</v>
      </c>
      <c r="D43" s="8">
        <f t="shared" si="1"/>
        <v>502.53216507090406</v>
      </c>
      <c r="E43" s="8">
        <f t="shared" si="6"/>
        <v>18091.157942552556</v>
      </c>
      <c r="F43" s="8">
        <f t="shared" si="5"/>
        <v>17285.464451357853</v>
      </c>
      <c r="G43" s="9">
        <f t="shared" si="7"/>
        <v>805.69349119469689</v>
      </c>
      <c r="H43" s="8">
        <f t="shared" si="2"/>
        <v>545.58128879016169</v>
      </c>
      <c r="I43" s="10">
        <f t="shared" si="3"/>
        <v>-43.049123719257665</v>
      </c>
    </row>
    <row r="44" spans="1:9" x14ac:dyDescent="0.25">
      <c r="B44" s="9"/>
      <c r="C44" s="9"/>
    </row>
    <row r="45" spans="1:9" x14ac:dyDescent="0.25">
      <c r="B45" s="9"/>
      <c r="C45" s="9"/>
    </row>
    <row r="46" spans="1:9" x14ac:dyDescent="0.25">
      <c r="B46" s="9"/>
      <c r="C46" s="9"/>
    </row>
    <row r="47" spans="1:9" x14ac:dyDescent="0.25">
      <c r="B47" s="9"/>
      <c r="C47" s="9"/>
    </row>
    <row r="48" spans="1:9" x14ac:dyDescent="0.25">
      <c r="B48" s="9"/>
      <c r="C48" s="9"/>
    </row>
    <row r="49" spans="2:3" x14ac:dyDescent="0.25">
      <c r="B49" s="9"/>
      <c r="C49" s="9"/>
    </row>
    <row r="50" spans="2:3" x14ac:dyDescent="0.25">
      <c r="B50" s="9"/>
      <c r="C50" s="9"/>
    </row>
    <row r="51" spans="2:3" x14ac:dyDescent="0.25">
      <c r="B51" s="9"/>
      <c r="C51" s="9"/>
    </row>
    <row r="52" spans="2:3" x14ac:dyDescent="0.25">
      <c r="B52" s="9"/>
      <c r="C52" s="9"/>
    </row>
    <row r="53" spans="2:3" x14ac:dyDescent="0.25">
      <c r="B53" s="9"/>
      <c r="C53" s="9"/>
    </row>
    <row r="54" spans="2:3" x14ac:dyDescent="0.25">
      <c r="B54" s="9"/>
      <c r="C54" s="9"/>
    </row>
    <row r="55" spans="2:3" x14ac:dyDescent="0.25">
      <c r="B55" s="9"/>
      <c r="C55" s="9"/>
    </row>
    <row r="56" spans="2:3" x14ac:dyDescent="0.25">
      <c r="B56" s="9"/>
      <c r="C56" s="9"/>
    </row>
    <row r="57" spans="2:3" x14ac:dyDescent="0.25">
      <c r="B57" s="9"/>
      <c r="C57" s="9"/>
    </row>
    <row r="58" spans="2:3" x14ac:dyDescent="0.25">
      <c r="B58" s="9"/>
      <c r="C58" s="9"/>
    </row>
    <row r="59" spans="2:3" x14ac:dyDescent="0.25">
      <c r="B59" s="9"/>
      <c r="C59" s="9"/>
    </row>
    <row r="60" spans="2:3" x14ac:dyDescent="0.25">
      <c r="B60" s="9"/>
      <c r="C60" s="9"/>
    </row>
    <row r="61" spans="2:3" x14ac:dyDescent="0.25">
      <c r="B61" s="9"/>
      <c r="C61" s="9"/>
    </row>
    <row r="62" spans="2:3" x14ac:dyDescent="0.25">
      <c r="B62" s="9"/>
      <c r="C62" s="9"/>
    </row>
    <row r="63" spans="2:3" x14ac:dyDescent="0.25">
      <c r="B63" s="9"/>
      <c r="C63" s="9"/>
    </row>
    <row r="64" spans="2:3" x14ac:dyDescent="0.25">
      <c r="B64" s="9"/>
      <c r="C64" s="9"/>
    </row>
    <row r="65" spans="2:3" x14ac:dyDescent="0.25">
      <c r="B65" s="9"/>
      <c r="C65" s="9"/>
    </row>
    <row r="66" spans="2:3" x14ac:dyDescent="0.25">
      <c r="B66" s="9"/>
      <c r="C66" s="9"/>
    </row>
    <row r="67" spans="2:3" x14ac:dyDescent="0.25">
      <c r="B67" s="9"/>
      <c r="C67" s="9"/>
    </row>
  </sheetData>
  <mergeCells count="2">
    <mergeCell ref="A5:G5"/>
    <mergeCell ref="A6:G6"/>
  </mergeCells>
  <pageMargins left="0.70866141732283472" right="0.70866141732283472" top="0.74803149606299213" bottom="0.74803149606299213" header="0.31496062992125984" footer="0.31496062992125984"/>
  <pageSetup scale="5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Cegep de Granby Haute-Yamaska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Master4</dc:creator>
  <cp:lastModifiedBy>Master4</cp:lastModifiedBy>
  <cp:lastPrinted>2012-03-20T18:10:24Z</cp:lastPrinted>
  <dcterms:created xsi:type="dcterms:W3CDTF">2012-03-20T17:58:50Z</dcterms:created>
  <dcterms:modified xsi:type="dcterms:W3CDTF">2012-03-20T19:08:55Z</dcterms:modified>
</cp:coreProperties>
</file>