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tabRatio="719"/>
  </bookViews>
  <sheets>
    <sheet name="feuille donnee" sheetId="1" r:id="rId1"/>
    <sheet name="Sheet1" sheetId="18" r:id="rId2"/>
    <sheet name="Speed TF-MVR1" sheetId="7" state="hidden" r:id="rId3"/>
    <sheet name="Speed TF-MVR2" sheetId="9" state="hidden" r:id="rId4"/>
    <sheet name="Speed TF vs acid-MVR1" sheetId="8" state="hidden" r:id="rId5"/>
    <sheet name="Speed TF vs acid-MVR2" sheetId="16" state="hidden" r:id="rId6"/>
    <sheet name="Run string" sheetId="6" state="hidden" r:id="rId7"/>
  </sheets>
  <functionGroups builtInGroupCount="17"/>
  <definedNames>
    <definedName name="_xlnm._FilterDatabase" localSheetId="0" hidden="1">'feuille donnee'!$A$3:$W$929</definedName>
    <definedName name="_xlnm._FilterDatabase" localSheetId="1" hidden="1">Sheet1!$C$22:$D$30</definedName>
    <definedName name="Acidevaps">'feuille donnee'!$G$4:$G$929</definedName>
    <definedName name="Quantity_of_Envirocid_used__30__of_pure_acid">'feuille donnee'!$G$4:$G$929</definedName>
  </definedNames>
  <calcPr calcId="145621"/>
</workbook>
</file>

<file path=xl/calcChain.xml><?xml version="1.0" encoding="utf-8"?>
<calcChain xmlns="http://schemas.openxmlformats.org/spreadsheetml/2006/main">
  <c r="H338" i="1" l="1"/>
  <c r="E929" i="1"/>
  <c r="F929" i="1" s="1"/>
  <c r="E928" i="1"/>
  <c r="E927" i="1"/>
  <c r="F927" i="1" s="1"/>
  <c r="E926" i="1"/>
  <c r="F926" i="1" s="1"/>
  <c r="E925" i="1"/>
  <c r="F925" i="1" s="1"/>
  <c r="E924" i="1"/>
  <c r="F924" i="1" s="1"/>
  <c r="E923" i="1"/>
  <c r="F923" i="1" s="1"/>
  <c r="E922" i="1"/>
  <c r="F922" i="1" s="1"/>
  <c r="E921" i="1"/>
  <c r="F921" i="1" s="1"/>
  <c r="E920" i="1"/>
  <c r="F920" i="1" s="1"/>
  <c r="E919" i="1"/>
  <c r="F919" i="1" s="1"/>
  <c r="E918" i="1"/>
  <c r="F918" i="1" s="1"/>
  <c r="E917" i="1"/>
  <c r="F917" i="1" s="1"/>
  <c r="E916" i="1"/>
  <c r="F916" i="1" s="1"/>
  <c r="E915" i="1"/>
  <c r="F915" i="1" s="1"/>
  <c r="E914" i="1"/>
  <c r="F914" i="1" s="1"/>
  <c r="E913" i="1"/>
  <c r="F913" i="1" s="1"/>
  <c r="E912" i="1"/>
  <c r="F912" i="1" s="1"/>
  <c r="E911" i="1"/>
  <c r="F911" i="1" s="1"/>
  <c r="E910" i="1"/>
  <c r="F910" i="1" s="1"/>
  <c r="E909" i="1"/>
  <c r="F909" i="1" s="1"/>
  <c r="E908" i="1"/>
  <c r="F908" i="1" s="1"/>
  <c r="E907" i="1"/>
  <c r="F907" i="1" s="1"/>
  <c r="E906" i="1"/>
  <c r="F906" i="1" s="1"/>
  <c r="E905" i="1"/>
  <c r="F905" i="1" s="1"/>
  <c r="E904" i="1"/>
  <c r="F904" i="1" s="1"/>
  <c r="E903" i="1"/>
  <c r="F903" i="1" s="1"/>
  <c r="E902" i="1"/>
  <c r="E901" i="1"/>
  <c r="F901" i="1" s="1"/>
  <c r="E900" i="1"/>
  <c r="E899" i="1"/>
  <c r="F899" i="1" s="1"/>
  <c r="E898" i="1"/>
  <c r="E897" i="1"/>
  <c r="E896" i="1"/>
  <c r="E895" i="1"/>
  <c r="F895" i="1" s="1"/>
  <c r="E894" i="1"/>
  <c r="E893" i="1"/>
  <c r="F893" i="1" s="1"/>
  <c r="E892" i="1"/>
  <c r="E891" i="1"/>
  <c r="F891" i="1" s="1"/>
  <c r="E890" i="1"/>
  <c r="E889" i="1"/>
  <c r="F889" i="1" s="1"/>
  <c r="E888" i="1"/>
  <c r="E887" i="1"/>
  <c r="F887" i="1" s="1"/>
  <c r="E886" i="1"/>
  <c r="E885" i="1"/>
  <c r="F885" i="1" s="1"/>
  <c r="E884" i="1"/>
  <c r="E883" i="1"/>
  <c r="F883" i="1" s="1"/>
  <c r="E882" i="1"/>
  <c r="E881" i="1"/>
  <c r="F881" i="1" s="1"/>
  <c r="E880" i="1"/>
  <c r="E879" i="1"/>
  <c r="F879" i="1" s="1"/>
  <c r="E878" i="1"/>
  <c r="E877" i="1"/>
  <c r="F877" i="1" s="1"/>
  <c r="E876" i="1"/>
  <c r="E875" i="1"/>
  <c r="F875" i="1" s="1"/>
  <c r="E874" i="1"/>
  <c r="E873" i="1"/>
  <c r="F873" i="1" s="1"/>
  <c r="E872" i="1"/>
  <c r="E871" i="1"/>
  <c r="F871" i="1" s="1"/>
  <c r="E870" i="1"/>
  <c r="E869" i="1"/>
  <c r="F869" i="1" s="1"/>
  <c r="E868" i="1"/>
  <c r="E867" i="1"/>
  <c r="F867" i="1" s="1"/>
  <c r="E866" i="1"/>
  <c r="E865" i="1"/>
  <c r="F865" i="1" s="1"/>
  <c r="E864" i="1"/>
  <c r="E863" i="1"/>
  <c r="F863" i="1" s="1"/>
  <c r="E862" i="1"/>
  <c r="E861" i="1"/>
  <c r="F861" i="1" s="1"/>
  <c r="E860" i="1"/>
  <c r="E859" i="1"/>
  <c r="F859" i="1" s="1"/>
  <c r="E858" i="1"/>
  <c r="E857" i="1"/>
  <c r="F857" i="1" s="1"/>
  <c r="E856" i="1"/>
  <c r="E855" i="1"/>
  <c r="F855" i="1" s="1"/>
  <c r="E854" i="1"/>
  <c r="E853" i="1"/>
  <c r="F853" i="1" s="1"/>
  <c r="E852" i="1"/>
  <c r="E851" i="1"/>
  <c r="F851" i="1" s="1"/>
  <c r="E850" i="1"/>
  <c r="E849" i="1"/>
  <c r="F849" i="1" s="1"/>
  <c r="E848" i="1"/>
  <c r="E847" i="1"/>
  <c r="F847" i="1" s="1"/>
  <c r="E846" i="1"/>
  <c r="E845" i="1"/>
  <c r="F845" i="1" s="1"/>
  <c r="E844" i="1"/>
  <c r="E843" i="1"/>
  <c r="F843" i="1" s="1"/>
  <c r="E842" i="1"/>
  <c r="E841" i="1"/>
  <c r="F841" i="1" s="1"/>
  <c r="E840" i="1"/>
  <c r="E839" i="1"/>
  <c r="F839" i="1" s="1"/>
  <c r="E838" i="1"/>
  <c r="E837" i="1"/>
  <c r="F837" i="1" s="1"/>
  <c r="E836" i="1"/>
  <c r="E835" i="1"/>
  <c r="F835" i="1" s="1"/>
  <c r="E834" i="1"/>
  <c r="E833" i="1"/>
  <c r="F833" i="1" s="1"/>
  <c r="E832" i="1"/>
  <c r="E831" i="1"/>
  <c r="F831" i="1" s="1"/>
  <c r="E830" i="1"/>
  <c r="E829" i="1"/>
  <c r="F829" i="1" s="1"/>
  <c r="E828" i="1"/>
  <c r="E827" i="1"/>
  <c r="F827" i="1" s="1"/>
  <c r="E826" i="1"/>
  <c r="E825" i="1"/>
  <c r="E824" i="1"/>
  <c r="E823" i="1"/>
  <c r="F823" i="1" s="1"/>
  <c r="E822" i="1"/>
  <c r="E821" i="1"/>
  <c r="F821" i="1" s="1"/>
  <c r="E820" i="1"/>
  <c r="E819" i="1"/>
  <c r="F819" i="1" s="1"/>
  <c r="E818" i="1"/>
  <c r="E817" i="1"/>
  <c r="E816" i="1"/>
  <c r="E815" i="1"/>
  <c r="F815" i="1" s="1"/>
  <c r="E814" i="1"/>
  <c r="E813" i="1"/>
  <c r="F813" i="1" s="1"/>
  <c r="E812" i="1"/>
  <c r="E811" i="1"/>
  <c r="F811" i="1" s="1"/>
  <c r="E810" i="1"/>
  <c r="E809" i="1"/>
  <c r="E808" i="1"/>
  <c r="E807" i="1"/>
  <c r="F807" i="1" s="1"/>
  <c r="E806" i="1"/>
  <c r="E805" i="1"/>
  <c r="F805" i="1" s="1"/>
  <c r="E804" i="1"/>
  <c r="E803" i="1"/>
  <c r="F803" i="1" s="1"/>
  <c r="E802" i="1"/>
  <c r="E801" i="1"/>
  <c r="E800" i="1"/>
  <c r="E799" i="1"/>
  <c r="F799" i="1" s="1"/>
  <c r="E798" i="1"/>
  <c r="E797" i="1"/>
  <c r="F797" i="1" s="1"/>
  <c r="E796" i="1"/>
  <c r="E795" i="1"/>
  <c r="F795" i="1" s="1"/>
  <c r="E794" i="1"/>
  <c r="E793" i="1"/>
  <c r="E792" i="1"/>
  <c r="E791" i="1"/>
  <c r="F791" i="1" s="1"/>
  <c r="E790" i="1"/>
  <c r="E789" i="1"/>
  <c r="F789" i="1" s="1"/>
  <c r="E788" i="1"/>
  <c r="E787" i="1"/>
  <c r="F787" i="1" s="1"/>
  <c r="E786" i="1"/>
  <c r="E785" i="1"/>
  <c r="E784" i="1"/>
  <c r="E783" i="1"/>
  <c r="F783" i="1" s="1"/>
  <c r="E782" i="1"/>
  <c r="E781" i="1"/>
  <c r="F781" i="1" s="1"/>
  <c r="E780" i="1"/>
  <c r="E779" i="1"/>
  <c r="F779" i="1" s="1"/>
  <c r="E778" i="1"/>
  <c r="E777" i="1"/>
  <c r="F777" i="1" s="1"/>
  <c r="E776" i="1"/>
  <c r="E775" i="1"/>
  <c r="F775" i="1" s="1"/>
  <c r="E774" i="1"/>
  <c r="E773" i="1"/>
  <c r="F773" i="1" s="1"/>
  <c r="E772" i="1"/>
  <c r="E771" i="1"/>
  <c r="F771" i="1" s="1"/>
  <c r="E770" i="1"/>
  <c r="E769" i="1"/>
  <c r="E768" i="1"/>
  <c r="E767" i="1"/>
  <c r="F767" i="1" s="1"/>
  <c r="E766" i="1"/>
  <c r="E765" i="1"/>
  <c r="F765" i="1" s="1"/>
  <c r="E764" i="1"/>
  <c r="E763" i="1"/>
  <c r="F763" i="1" s="1"/>
  <c r="E762" i="1"/>
  <c r="E761" i="1"/>
  <c r="E760" i="1"/>
  <c r="E759" i="1"/>
  <c r="F759" i="1" s="1"/>
  <c r="E758" i="1"/>
  <c r="E757" i="1"/>
  <c r="F757" i="1" s="1"/>
  <c r="E756" i="1"/>
  <c r="E755" i="1"/>
  <c r="F755" i="1" s="1"/>
  <c r="E754" i="1"/>
  <c r="E753" i="1"/>
  <c r="E752" i="1"/>
  <c r="E751" i="1"/>
  <c r="F751" i="1" s="1"/>
  <c r="E750" i="1"/>
  <c r="E749" i="1"/>
  <c r="F749" i="1" s="1"/>
  <c r="E748" i="1"/>
  <c r="E747" i="1"/>
  <c r="F747" i="1" s="1"/>
  <c r="E746" i="1"/>
  <c r="E745" i="1"/>
  <c r="E744" i="1"/>
  <c r="E743" i="1"/>
  <c r="F743" i="1" s="1"/>
  <c r="E742" i="1"/>
  <c r="E741" i="1"/>
  <c r="F741" i="1" s="1"/>
  <c r="E740" i="1"/>
  <c r="E739" i="1"/>
  <c r="F739" i="1" s="1"/>
  <c r="E738" i="1"/>
  <c r="E737" i="1"/>
  <c r="E736" i="1"/>
  <c r="E735" i="1"/>
  <c r="F735" i="1" s="1"/>
  <c r="E734" i="1"/>
  <c r="E733" i="1"/>
  <c r="F733" i="1" s="1"/>
  <c r="E732" i="1"/>
  <c r="E731" i="1"/>
  <c r="F731" i="1" s="1"/>
  <c r="E730" i="1"/>
  <c r="E729" i="1"/>
  <c r="E728" i="1"/>
  <c r="E727" i="1"/>
  <c r="F727" i="1" s="1"/>
  <c r="E726" i="1"/>
  <c r="E725" i="1"/>
  <c r="F725" i="1" s="1"/>
  <c r="E724" i="1"/>
  <c r="E723" i="1"/>
  <c r="F723" i="1" s="1"/>
  <c r="E722" i="1"/>
  <c r="E721" i="1"/>
  <c r="E720" i="1"/>
  <c r="E719" i="1"/>
  <c r="F719" i="1" s="1"/>
  <c r="E718" i="1"/>
  <c r="E717" i="1"/>
  <c r="F717" i="1" s="1"/>
  <c r="E716" i="1"/>
  <c r="E715" i="1"/>
  <c r="F715" i="1" s="1"/>
  <c r="E714" i="1"/>
  <c r="E713" i="1"/>
  <c r="F713" i="1" s="1"/>
  <c r="E712" i="1"/>
  <c r="E711" i="1"/>
  <c r="F711" i="1" s="1"/>
  <c r="E710" i="1"/>
  <c r="E709" i="1"/>
  <c r="F709" i="1" s="1"/>
  <c r="E708" i="1"/>
  <c r="E707" i="1"/>
  <c r="F707" i="1" s="1"/>
  <c r="E706" i="1"/>
  <c r="E705" i="1"/>
  <c r="F705" i="1" s="1"/>
  <c r="E704" i="1"/>
  <c r="E703" i="1"/>
  <c r="F703" i="1" s="1"/>
  <c r="E702" i="1"/>
  <c r="E701" i="1"/>
  <c r="F701" i="1" s="1"/>
  <c r="E700" i="1"/>
  <c r="E699" i="1"/>
  <c r="F699" i="1" s="1"/>
  <c r="E698" i="1"/>
  <c r="E697" i="1"/>
  <c r="E696" i="1"/>
  <c r="E695" i="1"/>
  <c r="F695" i="1" s="1"/>
  <c r="E694" i="1"/>
  <c r="E693" i="1"/>
  <c r="F693" i="1" s="1"/>
  <c r="E692" i="1"/>
  <c r="E691" i="1"/>
  <c r="F691" i="1" s="1"/>
  <c r="E690" i="1"/>
  <c r="E689" i="1"/>
  <c r="E688" i="1"/>
  <c r="E687" i="1"/>
  <c r="F687" i="1" s="1"/>
  <c r="E686" i="1"/>
  <c r="E685" i="1"/>
  <c r="F685" i="1" s="1"/>
  <c r="E684" i="1"/>
  <c r="E683" i="1"/>
  <c r="F683" i="1" s="1"/>
  <c r="E682" i="1"/>
  <c r="E681" i="1"/>
  <c r="E680" i="1"/>
  <c r="E679" i="1"/>
  <c r="F679" i="1" s="1"/>
  <c r="E678" i="1"/>
  <c r="E677" i="1"/>
  <c r="F677" i="1" s="1"/>
  <c r="E676" i="1"/>
  <c r="E675" i="1"/>
  <c r="F675" i="1" s="1"/>
  <c r="E674" i="1"/>
  <c r="E673" i="1"/>
  <c r="F673" i="1" s="1"/>
  <c r="E672" i="1"/>
  <c r="E671" i="1"/>
  <c r="F671" i="1" s="1"/>
  <c r="E670" i="1"/>
  <c r="E669" i="1"/>
  <c r="F669" i="1" s="1"/>
  <c r="E668" i="1"/>
  <c r="E667" i="1"/>
  <c r="F667" i="1" s="1"/>
  <c r="E666" i="1"/>
  <c r="E665" i="1"/>
  <c r="F665" i="1" s="1"/>
  <c r="E664" i="1"/>
  <c r="E663" i="1"/>
  <c r="F663" i="1" s="1"/>
  <c r="E662" i="1"/>
  <c r="E661" i="1"/>
  <c r="F661" i="1" s="1"/>
  <c r="E660" i="1"/>
  <c r="E659" i="1"/>
  <c r="F659" i="1" s="1"/>
  <c r="E658" i="1"/>
  <c r="E657" i="1"/>
  <c r="E656" i="1"/>
  <c r="E655" i="1"/>
  <c r="F655" i="1" s="1"/>
  <c r="E654" i="1"/>
  <c r="E653" i="1"/>
  <c r="F653" i="1" s="1"/>
  <c r="E652" i="1"/>
  <c r="E651" i="1"/>
  <c r="F651" i="1" s="1"/>
  <c r="E650" i="1"/>
  <c r="E649" i="1"/>
  <c r="F649" i="1" s="1"/>
  <c r="E648" i="1"/>
  <c r="E647" i="1"/>
  <c r="F647" i="1" s="1"/>
  <c r="E646" i="1"/>
  <c r="E645" i="1"/>
  <c r="F645" i="1" s="1"/>
  <c r="E644" i="1"/>
  <c r="E643" i="1"/>
  <c r="F643" i="1" s="1"/>
  <c r="E642" i="1"/>
  <c r="E641" i="1"/>
  <c r="E640" i="1"/>
  <c r="E639" i="1"/>
  <c r="F639" i="1" s="1"/>
  <c r="E638" i="1"/>
  <c r="E637" i="1"/>
  <c r="F637" i="1" s="1"/>
  <c r="E636" i="1"/>
  <c r="E635" i="1"/>
  <c r="F635" i="1" s="1"/>
  <c r="E634" i="1"/>
  <c r="E633" i="1"/>
  <c r="E632" i="1"/>
  <c r="E631" i="1"/>
  <c r="F631" i="1" s="1"/>
  <c r="E630" i="1"/>
  <c r="E629" i="1"/>
  <c r="F629" i="1" s="1"/>
  <c r="E628" i="1"/>
  <c r="E627" i="1"/>
  <c r="F627" i="1" s="1"/>
  <c r="E626" i="1"/>
  <c r="E625" i="1"/>
  <c r="F625" i="1" s="1"/>
  <c r="E624" i="1"/>
  <c r="E623" i="1"/>
  <c r="F623" i="1" s="1"/>
  <c r="E622" i="1"/>
  <c r="E621" i="1"/>
  <c r="F621" i="1" s="1"/>
  <c r="E620" i="1"/>
  <c r="E619" i="1"/>
  <c r="F619" i="1" s="1"/>
  <c r="E618" i="1"/>
  <c r="E617" i="1"/>
  <c r="E616" i="1"/>
  <c r="E615" i="1"/>
  <c r="F615" i="1" s="1"/>
  <c r="E614" i="1"/>
  <c r="E613" i="1"/>
  <c r="F613" i="1" s="1"/>
  <c r="E612" i="1"/>
  <c r="E611" i="1"/>
  <c r="F611" i="1" s="1"/>
  <c r="E610" i="1"/>
  <c r="E609" i="1"/>
  <c r="E608" i="1"/>
  <c r="E607" i="1"/>
  <c r="F607" i="1" s="1"/>
  <c r="E606" i="1"/>
  <c r="E605" i="1"/>
  <c r="F605" i="1" s="1"/>
  <c r="E604" i="1"/>
  <c r="E603" i="1"/>
  <c r="F603" i="1" s="1"/>
  <c r="E602" i="1"/>
  <c r="E601" i="1"/>
  <c r="F601" i="1" s="1"/>
  <c r="E600" i="1"/>
  <c r="E599" i="1"/>
  <c r="F599" i="1" s="1"/>
  <c r="E598" i="1"/>
  <c r="E597" i="1"/>
  <c r="F597" i="1" s="1"/>
  <c r="E596" i="1"/>
  <c r="E595" i="1"/>
  <c r="F595" i="1" s="1"/>
  <c r="E594" i="1"/>
  <c r="E593" i="1"/>
  <c r="E592" i="1"/>
  <c r="E591" i="1"/>
  <c r="F591" i="1" s="1"/>
  <c r="E590" i="1"/>
  <c r="E589" i="1"/>
  <c r="F589" i="1" s="1"/>
  <c r="E588" i="1"/>
  <c r="E587" i="1"/>
  <c r="F587" i="1" s="1"/>
  <c r="E586" i="1"/>
  <c r="E585" i="1"/>
  <c r="F585" i="1" s="1"/>
  <c r="E584" i="1"/>
  <c r="E583" i="1"/>
  <c r="F583" i="1" s="1"/>
  <c r="E582" i="1"/>
  <c r="E581" i="1"/>
  <c r="F581" i="1" s="1"/>
  <c r="E580" i="1"/>
  <c r="E579" i="1"/>
  <c r="F579" i="1" s="1"/>
  <c r="E578" i="1"/>
  <c r="E577" i="1"/>
  <c r="E576" i="1"/>
  <c r="E575" i="1"/>
  <c r="F575" i="1" s="1"/>
  <c r="E574" i="1"/>
  <c r="E573" i="1"/>
  <c r="F573" i="1" s="1"/>
  <c r="E572" i="1"/>
  <c r="E571" i="1"/>
  <c r="F571" i="1" s="1"/>
  <c r="E570" i="1"/>
  <c r="E569" i="1"/>
  <c r="F569" i="1" s="1"/>
  <c r="E568" i="1"/>
  <c r="E567" i="1"/>
  <c r="F567" i="1" s="1"/>
  <c r="E566" i="1"/>
  <c r="E565" i="1"/>
  <c r="F565" i="1" s="1"/>
  <c r="E564" i="1"/>
  <c r="E563" i="1"/>
  <c r="F563" i="1" s="1"/>
  <c r="E562" i="1"/>
  <c r="E561" i="1"/>
  <c r="E560" i="1"/>
  <c r="E559" i="1"/>
  <c r="F559" i="1" s="1"/>
  <c r="E558" i="1"/>
  <c r="E557" i="1"/>
  <c r="F557" i="1" s="1"/>
  <c r="E556" i="1"/>
  <c r="E555" i="1"/>
  <c r="F555" i="1" s="1"/>
  <c r="E554" i="1"/>
  <c r="E553" i="1"/>
  <c r="F553" i="1" s="1"/>
  <c r="E552" i="1"/>
  <c r="E551" i="1"/>
  <c r="F551" i="1" s="1"/>
  <c r="E550" i="1"/>
  <c r="E549" i="1"/>
  <c r="F549" i="1" s="1"/>
  <c r="E548" i="1"/>
  <c r="E547" i="1"/>
  <c r="F547" i="1" s="1"/>
  <c r="E546" i="1"/>
  <c r="E545" i="1"/>
  <c r="E544" i="1"/>
  <c r="E543" i="1"/>
  <c r="F543" i="1" s="1"/>
  <c r="E542" i="1"/>
  <c r="E541" i="1"/>
  <c r="F541" i="1" s="1"/>
  <c r="E540" i="1"/>
  <c r="E539" i="1"/>
  <c r="F539" i="1" s="1"/>
  <c r="E538" i="1"/>
  <c r="E537" i="1"/>
  <c r="F537" i="1" s="1"/>
  <c r="E536" i="1"/>
  <c r="E535" i="1"/>
  <c r="F535" i="1" s="1"/>
  <c r="E534" i="1"/>
  <c r="E533" i="1"/>
  <c r="F533" i="1" s="1"/>
  <c r="E532" i="1"/>
  <c r="E531" i="1"/>
  <c r="F531" i="1" s="1"/>
  <c r="E530" i="1"/>
  <c r="E529" i="1"/>
  <c r="E528" i="1"/>
  <c r="E527" i="1"/>
  <c r="F527" i="1" s="1"/>
  <c r="E526" i="1"/>
  <c r="E525" i="1"/>
  <c r="F525" i="1" s="1"/>
  <c r="E524" i="1"/>
  <c r="E523" i="1"/>
  <c r="F523" i="1" s="1"/>
  <c r="E522" i="1"/>
  <c r="E521" i="1"/>
  <c r="F521" i="1" s="1"/>
  <c r="E520" i="1"/>
  <c r="E519" i="1"/>
  <c r="F519" i="1" s="1"/>
  <c r="E518" i="1"/>
  <c r="E517" i="1"/>
  <c r="F517" i="1" s="1"/>
  <c r="E516" i="1"/>
  <c r="E515" i="1"/>
  <c r="F515" i="1" s="1"/>
  <c r="E514" i="1"/>
  <c r="E513" i="1"/>
  <c r="E512" i="1"/>
  <c r="E511" i="1"/>
  <c r="F511" i="1" s="1"/>
  <c r="E510" i="1"/>
  <c r="E509" i="1"/>
  <c r="F509" i="1" s="1"/>
  <c r="E508" i="1"/>
  <c r="E507" i="1"/>
  <c r="F507" i="1" s="1"/>
  <c r="E506" i="1"/>
  <c r="E505" i="1"/>
  <c r="E504" i="1"/>
  <c r="E503" i="1"/>
  <c r="F503" i="1" s="1"/>
  <c r="E502" i="1"/>
  <c r="E501" i="1"/>
  <c r="F501" i="1" s="1"/>
  <c r="E500" i="1"/>
  <c r="E499" i="1"/>
  <c r="F499" i="1" s="1"/>
  <c r="E498" i="1"/>
  <c r="E497" i="1"/>
  <c r="F497" i="1" s="1"/>
  <c r="E496" i="1"/>
  <c r="E495" i="1"/>
  <c r="F495" i="1" s="1"/>
  <c r="E494" i="1"/>
  <c r="E493" i="1"/>
  <c r="F493" i="1" s="1"/>
  <c r="E492" i="1"/>
  <c r="E491" i="1"/>
  <c r="F491" i="1" s="1"/>
  <c r="E490" i="1"/>
  <c r="E489" i="1"/>
  <c r="E488" i="1"/>
  <c r="E487" i="1"/>
  <c r="F487" i="1" s="1"/>
  <c r="E486" i="1"/>
  <c r="E485" i="1"/>
  <c r="F485" i="1" s="1"/>
  <c r="E484" i="1"/>
  <c r="E483" i="1"/>
  <c r="F483" i="1" s="1"/>
  <c r="E482" i="1"/>
  <c r="E481" i="1"/>
  <c r="E480" i="1"/>
  <c r="E479" i="1"/>
  <c r="F479" i="1" s="1"/>
  <c r="E478" i="1"/>
  <c r="E477" i="1"/>
  <c r="F477" i="1" s="1"/>
  <c r="E476" i="1"/>
  <c r="E475" i="1"/>
  <c r="F475" i="1" s="1"/>
  <c r="E474" i="1"/>
  <c r="E473" i="1"/>
  <c r="E472" i="1"/>
  <c r="E471" i="1"/>
  <c r="F471" i="1" s="1"/>
  <c r="E470" i="1"/>
  <c r="E469" i="1"/>
  <c r="F469" i="1" s="1"/>
  <c r="E468" i="1"/>
  <c r="E467" i="1"/>
  <c r="F467" i="1" s="1"/>
  <c r="E466" i="1"/>
  <c r="E465" i="1"/>
  <c r="E464" i="1"/>
  <c r="E463" i="1"/>
  <c r="F463" i="1" s="1"/>
  <c r="E462" i="1"/>
  <c r="E461" i="1"/>
  <c r="F461" i="1" s="1"/>
  <c r="E460" i="1"/>
  <c r="E459" i="1"/>
  <c r="F459" i="1" s="1"/>
  <c r="E458" i="1"/>
  <c r="E457" i="1"/>
  <c r="E456" i="1"/>
  <c r="E455" i="1"/>
  <c r="F455" i="1" s="1"/>
  <c r="E454" i="1"/>
  <c r="E453" i="1"/>
  <c r="F453" i="1" s="1"/>
  <c r="E452" i="1"/>
  <c r="E451" i="1"/>
  <c r="F451" i="1" s="1"/>
  <c r="E450" i="1"/>
  <c r="E449" i="1"/>
  <c r="E448" i="1"/>
  <c r="E447" i="1"/>
  <c r="F447" i="1" s="1"/>
  <c r="E446" i="1"/>
  <c r="E445" i="1"/>
  <c r="F445" i="1" s="1"/>
  <c r="E444" i="1"/>
  <c r="E443" i="1"/>
  <c r="F443" i="1" s="1"/>
  <c r="E442" i="1"/>
  <c r="E441" i="1"/>
  <c r="E440" i="1"/>
  <c r="E439" i="1"/>
  <c r="F439" i="1" s="1"/>
  <c r="E438" i="1"/>
  <c r="E437" i="1"/>
  <c r="F437" i="1" s="1"/>
  <c r="E436" i="1"/>
  <c r="E435" i="1"/>
  <c r="F435" i="1" s="1"/>
  <c r="E434" i="1"/>
  <c r="E433" i="1"/>
  <c r="E432" i="1"/>
  <c r="E431" i="1"/>
  <c r="F431" i="1" s="1"/>
  <c r="E430" i="1"/>
  <c r="E429" i="1"/>
  <c r="F429" i="1" s="1"/>
  <c r="E428" i="1"/>
  <c r="E427" i="1"/>
  <c r="F427" i="1" s="1"/>
  <c r="E426" i="1"/>
  <c r="E425" i="1"/>
  <c r="E424" i="1"/>
  <c r="E423" i="1"/>
  <c r="F423" i="1" s="1"/>
  <c r="E422" i="1"/>
  <c r="E421" i="1"/>
  <c r="F421" i="1" s="1"/>
  <c r="E420" i="1"/>
  <c r="E419" i="1"/>
  <c r="F419" i="1" s="1"/>
  <c r="E418" i="1"/>
  <c r="E417" i="1"/>
  <c r="E416" i="1"/>
  <c r="E415" i="1"/>
  <c r="F415" i="1" s="1"/>
  <c r="E414" i="1"/>
  <c r="E413" i="1"/>
  <c r="F413" i="1" s="1"/>
  <c r="E412" i="1"/>
  <c r="E411" i="1"/>
  <c r="F411" i="1" s="1"/>
  <c r="E410" i="1"/>
  <c r="E409" i="1"/>
  <c r="E408" i="1"/>
  <c r="E407" i="1"/>
  <c r="F407" i="1" s="1"/>
  <c r="E406" i="1"/>
  <c r="E405" i="1"/>
  <c r="F405" i="1" s="1"/>
  <c r="E404" i="1"/>
  <c r="E403" i="1"/>
  <c r="F403" i="1" s="1"/>
  <c r="E402" i="1"/>
  <c r="E401" i="1"/>
  <c r="E400" i="1"/>
  <c r="E399" i="1"/>
  <c r="F399" i="1" s="1"/>
  <c r="E398" i="1"/>
  <c r="E397" i="1"/>
  <c r="F397" i="1" s="1"/>
  <c r="E396" i="1"/>
  <c r="E395" i="1"/>
  <c r="F395" i="1" s="1"/>
  <c r="E394" i="1"/>
  <c r="E393" i="1"/>
  <c r="E392" i="1"/>
  <c r="F392" i="1" s="1"/>
  <c r="E391" i="1"/>
  <c r="E390" i="1"/>
  <c r="F390" i="1" s="1"/>
  <c r="E389" i="1"/>
  <c r="E388" i="1"/>
  <c r="F388" i="1" s="1"/>
  <c r="E387" i="1"/>
  <c r="E386" i="1"/>
  <c r="F386" i="1" s="1"/>
  <c r="E385" i="1"/>
  <c r="E384" i="1"/>
  <c r="F384" i="1" s="1"/>
  <c r="E383" i="1"/>
  <c r="E382" i="1"/>
  <c r="F382" i="1" s="1"/>
  <c r="E381" i="1"/>
  <c r="E380" i="1"/>
  <c r="F380" i="1" s="1"/>
  <c r="E379" i="1"/>
  <c r="E378" i="1"/>
  <c r="F378" i="1" s="1"/>
  <c r="E377" i="1"/>
  <c r="E376" i="1"/>
  <c r="F376" i="1" s="1"/>
  <c r="E375" i="1"/>
  <c r="E374" i="1"/>
  <c r="F374" i="1" s="1"/>
  <c r="E373" i="1"/>
  <c r="E372" i="1"/>
  <c r="F372" i="1" s="1"/>
  <c r="E371" i="1"/>
  <c r="E370" i="1"/>
  <c r="F370" i="1" s="1"/>
  <c r="E369" i="1"/>
  <c r="E368" i="1"/>
  <c r="F368" i="1" s="1"/>
  <c r="E367" i="1"/>
  <c r="E366" i="1"/>
  <c r="F366" i="1" s="1"/>
  <c r="E365" i="1"/>
  <c r="E364" i="1"/>
  <c r="F364" i="1" s="1"/>
  <c r="E363" i="1"/>
  <c r="E362" i="1"/>
  <c r="F362" i="1" s="1"/>
  <c r="E361" i="1"/>
  <c r="E360" i="1"/>
  <c r="F360" i="1" s="1"/>
  <c r="E359" i="1"/>
  <c r="E358" i="1"/>
  <c r="F358" i="1" s="1"/>
  <c r="E357" i="1"/>
  <c r="E356" i="1"/>
  <c r="F356" i="1" s="1"/>
  <c r="E355" i="1"/>
  <c r="E354" i="1"/>
  <c r="F354" i="1" s="1"/>
  <c r="E353" i="1"/>
  <c r="E352" i="1"/>
  <c r="F352" i="1" s="1"/>
  <c r="E351" i="1"/>
  <c r="E350" i="1"/>
  <c r="F350" i="1" s="1"/>
  <c r="E349" i="1"/>
  <c r="E348" i="1"/>
  <c r="F348" i="1" s="1"/>
  <c r="E347" i="1"/>
  <c r="E346" i="1"/>
  <c r="F346" i="1" s="1"/>
  <c r="E345" i="1"/>
  <c r="E344" i="1"/>
  <c r="F344" i="1" s="1"/>
  <c r="E343" i="1"/>
  <c r="E342" i="1"/>
  <c r="F342" i="1" s="1"/>
  <c r="E341" i="1"/>
  <c r="E340" i="1"/>
  <c r="F340" i="1" s="1"/>
  <c r="E339" i="1"/>
  <c r="E338" i="1"/>
  <c r="F338" i="1" s="1"/>
  <c r="E337" i="1"/>
  <c r="D5" i="18"/>
  <c r="E5" i="18"/>
  <c r="D6" i="18"/>
  <c r="E7" i="18"/>
  <c r="E6" i="18"/>
  <c r="D7" i="18"/>
  <c r="F339" i="1" l="1"/>
  <c r="F347" i="1"/>
  <c r="F355" i="1"/>
  <c r="F363" i="1"/>
  <c r="F371" i="1"/>
  <c r="F379" i="1"/>
  <c r="F387" i="1"/>
  <c r="F398" i="1"/>
  <c r="F401" i="1"/>
  <c r="F430" i="1"/>
  <c r="F433" i="1"/>
  <c r="F462" i="1"/>
  <c r="F465" i="1"/>
  <c r="F349" i="1"/>
  <c r="F365" i="1"/>
  <c r="F381" i="1"/>
  <c r="F389" i="1"/>
  <c r="F409" i="1"/>
  <c r="F438" i="1"/>
  <c r="F473" i="1"/>
  <c r="F343" i="1"/>
  <c r="F351" i="1"/>
  <c r="F367" i="1"/>
  <c r="F375" i="1"/>
  <c r="F391" i="1"/>
  <c r="F417" i="1"/>
  <c r="F449" i="1"/>
  <c r="F337" i="1"/>
  <c r="F345" i="1"/>
  <c r="F353" i="1"/>
  <c r="F361" i="1"/>
  <c r="F369" i="1"/>
  <c r="F377" i="1"/>
  <c r="F385" i="1"/>
  <c r="F393" i="1"/>
  <c r="F422" i="1"/>
  <c r="F425" i="1"/>
  <c r="F454" i="1"/>
  <c r="F457" i="1"/>
  <c r="F341" i="1"/>
  <c r="F357" i="1"/>
  <c r="F373" i="1"/>
  <c r="F406" i="1"/>
  <c r="F441" i="1"/>
  <c r="F470" i="1"/>
  <c r="F359" i="1"/>
  <c r="F383" i="1"/>
  <c r="F414" i="1"/>
  <c r="F446" i="1"/>
  <c r="F494" i="1"/>
  <c r="F510" i="1"/>
  <c r="F518" i="1"/>
  <c r="F534" i="1"/>
  <c r="F550" i="1"/>
  <c r="F566" i="1"/>
  <c r="F582" i="1"/>
  <c r="F598" i="1"/>
  <c r="F622" i="1"/>
  <c r="F638" i="1"/>
  <c r="F646" i="1"/>
  <c r="F662" i="1"/>
  <c r="F408" i="1"/>
  <c r="F424" i="1"/>
  <c r="F440" i="1"/>
  <c r="F456" i="1"/>
  <c r="F464" i="1"/>
  <c r="F480" i="1"/>
  <c r="F496" i="1"/>
  <c r="F520" i="1"/>
  <c r="F536" i="1"/>
  <c r="F552" i="1"/>
  <c r="F560" i="1"/>
  <c r="F576" i="1"/>
  <c r="F592" i="1"/>
  <c r="F600" i="1"/>
  <c r="F616" i="1"/>
  <c r="F632" i="1"/>
  <c r="F648" i="1"/>
  <c r="F394" i="1"/>
  <c r="F410" i="1"/>
  <c r="F418" i="1"/>
  <c r="F434" i="1"/>
  <c r="F450" i="1"/>
  <c r="F458" i="1"/>
  <c r="F474" i="1"/>
  <c r="F482" i="1"/>
  <c r="F498" i="1"/>
  <c r="F396" i="1"/>
  <c r="F404" i="1"/>
  <c r="F412" i="1"/>
  <c r="F420" i="1"/>
  <c r="F428" i="1"/>
  <c r="F436" i="1"/>
  <c r="F444" i="1"/>
  <c r="F452" i="1"/>
  <c r="F460" i="1"/>
  <c r="F468" i="1"/>
  <c r="F476" i="1"/>
  <c r="F484" i="1"/>
  <c r="F492" i="1"/>
  <c r="F500" i="1"/>
  <c r="F508" i="1"/>
  <c r="F516" i="1"/>
  <c r="F524" i="1"/>
  <c r="F532" i="1"/>
  <c r="F540" i="1"/>
  <c r="F548" i="1"/>
  <c r="F556" i="1"/>
  <c r="F564" i="1"/>
  <c r="F572" i="1"/>
  <c r="F580" i="1"/>
  <c r="F588" i="1"/>
  <c r="F596" i="1"/>
  <c r="F604" i="1"/>
  <c r="F612" i="1"/>
  <c r="F620" i="1"/>
  <c r="F628" i="1"/>
  <c r="F636" i="1"/>
  <c r="F644" i="1"/>
  <c r="F652" i="1"/>
  <c r="F660" i="1"/>
  <c r="F481" i="1"/>
  <c r="F489" i="1"/>
  <c r="F505" i="1"/>
  <c r="F513" i="1"/>
  <c r="F529" i="1"/>
  <c r="F545" i="1"/>
  <c r="F561" i="1"/>
  <c r="F577" i="1"/>
  <c r="F593" i="1"/>
  <c r="F609" i="1"/>
  <c r="F617" i="1"/>
  <c r="F633" i="1"/>
  <c r="F641" i="1"/>
  <c r="F657" i="1"/>
  <c r="F681" i="1"/>
  <c r="F689" i="1"/>
  <c r="F697" i="1"/>
  <c r="F721" i="1"/>
  <c r="F729" i="1"/>
  <c r="F737" i="1"/>
  <c r="F745" i="1"/>
  <c r="F753" i="1"/>
  <c r="F761" i="1"/>
  <c r="F769" i="1"/>
  <c r="F785" i="1"/>
  <c r="F793" i="1"/>
  <c r="F801" i="1"/>
  <c r="F809" i="1"/>
  <c r="F817" i="1"/>
  <c r="F825" i="1"/>
  <c r="F897" i="1"/>
  <c r="F478" i="1"/>
  <c r="F486" i="1"/>
  <c r="F502" i="1"/>
  <c r="F526" i="1"/>
  <c r="F542" i="1"/>
  <c r="F558" i="1"/>
  <c r="F574" i="1"/>
  <c r="F590" i="1"/>
  <c r="F606" i="1"/>
  <c r="F614" i="1"/>
  <c r="F630" i="1"/>
  <c r="F654" i="1"/>
  <c r="F400" i="1"/>
  <c r="F416" i="1"/>
  <c r="F432" i="1"/>
  <c r="F448" i="1"/>
  <c r="F472" i="1"/>
  <c r="F488" i="1"/>
  <c r="F504" i="1"/>
  <c r="F512" i="1"/>
  <c r="F528" i="1"/>
  <c r="F544" i="1"/>
  <c r="F568" i="1"/>
  <c r="F584" i="1"/>
  <c r="F608" i="1"/>
  <c r="F624" i="1"/>
  <c r="F640" i="1"/>
  <c r="F656" i="1"/>
  <c r="F402" i="1"/>
  <c r="F426" i="1"/>
  <c r="F442" i="1"/>
  <c r="F466" i="1"/>
  <c r="F490" i="1"/>
  <c r="F506" i="1"/>
  <c r="F514" i="1"/>
  <c r="F522" i="1"/>
  <c r="F530" i="1"/>
  <c r="F538" i="1"/>
  <c r="F546" i="1"/>
  <c r="F554" i="1"/>
  <c r="F562" i="1"/>
  <c r="F570" i="1"/>
  <c r="F578" i="1"/>
  <c r="F586" i="1"/>
  <c r="F594" i="1"/>
  <c r="F602" i="1"/>
  <c r="F610" i="1"/>
  <c r="F618" i="1"/>
  <c r="F626" i="1"/>
  <c r="F634" i="1"/>
  <c r="F642" i="1"/>
  <c r="F650" i="1"/>
  <c r="F658" i="1"/>
  <c r="F664" i="1"/>
  <c r="F666" i="1"/>
  <c r="F668" i="1"/>
  <c r="F670" i="1"/>
  <c r="F672" i="1"/>
  <c r="F674" i="1"/>
  <c r="F676" i="1"/>
  <c r="F678" i="1"/>
  <c r="F680" i="1"/>
  <c r="F682" i="1"/>
  <c r="F684" i="1"/>
  <c r="F686" i="1"/>
  <c r="F688" i="1"/>
  <c r="F690" i="1"/>
  <c r="F692" i="1"/>
  <c r="F694" i="1"/>
  <c r="F696" i="1"/>
  <c r="F698" i="1"/>
  <c r="F700" i="1"/>
  <c r="F702" i="1"/>
  <c r="F704" i="1"/>
  <c r="F706" i="1"/>
  <c r="F708" i="1"/>
  <c r="F710" i="1"/>
  <c r="F712" i="1"/>
  <c r="F714" i="1"/>
  <c r="F716" i="1"/>
  <c r="F718" i="1"/>
  <c r="F720" i="1"/>
  <c r="F722" i="1"/>
  <c r="F724" i="1"/>
  <c r="F726" i="1"/>
  <c r="F728" i="1"/>
  <c r="F730" i="1"/>
  <c r="F732" i="1"/>
  <c r="F734" i="1"/>
  <c r="F736" i="1"/>
  <c r="F738" i="1"/>
  <c r="F740" i="1"/>
  <c r="F742" i="1"/>
  <c r="F744" i="1"/>
  <c r="F746" i="1"/>
  <c r="F748" i="1"/>
  <c r="F750" i="1"/>
  <c r="F752" i="1"/>
  <c r="F754" i="1"/>
  <c r="F756" i="1"/>
  <c r="F758" i="1"/>
  <c r="F760" i="1"/>
  <c r="F762" i="1"/>
  <c r="F764" i="1"/>
  <c r="F766" i="1"/>
  <c r="F768" i="1"/>
  <c r="F770" i="1"/>
  <c r="F772" i="1"/>
  <c r="F774" i="1"/>
  <c r="F776" i="1"/>
  <c r="F778" i="1"/>
  <c r="F780" i="1"/>
  <c r="F782" i="1"/>
  <c r="F784" i="1"/>
  <c r="F786" i="1"/>
  <c r="F788" i="1"/>
  <c r="F790" i="1"/>
  <c r="F792" i="1"/>
  <c r="F794" i="1"/>
  <c r="F796" i="1"/>
  <c r="F798" i="1"/>
  <c r="F800" i="1"/>
  <c r="F802" i="1"/>
  <c r="F804" i="1"/>
  <c r="F806" i="1"/>
  <c r="F808" i="1"/>
  <c r="F810" i="1"/>
  <c r="F812" i="1"/>
  <c r="F814" i="1"/>
  <c r="F816" i="1"/>
  <c r="F818" i="1"/>
  <c r="F820" i="1"/>
  <c r="F822" i="1"/>
  <c r="F824" i="1"/>
  <c r="F826" i="1"/>
  <c r="F828" i="1"/>
  <c r="F830" i="1"/>
  <c r="F832" i="1"/>
  <c r="F834" i="1"/>
  <c r="F836" i="1"/>
  <c r="F838" i="1"/>
  <c r="F840" i="1"/>
  <c r="F842" i="1"/>
  <c r="F844" i="1"/>
  <c r="F846" i="1"/>
  <c r="F848" i="1"/>
  <c r="F850" i="1"/>
  <c r="F852" i="1"/>
  <c r="F854" i="1"/>
  <c r="F856" i="1"/>
  <c r="F858" i="1"/>
  <c r="F860" i="1"/>
  <c r="F862" i="1"/>
  <c r="F864" i="1"/>
  <c r="F866" i="1"/>
  <c r="F868" i="1"/>
  <c r="F870" i="1"/>
  <c r="F872" i="1"/>
  <c r="F874" i="1"/>
  <c r="F876" i="1"/>
  <c r="F878" i="1"/>
  <c r="F880" i="1"/>
  <c r="F882" i="1"/>
  <c r="F884" i="1"/>
  <c r="F886" i="1"/>
  <c r="F888" i="1"/>
  <c r="F890" i="1"/>
  <c r="F892" i="1"/>
  <c r="F894" i="1"/>
  <c r="F896" i="1"/>
  <c r="F898" i="1"/>
  <c r="F900" i="1"/>
  <c r="F902" i="1"/>
  <c r="F928" i="1"/>
  <c r="E336" i="1"/>
  <c r="F336" i="1" s="1"/>
  <c r="E335" i="1"/>
  <c r="F335" i="1" s="1"/>
  <c r="E334" i="1"/>
  <c r="E333" i="1"/>
  <c r="F333" i="1" s="1"/>
  <c r="F334" i="1" l="1"/>
  <c r="E332" i="1"/>
  <c r="E331" i="1"/>
  <c r="F331" i="1" s="1"/>
  <c r="E330" i="1"/>
  <c r="F330" i="1" s="1"/>
  <c r="E329" i="1"/>
  <c r="F329" i="1" s="1"/>
  <c r="E328" i="1"/>
  <c r="F328" i="1" s="1"/>
  <c r="E327" i="1"/>
  <c r="F327" i="1" s="1"/>
  <c r="E326" i="1"/>
  <c r="F326" i="1" s="1"/>
  <c r="E325" i="1"/>
  <c r="F325" i="1" s="1"/>
  <c r="E324" i="1"/>
  <c r="F324" i="1" s="1"/>
  <c r="E323" i="1" l="1"/>
  <c r="E322" i="1"/>
  <c r="E321" i="1"/>
  <c r="E320" i="1"/>
  <c r="F320" i="1" s="1"/>
  <c r="E319" i="1"/>
  <c r="E318" i="1"/>
  <c r="E317" i="1"/>
  <c r="E316" i="1"/>
  <c r="F316" i="1" s="1"/>
  <c r="E315" i="1"/>
  <c r="E314" i="1"/>
  <c r="E313" i="1"/>
  <c r="E312" i="1"/>
  <c r="F312" i="1" s="1"/>
  <c r="E311" i="1"/>
  <c r="E310" i="1"/>
  <c r="E309" i="1"/>
  <c r="E308" i="1"/>
  <c r="F308" i="1" s="1"/>
  <c r="F307" i="1" l="1"/>
  <c r="E306" i="1"/>
  <c r="E305" i="1"/>
  <c r="E304" i="1"/>
  <c r="F304" i="1" s="1"/>
  <c r="E303" i="1"/>
  <c r="F303" i="1" s="1"/>
  <c r="E302" i="1" l="1"/>
  <c r="E301" i="1"/>
  <c r="F301" i="1" s="1"/>
  <c r="E300" i="1"/>
  <c r="F300" i="1" s="1"/>
  <c r="E299" i="1"/>
  <c r="F299" i="1" s="1"/>
  <c r="E298" i="1"/>
  <c r="E297" i="1"/>
  <c r="E296" i="1"/>
  <c r="E295" i="1"/>
  <c r="E294" i="1"/>
  <c r="E293" i="1"/>
  <c r="E292" i="1"/>
  <c r="E291" i="1"/>
  <c r="F302" i="1" l="1"/>
  <c r="E290" i="1"/>
  <c r="E289" i="1" l="1"/>
  <c r="E288" i="1"/>
  <c r="E287" i="1" l="1"/>
  <c r="E286" i="1"/>
  <c r="E285" i="1"/>
  <c r="E284" i="1" l="1"/>
  <c r="E283" i="1"/>
  <c r="E282" i="1"/>
  <c r="E281" i="1"/>
  <c r="E280" i="1"/>
  <c r="E279" i="1"/>
  <c r="E278" i="1" l="1"/>
  <c r="E277" i="1" l="1"/>
  <c r="E276" i="1"/>
  <c r="E275" i="1"/>
  <c r="E274" i="1"/>
  <c r="E273" i="1"/>
  <c r="E272" i="1"/>
  <c r="E271" i="1"/>
  <c r="E270" i="1"/>
  <c r="E269" i="1"/>
  <c r="E268" i="1"/>
  <c r="E267" i="1"/>
  <c r="E266" i="1" l="1"/>
  <c r="E265" i="1"/>
  <c r="E264" i="1"/>
  <c r="E263" i="1" l="1"/>
  <c r="E262" i="1"/>
  <c r="E261" i="1"/>
  <c r="E260" i="1"/>
  <c r="E258" i="1"/>
  <c r="E257" i="1"/>
  <c r="E256" i="1"/>
  <c r="E255" i="1"/>
  <c r="E254" i="1" l="1"/>
  <c r="E253" i="1"/>
  <c r="F253" i="1" l="1"/>
  <c r="E252" i="1"/>
  <c r="F252" i="1" s="1"/>
  <c r="E251" i="1" l="1"/>
  <c r="E250" i="1"/>
  <c r="E249" i="1"/>
  <c r="E248" i="1"/>
  <c r="E247" i="1"/>
  <c r="E246" i="1"/>
  <c r="E245" i="1"/>
  <c r="E244" i="1"/>
  <c r="E243" i="1"/>
  <c r="E242" i="1"/>
  <c r="E241" i="1"/>
  <c r="E240" i="1"/>
  <c r="E239" i="1" l="1"/>
  <c r="E238" i="1"/>
  <c r="E237" i="1"/>
  <c r="E236" i="1" l="1"/>
  <c r="E235" i="1"/>
  <c r="E234" i="1"/>
  <c r="F234" i="1" s="1"/>
  <c r="E233" i="1" l="1"/>
  <c r="E232" i="1"/>
  <c r="E231" i="1"/>
  <c r="E230" i="1"/>
  <c r="E229" i="1"/>
  <c r="E228" i="1"/>
  <c r="E227" i="1" l="1"/>
  <c r="E226" i="1"/>
  <c r="E225" i="1"/>
  <c r="E224" i="1" l="1"/>
  <c r="E223" i="1"/>
  <c r="E222" i="1"/>
  <c r="E220" i="1"/>
  <c r="E219" i="1" l="1"/>
  <c r="F219" i="1" s="1"/>
  <c r="E218" i="1"/>
  <c r="E217" i="1"/>
  <c r="E216" i="1" l="1"/>
  <c r="E215" i="1"/>
  <c r="E214" i="1"/>
  <c r="E213" i="1"/>
  <c r="E212" i="1" l="1"/>
  <c r="E211" i="1"/>
  <c r="E210" i="1"/>
  <c r="E209" i="1"/>
  <c r="E208" i="1"/>
  <c r="E207" i="1"/>
  <c r="E206" i="1"/>
  <c r="E205" i="1"/>
  <c r="E204" i="1"/>
  <c r="E203" i="1" l="1"/>
  <c r="E202" i="1"/>
  <c r="E201" i="1"/>
  <c r="E200" i="1"/>
  <c r="E199" i="1"/>
  <c r="E198" i="1" l="1"/>
  <c r="E197" i="1"/>
  <c r="E196" i="1" l="1"/>
  <c r="E195" i="1"/>
  <c r="E194" i="1"/>
  <c r="E193" i="1"/>
  <c r="E192" i="1" l="1"/>
  <c r="E191" i="1"/>
  <c r="E190" i="1"/>
  <c r="E189" i="1" l="1"/>
  <c r="E188" i="1"/>
  <c r="E187" i="1"/>
  <c r="E186" i="1"/>
  <c r="E185" i="1"/>
  <c r="E184" i="1"/>
  <c r="E183" i="1"/>
  <c r="E182" i="1"/>
  <c r="E181" i="1"/>
  <c r="E180" i="1"/>
  <c r="E178" i="1"/>
  <c r="E177" i="1" l="1"/>
  <c r="E175" i="1"/>
  <c r="E174" i="1"/>
  <c r="E172" i="1" l="1"/>
  <c r="E171" i="1"/>
  <c r="E170" i="1"/>
  <c r="E169" i="1"/>
  <c r="E168" i="1"/>
  <c r="F168" i="1" s="1"/>
  <c r="E167" i="1"/>
  <c r="E166" i="1" l="1"/>
  <c r="E165" i="1"/>
  <c r="E164" i="1"/>
  <c r="E163" i="1" l="1"/>
  <c r="E161" i="1"/>
  <c r="E160" i="1"/>
  <c r="E157" i="1"/>
  <c r="E156" i="1"/>
  <c r="E155" i="1"/>
  <c r="E154" i="1" l="1"/>
  <c r="E153" i="1"/>
  <c r="E152" i="1"/>
  <c r="E151" i="1"/>
  <c r="E150" i="1"/>
  <c r="E149" i="1" l="1"/>
  <c r="E148" i="1"/>
  <c r="E147" i="1"/>
  <c r="E146" i="1"/>
  <c r="E145" i="1"/>
  <c r="E144" i="1"/>
  <c r="E143" i="1"/>
  <c r="E142" i="1"/>
  <c r="E141" i="1"/>
  <c r="E140" i="1" l="1"/>
  <c r="E139" i="1"/>
  <c r="E138" i="1"/>
  <c r="E137" i="1"/>
  <c r="E136" i="1"/>
  <c r="E135" i="1"/>
  <c r="E134" i="1"/>
  <c r="E133" i="1"/>
  <c r="E131" i="1"/>
  <c r="E130" i="1"/>
  <c r="E129" i="1" l="1"/>
  <c r="E128" i="1"/>
  <c r="E127" i="1"/>
  <c r="E126" i="1"/>
  <c r="E124" i="1"/>
  <c r="E123" i="1"/>
  <c r="E122" i="1" l="1"/>
  <c r="E121" i="1" l="1"/>
  <c r="E120" i="1"/>
  <c r="E119" i="1"/>
  <c r="E118" i="1"/>
  <c r="E117" i="1" l="1"/>
  <c r="E116" i="1"/>
  <c r="E115" i="1"/>
  <c r="E114" i="1"/>
  <c r="F114" i="1" s="1"/>
  <c r="E113" i="1"/>
  <c r="E112" i="1"/>
  <c r="E111" i="1"/>
  <c r="E110" i="1"/>
  <c r="E109" i="1"/>
  <c r="E108" i="1"/>
  <c r="E106" i="1"/>
  <c r="E105" i="1"/>
  <c r="E104" i="1" l="1"/>
  <c r="F104" i="1" s="1"/>
  <c r="G104" i="1" s="1"/>
  <c r="H104" i="1" s="1"/>
  <c r="E103" i="1"/>
  <c r="F103" i="1" s="1"/>
  <c r="G103" i="1" s="1"/>
  <c r="H103" i="1" s="1"/>
  <c r="E102" i="1"/>
  <c r="F102" i="1" s="1"/>
  <c r="G102" i="1" s="1"/>
  <c r="H102" i="1" s="1"/>
  <c r="E101" i="1"/>
  <c r="F101" i="1" s="1"/>
  <c r="G101" i="1" s="1"/>
  <c r="H101" i="1" s="1"/>
  <c r="E100" i="1"/>
  <c r="F100" i="1" s="1"/>
  <c r="G100" i="1" s="1"/>
  <c r="E99" i="1"/>
  <c r="F99" i="1" s="1"/>
  <c r="G99" i="1" s="1"/>
  <c r="E98" i="1"/>
  <c r="F98" i="1" s="1"/>
  <c r="G98" i="1" s="1"/>
  <c r="E97" i="1"/>
  <c r="F97" i="1" s="1"/>
  <c r="F116" i="1"/>
  <c r="G116" i="1" s="1"/>
  <c r="H116" i="1" s="1"/>
  <c r="F108" i="1"/>
  <c r="G108" i="1" s="1"/>
  <c r="H108" i="1" s="1"/>
  <c r="F109" i="1"/>
  <c r="G109" i="1" s="1"/>
  <c r="H109" i="1" s="1"/>
  <c r="F110" i="1"/>
  <c r="G110" i="1" s="1"/>
  <c r="H110" i="1" s="1"/>
  <c r="F111" i="1"/>
  <c r="G111" i="1" s="1"/>
  <c r="H111" i="1" s="1"/>
  <c r="F105" i="1"/>
  <c r="G105" i="1" s="1"/>
  <c r="H105" i="1" s="1"/>
  <c r="F106" i="1"/>
  <c r="G106" i="1" s="1"/>
  <c r="H106" i="1" s="1"/>
  <c r="F115" i="1"/>
  <c r="G115" i="1" s="1"/>
  <c r="H115" i="1" s="1"/>
  <c r="F157" i="1"/>
  <c r="G157" i="1" s="1"/>
  <c r="H157" i="1" s="1"/>
  <c r="F161" i="1"/>
  <c r="G161" i="1" s="1"/>
  <c r="H161" i="1" s="1"/>
  <c r="F171" i="1"/>
  <c r="G171" i="1" s="1"/>
  <c r="F175" i="1"/>
  <c r="G175" i="1" s="1"/>
  <c r="H175" i="1" s="1"/>
  <c r="F178" i="1"/>
  <c r="G178" i="1" s="1"/>
  <c r="H178" i="1" s="1"/>
  <c r="F182" i="1"/>
  <c r="G182" i="1" s="1"/>
  <c r="H182" i="1" s="1"/>
  <c r="F185" i="1"/>
  <c r="G185" i="1" s="1"/>
  <c r="H185" i="1" s="1"/>
  <c r="F188" i="1"/>
  <c r="G188" i="1" s="1"/>
  <c r="H188" i="1" s="1"/>
  <c r="F191" i="1"/>
  <c r="G191" i="1" s="1"/>
  <c r="H191" i="1" s="1"/>
  <c r="F199" i="1"/>
  <c r="G199" i="1" s="1"/>
  <c r="H199" i="1" s="1"/>
  <c r="F202" i="1"/>
  <c r="G202" i="1" s="1"/>
  <c r="H202" i="1" s="1"/>
  <c r="F205" i="1"/>
  <c r="G205" i="1" s="1"/>
  <c r="H205" i="1" s="1"/>
  <c r="F208" i="1"/>
  <c r="G208" i="1" s="1"/>
  <c r="H208" i="1" s="1"/>
  <c r="F211" i="1"/>
  <c r="G211" i="1" s="1"/>
  <c r="H211" i="1" s="1"/>
  <c r="F213" i="1"/>
  <c r="G213" i="1" s="1"/>
  <c r="H213" i="1" s="1"/>
  <c r="F217" i="1"/>
  <c r="G217" i="1" s="1"/>
  <c r="H217" i="1" s="1"/>
  <c r="F220" i="1"/>
  <c r="G220" i="1" s="1"/>
  <c r="H220" i="1" s="1"/>
  <c r="F223" i="1"/>
  <c r="G223" i="1" s="1"/>
  <c r="H223" i="1" s="1"/>
  <c r="F226" i="1"/>
  <c r="G226" i="1" s="1"/>
  <c r="H226" i="1" s="1"/>
  <c r="F229" i="1"/>
  <c r="G229" i="1" s="1"/>
  <c r="H229" i="1" s="1"/>
  <c r="F232" i="1"/>
  <c r="G232" i="1" s="1"/>
  <c r="H232" i="1" s="1"/>
  <c r="F235" i="1"/>
  <c r="G235" i="1" s="1"/>
  <c r="H235" i="1" s="1"/>
  <c r="F238" i="1"/>
  <c r="G238" i="1" s="1"/>
  <c r="H238" i="1" s="1"/>
  <c r="F241" i="1"/>
  <c r="G241" i="1" s="1"/>
  <c r="H241" i="1" s="1"/>
  <c r="F244" i="1"/>
  <c r="G244" i="1" s="1"/>
  <c r="H244" i="1" s="1"/>
  <c r="F247" i="1"/>
  <c r="G247" i="1" s="1"/>
  <c r="H247" i="1" s="1"/>
  <c r="F250" i="1"/>
  <c r="G250" i="1" s="1"/>
  <c r="H250" i="1" s="1"/>
  <c r="G253" i="1"/>
  <c r="H253" i="1" s="1"/>
  <c r="F256" i="1"/>
  <c r="G256" i="1" s="1"/>
  <c r="H256" i="1" s="1"/>
  <c r="F258" i="1"/>
  <c r="G258" i="1" s="1"/>
  <c r="H258" i="1" s="1"/>
  <c r="F262" i="1"/>
  <c r="G262" i="1" s="1"/>
  <c r="F265" i="1"/>
  <c r="G265" i="1" s="1"/>
  <c r="H265" i="1" s="1"/>
  <c r="F268" i="1"/>
  <c r="G268" i="1" s="1"/>
  <c r="H268" i="1" s="1"/>
  <c r="F271" i="1"/>
  <c r="G271" i="1" s="1"/>
  <c r="H271" i="1" s="1"/>
  <c r="F274" i="1"/>
  <c r="G274" i="1" s="1"/>
  <c r="H274" i="1" s="1"/>
  <c r="F277" i="1"/>
  <c r="G277" i="1" s="1"/>
  <c r="H277" i="1" s="1"/>
  <c r="F280" i="1"/>
  <c r="G280" i="1" s="1"/>
  <c r="H280" i="1" s="1"/>
  <c r="F283" i="1"/>
  <c r="G283" i="1" s="1"/>
  <c r="H283" i="1" s="1"/>
  <c r="F286" i="1"/>
  <c r="G286" i="1" s="1"/>
  <c r="H286" i="1" s="1"/>
  <c r="F289" i="1"/>
  <c r="G289" i="1" s="1"/>
  <c r="H289" i="1" s="1"/>
  <c r="F292" i="1"/>
  <c r="G292" i="1" s="1"/>
  <c r="H292" i="1" s="1"/>
  <c r="F295" i="1"/>
  <c r="G295" i="1" s="1"/>
  <c r="H295" i="1" s="1"/>
  <c r="F298" i="1"/>
  <c r="G298" i="1" s="1"/>
  <c r="H298" i="1" s="1"/>
  <c r="G300" i="1"/>
  <c r="H300" i="1" s="1"/>
  <c r="G304" i="1"/>
  <c r="H304" i="1" s="1"/>
  <c r="F306" i="1"/>
  <c r="G306" i="1" s="1"/>
  <c r="H306" i="1" s="1"/>
  <c r="F310" i="1"/>
  <c r="G310" i="1" s="1"/>
  <c r="H310" i="1" s="1"/>
  <c r="F313" i="1"/>
  <c r="G313" i="1" s="1"/>
  <c r="H313" i="1" s="1"/>
  <c r="G316" i="1"/>
  <c r="H316" i="1" s="1"/>
  <c r="F319" i="1"/>
  <c r="G319" i="1" s="1"/>
  <c r="H319" i="1" s="1"/>
  <c r="G114" i="1"/>
  <c r="H114" i="1" s="1"/>
  <c r="G97" i="1"/>
  <c r="F119" i="1"/>
  <c r="G119" i="1" s="1"/>
  <c r="H119" i="1" s="1"/>
  <c r="F124" i="1"/>
  <c r="G124" i="1" s="1"/>
  <c r="H124" i="1" s="1"/>
  <c r="F128" i="1"/>
  <c r="G128" i="1" s="1"/>
  <c r="H128" i="1" s="1"/>
  <c r="F129" i="1"/>
  <c r="G129" i="1" s="1"/>
  <c r="H129" i="1" s="1"/>
  <c r="F135" i="1"/>
  <c r="G135" i="1" s="1"/>
  <c r="H135" i="1" s="1"/>
  <c r="F139" i="1"/>
  <c r="G139" i="1" s="1"/>
  <c r="H139" i="1" s="1"/>
  <c r="F142" i="1"/>
  <c r="G142" i="1" s="1"/>
  <c r="H142" i="1" s="1"/>
  <c r="F147" i="1"/>
  <c r="G147" i="1" s="1"/>
  <c r="H147" i="1" s="1"/>
  <c r="F152" i="1"/>
  <c r="G152" i="1" s="1"/>
  <c r="H152" i="1" s="1"/>
  <c r="F165" i="1"/>
  <c r="G165" i="1" s="1"/>
  <c r="H165" i="1" s="1"/>
  <c r="G168" i="1"/>
  <c r="H168" i="1" s="1"/>
  <c r="F195" i="1"/>
  <c r="G195" i="1" s="1"/>
  <c r="H195" i="1" s="1"/>
  <c r="F112" i="1"/>
  <c r="G112" i="1" s="1"/>
  <c r="H112" i="1" s="1"/>
  <c r="F118" i="1"/>
  <c r="G118" i="1" s="1"/>
  <c r="H118" i="1" s="1"/>
  <c r="F121" i="1"/>
  <c r="G121" i="1" s="1"/>
  <c r="H121" i="1" s="1"/>
  <c r="F123" i="1"/>
  <c r="G123" i="1" s="1"/>
  <c r="H123" i="1" s="1"/>
  <c r="F126" i="1"/>
  <c r="G126" i="1" s="1"/>
  <c r="H126" i="1" s="1"/>
  <c r="F131" i="1"/>
  <c r="G131" i="1" s="1"/>
  <c r="H131" i="1" s="1"/>
  <c r="F133" i="1"/>
  <c r="G133" i="1" s="1"/>
  <c r="H133" i="1" s="1"/>
  <c r="F136" i="1"/>
  <c r="G136" i="1" s="1"/>
  <c r="F138" i="1"/>
  <c r="G138" i="1" s="1"/>
  <c r="H138" i="1" s="1"/>
  <c r="F141" i="1"/>
  <c r="G141" i="1" s="1"/>
  <c r="H141" i="1" s="1"/>
  <c r="F144" i="1"/>
  <c r="G144" i="1" s="1"/>
  <c r="H144" i="1" s="1"/>
  <c r="F146" i="1"/>
  <c r="G146" i="1" s="1"/>
  <c r="H146" i="1" s="1"/>
  <c r="F149" i="1"/>
  <c r="F151" i="1"/>
  <c r="G151" i="1" s="1"/>
  <c r="F164" i="1"/>
  <c r="G164" i="1" s="1"/>
  <c r="H164" i="1" s="1"/>
  <c r="F166" i="1"/>
  <c r="G166" i="1" s="1"/>
  <c r="H166" i="1" s="1"/>
  <c r="F192" i="1"/>
  <c r="G192" i="1" s="1"/>
  <c r="F194" i="1"/>
  <c r="G194" i="1" s="1"/>
  <c r="H194" i="1" s="1"/>
  <c r="F113" i="1"/>
  <c r="G113" i="1" s="1"/>
  <c r="H113" i="1" s="1"/>
  <c r="F117" i="1"/>
  <c r="G117" i="1" s="1"/>
  <c r="F120" i="1"/>
  <c r="G120" i="1" s="1"/>
  <c r="H120" i="1" s="1"/>
  <c r="F122" i="1"/>
  <c r="G122" i="1" s="1"/>
  <c r="H122" i="1" s="1"/>
  <c r="F127" i="1"/>
  <c r="G127" i="1" s="1"/>
  <c r="H127" i="1" s="1"/>
  <c r="F130" i="1"/>
  <c r="G130" i="1" s="1"/>
  <c r="H130" i="1" s="1"/>
  <c r="F134" i="1"/>
  <c r="G134" i="1" s="1"/>
  <c r="H134" i="1" s="1"/>
  <c r="F137" i="1"/>
  <c r="G137" i="1" s="1"/>
  <c r="H137" i="1" s="1"/>
  <c r="F140" i="1"/>
  <c r="G140" i="1" s="1"/>
  <c r="H140" i="1" s="1"/>
  <c r="F143" i="1"/>
  <c r="G143" i="1" s="1"/>
  <c r="H143" i="1" s="1"/>
  <c r="F145" i="1"/>
  <c r="G145" i="1" s="1"/>
  <c r="H145" i="1" s="1"/>
  <c r="F148" i="1"/>
  <c r="G148" i="1" s="1"/>
  <c r="H148" i="1" s="1"/>
  <c r="F150" i="1"/>
  <c r="G150" i="1" s="1"/>
  <c r="H150" i="1" s="1"/>
  <c r="F153" i="1"/>
  <c r="G153" i="1" s="1"/>
  <c r="H153" i="1" s="1"/>
  <c r="J153" i="1" s="1"/>
  <c r="F163" i="1"/>
  <c r="G163" i="1" s="1"/>
  <c r="F167" i="1"/>
  <c r="G167" i="1" s="1"/>
  <c r="H167" i="1" s="1"/>
  <c r="F193" i="1"/>
  <c r="G193" i="1" s="1"/>
  <c r="H193" i="1" s="1"/>
  <c r="F169" i="1"/>
  <c r="G169" i="1" s="1"/>
  <c r="F170" i="1"/>
  <c r="G170" i="1" s="1"/>
  <c r="H170" i="1" s="1"/>
  <c r="F172" i="1"/>
  <c r="G172" i="1" s="1"/>
  <c r="H172" i="1" s="1"/>
  <c r="F174" i="1"/>
  <c r="G174" i="1" s="1"/>
  <c r="H174" i="1" s="1"/>
  <c r="F183" i="1"/>
  <c r="G183" i="1" s="1"/>
  <c r="F184" i="1"/>
  <c r="G184" i="1" s="1"/>
  <c r="H184" i="1" s="1"/>
  <c r="F186" i="1"/>
  <c r="G186" i="1" s="1"/>
  <c r="F187" i="1"/>
  <c r="G187" i="1" s="1"/>
  <c r="H187" i="1" s="1"/>
  <c r="F189" i="1"/>
  <c r="G189" i="1" s="1"/>
  <c r="F190" i="1"/>
  <c r="G190" i="1" s="1"/>
  <c r="H190" i="1" s="1"/>
  <c r="F196" i="1"/>
  <c r="G196" i="1" s="1"/>
  <c r="F197" i="1"/>
  <c r="G197" i="1" s="1"/>
  <c r="H197" i="1" s="1"/>
  <c r="F198" i="1"/>
  <c r="G198" i="1" s="1"/>
  <c r="H198" i="1" s="1"/>
  <c r="F200" i="1"/>
  <c r="G200" i="1" s="1"/>
  <c r="F201" i="1"/>
  <c r="G201" i="1" s="1"/>
  <c r="H201" i="1" s="1"/>
  <c r="F203" i="1"/>
  <c r="G203" i="1" s="1"/>
  <c r="H203" i="1" s="1"/>
  <c r="F204" i="1"/>
  <c r="G204" i="1" s="1"/>
  <c r="H204" i="1" s="1"/>
  <c r="F206" i="1"/>
  <c r="G206" i="1" s="1"/>
  <c r="F207" i="1"/>
  <c r="G207" i="1" s="1"/>
  <c r="H207" i="1" s="1"/>
  <c r="F209" i="1"/>
  <c r="G209" i="1" s="1"/>
  <c r="F210" i="1"/>
  <c r="G210" i="1" s="1"/>
  <c r="H210" i="1" s="1"/>
  <c r="F212" i="1"/>
  <c r="G212" i="1" s="1"/>
  <c r="F214" i="1"/>
  <c r="G214" i="1" s="1"/>
  <c r="H214" i="1" s="1"/>
  <c r="F215" i="1"/>
  <c r="G215" i="1" s="1"/>
  <c r="H215" i="1" s="1"/>
  <c r="F216" i="1"/>
  <c r="G216" i="1" s="1"/>
  <c r="F218" i="1"/>
  <c r="G218" i="1" s="1"/>
  <c r="G219" i="1"/>
  <c r="H219" i="1" s="1"/>
  <c r="F224" i="1"/>
  <c r="G224" i="1" s="1"/>
  <c r="F225" i="1"/>
  <c r="G225" i="1" s="1"/>
  <c r="H225" i="1" s="1"/>
  <c r="F227" i="1"/>
  <c r="G227" i="1" s="1"/>
  <c r="F228" i="1"/>
  <c r="G228" i="1" s="1"/>
  <c r="H228" i="1" s="1"/>
  <c r="F230" i="1"/>
  <c r="G230" i="1" s="1"/>
  <c r="H230" i="1" s="1"/>
  <c r="F231" i="1"/>
  <c r="G231" i="1" s="1"/>
  <c r="H231" i="1" s="1"/>
  <c r="F233" i="1"/>
  <c r="G233" i="1" s="1"/>
  <c r="H233" i="1" s="1"/>
  <c r="G234" i="1"/>
  <c r="H234" i="1" s="1"/>
  <c r="F236" i="1"/>
  <c r="G236" i="1" s="1"/>
  <c r="F237" i="1"/>
  <c r="G237" i="1" s="1"/>
  <c r="H237" i="1" s="1"/>
  <c r="F239" i="1"/>
  <c r="G239" i="1" s="1"/>
  <c r="H239" i="1" s="1"/>
  <c r="F240" i="1"/>
  <c r="G240" i="1" s="1"/>
  <c r="H240" i="1" s="1"/>
  <c r="F242" i="1"/>
  <c r="G242" i="1" s="1"/>
  <c r="F243" i="1"/>
  <c r="G243" i="1" s="1"/>
  <c r="H243" i="1" s="1"/>
  <c r="F248" i="1"/>
  <c r="G248" i="1" s="1"/>
  <c r="F249" i="1"/>
  <c r="G249" i="1" s="1"/>
  <c r="H249" i="1" s="1"/>
  <c r="F251" i="1"/>
  <c r="G251" i="1" s="1"/>
  <c r="G252" i="1"/>
  <c r="H252" i="1" s="1"/>
  <c r="F254" i="1"/>
  <c r="G254" i="1" s="1"/>
  <c r="F255" i="1"/>
  <c r="G255" i="1" s="1"/>
  <c r="H255" i="1" s="1"/>
  <c r="F260" i="1"/>
  <c r="G260" i="1" s="1"/>
  <c r="H260" i="1" s="1"/>
  <c r="F261" i="1"/>
  <c r="G261" i="1" s="1"/>
  <c r="H261" i="1" s="1"/>
  <c r="F263" i="1"/>
  <c r="G263" i="1" s="1"/>
  <c r="H263" i="1" s="1"/>
  <c r="F264" i="1"/>
  <c r="G264" i="1" s="1"/>
  <c r="H264" i="1" s="1"/>
  <c r="F266" i="1"/>
  <c r="G266" i="1" s="1"/>
  <c r="F267" i="1"/>
  <c r="G267" i="1" s="1"/>
  <c r="H267" i="1" s="1"/>
  <c r="F269" i="1"/>
  <c r="G269" i="1" s="1"/>
  <c r="H269" i="1" s="1"/>
  <c r="F270" i="1"/>
  <c r="G270" i="1" s="1"/>
  <c r="H270" i="1" s="1"/>
  <c r="F272" i="1"/>
  <c r="G272" i="1" s="1"/>
  <c r="H272" i="1" s="1"/>
  <c r="F273" i="1"/>
  <c r="G273" i="1" s="1"/>
  <c r="F275" i="1"/>
  <c r="G275" i="1" s="1"/>
  <c r="F276" i="1"/>
  <c r="G276" i="1" s="1"/>
  <c r="H276" i="1" s="1"/>
  <c r="F278" i="1"/>
  <c r="G278" i="1" s="1"/>
  <c r="H278" i="1" s="1"/>
  <c r="F279" i="1"/>
  <c r="G279" i="1" s="1"/>
  <c r="H279" i="1" s="1"/>
  <c r="F281" i="1"/>
  <c r="G281" i="1" s="1"/>
  <c r="H281" i="1" s="1"/>
  <c r="F282" i="1"/>
  <c r="G282" i="1" s="1"/>
  <c r="H282" i="1" s="1"/>
  <c r="F284" i="1"/>
  <c r="G284" i="1" s="1"/>
  <c r="H284" i="1" s="1"/>
  <c r="F285" i="1"/>
  <c r="G285" i="1" s="1"/>
  <c r="H285" i="1" s="1"/>
  <c r="F287" i="1"/>
  <c r="G287" i="1" s="1"/>
  <c r="H287" i="1" s="1"/>
  <c r="F288" i="1"/>
  <c r="G288" i="1" s="1"/>
  <c r="H288" i="1" s="1"/>
  <c r="F290" i="1"/>
  <c r="G290" i="1" s="1"/>
  <c r="F291" i="1"/>
  <c r="G291" i="1" s="1"/>
  <c r="H291" i="1" s="1"/>
  <c r="F293" i="1"/>
  <c r="G293" i="1" s="1"/>
  <c r="H293" i="1" s="1"/>
  <c r="F294" i="1"/>
  <c r="G294" i="1" s="1"/>
  <c r="H294" i="1" s="1"/>
  <c r="F296" i="1"/>
  <c r="G296" i="1" s="1"/>
  <c r="H296" i="1" s="1"/>
  <c r="F297" i="1"/>
  <c r="G297" i="1" s="1"/>
  <c r="G299" i="1"/>
  <c r="G301" i="1"/>
  <c r="H301" i="1" s="1"/>
  <c r="G302" i="1"/>
  <c r="G303" i="1"/>
  <c r="H303" i="1" s="1"/>
  <c r="G308" i="1"/>
  <c r="H308" i="1" s="1"/>
  <c r="F309" i="1"/>
  <c r="G309" i="1" s="1"/>
  <c r="H309" i="1" s="1"/>
  <c r="F311" i="1"/>
  <c r="G311" i="1" s="1"/>
  <c r="G312" i="1"/>
  <c r="H312" i="1" s="1"/>
  <c r="F314" i="1"/>
  <c r="G314" i="1" s="1"/>
  <c r="H314" i="1" s="1"/>
  <c r="F315" i="1"/>
  <c r="G315" i="1" s="1"/>
  <c r="H315" i="1" s="1"/>
  <c r="F317" i="1"/>
  <c r="G317" i="1" s="1"/>
  <c r="F318" i="1"/>
  <c r="G318" i="1" s="1"/>
  <c r="H318" i="1" s="1"/>
  <c r="F154" i="1"/>
  <c r="G154" i="1" s="1"/>
  <c r="F160" i="1"/>
  <c r="G160" i="1" s="1"/>
  <c r="H160" i="1" s="1"/>
  <c r="F156" i="1"/>
  <c r="G156" i="1" s="1"/>
  <c r="H156" i="1" s="1"/>
  <c r="F180" i="1"/>
  <c r="G180" i="1" s="1"/>
  <c r="H180" i="1" s="1"/>
  <c r="F222" i="1"/>
  <c r="G222" i="1" s="1"/>
  <c r="H222" i="1" s="1"/>
  <c r="F155" i="1"/>
  <c r="G155" i="1" s="1"/>
  <c r="H155" i="1" s="1"/>
  <c r="F177" i="1"/>
  <c r="G177" i="1" s="1"/>
  <c r="H177" i="1" s="1"/>
  <c r="F181" i="1"/>
  <c r="G181" i="1" s="1"/>
  <c r="H181" i="1" s="1"/>
  <c r="F246" i="1"/>
  <c r="G246" i="1" s="1"/>
  <c r="H246" i="1" s="1"/>
  <c r="F245" i="1"/>
  <c r="G245" i="1" s="1"/>
  <c r="H245" i="1" s="1"/>
  <c r="F257" i="1"/>
  <c r="G257" i="1" s="1"/>
  <c r="H257" i="1" s="1"/>
  <c r="F305" i="1"/>
  <c r="G305" i="1" s="1"/>
  <c r="H305" i="1" s="1"/>
  <c r="G307" i="1"/>
  <c r="H307" i="1" s="1"/>
  <c r="G320" i="1"/>
  <c r="H320" i="1" s="1"/>
  <c r="F321" i="1"/>
  <c r="G321" i="1" s="1"/>
  <c r="F322" i="1"/>
  <c r="G322" i="1" s="1"/>
  <c r="H322" i="1" s="1"/>
  <c r="F323" i="1"/>
  <c r="G323" i="1" s="1"/>
  <c r="H323" i="1" s="1"/>
  <c r="G331" i="1"/>
  <c r="H331" i="1" s="1"/>
  <c r="G324" i="1"/>
  <c r="H324" i="1" s="1"/>
  <c r="G325" i="1"/>
  <c r="G326" i="1"/>
  <c r="H326" i="1" s="1"/>
  <c r="G327" i="1"/>
  <c r="G328" i="1"/>
  <c r="H328" i="1" s="1"/>
  <c r="G330" i="1"/>
  <c r="H330" i="1" s="1"/>
  <c r="G329" i="1"/>
  <c r="H329" i="1" s="1"/>
  <c r="F332" i="1"/>
  <c r="G332" i="1" s="1"/>
  <c r="H332" i="1" s="1"/>
  <c r="G335" i="1"/>
  <c r="H335" i="1" s="1"/>
  <c r="G333" i="1"/>
  <c r="H333" i="1" s="1"/>
  <c r="G334" i="1"/>
  <c r="H334" i="1" s="1"/>
  <c r="G927" i="1"/>
  <c r="H927" i="1" s="1"/>
  <c r="G911" i="1"/>
  <c r="H911" i="1" s="1"/>
  <c r="G895" i="1"/>
  <c r="H895" i="1" s="1"/>
  <c r="G879" i="1"/>
  <c r="H879" i="1" s="1"/>
  <c r="G863" i="1"/>
  <c r="H863" i="1" s="1"/>
  <c r="G847" i="1"/>
  <c r="H847" i="1" s="1"/>
  <c r="G831" i="1"/>
  <c r="H831" i="1" s="1"/>
  <c r="G815" i="1"/>
  <c r="H815" i="1" s="1"/>
  <c r="G799" i="1"/>
  <c r="H799" i="1" s="1"/>
  <c r="G783" i="1"/>
  <c r="H783" i="1" s="1"/>
  <c r="G767" i="1"/>
  <c r="H767" i="1" s="1"/>
  <c r="G751" i="1"/>
  <c r="H751" i="1" s="1"/>
  <c r="G735" i="1"/>
  <c r="H735" i="1" s="1"/>
  <c r="G719" i="1"/>
  <c r="H719" i="1" s="1"/>
  <c r="G703" i="1"/>
  <c r="H703" i="1" s="1"/>
  <c r="G687" i="1"/>
  <c r="H687" i="1" s="1"/>
  <c r="G671" i="1"/>
  <c r="H671" i="1" s="1"/>
  <c r="G868" i="1"/>
  <c r="H868" i="1" s="1"/>
  <c r="G804" i="1"/>
  <c r="H804" i="1" s="1"/>
  <c r="G740" i="1"/>
  <c r="H740" i="1" s="1"/>
  <c r="G676" i="1"/>
  <c r="H676" i="1" s="1"/>
  <c r="G612" i="1"/>
  <c r="H612" i="1" s="1"/>
  <c r="G548" i="1"/>
  <c r="H548" i="1" s="1"/>
  <c r="G476" i="1"/>
  <c r="H476" i="1" s="1"/>
  <c r="G420" i="1"/>
  <c r="H420" i="1" s="1"/>
  <c r="G367" i="1"/>
  <c r="H367" i="1" s="1"/>
  <c r="G898" i="1"/>
  <c r="H898" i="1" s="1"/>
  <c r="G730" i="1"/>
  <c r="H730" i="1" s="1"/>
  <c r="G594" i="1"/>
  <c r="H594" i="1" s="1"/>
  <c r="G538" i="1"/>
  <c r="H538" i="1" s="1"/>
  <c r="G410" i="1"/>
  <c r="H410" i="1" s="1"/>
  <c r="G848" i="1"/>
  <c r="H848" i="1" s="1"/>
  <c r="G648" i="1"/>
  <c r="H648" i="1" s="1"/>
  <c r="G496" i="1"/>
  <c r="H496" i="1" s="1"/>
  <c r="G633" i="1"/>
  <c r="H633" i="1" s="1"/>
  <c r="G601" i="1"/>
  <c r="H601" i="1" s="1"/>
  <c r="G569" i="1"/>
  <c r="H569" i="1" s="1"/>
  <c r="G537" i="1"/>
  <c r="H537" i="1" s="1"/>
  <c r="G505" i="1"/>
  <c r="H505" i="1" s="1"/>
  <c r="G425" i="1"/>
  <c r="H425" i="1" s="1"/>
  <c r="G623" i="1"/>
  <c r="H623" i="1" s="1"/>
  <c r="G543" i="1"/>
  <c r="H543" i="1" s="1"/>
  <c r="G487" i="1"/>
  <c r="H487" i="1" s="1"/>
  <c r="G415" i="1"/>
  <c r="H415" i="1" s="1"/>
  <c r="G613" i="1"/>
  <c r="H613" i="1" s="1"/>
  <c r="G557" i="1"/>
  <c r="H557" i="1" s="1"/>
  <c r="G485" i="1"/>
  <c r="H485" i="1" s="1"/>
  <c r="G916" i="1"/>
  <c r="H916" i="1" s="1"/>
  <c r="G908" i="1"/>
  <c r="H908" i="1" s="1"/>
  <c r="G870" i="1"/>
  <c r="H870" i="1" s="1"/>
  <c r="G750" i="1"/>
  <c r="H750" i="1" s="1"/>
  <c r="G718" i="1"/>
  <c r="H718" i="1" s="1"/>
  <c r="G678" i="1"/>
  <c r="H678" i="1" s="1"/>
  <c r="G654" i="1"/>
  <c r="H654" i="1" s="1"/>
  <c r="G614" i="1"/>
  <c r="H614" i="1" s="1"/>
  <c r="G574" i="1"/>
  <c r="H574" i="1" s="1"/>
  <c r="G438" i="1"/>
  <c r="H438" i="1" s="1"/>
  <c r="G444" i="1"/>
  <c r="H444" i="1" s="1"/>
  <c r="G371" i="1"/>
  <c r="H371" i="1" s="1"/>
  <c r="G343" i="1"/>
  <c r="H343" i="1" s="1"/>
  <c r="G818" i="1"/>
  <c r="H818" i="1" s="1"/>
  <c r="G698" i="1"/>
  <c r="H698" i="1" s="1"/>
  <c r="G610" i="1"/>
  <c r="H610" i="1" s="1"/>
  <c r="G474" i="1"/>
  <c r="H474" i="1" s="1"/>
  <c r="G808" i="1"/>
  <c r="H808" i="1" s="1"/>
  <c r="G736" i="1"/>
  <c r="H736" i="1" s="1"/>
  <c r="G632" i="1"/>
  <c r="H632" i="1" s="1"/>
  <c r="G512" i="1"/>
  <c r="H512" i="1" s="1"/>
  <c r="G913" i="1"/>
  <c r="H913" i="1" s="1"/>
  <c r="G897" i="1"/>
  <c r="H897" i="1" s="1"/>
  <c r="G881" i="1"/>
  <c r="H881" i="1" s="1"/>
  <c r="G865" i="1"/>
  <c r="H865" i="1" s="1"/>
  <c r="G849" i="1"/>
  <c r="H849" i="1" s="1"/>
  <c r="G833" i="1"/>
  <c r="H833" i="1" s="1"/>
  <c r="G817" i="1"/>
  <c r="H817" i="1" s="1"/>
  <c r="G801" i="1"/>
  <c r="H801" i="1" s="1"/>
  <c r="G793" i="1"/>
  <c r="H793" i="1" s="1"/>
  <c r="G777" i="1"/>
  <c r="H777" i="1" s="1"/>
  <c r="G761" i="1"/>
  <c r="H761" i="1" s="1"/>
  <c r="G745" i="1"/>
  <c r="H745" i="1" s="1"/>
  <c r="G729" i="1"/>
  <c r="H729" i="1" s="1"/>
  <c r="G721" i="1"/>
  <c r="H721" i="1" s="1"/>
  <c r="G705" i="1"/>
  <c r="H705" i="1" s="1"/>
  <c r="G689" i="1"/>
  <c r="H689" i="1" s="1"/>
  <c r="G673" i="1"/>
  <c r="H673" i="1" s="1"/>
  <c r="G665" i="1"/>
  <c r="H665" i="1" s="1"/>
  <c r="G844" i="1"/>
  <c r="H844" i="1" s="1"/>
  <c r="G780" i="1"/>
  <c r="H780" i="1" s="1"/>
  <c r="G748" i="1"/>
  <c r="H748" i="1" s="1"/>
  <c r="G684" i="1"/>
  <c r="H684" i="1" s="1"/>
  <c r="G620" i="1"/>
  <c r="H620" i="1" s="1"/>
  <c r="G588" i="1"/>
  <c r="H588" i="1" s="1"/>
  <c r="G524" i="1"/>
  <c r="H524" i="1" s="1"/>
  <c r="G436" i="1"/>
  <c r="H436" i="1" s="1"/>
  <c r="G389" i="1"/>
  <c r="H389" i="1" s="1"/>
  <c r="G355" i="1"/>
  <c r="H355" i="1" s="1"/>
  <c r="H337" i="1"/>
  <c r="G746" i="1"/>
  <c r="H746" i="1" s="1"/>
  <c r="G602" i="1"/>
  <c r="H602" i="1" s="1"/>
  <c r="G554" i="1"/>
  <c r="H554" i="1" s="1"/>
  <c r="G426" i="1"/>
  <c r="H426" i="1" s="1"/>
  <c r="G888" i="1"/>
  <c r="H888" i="1" s="1"/>
  <c r="G776" i="1"/>
  <c r="H776" i="1" s="1"/>
  <c r="G584" i="1"/>
  <c r="H584" i="1" s="1"/>
  <c r="G918" i="1"/>
  <c r="H918" i="1" s="1"/>
  <c r="G902" i="1"/>
  <c r="H902" i="1" s="1"/>
  <c r="G878" i="1"/>
  <c r="H878" i="1" s="1"/>
  <c r="G822" i="1"/>
  <c r="H822" i="1" s="1"/>
  <c r="G790" i="1"/>
  <c r="H790" i="1" s="1"/>
  <c r="G598" i="1"/>
  <c r="H598" i="1" s="1"/>
  <c r="G558" i="1"/>
  <c r="H558" i="1" s="1"/>
  <c r="G478" i="1"/>
  <c r="H478" i="1" s="1"/>
  <c r="G414" i="1"/>
  <c r="H414" i="1" s="1"/>
  <c r="G391" i="1"/>
  <c r="H391" i="1" s="1"/>
  <c r="G361" i="1"/>
  <c r="H361" i="1" s="1"/>
  <c r="G347" i="1"/>
  <c r="H347" i="1" s="1"/>
  <c r="G850" i="1"/>
  <c r="H850" i="1" s="1"/>
  <c r="G778" i="1"/>
  <c r="H778" i="1" s="1"/>
  <c r="G674" i="1"/>
  <c r="H674" i="1" s="1"/>
  <c r="G546" i="1"/>
  <c r="H546" i="1" s="1"/>
  <c r="G418" i="1"/>
  <c r="H418" i="1" s="1"/>
  <c r="G784" i="1"/>
  <c r="H784" i="1" s="1"/>
  <c r="G744" i="1"/>
  <c r="H744" i="1" s="1"/>
  <c r="G640" i="1"/>
  <c r="H640" i="1" s="1"/>
  <c r="G528" i="1"/>
  <c r="H528" i="1" s="1"/>
  <c r="G651" i="1"/>
  <c r="H651" i="1" s="1"/>
  <c r="G619" i="1"/>
  <c r="H619" i="1" s="1"/>
  <c r="G587" i="1"/>
  <c r="H587" i="1" s="1"/>
  <c r="G555" i="1"/>
  <c r="H555" i="1" s="1"/>
  <c r="G523" i="1"/>
  <c r="H523" i="1" s="1"/>
  <c r="G491" i="1"/>
  <c r="H491" i="1" s="1"/>
  <c r="G459" i="1"/>
  <c r="H459" i="1" s="1"/>
  <c r="G427" i="1"/>
  <c r="H427" i="1" s="1"/>
  <c r="G395" i="1"/>
  <c r="H395" i="1" s="1"/>
  <c r="G457" i="1"/>
  <c r="H457" i="1" s="1"/>
  <c r="G409" i="1"/>
  <c r="H409" i="1" s="1"/>
  <c r="G615" i="1"/>
  <c r="H615" i="1" s="1"/>
  <c r="G559" i="1"/>
  <c r="H559" i="1" s="1"/>
  <c r="G495" i="1"/>
  <c r="H495" i="1" s="1"/>
  <c r="G439" i="1"/>
  <c r="H439" i="1" s="1"/>
  <c r="G645" i="1"/>
  <c r="H645" i="1" s="1"/>
  <c r="G581" i="1"/>
  <c r="H581" i="1" s="1"/>
  <c r="G517" i="1"/>
  <c r="H517" i="1" s="1"/>
  <c r="G413" i="1"/>
  <c r="H413" i="1" s="1"/>
  <c r="G440" i="1"/>
  <c r="H440" i="1" s="1"/>
  <c r="G340" i="1"/>
  <c r="H340" i="1" s="1"/>
  <c r="G453" i="1"/>
  <c r="H453" i="1" s="1"/>
  <c r="G384" i="1"/>
  <c r="H384" i="1" s="1"/>
  <c r="G368" i="1"/>
  <c r="H368" i="1" s="1"/>
  <c r="G352" i="1"/>
  <c r="H352" i="1" s="1"/>
  <c r="G416" i="1"/>
  <c r="H416" i="1" s="1"/>
  <c r="G350" i="1"/>
  <c r="H350" i="1" s="1"/>
  <c r="G408" i="1"/>
  <c r="H408" i="1" s="1"/>
  <c r="G348" i="1"/>
  <c r="H348" i="1" s="1"/>
  <c r="G429" i="1"/>
  <c r="H429" i="1" s="1"/>
  <c r="G378" i="1"/>
  <c r="H378" i="1" s="1"/>
  <c r="G362" i="1"/>
  <c r="H362" i="1" s="1"/>
  <c r="G923" i="1"/>
  <c r="H923" i="1" s="1"/>
  <c r="G907" i="1"/>
  <c r="H907" i="1" s="1"/>
  <c r="G875" i="1"/>
  <c r="H875" i="1" s="1"/>
  <c r="G925" i="1"/>
  <c r="H925" i="1" s="1"/>
  <c r="G917" i="1"/>
  <c r="H917" i="1" s="1"/>
  <c r="G909" i="1"/>
  <c r="H909" i="1" s="1"/>
  <c r="G901" i="1"/>
  <c r="H901" i="1" s="1"/>
  <c r="G893" i="1"/>
  <c r="H893" i="1" s="1"/>
  <c r="G885" i="1"/>
  <c r="H885" i="1" s="1"/>
  <c r="G877" i="1"/>
  <c r="H877" i="1" s="1"/>
  <c r="G869" i="1"/>
  <c r="H869" i="1" s="1"/>
  <c r="G861" i="1"/>
  <c r="H861" i="1" s="1"/>
  <c r="G853" i="1"/>
  <c r="H853" i="1" s="1"/>
  <c r="G845" i="1"/>
  <c r="H845" i="1" s="1"/>
  <c r="G837" i="1"/>
  <c r="H837" i="1" s="1"/>
  <c r="G829" i="1"/>
  <c r="H829" i="1" s="1"/>
  <c r="G821" i="1"/>
  <c r="H821" i="1" s="1"/>
  <c r="G813" i="1"/>
  <c r="H813" i="1" s="1"/>
  <c r="G805" i="1"/>
  <c r="H805" i="1" s="1"/>
  <c r="G797" i="1"/>
  <c r="H797" i="1" s="1"/>
  <c r="G789" i="1"/>
  <c r="H789" i="1" s="1"/>
  <c r="G781" i="1"/>
  <c r="H781" i="1" s="1"/>
  <c r="G773" i="1"/>
  <c r="H773" i="1" s="1"/>
  <c r="G765" i="1"/>
  <c r="H765" i="1" s="1"/>
  <c r="G757" i="1"/>
  <c r="H757" i="1" s="1"/>
  <c r="G749" i="1"/>
  <c r="H749" i="1" s="1"/>
  <c r="G741" i="1"/>
  <c r="H741" i="1" s="1"/>
  <c r="G733" i="1"/>
  <c r="H733" i="1" s="1"/>
  <c r="G725" i="1"/>
  <c r="H725" i="1" s="1"/>
  <c r="G717" i="1"/>
  <c r="H717" i="1" s="1"/>
  <c r="G709" i="1"/>
  <c r="H709" i="1" s="1"/>
  <c r="G701" i="1"/>
  <c r="H701" i="1" s="1"/>
  <c r="G693" i="1"/>
  <c r="H693" i="1" s="1"/>
  <c r="G685" i="1"/>
  <c r="H685" i="1" s="1"/>
  <c r="G677" i="1"/>
  <c r="H677" i="1" s="1"/>
  <c r="G669" i="1"/>
  <c r="H669" i="1" s="1"/>
  <c r="G892" i="1"/>
  <c r="H892" i="1" s="1"/>
  <c r="G860" i="1"/>
  <c r="H860" i="1" s="1"/>
  <c r="G828" i="1"/>
  <c r="H828" i="1" s="1"/>
  <c r="G796" i="1"/>
  <c r="H796" i="1" s="1"/>
  <c r="G764" i="1"/>
  <c r="H764" i="1" s="1"/>
  <c r="G732" i="1"/>
  <c r="H732" i="1" s="1"/>
  <c r="G700" i="1"/>
  <c r="H700" i="1" s="1"/>
  <c r="G668" i="1"/>
  <c r="H668" i="1" s="1"/>
  <c r="G636" i="1"/>
  <c r="H636" i="1" s="1"/>
  <c r="G604" i="1"/>
  <c r="H604" i="1" s="1"/>
  <c r="G572" i="1"/>
  <c r="H572" i="1" s="1"/>
  <c r="G540" i="1"/>
  <c r="H540" i="1" s="1"/>
  <c r="G508" i="1"/>
  <c r="H508" i="1" s="1"/>
  <c r="G460" i="1"/>
  <c r="H460" i="1" s="1"/>
  <c r="G412" i="1"/>
  <c r="H412" i="1" s="1"/>
  <c r="G381" i="1"/>
  <c r="H381" i="1" s="1"/>
  <c r="G363" i="1"/>
  <c r="H363" i="1" s="1"/>
  <c r="G345" i="1"/>
  <c r="H345" i="1" s="1"/>
  <c r="G842" i="1"/>
  <c r="H842" i="1" s="1"/>
  <c r="G794" i="1"/>
  <c r="H794" i="1" s="1"/>
  <c r="G722" i="1"/>
  <c r="H722" i="1" s="1"/>
  <c r="G634" i="1"/>
  <c r="H634" i="1" s="1"/>
  <c r="G578" i="1"/>
  <c r="H578" i="1" s="1"/>
  <c r="G522" i="1"/>
  <c r="H522" i="1" s="1"/>
  <c r="G458" i="1"/>
  <c r="H458" i="1" s="1"/>
  <c r="G394" i="1"/>
  <c r="H394" i="1" s="1"/>
  <c r="G872" i="1"/>
  <c r="H872" i="1" s="1"/>
  <c r="G840" i="1"/>
  <c r="H840" i="1" s="1"/>
  <c r="G704" i="1"/>
  <c r="H704" i="1" s="1"/>
  <c r="G624" i="1"/>
  <c r="H624" i="1" s="1"/>
  <c r="G552" i="1"/>
  <c r="H552" i="1" s="1"/>
  <c r="G922" i="1"/>
  <c r="H922" i="1" s="1"/>
  <c r="G914" i="1"/>
  <c r="H914" i="1" s="1"/>
  <c r="G906" i="1"/>
  <c r="H906" i="1" s="1"/>
  <c r="G894" i="1"/>
  <c r="H894" i="1" s="1"/>
  <c r="G862" i="1"/>
  <c r="H862" i="1" s="1"/>
  <c r="G830" i="1"/>
  <c r="H830" i="1" s="1"/>
  <c r="G814" i="1"/>
  <c r="H814" i="1" s="1"/>
  <c r="G798" i="1"/>
  <c r="H798" i="1" s="1"/>
  <c r="G782" i="1"/>
  <c r="H782" i="1" s="1"/>
  <c r="G710" i="1"/>
  <c r="H710" i="1" s="1"/>
  <c r="G670" i="1"/>
  <c r="H670" i="1" s="1"/>
  <c r="G646" i="1"/>
  <c r="H646" i="1" s="1"/>
  <c r="G630" i="1"/>
  <c r="H630" i="1" s="1"/>
  <c r="G590" i="1"/>
  <c r="H590" i="1" s="1"/>
  <c r="G566" i="1"/>
  <c r="H566" i="1" s="1"/>
  <c r="G526" i="1"/>
  <c r="H526" i="1" s="1"/>
  <c r="G486" i="1"/>
  <c r="H486" i="1" s="1"/>
  <c r="G462" i="1"/>
  <c r="H462" i="1" s="1"/>
  <c r="G430" i="1"/>
  <c r="H430" i="1" s="1"/>
  <c r="G398" i="1"/>
  <c r="H398" i="1" s="1"/>
  <c r="G428" i="1"/>
  <c r="H428" i="1" s="1"/>
  <c r="G383" i="1"/>
  <c r="H383" i="1" s="1"/>
  <c r="G369" i="1"/>
  <c r="H369" i="1" s="1"/>
  <c r="G353" i="1"/>
  <c r="H353" i="1" s="1"/>
  <c r="G339" i="1"/>
  <c r="H339" i="1" s="1"/>
  <c r="G866" i="1"/>
  <c r="H866" i="1" s="1"/>
  <c r="G810" i="1"/>
  <c r="H810" i="1" s="1"/>
  <c r="G762" i="1"/>
  <c r="H762" i="1" s="1"/>
  <c r="G690" i="1"/>
  <c r="H690" i="1" s="1"/>
  <c r="G658" i="1"/>
  <c r="H658" i="1" s="1"/>
  <c r="G586" i="1"/>
  <c r="H586" i="1" s="1"/>
  <c r="G514" i="1"/>
  <c r="H514" i="1" s="1"/>
  <c r="G450" i="1"/>
  <c r="H450" i="1" s="1"/>
  <c r="G896" i="1"/>
  <c r="H896" i="1" s="1"/>
  <c r="G800" i="1"/>
  <c r="H800" i="1" s="1"/>
  <c r="G760" i="1"/>
  <c r="H760" i="1" s="1"/>
  <c r="G728" i="1"/>
  <c r="H728" i="1" s="1"/>
  <c r="G680" i="1"/>
  <c r="H680" i="1" s="1"/>
  <c r="G616" i="1"/>
  <c r="H616" i="1" s="1"/>
  <c r="G560" i="1"/>
  <c r="H560" i="1" s="1"/>
  <c r="G504" i="1"/>
  <c r="H504" i="1" s="1"/>
  <c r="G659" i="1"/>
  <c r="H659" i="1" s="1"/>
  <c r="G643" i="1"/>
  <c r="H643" i="1" s="1"/>
  <c r="G627" i="1"/>
  <c r="H627" i="1" s="1"/>
  <c r="G611" i="1"/>
  <c r="H611" i="1" s="1"/>
  <c r="G595" i="1"/>
  <c r="H595" i="1" s="1"/>
  <c r="G579" i="1"/>
  <c r="H579" i="1" s="1"/>
  <c r="G563" i="1"/>
  <c r="H563" i="1" s="1"/>
  <c r="G547" i="1"/>
  <c r="H547" i="1" s="1"/>
  <c r="G531" i="1"/>
  <c r="H531" i="1" s="1"/>
  <c r="G515" i="1"/>
  <c r="H515" i="1" s="1"/>
  <c r="G499" i="1"/>
  <c r="H499" i="1" s="1"/>
  <c r="G483" i="1"/>
  <c r="H483" i="1" s="1"/>
  <c r="G467" i="1"/>
  <c r="H467" i="1" s="1"/>
  <c r="G451" i="1"/>
  <c r="H451" i="1" s="1"/>
  <c r="G435" i="1"/>
  <c r="H435" i="1" s="1"/>
  <c r="G419" i="1"/>
  <c r="H419" i="1" s="1"/>
  <c r="G403" i="1"/>
  <c r="H403" i="1" s="1"/>
  <c r="G497" i="1"/>
  <c r="H497" i="1" s="1"/>
  <c r="G473" i="1"/>
  <c r="H473" i="1" s="1"/>
  <c r="G449" i="1"/>
  <c r="H449" i="1" s="1"/>
  <c r="G417" i="1"/>
  <c r="H417" i="1" s="1"/>
  <c r="G393" i="1"/>
  <c r="H393" i="1" s="1"/>
  <c r="G631" i="1"/>
  <c r="H631" i="1" s="1"/>
  <c r="G599" i="1"/>
  <c r="H599" i="1" s="1"/>
  <c r="G575" i="1"/>
  <c r="H575" i="1" s="1"/>
  <c r="G551" i="1"/>
  <c r="H551" i="1" s="1"/>
  <c r="G519" i="1"/>
  <c r="H519" i="1" s="1"/>
  <c r="G479" i="1"/>
  <c r="H479" i="1" s="1"/>
  <c r="G455" i="1"/>
  <c r="H455" i="1" s="1"/>
  <c r="G423" i="1"/>
  <c r="H423" i="1" s="1"/>
  <c r="G661" i="1"/>
  <c r="H661" i="1" s="1"/>
  <c r="G637" i="1"/>
  <c r="H637" i="1" s="1"/>
  <c r="G597" i="1"/>
  <c r="H597" i="1" s="1"/>
  <c r="G565" i="1"/>
  <c r="H565" i="1" s="1"/>
  <c r="G533" i="1"/>
  <c r="H533" i="1" s="1"/>
  <c r="G509" i="1"/>
  <c r="H509" i="1" s="1"/>
  <c r="G445" i="1"/>
  <c r="H445" i="1" s="1"/>
  <c r="G382" i="1"/>
  <c r="H382" i="1" s="1"/>
  <c r="G469" i="1"/>
  <c r="H469" i="1" s="1"/>
  <c r="G405" i="1"/>
  <c r="H405" i="1" s="1"/>
  <c r="G356" i="1"/>
  <c r="H356" i="1" s="1"/>
  <c r="G456" i="1"/>
  <c r="H456" i="1" s="1"/>
  <c r="G424" i="1"/>
  <c r="H424" i="1" s="1"/>
  <c r="G392" i="1"/>
  <c r="H392" i="1" s="1"/>
  <c r="G376" i="1"/>
  <c r="H376" i="1" s="1"/>
  <c r="G360" i="1"/>
  <c r="H360" i="1" s="1"/>
  <c r="G344" i="1"/>
  <c r="H344" i="1" s="1"/>
  <c r="G448" i="1"/>
  <c r="H448" i="1" s="1"/>
  <c r="G390" i="1"/>
  <c r="H390" i="1" s="1"/>
  <c r="G366" i="1"/>
  <c r="H366" i="1" s="1"/>
  <c r="G342" i="1"/>
  <c r="H342" i="1" s="1"/>
  <c r="G437" i="1"/>
  <c r="H437" i="1" s="1"/>
  <c r="G388" i="1"/>
  <c r="H388" i="1" s="1"/>
  <c r="G364" i="1"/>
  <c r="H364" i="1" s="1"/>
  <c r="G464" i="1"/>
  <c r="H464" i="1" s="1"/>
  <c r="G432" i="1"/>
  <c r="H432" i="1" s="1"/>
  <c r="G400" i="1"/>
  <c r="H400" i="1" s="1"/>
  <c r="G386" i="1"/>
  <c r="H386" i="1" s="1"/>
  <c r="G370" i="1"/>
  <c r="H370" i="1" s="1"/>
  <c r="G354" i="1"/>
  <c r="H354" i="1" s="1"/>
  <c r="G919" i="1"/>
  <c r="H919" i="1" s="1"/>
  <c r="G903" i="1"/>
  <c r="H903" i="1" s="1"/>
  <c r="G887" i="1"/>
  <c r="H887" i="1" s="1"/>
  <c r="G871" i="1"/>
  <c r="H871" i="1" s="1"/>
  <c r="G855" i="1"/>
  <c r="H855" i="1" s="1"/>
  <c r="G839" i="1"/>
  <c r="H839" i="1" s="1"/>
  <c r="G823" i="1"/>
  <c r="H823" i="1" s="1"/>
  <c r="G807" i="1"/>
  <c r="H807" i="1" s="1"/>
  <c r="G791" i="1"/>
  <c r="H791" i="1" s="1"/>
  <c r="G775" i="1"/>
  <c r="H775" i="1" s="1"/>
  <c r="G759" i="1"/>
  <c r="H759" i="1" s="1"/>
  <c r="G743" i="1"/>
  <c r="H743" i="1" s="1"/>
  <c r="G727" i="1"/>
  <c r="H727" i="1" s="1"/>
  <c r="G711" i="1"/>
  <c r="H711" i="1" s="1"/>
  <c r="G695" i="1"/>
  <c r="H695" i="1" s="1"/>
  <c r="G679" i="1"/>
  <c r="H679" i="1" s="1"/>
  <c r="G900" i="1"/>
  <c r="H900" i="1" s="1"/>
  <c r="G836" i="1"/>
  <c r="H836" i="1" s="1"/>
  <c r="G772" i="1"/>
  <c r="H772" i="1" s="1"/>
  <c r="G708" i="1"/>
  <c r="H708" i="1" s="1"/>
  <c r="G644" i="1"/>
  <c r="H644" i="1" s="1"/>
  <c r="G580" i="1"/>
  <c r="H580" i="1" s="1"/>
  <c r="G516" i="1"/>
  <c r="H516" i="1" s="1"/>
  <c r="G385" i="1"/>
  <c r="H385" i="1" s="1"/>
  <c r="G349" i="1"/>
  <c r="H349" i="1" s="1"/>
  <c r="G802" i="1"/>
  <c r="H802" i="1" s="1"/>
  <c r="G650" i="1"/>
  <c r="H650" i="1" s="1"/>
  <c r="G466" i="1"/>
  <c r="H466" i="1" s="1"/>
  <c r="G880" i="1"/>
  <c r="H880" i="1" s="1"/>
  <c r="G712" i="1"/>
  <c r="H712" i="1" s="1"/>
  <c r="G568" i="1"/>
  <c r="H568" i="1" s="1"/>
  <c r="G649" i="1"/>
  <c r="H649" i="1" s="1"/>
  <c r="G617" i="1"/>
  <c r="H617" i="1" s="1"/>
  <c r="G585" i="1"/>
  <c r="H585" i="1" s="1"/>
  <c r="G553" i="1"/>
  <c r="H553" i="1" s="1"/>
  <c r="G521" i="1"/>
  <c r="H521" i="1" s="1"/>
  <c r="G465" i="1"/>
  <c r="H465" i="1" s="1"/>
  <c r="G655" i="1"/>
  <c r="H655" i="1" s="1"/>
  <c r="G583" i="1"/>
  <c r="H583" i="1" s="1"/>
  <c r="G511" i="1"/>
  <c r="H511" i="1" s="1"/>
  <c r="G447" i="1"/>
  <c r="H447" i="1" s="1"/>
  <c r="G653" i="1"/>
  <c r="H653" i="1" s="1"/>
  <c r="G589" i="1"/>
  <c r="H589" i="1" s="1"/>
  <c r="G525" i="1"/>
  <c r="H525" i="1" s="1"/>
  <c r="G924" i="1"/>
  <c r="H924" i="1" s="1"/>
  <c r="G838" i="1"/>
  <c r="H838" i="1" s="1"/>
  <c r="G766" i="1"/>
  <c r="H766" i="1" s="1"/>
  <c r="G734" i="1"/>
  <c r="H734" i="1" s="1"/>
  <c r="G694" i="1"/>
  <c r="H694" i="1" s="1"/>
  <c r="G550" i="1"/>
  <c r="H550" i="1" s="1"/>
  <c r="G510" i="1"/>
  <c r="H510" i="1" s="1"/>
  <c r="G470" i="1"/>
  <c r="H470" i="1" s="1"/>
  <c r="G406" i="1"/>
  <c r="H406" i="1" s="1"/>
  <c r="G387" i="1"/>
  <c r="H387" i="1" s="1"/>
  <c r="G357" i="1"/>
  <c r="H357" i="1" s="1"/>
  <c r="G874" i="1"/>
  <c r="H874" i="1" s="1"/>
  <c r="G770" i="1"/>
  <c r="H770" i="1" s="1"/>
  <c r="G666" i="1"/>
  <c r="H666" i="1" s="1"/>
  <c r="G530" i="1"/>
  <c r="H530" i="1" s="1"/>
  <c r="G402" i="1"/>
  <c r="H402" i="1" s="1"/>
  <c r="G768" i="1"/>
  <c r="H768" i="1" s="1"/>
  <c r="G688" i="1"/>
  <c r="H688" i="1" s="1"/>
  <c r="G576" i="1"/>
  <c r="H576" i="1" s="1"/>
  <c r="G921" i="1"/>
  <c r="H921" i="1" s="1"/>
  <c r="G905" i="1"/>
  <c r="H905" i="1" s="1"/>
  <c r="G889" i="1"/>
  <c r="H889" i="1" s="1"/>
  <c r="G873" i="1"/>
  <c r="H873" i="1" s="1"/>
  <c r="G857" i="1"/>
  <c r="H857" i="1" s="1"/>
  <c r="G841" i="1"/>
  <c r="H841" i="1" s="1"/>
  <c r="G825" i="1"/>
  <c r="H825" i="1" s="1"/>
  <c r="G809" i="1"/>
  <c r="H809" i="1" s="1"/>
  <c r="G785" i="1"/>
  <c r="H785" i="1" s="1"/>
  <c r="G769" i="1"/>
  <c r="H769" i="1" s="1"/>
  <c r="G753" i="1"/>
  <c r="H753" i="1" s="1"/>
  <c r="G737" i="1"/>
  <c r="H737" i="1" s="1"/>
  <c r="G713" i="1"/>
  <c r="H713" i="1" s="1"/>
  <c r="G697" i="1"/>
  <c r="H697" i="1" s="1"/>
  <c r="G681" i="1"/>
  <c r="H681" i="1" s="1"/>
  <c r="G876" i="1"/>
  <c r="H876" i="1" s="1"/>
  <c r="G812" i="1"/>
  <c r="H812" i="1" s="1"/>
  <c r="G716" i="1"/>
  <c r="H716" i="1" s="1"/>
  <c r="G652" i="1"/>
  <c r="H652" i="1" s="1"/>
  <c r="G556" i="1"/>
  <c r="H556" i="1" s="1"/>
  <c r="G484" i="1"/>
  <c r="H484" i="1" s="1"/>
  <c r="G373" i="1"/>
  <c r="H373" i="1" s="1"/>
  <c r="G826" i="1"/>
  <c r="H826" i="1" s="1"/>
  <c r="G663" i="1"/>
  <c r="H663" i="1" s="1"/>
  <c r="G482" i="1"/>
  <c r="H482" i="1" s="1"/>
  <c r="G856" i="1"/>
  <c r="H856" i="1" s="1"/>
  <c r="G664" i="1"/>
  <c r="H664" i="1" s="1"/>
  <c r="G520" i="1"/>
  <c r="H520" i="1" s="1"/>
  <c r="G926" i="1"/>
  <c r="H926" i="1" s="1"/>
  <c r="G910" i="1"/>
  <c r="H910" i="1" s="1"/>
  <c r="G846" i="1"/>
  <c r="H846" i="1" s="1"/>
  <c r="G806" i="1"/>
  <c r="H806" i="1" s="1"/>
  <c r="G638" i="1"/>
  <c r="H638" i="1" s="1"/>
  <c r="G534" i="1"/>
  <c r="H534" i="1" s="1"/>
  <c r="G494" i="1"/>
  <c r="H494" i="1" s="1"/>
  <c r="G446" i="1"/>
  <c r="H446" i="1" s="1"/>
  <c r="G468" i="1"/>
  <c r="H468" i="1" s="1"/>
  <c r="G375" i="1"/>
  <c r="H375" i="1" s="1"/>
  <c r="G882" i="1"/>
  <c r="H882" i="1" s="1"/>
  <c r="G706" i="1"/>
  <c r="H706" i="1" s="1"/>
  <c r="G626" i="1"/>
  <c r="H626" i="1" s="1"/>
  <c r="G490" i="1"/>
  <c r="H490" i="1" s="1"/>
  <c r="G816" i="1"/>
  <c r="H816" i="1" s="1"/>
  <c r="G696" i="1"/>
  <c r="H696" i="1" s="1"/>
  <c r="G592" i="1"/>
  <c r="H592" i="1" s="1"/>
  <c r="G480" i="1"/>
  <c r="H480" i="1" s="1"/>
  <c r="G635" i="1"/>
  <c r="H635" i="1" s="1"/>
  <c r="G603" i="1"/>
  <c r="H603" i="1" s="1"/>
  <c r="G571" i="1"/>
  <c r="H571" i="1" s="1"/>
  <c r="G539" i="1"/>
  <c r="H539" i="1" s="1"/>
  <c r="G507" i="1"/>
  <c r="H507" i="1" s="1"/>
  <c r="G475" i="1"/>
  <c r="H475" i="1" s="1"/>
  <c r="G443" i="1"/>
  <c r="H443" i="1" s="1"/>
  <c r="G411" i="1"/>
  <c r="H411" i="1" s="1"/>
  <c r="G481" i="1"/>
  <c r="H481" i="1" s="1"/>
  <c r="G433" i="1"/>
  <c r="H433" i="1" s="1"/>
  <c r="G647" i="1"/>
  <c r="H647" i="1" s="1"/>
  <c r="G591" i="1"/>
  <c r="H591" i="1" s="1"/>
  <c r="G535" i="1"/>
  <c r="H535" i="1" s="1"/>
  <c r="G463" i="1"/>
  <c r="H463" i="1" s="1"/>
  <c r="G407" i="1"/>
  <c r="H407" i="1" s="1"/>
  <c r="G621" i="1"/>
  <c r="H621" i="1" s="1"/>
  <c r="G549" i="1"/>
  <c r="H549" i="1" s="1"/>
  <c r="G493" i="1"/>
  <c r="H493" i="1" s="1"/>
  <c r="G358" i="1"/>
  <c r="H358" i="1" s="1"/>
  <c r="G372" i="1"/>
  <c r="H372" i="1" s="1"/>
  <c r="G421" i="1"/>
  <c r="H421" i="1" s="1"/>
  <c r="G336" i="1"/>
  <c r="H336" i="1" s="1"/>
  <c r="G374" i="1"/>
  <c r="H374" i="1" s="1"/>
  <c r="G472" i="1"/>
  <c r="H472" i="1" s="1"/>
  <c r="G380" i="1"/>
  <c r="H380" i="1" s="1"/>
  <c r="G461" i="1"/>
  <c r="H461" i="1" s="1"/>
  <c r="G397" i="1"/>
  <c r="H397" i="1" s="1"/>
  <c r="G346" i="1"/>
  <c r="H346" i="1" s="1"/>
  <c r="G915" i="1"/>
  <c r="H915" i="1" s="1"/>
  <c r="G899" i="1"/>
  <c r="H899" i="1" s="1"/>
  <c r="G891" i="1"/>
  <c r="H891" i="1" s="1"/>
  <c r="G883" i="1"/>
  <c r="H883" i="1" s="1"/>
  <c r="G867" i="1"/>
  <c r="H867" i="1" s="1"/>
  <c r="G859" i="1"/>
  <c r="H859" i="1" s="1"/>
  <c r="G851" i="1"/>
  <c r="H851" i="1" s="1"/>
  <c r="G843" i="1"/>
  <c r="H843" i="1" s="1"/>
  <c r="G835" i="1"/>
  <c r="H835" i="1" s="1"/>
  <c r="G827" i="1"/>
  <c r="H827" i="1" s="1"/>
  <c r="G819" i="1"/>
  <c r="H819" i="1" s="1"/>
  <c r="G811" i="1"/>
  <c r="H811" i="1" s="1"/>
  <c r="G803" i="1"/>
  <c r="H803" i="1" s="1"/>
  <c r="G795" i="1"/>
  <c r="H795" i="1" s="1"/>
  <c r="G787" i="1"/>
  <c r="H787" i="1" s="1"/>
  <c r="G779" i="1"/>
  <c r="H779" i="1" s="1"/>
  <c r="G771" i="1"/>
  <c r="H771" i="1" s="1"/>
  <c r="G763" i="1"/>
  <c r="H763" i="1" s="1"/>
  <c r="G755" i="1"/>
  <c r="H755" i="1" s="1"/>
  <c r="G747" i="1"/>
  <c r="H747" i="1" s="1"/>
  <c r="G739" i="1"/>
  <c r="H739" i="1" s="1"/>
  <c r="G731" i="1"/>
  <c r="H731" i="1" s="1"/>
  <c r="G723" i="1"/>
  <c r="H723" i="1" s="1"/>
  <c r="G715" i="1"/>
  <c r="H715" i="1" s="1"/>
  <c r="G707" i="1"/>
  <c r="H707" i="1" s="1"/>
  <c r="G699" i="1"/>
  <c r="H699" i="1" s="1"/>
  <c r="G691" i="1"/>
  <c r="H691" i="1" s="1"/>
  <c r="G683" i="1"/>
  <c r="H683" i="1" s="1"/>
  <c r="G675" i="1"/>
  <c r="H675" i="1" s="1"/>
  <c r="G667" i="1"/>
  <c r="H667" i="1" s="1"/>
  <c r="G884" i="1"/>
  <c r="H884" i="1" s="1"/>
  <c r="G852" i="1"/>
  <c r="H852" i="1" s="1"/>
  <c r="G820" i="1"/>
  <c r="H820" i="1" s="1"/>
  <c r="G788" i="1"/>
  <c r="H788" i="1" s="1"/>
  <c r="G756" i="1"/>
  <c r="H756" i="1" s="1"/>
  <c r="G724" i="1"/>
  <c r="H724" i="1" s="1"/>
  <c r="G692" i="1"/>
  <c r="H692" i="1" s="1"/>
  <c r="G660" i="1"/>
  <c r="H660" i="1" s="1"/>
  <c r="G628" i="1"/>
  <c r="H628" i="1" s="1"/>
  <c r="G596" i="1"/>
  <c r="H596" i="1" s="1"/>
  <c r="G564" i="1"/>
  <c r="H564" i="1" s="1"/>
  <c r="G532" i="1"/>
  <c r="H532" i="1" s="1"/>
  <c r="G500" i="1"/>
  <c r="H500" i="1" s="1"/>
  <c r="G452" i="1"/>
  <c r="H452" i="1" s="1"/>
  <c r="G396" i="1"/>
  <c r="H396" i="1" s="1"/>
  <c r="G377" i="1"/>
  <c r="H377" i="1" s="1"/>
  <c r="G359" i="1"/>
  <c r="H359" i="1" s="1"/>
  <c r="G341" i="1"/>
  <c r="H341" i="1" s="1"/>
  <c r="G834" i="1"/>
  <c r="H834" i="1" s="1"/>
  <c r="G754" i="1"/>
  <c r="H754" i="1" s="1"/>
  <c r="G714" i="1"/>
  <c r="H714" i="1" s="1"/>
  <c r="G618" i="1"/>
  <c r="H618" i="1" s="1"/>
  <c r="G562" i="1"/>
  <c r="H562" i="1" s="1"/>
  <c r="G498" i="1"/>
  <c r="H498" i="1" s="1"/>
  <c r="G442" i="1"/>
  <c r="H442" i="1" s="1"/>
  <c r="G928" i="1"/>
  <c r="H928" i="1" s="1"/>
  <c r="G864" i="1"/>
  <c r="H864" i="1" s="1"/>
  <c r="G832" i="1"/>
  <c r="H832" i="1" s="1"/>
  <c r="G672" i="1"/>
  <c r="H672" i="1" s="1"/>
  <c r="G600" i="1"/>
  <c r="H600" i="1" s="1"/>
  <c r="G536" i="1"/>
  <c r="H536" i="1" s="1"/>
  <c r="G657" i="1"/>
  <c r="H657" i="1" s="1"/>
  <c r="G641" i="1"/>
  <c r="H641" i="1" s="1"/>
  <c r="G625" i="1"/>
  <c r="H625" i="1" s="1"/>
  <c r="G609" i="1"/>
  <c r="H609" i="1" s="1"/>
  <c r="G593" i="1"/>
  <c r="H593" i="1" s="1"/>
  <c r="G577" i="1"/>
  <c r="H577" i="1" s="1"/>
  <c r="G561" i="1"/>
  <c r="H561" i="1" s="1"/>
  <c r="G545" i="1"/>
  <c r="H545" i="1" s="1"/>
  <c r="G529" i="1"/>
  <c r="H529" i="1" s="1"/>
  <c r="G513" i="1"/>
  <c r="H513" i="1" s="1"/>
  <c r="G489" i="1"/>
  <c r="H489" i="1" s="1"/>
  <c r="G441" i="1"/>
  <c r="H441" i="1" s="1"/>
  <c r="G401" i="1"/>
  <c r="H401" i="1" s="1"/>
  <c r="G639" i="1"/>
  <c r="H639" i="1" s="1"/>
  <c r="G607" i="1"/>
  <c r="H607" i="1" s="1"/>
  <c r="G567" i="1"/>
  <c r="H567" i="1" s="1"/>
  <c r="G527" i="1"/>
  <c r="H527" i="1" s="1"/>
  <c r="G503" i="1"/>
  <c r="H503" i="1" s="1"/>
  <c r="G471" i="1"/>
  <c r="H471" i="1" s="1"/>
  <c r="G431" i="1"/>
  <c r="H431" i="1" s="1"/>
  <c r="G399" i="1"/>
  <c r="H399" i="1" s="1"/>
  <c r="G629" i="1"/>
  <c r="H629" i="1" s="1"/>
  <c r="G605" i="1"/>
  <c r="H605" i="1" s="1"/>
  <c r="G573" i="1"/>
  <c r="H573" i="1" s="1"/>
  <c r="G541" i="1"/>
  <c r="H541" i="1" s="1"/>
  <c r="G501" i="1"/>
  <c r="H501" i="1" s="1"/>
  <c r="G477" i="1"/>
  <c r="H477" i="1" s="1"/>
  <c r="G920" i="1"/>
  <c r="H920" i="1" s="1"/>
  <c r="G912" i="1"/>
  <c r="H912" i="1" s="1"/>
  <c r="G904" i="1"/>
  <c r="H904" i="1" s="1"/>
  <c r="G886" i="1"/>
  <c r="H886" i="1" s="1"/>
  <c r="G854" i="1"/>
  <c r="H854" i="1" s="1"/>
  <c r="G774" i="1"/>
  <c r="H774" i="1" s="1"/>
  <c r="G758" i="1"/>
  <c r="H758" i="1" s="1"/>
  <c r="G742" i="1"/>
  <c r="H742" i="1" s="1"/>
  <c r="G726" i="1"/>
  <c r="H726" i="1" s="1"/>
  <c r="G702" i="1"/>
  <c r="H702" i="1" s="1"/>
  <c r="G686" i="1"/>
  <c r="H686" i="1" s="1"/>
  <c r="G662" i="1"/>
  <c r="H662" i="1" s="1"/>
  <c r="G622" i="1"/>
  <c r="H622" i="1" s="1"/>
  <c r="G606" i="1"/>
  <c r="H606" i="1" s="1"/>
  <c r="G582" i="1"/>
  <c r="H582" i="1" s="1"/>
  <c r="G542" i="1"/>
  <c r="H542" i="1" s="1"/>
  <c r="G518" i="1"/>
  <c r="H518" i="1" s="1"/>
  <c r="G502" i="1"/>
  <c r="H502" i="1" s="1"/>
  <c r="G454" i="1"/>
  <c r="H454" i="1" s="1"/>
  <c r="G422" i="1"/>
  <c r="H422" i="1" s="1"/>
  <c r="G492" i="1"/>
  <c r="H492" i="1" s="1"/>
  <c r="G404" i="1"/>
  <c r="H404" i="1" s="1"/>
  <c r="G379" i="1"/>
  <c r="H379" i="1" s="1"/>
  <c r="G365" i="1"/>
  <c r="H365" i="1" s="1"/>
  <c r="G351" i="1"/>
  <c r="H351" i="1" s="1"/>
  <c r="G890" i="1"/>
  <c r="H890" i="1" s="1"/>
  <c r="G858" i="1"/>
  <c r="H858" i="1" s="1"/>
  <c r="G786" i="1"/>
  <c r="H786" i="1" s="1"/>
  <c r="G738" i="1"/>
  <c r="H738" i="1" s="1"/>
  <c r="G682" i="1"/>
  <c r="H682" i="1" s="1"/>
  <c r="G642" i="1"/>
  <c r="H642" i="1" s="1"/>
  <c r="G570" i="1"/>
  <c r="H570" i="1" s="1"/>
  <c r="G506" i="1"/>
  <c r="H506" i="1" s="1"/>
  <c r="G434" i="1"/>
  <c r="H434" i="1" s="1"/>
  <c r="G824" i="1"/>
  <c r="H824" i="1" s="1"/>
  <c r="G792" i="1"/>
  <c r="H792" i="1" s="1"/>
  <c r="G752" i="1"/>
  <c r="H752" i="1" s="1"/>
  <c r="G720" i="1"/>
  <c r="H720" i="1" s="1"/>
  <c r="G656" i="1"/>
  <c r="H656" i="1" s="1"/>
  <c r="G608" i="1"/>
  <c r="H608" i="1" s="1"/>
  <c r="G544" i="1"/>
  <c r="H544" i="1" s="1"/>
  <c r="G488" i="1"/>
  <c r="H488" i="1" s="1"/>
  <c r="G929" i="1"/>
  <c r="H929" i="1" s="1"/>
  <c r="H149" i="1" l="1"/>
  <c r="G149" i="1"/>
  <c r="H97" i="1"/>
  <c r="J308" i="1"/>
  <c r="I218" i="1"/>
  <c r="J333" i="1"/>
  <c r="J257" i="1"/>
  <c r="I254" i="1"/>
  <c r="J263" i="1"/>
  <c r="J278" i="1"/>
  <c r="I242" i="1"/>
  <c r="J305" i="1"/>
  <c r="J269" i="1"/>
  <c r="I216" i="1"/>
  <c r="I333" i="1"/>
  <c r="J133" i="1"/>
  <c r="H154" i="1"/>
  <c r="J154" i="1" s="1"/>
  <c r="Z113" i="1"/>
  <c r="H206" i="1"/>
  <c r="J206" i="1" s="1"/>
  <c r="I206" i="1"/>
  <c r="H151" i="1"/>
  <c r="J149" i="1" s="1"/>
  <c r="I149" i="1"/>
  <c r="H262" i="1"/>
  <c r="J260" i="1" s="1"/>
  <c r="I260" i="1"/>
  <c r="H311" i="1"/>
  <c r="J311" i="1" s="1"/>
  <c r="I311" i="1"/>
  <c r="J140" i="1"/>
  <c r="I103" i="1"/>
  <c r="H218" i="1"/>
  <c r="J218" i="1" s="1"/>
  <c r="I336" i="1"/>
  <c r="I153" i="1"/>
  <c r="J287" i="1"/>
  <c r="J230" i="1"/>
  <c r="I122" i="1"/>
  <c r="J126" i="1"/>
  <c r="J129" i="1"/>
  <c r="J177" i="1"/>
  <c r="J284" i="1"/>
  <c r="H254" i="1"/>
  <c r="J254" i="1" s="1"/>
  <c r="J203" i="1"/>
  <c r="I183" i="1"/>
  <c r="J122" i="1"/>
  <c r="I329" i="1"/>
  <c r="J314" i="1"/>
  <c r="J293" i="1"/>
  <c r="H248" i="1"/>
  <c r="J248" i="1" s="1"/>
  <c r="I248" i="1"/>
  <c r="H212" i="1"/>
  <c r="J212" i="1" s="1"/>
  <c r="I212" i="1"/>
  <c r="H171" i="1"/>
  <c r="Z114" i="1"/>
  <c r="H302" i="1"/>
  <c r="I302" i="1"/>
  <c r="Z112" i="1"/>
  <c r="H297" i="1"/>
  <c r="J296" i="1" s="1"/>
  <c r="I296" i="1"/>
  <c r="H273" i="1"/>
  <c r="J272" i="1" s="1"/>
  <c r="I272" i="1"/>
  <c r="H236" i="1"/>
  <c r="J236" i="1" s="1"/>
  <c r="I236" i="1"/>
  <c r="I209" i="1"/>
  <c r="H209" i="1"/>
  <c r="J209" i="1" s="1"/>
  <c r="I99" i="1"/>
  <c r="Z109" i="1"/>
  <c r="H99" i="1"/>
  <c r="H321" i="1"/>
  <c r="J320" i="1" s="1"/>
  <c r="I320" i="1"/>
  <c r="H299" i="1"/>
  <c r="J299" i="1" s="1"/>
  <c r="I299" i="1"/>
  <c r="H275" i="1"/>
  <c r="J275" i="1" s="1"/>
  <c r="I275" i="1"/>
  <c r="I196" i="1"/>
  <c r="H196" i="1"/>
  <c r="J196" i="1" s="1"/>
  <c r="H189" i="1"/>
  <c r="J189" i="1" s="1"/>
  <c r="I189" i="1"/>
  <c r="H100" i="1"/>
  <c r="Z110" i="1"/>
  <c r="H98" i="1"/>
  <c r="AA111" i="1" s="1"/>
  <c r="Z111" i="1"/>
  <c r="J144" i="1"/>
  <c r="J180" i="1"/>
  <c r="I314" i="1"/>
  <c r="I263" i="1"/>
  <c r="H183" i="1"/>
  <c r="J183" i="1" s="1"/>
  <c r="J112" i="1"/>
  <c r="J103" i="1"/>
  <c r="J108" i="1"/>
  <c r="J336" i="1"/>
  <c r="I180" i="1"/>
  <c r="J159" i="1"/>
  <c r="I284" i="1"/>
  <c r="I230" i="1"/>
  <c r="I166" i="1"/>
  <c r="I281" i="1"/>
  <c r="H242" i="1"/>
  <c r="J242" i="1" s="1"/>
  <c r="H216" i="1"/>
  <c r="J216" i="1" s="1"/>
  <c r="J172" i="1"/>
  <c r="I144" i="1"/>
  <c r="I324" i="1"/>
  <c r="H325" i="1"/>
  <c r="J324" i="1" s="1"/>
  <c r="I290" i="1"/>
  <c r="H290" i="1"/>
  <c r="J290" i="1" s="1"/>
  <c r="I266" i="1"/>
  <c r="H266" i="1"/>
  <c r="J266" i="1" s="1"/>
  <c r="I224" i="1"/>
  <c r="H224" i="1"/>
  <c r="J224" i="1" s="1"/>
  <c r="H169" i="1"/>
  <c r="I169" i="1"/>
  <c r="H327" i="1"/>
  <c r="J326" i="1" s="1"/>
  <c r="I326" i="1"/>
  <c r="I317" i="1"/>
  <c r="H317" i="1"/>
  <c r="J317" i="1" s="1"/>
  <c r="H251" i="1"/>
  <c r="J251" i="1" s="1"/>
  <c r="I251" i="1"/>
  <c r="H227" i="1"/>
  <c r="J227" i="1" s="1"/>
  <c r="I227" i="1"/>
  <c r="H186" i="1"/>
  <c r="J186" i="1" s="1"/>
  <c r="I186" i="1"/>
  <c r="I287" i="1"/>
  <c r="I233" i="1"/>
  <c r="I203" i="1"/>
  <c r="J281" i="1"/>
  <c r="J239" i="1"/>
  <c r="J233" i="1"/>
  <c r="H136" i="1"/>
  <c r="J136" i="1" s="1"/>
  <c r="I136" i="1"/>
  <c r="H200" i="1"/>
  <c r="J200" i="1" s="1"/>
  <c r="I200" i="1"/>
  <c r="H163" i="1"/>
  <c r="J163" i="1" s="1"/>
  <c r="I163" i="1"/>
  <c r="I117" i="1"/>
  <c r="J166" i="1"/>
  <c r="J329" i="1"/>
  <c r="I245" i="1"/>
  <c r="J222" i="1"/>
  <c r="I278" i="1"/>
  <c r="I239" i="1"/>
  <c r="I140" i="1"/>
  <c r="I192" i="1"/>
  <c r="H192" i="1"/>
  <c r="J192" i="1" s="1"/>
  <c r="J245" i="1"/>
  <c r="I293" i="1"/>
  <c r="I269" i="1"/>
  <c r="I133" i="1"/>
  <c r="H117" i="1"/>
  <c r="J117" i="1" s="1"/>
  <c r="I112" i="1"/>
  <c r="I308" i="1"/>
  <c r="AA114" i="1" l="1"/>
  <c r="J169" i="1"/>
  <c r="AA113" i="1"/>
  <c r="Y122" i="1"/>
  <c r="Y121" i="1"/>
  <c r="J99" i="1"/>
  <c r="Z121" i="1" s="1"/>
  <c r="AA109" i="1"/>
  <c r="AA112" i="1"/>
  <c r="J302" i="1"/>
  <c r="AA110" i="1"/>
  <c r="Z122" i="1" l="1"/>
</calcChain>
</file>

<file path=xl/sharedStrings.xml><?xml version="1.0" encoding="utf-8"?>
<sst xmlns="http://schemas.openxmlformats.org/spreadsheetml/2006/main" count="466" uniqueCount="23">
  <si>
    <t>Date</t>
  </si>
  <si>
    <t>MVR1</t>
  </si>
  <si>
    <t>MVR2</t>
  </si>
  <si>
    <t>Feed flow of the chemical (GPM)</t>
  </si>
  <si>
    <t>TVR</t>
  </si>
  <si>
    <t>Quantity of Envirocid used (with 30% of pure acid)</t>
  </si>
  <si>
    <t>Price</t>
  </si>
  <si>
    <t>Average consumption of Envirocid per evaporaror (gallons)</t>
  </si>
  <si>
    <t>missed</t>
  </si>
  <si>
    <t>missed (short wash)</t>
  </si>
  <si>
    <t>With RO</t>
  </si>
  <si>
    <t>RO</t>
  </si>
  <si>
    <t>Product treat on the RO or not</t>
  </si>
  <si>
    <t xml:space="preserve">When string is down </t>
  </si>
  <si>
    <t>When string is not down</t>
  </si>
  <si>
    <t>Average value of the speed of the turbo fan before CIP</t>
  </si>
  <si>
    <t>Hours of production</t>
  </si>
  <si>
    <t>Speed of the Turbo Fan</t>
  </si>
  <si>
    <t>Diffences between days with or without whey from string</t>
  </si>
  <si>
    <t>Quantity of acid</t>
  </si>
  <si>
    <t xml:space="preserve">Price </t>
  </si>
  <si>
    <t>/</t>
  </si>
  <si>
    <t>cosommation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</si>
</sst>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%"/>
    <numFmt numFmtId="166" formatCode="0.0000"/>
    <numFmt numFmtId="167" formatCode="m/d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7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0" fontId="0" fillId="0" borderId="1" xfId="0" applyNumberFormat="1" applyFill="1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0" fontId="0" fillId="5" borderId="7" xfId="0" applyNumberFormat="1" applyFill="1" applyBorder="1" applyAlignment="1">
      <alignment vertical="center"/>
    </xf>
    <xf numFmtId="10" fontId="0" fillId="5" borderId="8" xfId="0" applyNumberFormat="1" applyFill="1" applyBorder="1" applyAlignment="1">
      <alignment vertical="center"/>
    </xf>
    <xf numFmtId="10" fontId="0" fillId="5" borderId="9" xfId="0" applyNumberFormat="1" applyFill="1" applyBorder="1" applyAlignment="1">
      <alignment vertical="center"/>
    </xf>
    <xf numFmtId="0" fontId="0" fillId="7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Fill="1" applyBorder="1"/>
    <xf numFmtId="2" fontId="0" fillId="0" borderId="1" xfId="0" applyNumberFormat="1" applyBorder="1" applyAlignment="1">
      <alignment horizontal="center"/>
    </xf>
    <xf numFmtId="0" fontId="0" fillId="0" borderId="1" xfId="0" applyNumberFormat="1" applyBorder="1"/>
    <xf numFmtId="10" fontId="0" fillId="0" borderId="1" xfId="1" applyNumberFormat="1" applyFon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10" fontId="0" fillId="0" borderId="3" xfId="1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2" fillId="3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0" fontId="0" fillId="5" borderId="1" xfId="0" applyNumberFormat="1" applyFill="1" applyBorder="1" applyAlignment="1">
      <alignment horizontal="center" vertical="center"/>
    </xf>
    <xf numFmtId="10" fontId="0" fillId="5" borderId="1" xfId="1" applyNumberFormat="1" applyFon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 applyBorder="1"/>
    <xf numFmtId="0" fontId="0" fillId="6" borderId="1" xfId="0" applyFill="1" applyBorder="1" applyAlignment="1">
      <alignment horizontal="center" vertical="center"/>
    </xf>
    <xf numFmtId="10" fontId="0" fillId="0" borderId="3" xfId="0" applyNumberFormat="1" applyBorder="1" applyAlignment="1">
      <alignment horizontal="center"/>
    </xf>
    <xf numFmtId="10" fontId="0" fillId="0" borderId="1" xfId="0" applyNumberFormat="1" applyFill="1" applyBorder="1" applyAlignment="1">
      <alignment horizontal="center"/>
    </xf>
    <xf numFmtId="9" fontId="0" fillId="5" borderId="1" xfId="0" applyNumberFormat="1" applyFill="1" applyBorder="1" applyAlignment="1">
      <alignment horizontal="center" vertical="center"/>
    </xf>
    <xf numFmtId="0" fontId="0" fillId="5" borderId="9" xfId="0" applyFill="1" applyBorder="1" applyAlignment="1"/>
    <xf numFmtId="165" fontId="0" fillId="5" borderId="1" xfId="1" applyNumberFormat="1" applyFont="1" applyFill="1" applyBorder="1" applyAlignment="1">
      <alignment horizontal="center" vertical="center"/>
    </xf>
    <xf numFmtId="10" fontId="0" fillId="0" borderId="3" xfId="0" applyNumberFormat="1" applyBorder="1"/>
    <xf numFmtId="0" fontId="0" fillId="0" borderId="3" xfId="0" applyBorder="1" applyAlignment="1">
      <alignment horizontal="center"/>
    </xf>
    <xf numFmtId="10" fontId="0" fillId="5" borderId="1" xfId="0" applyNumberFormat="1" applyFill="1" applyBorder="1"/>
    <xf numFmtId="0" fontId="0" fillId="0" borderId="1" xfId="0" applyBorder="1" applyAlignment="1">
      <alignment wrapText="1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/>
    </xf>
    <xf numFmtId="10" fontId="0" fillId="0" borderId="3" xfId="0" applyNumberFormat="1" applyFill="1" applyBorder="1" applyAlignment="1">
      <alignment horizontal="center"/>
    </xf>
    <xf numFmtId="164" fontId="0" fillId="8" borderId="1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2" fontId="0" fillId="8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/>
    </xf>
    <xf numFmtId="164" fontId="0" fillId="0" borderId="5" xfId="0" applyNumberFormat="1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3" fillId="0" borderId="15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2" fontId="0" fillId="0" borderId="4" xfId="0" applyNumberForma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10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164" fontId="0" fillId="0" borderId="0" xfId="0" applyNumberFormat="1"/>
    <xf numFmtId="166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Border="1" applyAlignment="1">
      <alignment wrapText="1"/>
    </xf>
    <xf numFmtId="0" fontId="0" fillId="0" borderId="13" xfId="0" applyBorder="1" applyAlignment="1">
      <alignment vertical="center" wrapText="1"/>
    </xf>
    <xf numFmtId="0" fontId="2" fillId="4" borderId="10" xfId="0" applyFont="1" applyFill="1" applyBorder="1" applyAlignment="1">
      <alignment horizontal="center" wrapText="1"/>
    </xf>
    <xf numFmtId="164" fontId="0" fillId="0" borderId="5" xfId="0" applyNumberFormat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wrapText="1"/>
    </xf>
    <xf numFmtId="164" fontId="0" fillId="0" borderId="1" xfId="0" applyNumberFormat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wrapText="1"/>
    </xf>
    <xf numFmtId="164" fontId="0" fillId="0" borderId="6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0" fillId="8" borderId="1" xfId="0" applyNumberForma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wrapText="1"/>
    </xf>
    <xf numFmtId="164" fontId="2" fillId="3" borderId="1" xfId="0" applyNumberFormat="1" applyFont="1" applyFill="1" applyBorder="1" applyAlignment="1">
      <alignment horizontal="center" wrapText="1"/>
    </xf>
    <xf numFmtId="164" fontId="2" fillId="2" borderId="1" xfId="0" applyNumberFormat="1" applyFont="1" applyFill="1" applyBorder="1" applyAlignment="1">
      <alignment horizontal="center" wrapText="1"/>
    </xf>
    <xf numFmtId="164" fontId="0" fillId="0" borderId="2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0" fontId="2" fillId="0" borderId="1" xfId="1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167" fontId="0" fillId="0" borderId="3" xfId="0" applyNumberFormat="1" applyFon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/>
    </xf>
    <xf numFmtId="10" fontId="0" fillId="0" borderId="7" xfId="1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0" fontId="2" fillId="0" borderId="1" xfId="1" applyNumberFormat="1" applyFont="1" applyBorder="1" applyAlignment="1" applyProtection="1">
      <alignment horizontal="center" vertical="center" wrapText="1"/>
    </xf>
    <xf numFmtId="164" fontId="0" fillId="0" borderId="1" xfId="0" applyNumberFormat="1" applyFill="1" applyBorder="1" applyAlignment="1" applyProtection="1">
      <alignment horizontal="center" vertical="center"/>
    </xf>
    <xf numFmtId="2" fontId="0" fillId="0" borderId="1" xfId="0" applyNumberFormat="1" applyFill="1" applyBorder="1" applyAlignment="1" applyProtection="1">
      <alignment horizontal="center" vertical="center"/>
    </xf>
    <xf numFmtId="165" fontId="0" fillId="0" borderId="1" xfId="1" applyNumberFormat="1" applyFont="1" applyBorder="1" applyAlignment="1" applyProtection="1">
      <alignment horizontal="center" vertical="center"/>
    </xf>
    <xf numFmtId="165" fontId="0" fillId="0" borderId="1" xfId="1" applyNumberFormat="1" applyFont="1" applyFill="1" applyBorder="1" applyAlignment="1" applyProtection="1">
      <alignment horizontal="center" vertical="center"/>
    </xf>
    <xf numFmtId="10" fontId="0" fillId="5" borderId="8" xfId="0" applyNumberFormat="1" applyFill="1" applyBorder="1" applyAlignment="1" applyProtection="1">
      <alignment vertical="center"/>
    </xf>
    <xf numFmtId="0" fontId="0" fillId="5" borderId="1" xfId="0" applyFill="1" applyBorder="1" applyAlignment="1" applyProtection="1"/>
    <xf numFmtId="0" fontId="0" fillId="5" borderId="1" xfId="0" applyFill="1" applyBorder="1" applyProtection="1"/>
    <xf numFmtId="10" fontId="0" fillId="0" borderId="1" xfId="1" applyNumberFormat="1" applyFont="1" applyFill="1" applyBorder="1" applyAlignment="1" applyProtection="1">
      <alignment horizontal="center" vertical="center"/>
    </xf>
    <xf numFmtId="10" fontId="0" fillId="0" borderId="3" xfId="1" applyNumberFormat="1" applyFont="1" applyBorder="1" applyAlignment="1" applyProtection="1">
      <alignment horizontal="center" vertical="center"/>
    </xf>
    <xf numFmtId="10" fontId="0" fillId="0" borderId="1" xfId="1" applyNumberFormat="1" applyFont="1" applyBorder="1" applyAlignment="1" applyProtection="1">
      <alignment horizontal="center" vertical="center"/>
    </xf>
    <xf numFmtId="10" fontId="0" fillId="5" borderId="1" xfId="1" applyNumberFormat="1" applyFont="1" applyFill="1" applyBorder="1" applyAlignment="1" applyProtection="1">
      <alignment horizontal="center" vertical="center"/>
    </xf>
    <xf numFmtId="9" fontId="0" fillId="5" borderId="1" xfId="0" applyNumberFormat="1" applyFill="1" applyBorder="1" applyAlignment="1" applyProtection="1">
      <alignment horizontal="center" vertical="center"/>
    </xf>
    <xf numFmtId="165" fontId="0" fillId="5" borderId="1" xfId="1" applyNumberFormat="1" applyFont="1" applyFill="1" applyBorder="1" applyAlignment="1" applyProtection="1">
      <alignment horizontal="center" vertical="center"/>
    </xf>
    <xf numFmtId="10" fontId="0" fillId="5" borderId="1" xfId="0" applyNumberFormat="1" applyFill="1" applyBorder="1" applyAlignment="1" applyProtection="1">
      <alignment horizontal="center" vertical="center"/>
    </xf>
    <xf numFmtId="10" fontId="0" fillId="0" borderId="3" xfId="1" applyNumberFormat="1" applyFont="1" applyFill="1" applyBorder="1" applyAlignment="1" applyProtection="1">
      <alignment horizontal="center" vertical="center"/>
    </xf>
    <xf numFmtId="10" fontId="0" fillId="0" borderId="3" xfId="1" applyNumberFormat="1" applyFont="1" applyBorder="1" applyAlignment="1" applyProtection="1">
      <alignment horizontal="center"/>
    </xf>
    <xf numFmtId="10" fontId="0" fillId="0" borderId="1" xfId="1" applyNumberFormat="1" applyFont="1" applyBorder="1" applyAlignment="1" applyProtection="1">
      <alignment horizontal="center"/>
    </xf>
    <xf numFmtId="10" fontId="0" fillId="0" borderId="1" xfId="1" applyNumberFormat="1" applyFont="1" applyFill="1" applyBorder="1" applyAlignment="1" applyProtection="1">
      <alignment horizontal="center"/>
    </xf>
    <xf numFmtId="164" fontId="0" fillId="0" borderId="1" xfId="0" applyNumberFormat="1" applyBorder="1" applyAlignment="1">
      <alignment horizontal="center" vertical="center"/>
    </xf>
    <xf numFmtId="10" fontId="0" fillId="5" borderId="1" xfId="1" applyNumberFormat="1" applyFont="1" applyFill="1" applyBorder="1" applyAlignment="1">
      <alignment horizontal="center"/>
    </xf>
    <xf numFmtId="164" fontId="0" fillId="5" borderId="1" xfId="0" applyNumberFormat="1" applyFill="1" applyBorder="1" applyAlignment="1" applyProtection="1">
      <alignment horizontal="center" vertical="center"/>
    </xf>
    <xf numFmtId="2" fontId="0" fillId="5" borderId="1" xfId="0" applyNumberFormat="1" applyFill="1" applyBorder="1" applyAlignment="1" applyProtection="1">
      <alignment horizontal="center" vertical="center"/>
    </xf>
    <xf numFmtId="0" fontId="0" fillId="0" borderId="8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9" fontId="0" fillId="0" borderId="1" xfId="1" applyFont="1" applyBorder="1" applyAlignment="1">
      <alignment horizontal="center"/>
    </xf>
    <xf numFmtId="9" fontId="0" fillId="0" borderId="1" xfId="1" applyFont="1" applyBorder="1" applyAlignment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164" fontId="2" fillId="5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10" fontId="2" fillId="5" borderId="8" xfId="0" applyNumberFormat="1" applyFont="1" applyFill="1" applyBorder="1" applyAlignment="1">
      <alignment vertical="center"/>
    </xf>
    <xf numFmtId="0" fontId="2" fillId="5" borderId="7" xfId="0" applyFont="1" applyFill="1" applyBorder="1" applyAlignment="1"/>
    <xf numFmtId="0" fontId="2" fillId="5" borderId="1" xfId="0" applyFont="1" applyFill="1" applyBorder="1"/>
    <xf numFmtId="2" fontId="2" fillId="0" borderId="1" xfId="0" applyNumberFormat="1" applyFont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10" fontId="2" fillId="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0" fontId="0" fillId="0" borderId="1" xfId="1" applyNumberFormat="1" applyFont="1" applyFill="1" applyBorder="1" applyAlignment="1">
      <alignment horizontal="center" vertical="center"/>
    </xf>
    <xf numFmtId="10" fontId="0" fillId="0" borderId="1" xfId="1" applyNumberFormat="1" applyFon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10" borderId="1" xfId="0" applyFont="1" applyFill="1" applyBorder="1" applyAlignment="1">
      <alignment vertical="center"/>
    </xf>
    <xf numFmtId="0" fontId="2" fillId="0" borderId="0" xfId="0" applyFont="1"/>
    <xf numFmtId="0" fontId="2" fillId="3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3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/>
    </xf>
    <xf numFmtId="2" fontId="2" fillId="0" borderId="4" xfId="0" applyNumberFormat="1" applyFont="1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 vertical="center"/>
    </xf>
    <xf numFmtId="2" fontId="0" fillId="0" borderId="4" xfId="0" applyNumberFormat="1" applyFill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 wrapText="1"/>
    </xf>
    <xf numFmtId="0" fontId="0" fillId="0" borderId="17" xfId="0" applyNumberFormat="1" applyBorder="1" applyAlignment="1">
      <alignment horizontal="center" vertical="center" wrapText="1"/>
    </xf>
    <xf numFmtId="0" fontId="0" fillId="0" borderId="18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2" fontId="2" fillId="0" borderId="2" xfId="0" applyNumberFormat="1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24" xfId="0" applyNumberFormat="1" applyBorder="1" applyAlignment="1">
      <alignment horizontal="center" vertical="center"/>
    </xf>
    <xf numFmtId="167" fontId="0" fillId="0" borderId="25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19">
    <dxf>
      <fill>
        <patternFill>
          <bgColor theme="0" tint="-0.14996795556505021"/>
        </patternFill>
      </fill>
    </dxf>
    <dxf>
      <fill>
        <patternFill>
          <bgColor rgb="FFFFFF99"/>
        </patternFill>
      </fill>
    </dxf>
    <dxf>
      <fill>
        <patternFill>
          <bgColor rgb="FF00FF99"/>
        </patternFill>
      </fill>
    </dxf>
    <dxf>
      <fill>
        <patternFill>
          <bgColor theme="7" tint="0.79998168889431442"/>
        </patternFill>
      </fill>
    </dxf>
    <dxf>
      <fill>
        <patternFill>
          <bgColor rgb="FFFFFF99"/>
        </patternFill>
      </fill>
    </dxf>
    <dxf>
      <fill>
        <patternFill>
          <bgColor rgb="FF00FF99"/>
        </patternFill>
      </fill>
    </dxf>
    <dxf>
      <fill>
        <patternFill>
          <bgColor theme="7" tint="0.79998168889431442"/>
        </patternFill>
      </fill>
    </dxf>
    <dxf>
      <fill>
        <patternFill>
          <bgColor rgb="FFFFFF99"/>
        </patternFill>
      </fill>
    </dxf>
    <dxf>
      <fill>
        <patternFill>
          <bgColor rgb="FF00FF99"/>
        </patternFill>
      </fill>
    </dxf>
    <dxf>
      <fill>
        <patternFill>
          <bgColor theme="7" tint="0.79998168889431442"/>
        </patternFill>
      </fill>
    </dxf>
    <dxf>
      <fill>
        <patternFill>
          <bgColor rgb="FFFFFF99"/>
        </patternFill>
      </fill>
    </dxf>
    <dxf>
      <fill>
        <patternFill>
          <bgColor rgb="FF00FF99"/>
        </patternFill>
      </fill>
    </dxf>
    <dxf>
      <fill>
        <patternFill>
          <bgColor theme="7" tint="0.79998168889431442"/>
        </patternFill>
      </fill>
    </dxf>
    <dxf>
      <fill>
        <patternFill>
          <bgColor rgb="FFFFFF99"/>
        </patternFill>
      </fill>
    </dxf>
    <dxf>
      <fill>
        <patternFill>
          <bgColor rgb="FF00FF99"/>
        </patternFill>
      </fill>
    </dxf>
    <dxf>
      <fill>
        <patternFill>
          <bgColor theme="7" tint="0.79998168889431442"/>
        </patternFill>
      </fill>
    </dxf>
    <dxf>
      <fill>
        <patternFill>
          <fgColor auto="1"/>
          <bgColor theme="7" tint="0.79998168889431442"/>
        </patternFill>
      </fill>
    </dxf>
    <dxf>
      <fill>
        <patternFill>
          <fgColor auto="1"/>
          <bgColor rgb="FFFFFF99"/>
        </patternFill>
      </fill>
    </dxf>
    <dxf>
      <fill>
        <patternFill>
          <bgColor rgb="FF00FF99"/>
        </patternFill>
      </fill>
    </dxf>
  </dxfs>
  <tableStyles count="0" defaultTableStyle="TableStyleMedium2" defaultPivotStyle="PivotStyleMedium9"/>
  <colors>
    <mruColors>
      <color rgb="FF00FFCC"/>
      <color rgb="FF85AEFF"/>
      <color rgb="FFB089FF"/>
      <color rgb="FF9966FF"/>
      <color rgb="FFE600E6"/>
      <color rgb="FFFFD03B"/>
      <color rgb="FFFF9BF3"/>
      <color rgb="FF66FF33"/>
      <color rgb="FF00CC99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Average speed of the turbo fan on MVR1 according to the time of production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'Speed TF-MVR1'!$B$1</c:f>
              <c:strCache>
                <c:ptCount val="1"/>
                <c:pt idx="0">
                  <c:v>Speed of the Turbo Fan</c:v>
                </c:pt>
              </c:strCache>
            </c:strRef>
          </c:tx>
          <c:spPr>
            <a:ln w="28575">
              <a:noFill/>
            </a:ln>
          </c:spPr>
          <c:xVal>
            <c:numRef>
              <c:f>'Speed TF-MVR1'!$A$2:$A$34</c:f>
              <c:numCache>
                <c:formatCode>0.00</c:formatCode>
                <c:ptCount val="33"/>
                <c:pt idx="0">
                  <c:v>13.5</c:v>
                </c:pt>
                <c:pt idx="1">
                  <c:v>10.67</c:v>
                </c:pt>
                <c:pt idx="3" formatCode="General">
                  <c:v>3.67</c:v>
                </c:pt>
                <c:pt idx="4" formatCode="General">
                  <c:v>8.25</c:v>
                </c:pt>
                <c:pt idx="5" formatCode="General">
                  <c:v>8.5</c:v>
                </c:pt>
                <c:pt idx="6">
                  <c:v>5.67</c:v>
                </c:pt>
                <c:pt idx="7">
                  <c:v>14.58</c:v>
                </c:pt>
                <c:pt idx="8">
                  <c:v>12.83</c:v>
                </c:pt>
                <c:pt idx="9">
                  <c:v>10.17</c:v>
                </c:pt>
                <c:pt idx="10">
                  <c:v>12.83</c:v>
                </c:pt>
                <c:pt idx="11">
                  <c:v>5.2</c:v>
                </c:pt>
                <c:pt idx="12">
                  <c:v>12.92</c:v>
                </c:pt>
                <c:pt idx="13">
                  <c:v>4</c:v>
                </c:pt>
                <c:pt idx="14">
                  <c:v>10</c:v>
                </c:pt>
                <c:pt idx="15">
                  <c:v>5.75</c:v>
                </c:pt>
                <c:pt idx="16">
                  <c:v>12.33</c:v>
                </c:pt>
                <c:pt idx="17">
                  <c:v>5.42</c:v>
                </c:pt>
                <c:pt idx="18">
                  <c:v>4.92</c:v>
                </c:pt>
                <c:pt idx="19">
                  <c:v>14.75</c:v>
                </c:pt>
                <c:pt idx="20" formatCode="General">
                  <c:v>13.42</c:v>
                </c:pt>
                <c:pt idx="21">
                  <c:v>10.5</c:v>
                </c:pt>
                <c:pt idx="22">
                  <c:v>7.5</c:v>
                </c:pt>
                <c:pt idx="23">
                  <c:v>15.5</c:v>
                </c:pt>
                <c:pt idx="24">
                  <c:v>16.670000000000002</c:v>
                </c:pt>
                <c:pt idx="25">
                  <c:v>9.75</c:v>
                </c:pt>
                <c:pt idx="26">
                  <c:v>17.329999999999998</c:v>
                </c:pt>
                <c:pt idx="27" formatCode="General">
                  <c:v>13.33</c:v>
                </c:pt>
                <c:pt idx="28">
                  <c:v>13.33</c:v>
                </c:pt>
                <c:pt idx="29" formatCode="General">
                  <c:v>14.42</c:v>
                </c:pt>
                <c:pt idx="30" formatCode="General">
                  <c:v>14.33</c:v>
                </c:pt>
                <c:pt idx="31" formatCode="General">
                  <c:v>8.33</c:v>
                </c:pt>
                <c:pt idx="32" formatCode="General">
                  <c:v>14.5</c:v>
                </c:pt>
              </c:numCache>
            </c:numRef>
          </c:xVal>
          <c:yVal>
            <c:numRef>
              <c:f>'Speed TF-MVR1'!$B$2:$B$34</c:f>
              <c:numCache>
                <c:formatCode>0</c:formatCode>
                <c:ptCount val="33"/>
                <c:pt idx="0">
                  <c:v>2273</c:v>
                </c:pt>
                <c:pt idx="1">
                  <c:v>2244</c:v>
                </c:pt>
                <c:pt idx="3" formatCode="General">
                  <c:v>2238</c:v>
                </c:pt>
                <c:pt idx="4" formatCode="General">
                  <c:v>2206</c:v>
                </c:pt>
                <c:pt idx="5" formatCode="General">
                  <c:v>2136</c:v>
                </c:pt>
                <c:pt idx="6">
                  <c:v>2175</c:v>
                </c:pt>
                <c:pt idx="7">
                  <c:v>2180</c:v>
                </c:pt>
                <c:pt idx="8">
                  <c:v>2102</c:v>
                </c:pt>
                <c:pt idx="9">
                  <c:v>2255</c:v>
                </c:pt>
                <c:pt idx="10">
                  <c:v>2303</c:v>
                </c:pt>
                <c:pt idx="11">
                  <c:v>2208</c:v>
                </c:pt>
                <c:pt idx="12">
                  <c:v>2298</c:v>
                </c:pt>
                <c:pt idx="14">
                  <c:v>2236</c:v>
                </c:pt>
                <c:pt idx="15">
                  <c:v>2059</c:v>
                </c:pt>
                <c:pt idx="16">
                  <c:v>2202</c:v>
                </c:pt>
                <c:pt idx="17">
                  <c:v>2135</c:v>
                </c:pt>
                <c:pt idx="18">
                  <c:v>2076</c:v>
                </c:pt>
                <c:pt idx="19">
                  <c:v>2195</c:v>
                </c:pt>
                <c:pt idx="20">
                  <c:v>2274</c:v>
                </c:pt>
                <c:pt idx="21">
                  <c:v>2283</c:v>
                </c:pt>
                <c:pt idx="22">
                  <c:v>2139</c:v>
                </c:pt>
                <c:pt idx="23">
                  <c:v>2200</c:v>
                </c:pt>
                <c:pt idx="24">
                  <c:v>2206</c:v>
                </c:pt>
                <c:pt idx="25">
                  <c:v>2098</c:v>
                </c:pt>
                <c:pt idx="26">
                  <c:v>2231</c:v>
                </c:pt>
                <c:pt idx="27" formatCode="General">
                  <c:v>2165</c:v>
                </c:pt>
                <c:pt idx="28">
                  <c:v>2168</c:v>
                </c:pt>
                <c:pt idx="29" formatCode="General">
                  <c:v>2217</c:v>
                </c:pt>
                <c:pt idx="30" formatCode="General">
                  <c:v>2172</c:v>
                </c:pt>
                <c:pt idx="32" formatCode="General">
                  <c:v>2240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230336"/>
        <c:axId val="109240704"/>
      </c:scatterChart>
      <c:valAx>
        <c:axId val="1092303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algn="ctr" rtl="0">
                  <a:defRPr lang="en-US"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rPr>
                  <a:t>Hours of production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crossAx val="109240704"/>
        <c:crosses val="autoZero"/>
        <c:crossBetween val="midCat"/>
      </c:valAx>
      <c:valAx>
        <c:axId val="10924070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 sz="1000" b="1" i="0" u="none" strike="noStrike" baseline="0">
                    <a:effectLst/>
                  </a:rPr>
                  <a:t>Speed of the </a:t>
                </a:r>
                <a:r>
                  <a:rPr lang="en-US" sz="1000" b="1" i="0" u="none" strike="noStrike" kern="1200" baseline="0">
                    <a:solidFill>
                      <a:sysClr val="windowText" lastClr="000000"/>
                    </a:solidFill>
                    <a:effectLst/>
                    <a:latin typeface="+mn-lt"/>
                    <a:ea typeface="+mn-ea"/>
                    <a:cs typeface="+mn-cs"/>
                  </a:rPr>
                  <a:t>turbo</a:t>
                </a:r>
                <a:r>
                  <a:rPr lang="en-US" sz="1000" b="1" i="0" u="none" strike="noStrike" baseline="0">
                    <a:effectLst/>
                  </a:rPr>
                  <a:t> </a:t>
                </a:r>
                <a:r>
                  <a:rPr lang="en-US" sz="1000" b="1" i="0" u="none" strike="noStrike" kern="1200" baseline="0">
                    <a:solidFill>
                      <a:sysClr val="windowText" lastClr="000000"/>
                    </a:solidFill>
                    <a:effectLst/>
                    <a:latin typeface="+mn-lt"/>
                    <a:ea typeface="+mn-ea"/>
                    <a:cs typeface="+mn-cs"/>
                  </a:rPr>
                  <a:t>fan</a:t>
                </a:r>
                <a:r>
                  <a:rPr lang="en-US" sz="1000" b="1" i="0" u="none" strike="noStrike" baseline="0">
                    <a:effectLst/>
                  </a:rPr>
                  <a:t> (</a:t>
                </a:r>
                <a:r>
                  <a:rPr lang="en-US" sz="1000" b="1" i="0" u="none" strike="noStrike" kern="1200" baseline="0">
                    <a:solidFill>
                      <a:sysClr val="windowText" lastClr="000000"/>
                    </a:solidFill>
                    <a:effectLst/>
                    <a:latin typeface="+mn-lt"/>
                    <a:ea typeface="+mn-ea"/>
                    <a:cs typeface="+mn-cs"/>
                  </a:rPr>
                  <a:t>RPM</a:t>
                </a:r>
              </a:p>
            </c:rich>
          </c:tx>
          <c:overlay val="0"/>
        </c:title>
        <c:numFmt formatCode="0" sourceLinked="1"/>
        <c:majorTickMark val="out"/>
        <c:minorTickMark val="none"/>
        <c:tickLblPos val="nextTo"/>
        <c:crossAx val="10923033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Average speed of the turbo fan on MVR2</a:t>
            </a:r>
            <a:endParaRPr lang="en-US">
              <a:effectLst/>
            </a:endParaRPr>
          </a:p>
          <a:p>
            <a:pPr>
              <a:defRPr/>
            </a:pPr>
            <a:r>
              <a:rPr lang="en-US" sz="1800" b="1" i="0" baseline="0">
                <a:effectLst/>
              </a:rPr>
              <a:t>according to the time of production</a:t>
            </a:r>
            <a:endParaRPr lang="en-US">
              <a:effectLst/>
            </a:endParaRP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'Speed TF-MVR2'!$C$1</c:f>
              <c:strCache>
                <c:ptCount val="1"/>
                <c:pt idx="0">
                  <c:v>Speed of the Turbo Fan</c:v>
                </c:pt>
              </c:strCache>
            </c:strRef>
          </c:tx>
          <c:spPr>
            <a:ln w="28575">
              <a:noFill/>
            </a:ln>
          </c:spPr>
          <c:xVal>
            <c:numRef>
              <c:f>'Speed TF-MVR2'!$B$2:$B$28</c:f>
              <c:numCache>
                <c:formatCode>General</c:formatCode>
                <c:ptCount val="27"/>
                <c:pt idx="0">
                  <c:v>13.17</c:v>
                </c:pt>
                <c:pt idx="1">
                  <c:v>17.25</c:v>
                </c:pt>
                <c:pt idx="2">
                  <c:v>8.58</c:v>
                </c:pt>
                <c:pt idx="3">
                  <c:v>9.58</c:v>
                </c:pt>
                <c:pt idx="4" formatCode="0.00">
                  <c:v>11.58</c:v>
                </c:pt>
                <c:pt idx="5">
                  <c:v>13.75</c:v>
                </c:pt>
                <c:pt idx="6">
                  <c:v>13</c:v>
                </c:pt>
                <c:pt idx="7">
                  <c:v>9.67</c:v>
                </c:pt>
                <c:pt idx="8">
                  <c:v>15.5</c:v>
                </c:pt>
                <c:pt idx="9">
                  <c:v>9.33</c:v>
                </c:pt>
                <c:pt idx="10">
                  <c:v>10.17</c:v>
                </c:pt>
                <c:pt idx="11">
                  <c:v>12.67</c:v>
                </c:pt>
                <c:pt idx="12">
                  <c:v>13.33</c:v>
                </c:pt>
                <c:pt idx="13">
                  <c:v>14.83</c:v>
                </c:pt>
                <c:pt idx="14">
                  <c:v>14.08</c:v>
                </c:pt>
                <c:pt idx="15">
                  <c:v>11.67</c:v>
                </c:pt>
                <c:pt idx="16">
                  <c:v>11.17</c:v>
                </c:pt>
                <c:pt idx="17">
                  <c:v>8.33</c:v>
                </c:pt>
                <c:pt idx="18" formatCode="0.00">
                  <c:v>12.75</c:v>
                </c:pt>
                <c:pt idx="19" formatCode="0.00">
                  <c:v>12.25</c:v>
                </c:pt>
                <c:pt idx="20" formatCode="0.00">
                  <c:v>8.75</c:v>
                </c:pt>
                <c:pt idx="21" formatCode="0.00">
                  <c:v>9.83</c:v>
                </c:pt>
                <c:pt idx="22" formatCode="0.00">
                  <c:v>9.67</c:v>
                </c:pt>
                <c:pt idx="23">
                  <c:v>13.25</c:v>
                </c:pt>
                <c:pt idx="24" formatCode="0.00">
                  <c:v>8.75</c:v>
                </c:pt>
                <c:pt idx="25">
                  <c:v>11.67</c:v>
                </c:pt>
                <c:pt idx="26">
                  <c:v>9.42</c:v>
                </c:pt>
              </c:numCache>
            </c:numRef>
          </c:xVal>
          <c:yVal>
            <c:numRef>
              <c:f>'Speed TF-MVR2'!$C$2:$C$28</c:f>
              <c:numCache>
                <c:formatCode>General</c:formatCode>
                <c:ptCount val="27"/>
                <c:pt idx="0">
                  <c:v>2280</c:v>
                </c:pt>
                <c:pt idx="1">
                  <c:v>2244</c:v>
                </c:pt>
                <c:pt idx="2">
                  <c:v>2288</c:v>
                </c:pt>
                <c:pt idx="3">
                  <c:v>2255</c:v>
                </c:pt>
                <c:pt idx="4" formatCode="0">
                  <c:v>2249</c:v>
                </c:pt>
                <c:pt idx="5" formatCode="0">
                  <c:v>2163</c:v>
                </c:pt>
                <c:pt idx="6" formatCode="0">
                  <c:v>2179</c:v>
                </c:pt>
                <c:pt idx="7" formatCode="0">
                  <c:v>2155</c:v>
                </c:pt>
                <c:pt idx="8" formatCode="0">
                  <c:v>2251</c:v>
                </c:pt>
                <c:pt idx="9" formatCode="0">
                  <c:v>2196</c:v>
                </c:pt>
                <c:pt idx="10" formatCode="0">
                  <c:v>2256</c:v>
                </c:pt>
                <c:pt idx="11" formatCode="0">
                  <c:v>2216</c:v>
                </c:pt>
                <c:pt idx="12" formatCode="0">
                  <c:v>2242</c:v>
                </c:pt>
                <c:pt idx="13" formatCode="0">
                  <c:v>2109</c:v>
                </c:pt>
                <c:pt idx="14" formatCode="0">
                  <c:v>2086</c:v>
                </c:pt>
                <c:pt idx="15" formatCode="0">
                  <c:v>2263</c:v>
                </c:pt>
                <c:pt idx="16" formatCode="0">
                  <c:v>2207</c:v>
                </c:pt>
                <c:pt idx="17" formatCode="0">
                  <c:v>2227</c:v>
                </c:pt>
                <c:pt idx="18" formatCode="0">
                  <c:v>2282</c:v>
                </c:pt>
                <c:pt idx="19" formatCode="0">
                  <c:v>2144</c:v>
                </c:pt>
                <c:pt idx="20" formatCode="0">
                  <c:v>2106</c:v>
                </c:pt>
                <c:pt idx="21" formatCode="0">
                  <c:v>2140</c:v>
                </c:pt>
                <c:pt idx="22" formatCode="0">
                  <c:v>2135</c:v>
                </c:pt>
                <c:pt idx="23">
                  <c:v>2250</c:v>
                </c:pt>
                <c:pt idx="24" formatCode="0">
                  <c:v>2210</c:v>
                </c:pt>
                <c:pt idx="25">
                  <c:v>2194</c:v>
                </c:pt>
                <c:pt idx="26">
                  <c:v>2112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296256"/>
        <c:axId val="108991232"/>
      </c:scatterChart>
      <c:valAx>
        <c:axId val="1092962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 sz="1000" b="1" i="0" baseline="0">
                    <a:effectLst/>
                  </a:rPr>
                  <a:t>Hours of production</a:t>
                </a:r>
                <a:endParaRPr lang="en-US" sz="1000">
                  <a:effectLst/>
                </a:endParaRP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8991232"/>
        <c:crosses val="autoZero"/>
        <c:crossBetween val="midCat"/>
        <c:majorUnit val="2"/>
        <c:minorUnit val="1"/>
      </c:valAx>
      <c:valAx>
        <c:axId val="10899123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 sz="1000" b="1" i="0" baseline="0">
                    <a:effectLst/>
                  </a:rPr>
                  <a:t>Speed of the turbo fan (RPM</a:t>
                </a:r>
                <a:endParaRPr lang="en-US" sz="1000">
                  <a:effectLst/>
                </a:endParaRP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0929625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Consumption</a:t>
            </a:r>
            <a:r>
              <a:rPr lang="en-US" baseline="0"/>
              <a:t> of enviroced according to the speed of the turbo fan before CIP on MVR1</a:t>
            </a:r>
            <a:endParaRPr lang="en-US"/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'Speed TF vs acid-MVR1'!$C$1</c:f>
              <c:strCache>
                <c:ptCount val="1"/>
                <c:pt idx="0">
                  <c:v>Average value of the speed of the turbo fan before CIP</c:v>
                </c:pt>
              </c:strCache>
            </c:strRef>
          </c:tx>
          <c:spPr>
            <a:ln w="28575">
              <a:noFill/>
            </a:ln>
          </c:spPr>
          <c:xVal>
            <c:numRef>
              <c:f>'Speed TF vs acid-MVR1'!$B$2:$B$34</c:f>
              <c:numCache>
                <c:formatCode>0.0</c:formatCode>
                <c:ptCount val="33"/>
                <c:pt idx="0">
                  <c:v>200.75579999999999</c:v>
                </c:pt>
                <c:pt idx="1">
                  <c:v>203.67089999999996</c:v>
                </c:pt>
                <c:pt idx="3">
                  <c:v>191.43599999999989</c:v>
                </c:pt>
                <c:pt idx="4">
                  <c:v>254.04599999999999</c:v>
                </c:pt>
                <c:pt idx="6">
                  <c:v>180.1602</c:v>
                </c:pt>
                <c:pt idx="7">
                  <c:v>239.03340000000003</c:v>
                </c:pt>
                <c:pt idx="8">
                  <c:v>274.37309999999997</c:v>
                </c:pt>
                <c:pt idx="9">
                  <c:v>197.64659999999992</c:v>
                </c:pt>
                <c:pt idx="10">
                  <c:v>334.36800000000005</c:v>
                </c:pt>
                <c:pt idx="11">
                  <c:v>361.49279999999999</c:v>
                </c:pt>
                <c:pt idx="12">
                  <c:v>433.13340000000011</c:v>
                </c:pt>
                <c:pt idx="13">
                  <c:v>180.50400000000002</c:v>
                </c:pt>
                <c:pt idx="14">
                  <c:v>292.31070000000005</c:v>
                </c:pt>
                <c:pt idx="15">
                  <c:v>152.79899999999998</c:v>
                </c:pt>
                <c:pt idx="16">
                  <c:v>199.386</c:v>
                </c:pt>
                <c:pt idx="17">
                  <c:v>186.03000000000003</c:v>
                </c:pt>
                <c:pt idx="18">
                  <c:v>116.94450000000001</c:v>
                </c:pt>
                <c:pt idx="20">
                  <c:v>446.79</c:v>
                </c:pt>
                <c:pt idx="22">
                  <c:v>307.09259999999995</c:v>
                </c:pt>
                <c:pt idx="23">
                  <c:v>255.47400000000002</c:v>
                </c:pt>
                <c:pt idx="24">
                  <c:v>398.84400000000011</c:v>
                </c:pt>
                <c:pt idx="25">
                  <c:v>137.52270000000001</c:v>
                </c:pt>
                <c:pt idx="26">
                  <c:v>300.22469999999998</c:v>
                </c:pt>
                <c:pt idx="27">
                  <c:v>403.46099999999996</c:v>
                </c:pt>
                <c:pt idx="28">
                  <c:v>325.23449999999997</c:v>
                </c:pt>
                <c:pt idx="29">
                  <c:v>314.10599999999999</c:v>
                </c:pt>
                <c:pt idx="30">
                  <c:v>530.03550000000007</c:v>
                </c:pt>
                <c:pt idx="31">
                  <c:v>183.26819999999992</c:v>
                </c:pt>
                <c:pt idx="32">
                  <c:v>496.02120000000002</c:v>
                </c:pt>
              </c:numCache>
            </c:numRef>
          </c:xVal>
          <c:yVal>
            <c:numRef>
              <c:f>'Speed TF vs acid-MVR1'!$C$2:$C$34</c:f>
              <c:numCache>
                <c:formatCode>0</c:formatCode>
                <c:ptCount val="33"/>
                <c:pt idx="0">
                  <c:v>2273</c:v>
                </c:pt>
                <c:pt idx="1">
                  <c:v>2244</c:v>
                </c:pt>
                <c:pt idx="3" formatCode="General">
                  <c:v>2238</c:v>
                </c:pt>
                <c:pt idx="4" formatCode="General">
                  <c:v>2206</c:v>
                </c:pt>
                <c:pt idx="5" formatCode="General">
                  <c:v>2136</c:v>
                </c:pt>
                <c:pt idx="6">
                  <c:v>2175</c:v>
                </c:pt>
                <c:pt idx="7">
                  <c:v>2180</c:v>
                </c:pt>
                <c:pt idx="8">
                  <c:v>2102</c:v>
                </c:pt>
                <c:pt idx="9">
                  <c:v>2255</c:v>
                </c:pt>
                <c:pt idx="10">
                  <c:v>2303</c:v>
                </c:pt>
                <c:pt idx="11">
                  <c:v>2208</c:v>
                </c:pt>
                <c:pt idx="12">
                  <c:v>2298</c:v>
                </c:pt>
                <c:pt idx="14">
                  <c:v>2236</c:v>
                </c:pt>
                <c:pt idx="15">
                  <c:v>2059</c:v>
                </c:pt>
                <c:pt idx="16">
                  <c:v>2202</c:v>
                </c:pt>
                <c:pt idx="17">
                  <c:v>2135</c:v>
                </c:pt>
                <c:pt idx="18">
                  <c:v>2076</c:v>
                </c:pt>
                <c:pt idx="19">
                  <c:v>2195</c:v>
                </c:pt>
                <c:pt idx="20">
                  <c:v>2274</c:v>
                </c:pt>
                <c:pt idx="21">
                  <c:v>2283</c:v>
                </c:pt>
                <c:pt idx="22">
                  <c:v>2139</c:v>
                </c:pt>
                <c:pt idx="23">
                  <c:v>2200</c:v>
                </c:pt>
                <c:pt idx="24">
                  <c:v>2206</c:v>
                </c:pt>
                <c:pt idx="25">
                  <c:v>2098</c:v>
                </c:pt>
                <c:pt idx="26">
                  <c:v>2231</c:v>
                </c:pt>
                <c:pt idx="27" formatCode="General">
                  <c:v>2165</c:v>
                </c:pt>
                <c:pt idx="28">
                  <c:v>2168</c:v>
                </c:pt>
                <c:pt idx="29" formatCode="General">
                  <c:v>2217</c:v>
                </c:pt>
                <c:pt idx="30" formatCode="General">
                  <c:v>2172</c:v>
                </c:pt>
                <c:pt idx="32" formatCode="General">
                  <c:v>2240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021440"/>
        <c:axId val="109031424"/>
      </c:scatterChart>
      <c:valAx>
        <c:axId val="109021440"/>
        <c:scaling>
          <c:orientation val="minMax"/>
        </c:scaling>
        <c:delete val="0"/>
        <c:axPos val="b"/>
        <c:numFmt formatCode="0.0" sourceLinked="1"/>
        <c:majorTickMark val="out"/>
        <c:minorTickMark val="none"/>
        <c:tickLblPos val="nextTo"/>
        <c:crossAx val="109031424"/>
        <c:crosses val="autoZero"/>
        <c:crossBetween val="midCat"/>
      </c:valAx>
      <c:valAx>
        <c:axId val="10903142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0902144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Acid consumption according to average speed of the turbo fan before CIP</a:t>
            </a:r>
          </a:p>
        </c:rich>
      </c:tx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'Speed TF vs acid-MVR2'!$C$2</c:f>
              <c:strCache>
                <c:ptCount val="1"/>
                <c:pt idx="0">
                  <c:v>Average value of the speed of the turbo fan before CIP</c:v>
                </c:pt>
              </c:strCache>
            </c:strRef>
          </c:tx>
          <c:spPr>
            <a:ln w="28575">
              <a:noFill/>
            </a:ln>
          </c:spPr>
          <c:xVal>
            <c:numRef>
              <c:f>'Speed TF vs acid-MVR2'!$B$3:$B$31</c:f>
              <c:numCache>
                <c:formatCode>0.0</c:formatCode>
                <c:ptCount val="29"/>
                <c:pt idx="0">
                  <c:v>180.69479999999999</c:v>
                </c:pt>
                <c:pt idx="1">
                  <c:v>203.03460000000001</c:v>
                </c:pt>
                <c:pt idx="2">
                  <c:v>335.68079999999998</c:v>
                </c:pt>
                <c:pt idx="4">
                  <c:v>287.73</c:v>
                </c:pt>
                <c:pt idx="5">
                  <c:v>302.1647999999999</c:v>
                </c:pt>
                <c:pt idx="6">
                  <c:v>220.67519999999999</c:v>
                </c:pt>
                <c:pt idx="7">
                  <c:v>298.30500000000006</c:v>
                </c:pt>
                <c:pt idx="8">
                  <c:v>284.83559999999994</c:v>
                </c:pt>
                <c:pt idx="9">
                  <c:v>432.75839999999999</c:v>
                </c:pt>
                <c:pt idx="10">
                  <c:v>291.55950000000001</c:v>
                </c:pt>
                <c:pt idx="11">
                  <c:v>337.34520000000003</c:v>
                </c:pt>
                <c:pt idx="12">
                  <c:v>179.40000000000003</c:v>
                </c:pt>
                <c:pt idx="13">
                  <c:v>269.32049999999998</c:v>
                </c:pt>
                <c:pt idx="14">
                  <c:v>175.536</c:v>
                </c:pt>
                <c:pt idx="15">
                  <c:v>157.32000000000005</c:v>
                </c:pt>
                <c:pt idx="16">
                  <c:v>215.74799999999996</c:v>
                </c:pt>
                <c:pt idx="17">
                  <c:v>293.27449999999993</c:v>
                </c:pt>
                <c:pt idx="18">
                  <c:v>331.66800000000001</c:v>
                </c:pt>
                <c:pt idx="19">
                  <c:v>221.4264</c:v>
                </c:pt>
                <c:pt idx="20">
                  <c:v>205.09200000000001</c:v>
                </c:pt>
                <c:pt idx="21">
                  <c:v>160.15680000000003</c:v>
                </c:pt>
                <c:pt idx="22">
                  <c:v>214.58339999999998</c:v>
                </c:pt>
                <c:pt idx="23">
                  <c:v>303.94440000000003</c:v>
                </c:pt>
                <c:pt idx="24">
                  <c:v>224.19000000000003</c:v>
                </c:pt>
                <c:pt idx="25">
                  <c:v>283.25849999999997</c:v>
                </c:pt>
                <c:pt idx="26">
                  <c:v>239.28930000000003</c:v>
                </c:pt>
                <c:pt idx="27">
                  <c:v>376.47359999999998</c:v>
                </c:pt>
                <c:pt idx="28">
                  <c:v>316.03769999999997</c:v>
                </c:pt>
              </c:numCache>
            </c:numRef>
          </c:xVal>
          <c:yVal>
            <c:numRef>
              <c:f>'Speed TF vs acid-MVR2'!$C$3:$C$31</c:f>
              <c:numCache>
                <c:formatCode>General</c:formatCode>
                <c:ptCount val="29"/>
                <c:pt idx="0">
                  <c:v>2280</c:v>
                </c:pt>
                <c:pt idx="1">
                  <c:v>2244</c:v>
                </c:pt>
                <c:pt idx="2">
                  <c:v>2288</c:v>
                </c:pt>
                <c:pt idx="3">
                  <c:v>2255</c:v>
                </c:pt>
                <c:pt idx="4" formatCode="0">
                  <c:v>2249</c:v>
                </c:pt>
                <c:pt idx="5" formatCode="0">
                  <c:v>2163</c:v>
                </c:pt>
                <c:pt idx="6" formatCode="0">
                  <c:v>2179</c:v>
                </c:pt>
                <c:pt idx="7" formatCode="0">
                  <c:v>2155</c:v>
                </c:pt>
                <c:pt idx="8" formatCode="0">
                  <c:v>2251</c:v>
                </c:pt>
                <c:pt idx="9" formatCode="0">
                  <c:v>2196</c:v>
                </c:pt>
                <c:pt idx="10" formatCode="0">
                  <c:v>2256</c:v>
                </c:pt>
                <c:pt idx="11" formatCode="0">
                  <c:v>2216</c:v>
                </c:pt>
                <c:pt idx="12" formatCode="0">
                  <c:v>2242</c:v>
                </c:pt>
                <c:pt idx="13" formatCode="0">
                  <c:v>2109</c:v>
                </c:pt>
                <c:pt idx="14" formatCode="0">
                  <c:v>2086</c:v>
                </c:pt>
                <c:pt idx="15" formatCode="0">
                  <c:v>2263</c:v>
                </c:pt>
                <c:pt idx="16" formatCode="0">
                  <c:v>2207</c:v>
                </c:pt>
                <c:pt idx="17" formatCode="0">
                  <c:v>2227</c:v>
                </c:pt>
                <c:pt idx="18" formatCode="0">
                  <c:v>2282</c:v>
                </c:pt>
                <c:pt idx="19" formatCode="0">
                  <c:v>2144</c:v>
                </c:pt>
                <c:pt idx="20" formatCode="0">
                  <c:v>2106</c:v>
                </c:pt>
                <c:pt idx="21" formatCode="0">
                  <c:v>2140</c:v>
                </c:pt>
                <c:pt idx="22" formatCode="0">
                  <c:v>2135</c:v>
                </c:pt>
                <c:pt idx="23">
                  <c:v>2250</c:v>
                </c:pt>
                <c:pt idx="24" formatCode="0">
                  <c:v>2210</c:v>
                </c:pt>
                <c:pt idx="25">
                  <c:v>2194</c:v>
                </c:pt>
                <c:pt idx="26">
                  <c:v>2112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166976"/>
        <c:axId val="109168512"/>
      </c:scatterChart>
      <c:valAx>
        <c:axId val="109166976"/>
        <c:scaling>
          <c:orientation val="minMax"/>
          <c:max val="600"/>
        </c:scaling>
        <c:delete val="0"/>
        <c:axPos val="b"/>
        <c:numFmt formatCode="0.0" sourceLinked="1"/>
        <c:majorTickMark val="out"/>
        <c:minorTickMark val="none"/>
        <c:tickLblPos val="nextTo"/>
        <c:crossAx val="109168512"/>
        <c:crosses val="autoZero"/>
        <c:crossBetween val="midCat"/>
      </c:valAx>
      <c:valAx>
        <c:axId val="109168512"/>
        <c:scaling>
          <c:orientation val="minMax"/>
          <c:min val="20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916697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9525</xdr:rowOff>
    </xdr:from>
    <xdr:to>
      <xdr:col>14</xdr:col>
      <xdr:colOff>9525</xdr:colOff>
      <xdr:row>23</xdr:row>
      <xdr:rowOff>152400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319086</xdr:rowOff>
    </xdr:from>
    <xdr:to>
      <xdr:col>14</xdr:col>
      <xdr:colOff>428625</xdr:colOff>
      <xdr:row>24</xdr:row>
      <xdr:rowOff>47625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0</xdr:row>
      <xdr:rowOff>561975</xdr:rowOff>
    </xdr:from>
    <xdr:to>
      <xdr:col>15</xdr:col>
      <xdr:colOff>371475</xdr:colOff>
      <xdr:row>23</xdr:row>
      <xdr:rowOff>180975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2</xdr:row>
      <xdr:rowOff>28575</xdr:rowOff>
    </xdr:from>
    <xdr:to>
      <xdr:col>16</xdr:col>
      <xdr:colOff>19050</xdr:colOff>
      <xdr:row>24</xdr:row>
      <xdr:rowOff>161925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935"/>
  <sheetViews>
    <sheetView tabSelected="1" zoomScaleNormal="100" workbookViewId="0">
      <pane ySplit="3" topLeftCell="A148" activePane="bottomLeft" state="frozen"/>
      <selection activeCell="D33" sqref="D33"/>
      <selection pane="bottomLeft" activeCell="C172" sqref="C172"/>
    </sheetView>
  </sheetViews>
  <sheetFormatPr defaultColWidth="9.140625" defaultRowHeight="15" x14ac:dyDescent="0.25"/>
  <cols>
    <col min="1" max="1" width="8.7109375" style="3" customWidth="1"/>
    <col min="2" max="2" width="10.5703125" style="136" customWidth="1"/>
    <col min="3" max="3" width="11.5703125" customWidth="1"/>
    <col min="4" max="4" width="11.85546875" customWidth="1"/>
    <col min="5" max="5" width="11.140625" customWidth="1"/>
    <col min="6" max="6" width="13" customWidth="1"/>
    <col min="7" max="7" width="14.42578125" style="203" customWidth="1"/>
    <col min="8" max="8" width="9.42578125" customWidth="1"/>
    <col min="9" max="9" width="12" customWidth="1"/>
    <col min="10" max="10" width="9.5703125" customWidth="1"/>
    <col min="11" max="11" width="10.5703125" customWidth="1"/>
    <col min="12" max="13" width="11.7109375" customWidth="1"/>
    <col min="14" max="14" width="11.28515625" customWidth="1"/>
    <col min="15" max="15" width="8.5703125" style="23" customWidth="1"/>
    <col min="16" max="16" width="9.140625" style="23" customWidth="1"/>
    <col min="17" max="17" width="9.42578125" style="23" customWidth="1"/>
    <col min="18" max="18" width="7.42578125" style="136" customWidth="1"/>
    <col min="19" max="19" width="12.140625" customWidth="1"/>
    <col min="20" max="20" width="9" style="136" customWidth="1"/>
    <col min="21" max="21" width="48.7109375" customWidth="1"/>
    <col min="22" max="22" width="12.28515625" hidden="1" customWidth="1"/>
    <col min="23" max="23" width="9" hidden="1" customWidth="1"/>
    <col min="24" max="24" width="12.85546875" customWidth="1"/>
    <col min="25" max="25" width="21.85546875" customWidth="1"/>
    <col min="26" max="26" width="10.28515625" customWidth="1"/>
    <col min="27" max="27" width="18.7109375" customWidth="1"/>
    <col min="28" max="28" width="7" customWidth="1"/>
  </cols>
  <sheetData>
    <row r="1" spans="1:28" ht="28.5" customHeight="1" x14ac:dyDescent="0.25">
      <c r="A1" s="23"/>
      <c r="C1" s="212"/>
      <c r="D1" s="212"/>
      <c r="E1" s="212"/>
      <c r="F1" s="212"/>
      <c r="G1" s="212"/>
      <c r="H1" s="212"/>
      <c r="I1" s="212"/>
      <c r="J1" s="212"/>
      <c r="K1" s="213"/>
      <c r="L1" s="213"/>
      <c r="M1" s="213"/>
      <c r="N1" s="208"/>
      <c r="O1" s="208"/>
      <c r="P1" s="208"/>
      <c r="Q1" s="208"/>
      <c r="R1" s="208"/>
      <c r="S1" s="208"/>
      <c r="T1" s="208"/>
      <c r="X1" s="1"/>
      <c r="Y1" s="2">
        <v>1.8</v>
      </c>
      <c r="AA1" s="1"/>
      <c r="AB1" s="2">
        <v>9000</v>
      </c>
    </row>
    <row r="2" spans="1:28" ht="26.25" customHeight="1" x14ac:dyDescent="0.25">
      <c r="A2" s="23"/>
      <c r="C2" s="210"/>
      <c r="D2" s="211"/>
      <c r="E2" s="211"/>
      <c r="F2" s="211"/>
      <c r="G2" s="212"/>
      <c r="H2" s="212"/>
      <c r="I2" s="212"/>
      <c r="J2" s="250"/>
      <c r="K2" s="213"/>
      <c r="L2" s="213"/>
      <c r="M2" s="213"/>
      <c r="N2" s="202"/>
      <c r="O2" s="209"/>
      <c r="P2" s="209"/>
      <c r="Q2" s="209"/>
      <c r="R2" s="209"/>
      <c r="S2" s="209"/>
      <c r="T2" s="209"/>
    </row>
    <row r="3" spans="1:28" ht="60" customHeight="1" x14ac:dyDescent="0.25">
      <c r="A3" s="4" t="s">
        <v>0</v>
      </c>
      <c r="B3" s="4"/>
      <c r="C3" s="146"/>
      <c r="D3" s="146"/>
      <c r="E3" s="146"/>
      <c r="F3" s="147"/>
      <c r="G3" s="10" t="s">
        <v>22</v>
      </c>
      <c r="H3" s="21"/>
      <c r="I3" s="10"/>
      <c r="J3" s="21"/>
      <c r="K3" s="21"/>
      <c r="L3" s="21"/>
      <c r="M3" s="21"/>
      <c r="N3" s="4"/>
      <c r="O3" s="4"/>
      <c r="P3" s="4"/>
      <c r="Q3" s="4"/>
      <c r="R3" s="146"/>
      <c r="S3" s="146"/>
      <c r="T3" s="146"/>
      <c r="U3" s="4"/>
      <c r="V3" s="4" t="s">
        <v>3</v>
      </c>
      <c r="W3" s="4" t="s">
        <v>12</v>
      </c>
    </row>
    <row r="4" spans="1:28" ht="15" customHeight="1" x14ac:dyDescent="0.25">
      <c r="A4" s="149">
        <v>41275</v>
      </c>
      <c r="B4" s="139"/>
      <c r="C4" s="145"/>
      <c r="D4" s="145"/>
      <c r="E4" s="155"/>
      <c r="F4" s="156"/>
      <c r="G4" s="183"/>
      <c r="H4" s="157"/>
      <c r="I4" s="10"/>
      <c r="J4" s="10"/>
      <c r="K4" s="139"/>
      <c r="L4" s="139"/>
      <c r="M4" s="139"/>
      <c r="N4" s="4"/>
      <c r="O4" s="4"/>
      <c r="P4" s="4"/>
      <c r="Q4" s="4"/>
      <c r="R4" s="142"/>
      <c r="S4" s="145"/>
      <c r="T4" s="32"/>
      <c r="U4" s="4"/>
      <c r="V4" s="4"/>
      <c r="W4" s="143"/>
      <c r="X4" s="144"/>
      <c r="Y4" s="50"/>
      <c r="AA4" s="144"/>
      <c r="AB4" s="50"/>
    </row>
    <row r="5" spans="1:28" ht="15" customHeight="1" x14ac:dyDescent="0.25">
      <c r="A5" s="149">
        <v>41276</v>
      </c>
      <c r="B5" s="139"/>
      <c r="C5" s="145"/>
      <c r="D5" s="145"/>
      <c r="E5" s="155"/>
      <c r="F5" s="156"/>
      <c r="G5" s="183"/>
      <c r="H5" s="157"/>
      <c r="I5" s="10"/>
      <c r="J5" s="10"/>
      <c r="K5" s="139"/>
      <c r="L5" s="139"/>
      <c r="M5" s="139"/>
      <c r="N5" s="4"/>
      <c r="O5" s="4"/>
      <c r="P5" s="4"/>
      <c r="Q5" s="4"/>
      <c r="R5" s="142"/>
      <c r="S5" s="145"/>
      <c r="T5" s="32"/>
      <c r="U5" s="4"/>
      <c r="V5" s="4"/>
      <c r="W5" s="143"/>
      <c r="X5" s="144"/>
      <c r="Y5" s="50"/>
      <c r="AA5" s="144"/>
      <c r="AB5" s="50"/>
    </row>
    <row r="6" spans="1:28" ht="15" customHeight="1" x14ac:dyDescent="0.25">
      <c r="A6" s="149">
        <v>41277</v>
      </c>
      <c r="B6" s="139"/>
      <c r="C6" s="145"/>
      <c r="D6" s="145"/>
      <c r="E6" s="155"/>
      <c r="F6" s="156"/>
      <c r="G6" s="183"/>
      <c r="H6" s="157"/>
      <c r="I6" s="10"/>
      <c r="J6" s="10"/>
      <c r="K6" s="139"/>
      <c r="L6" s="139"/>
      <c r="M6" s="139"/>
      <c r="N6" s="4"/>
      <c r="O6" s="4"/>
      <c r="P6" s="4"/>
      <c r="Q6" s="4"/>
      <c r="R6" s="142"/>
      <c r="S6" s="145"/>
      <c r="T6" s="32"/>
      <c r="U6" s="4"/>
      <c r="V6" s="4"/>
      <c r="W6" s="143"/>
      <c r="X6" s="144"/>
      <c r="Y6" s="50"/>
      <c r="AA6" s="144"/>
      <c r="AB6" s="50"/>
    </row>
    <row r="7" spans="1:28" ht="15" customHeight="1" x14ac:dyDescent="0.25">
      <c r="A7" s="149">
        <v>41278</v>
      </c>
      <c r="B7" s="139"/>
      <c r="C7" s="145"/>
      <c r="D7" s="145"/>
      <c r="E7" s="155"/>
      <c r="F7" s="156"/>
      <c r="G7" s="183"/>
      <c r="H7" s="157"/>
      <c r="I7" s="10"/>
      <c r="J7" s="10"/>
      <c r="K7" s="139"/>
      <c r="L7" s="139"/>
      <c r="M7" s="139"/>
      <c r="N7" s="4"/>
      <c r="O7" s="4"/>
      <c r="P7" s="4"/>
      <c r="Q7" s="4"/>
      <c r="R7" s="142"/>
      <c r="S7" s="145"/>
      <c r="T7" s="32"/>
      <c r="U7" s="4"/>
      <c r="V7" s="4"/>
      <c r="W7" s="143"/>
      <c r="X7" s="144"/>
      <c r="Y7" s="50"/>
      <c r="AA7" s="144"/>
      <c r="AB7" s="50"/>
    </row>
    <row r="8" spans="1:28" ht="15" customHeight="1" x14ac:dyDescent="0.25">
      <c r="A8" s="149">
        <v>41279</v>
      </c>
      <c r="B8" s="139"/>
      <c r="C8" s="145"/>
      <c r="D8" s="145"/>
      <c r="E8" s="155"/>
      <c r="F8" s="156"/>
      <c r="G8" s="183"/>
      <c r="H8" s="157"/>
      <c r="I8" s="10"/>
      <c r="J8" s="10"/>
      <c r="K8" s="139"/>
      <c r="L8" s="139"/>
      <c r="M8" s="139"/>
      <c r="N8" s="4"/>
      <c r="O8" s="4"/>
      <c r="P8" s="4"/>
      <c r="Q8" s="4"/>
      <c r="R8" s="142"/>
      <c r="S8" s="145"/>
      <c r="T8" s="32"/>
      <c r="U8" s="4"/>
      <c r="V8" s="4"/>
      <c r="W8" s="143"/>
      <c r="X8" s="144"/>
      <c r="Y8" s="50"/>
      <c r="AA8" s="144"/>
      <c r="AB8" s="50"/>
    </row>
    <row r="9" spans="1:28" ht="15" customHeight="1" x14ac:dyDescent="0.25">
      <c r="A9" s="149">
        <v>41280</v>
      </c>
      <c r="B9" s="139"/>
      <c r="C9" s="145"/>
      <c r="D9" s="145"/>
      <c r="E9" s="155"/>
      <c r="F9" s="156"/>
      <c r="G9" s="183"/>
      <c r="H9" s="157"/>
      <c r="I9" s="10"/>
      <c r="J9" s="10"/>
      <c r="K9" s="139"/>
      <c r="L9" s="139"/>
      <c r="M9" s="139"/>
      <c r="N9" s="4"/>
      <c r="O9" s="4"/>
      <c r="P9" s="4"/>
      <c r="Q9" s="4"/>
      <c r="R9" s="142"/>
      <c r="S9" s="145"/>
      <c r="T9" s="32"/>
      <c r="U9" s="4"/>
      <c r="V9" s="4"/>
      <c r="W9" s="143"/>
      <c r="X9" s="144"/>
      <c r="Y9" s="50"/>
      <c r="AA9" s="144"/>
      <c r="AB9" s="50"/>
    </row>
    <row r="10" spans="1:28" ht="15" customHeight="1" x14ac:dyDescent="0.25">
      <c r="A10" s="149">
        <v>41281</v>
      </c>
      <c r="B10" s="139"/>
      <c r="C10" s="145"/>
      <c r="D10" s="145"/>
      <c r="E10" s="155"/>
      <c r="F10" s="156"/>
      <c r="G10" s="183"/>
      <c r="H10" s="157"/>
      <c r="I10" s="10"/>
      <c r="J10" s="10"/>
      <c r="K10" s="139"/>
      <c r="L10" s="139"/>
      <c r="M10" s="139"/>
      <c r="N10" s="4"/>
      <c r="O10" s="4"/>
      <c r="P10" s="4"/>
      <c r="Q10" s="4"/>
      <c r="R10" s="142"/>
      <c r="S10" s="145"/>
      <c r="T10" s="32"/>
      <c r="U10" s="4"/>
      <c r="V10" s="4"/>
      <c r="W10" s="143"/>
      <c r="X10" s="144"/>
      <c r="Y10" s="50"/>
      <c r="AA10" s="144"/>
      <c r="AB10" s="50"/>
    </row>
    <row r="11" spans="1:28" ht="15" customHeight="1" x14ac:dyDescent="0.25">
      <c r="A11" s="149">
        <v>41282</v>
      </c>
      <c r="B11" s="139"/>
      <c r="C11" s="145"/>
      <c r="D11" s="145"/>
      <c r="E11" s="155"/>
      <c r="F11" s="156"/>
      <c r="G11" s="183"/>
      <c r="H11" s="157"/>
      <c r="I11" s="10"/>
      <c r="J11" s="10"/>
      <c r="K11" s="139"/>
      <c r="L11" s="139"/>
      <c r="M11" s="139"/>
      <c r="N11" s="4"/>
      <c r="O11" s="4"/>
      <c r="P11" s="4"/>
      <c r="Q11" s="4"/>
      <c r="R11" s="142"/>
      <c r="S11" s="145"/>
      <c r="T11" s="32"/>
      <c r="U11" s="4"/>
      <c r="V11" s="4"/>
      <c r="W11" s="143"/>
      <c r="X11" s="144"/>
      <c r="Y11" s="50"/>
      <c r="AA11" s="144"/>
      <c r="AB11" s="50"/>
    </row>
    <row r="12" spans="1:28" ht="15" customHeight="1" x14ac:dyDescent="0.25">
      <c r="A12" s="149">
        <v>41283</v>
      </c>
      <c r="B12" s="139"/>
      <c r="C12" s="145"/>
      <c r="D12" s="145"/>
      <c r="E12" s="155"/>
      <c r="F12" s="156"/>
      <c r="G12" s="183"/>
      <c r="H12" s="157"/>
      <c r="I12" s="10"/>
      <c r="J12" s="10"/>
      <c r="K12" s="139"/>
      <c r="L12" s="139"/>
      <c r="M12" s="139"/>
      <c r="N12" s="4"/>
      <c r="O12" s="4"/>
      <c r="P12" s="4"/>
      <c r="Q12" s="4"/>
      <c r="R12" s="142"/>
      <c r="S12" s="145"/>
      <c r="T12" s="32"/>
      <c r="U12" s="4"/>
      <c r="V12" s="4"/>
      <c r="W12" s="143"/>
      <c r="X12" s="144"/>
      <c r="Y12" s="50"/>
      <c r="AA12" s="144"/>
      <c r="AB12" s="50"/>
    </row>
    <row r="13" spans="1:28" ht="15" customHeight="1" x14ac:dyDescent="0.25">
      <c r="A13" s="149">
        <v>41284</v>
      </c>
      <c r="B13" s="139"/>
      <c r="C13" s="145"/>
      <c r="D13" s="145"/>
      <c r="E13" s="155"/>
      <c r="F13" s="156"/>
      <c r="G13" s="183"/>
      <c r="H13" s="157"/>
      <c r="I13" s="10"/>
      <c r="J13" s="10"/>
      <c r="K13" s="139"/>
      <c r="L13" s="139"/>
      <c r="M13" s="139"/>
      <c r="N13" s="4"/>
      <c r="O13" s="4"/>
      <c r="P13" s="4"/>
      <c r="Q13" s="4"/>
      <c r="R13" s="142"/>
      <c r="S13" s="145"/>
      <c r="T13" s="32"/>
      <c r="U13" s="4"/>
      <c r="V13" s="4"/>
      <c r="W13" s="143"/>
      <c r="X13" s="144"/>
      <c r="Y13" s="50"/>
      <c r="AA13" s="144"/>
      <c r="AB13" s="50"/>
    </row>
    <row r="14" spans="1:28" ht="15" customHeight="1" x14ac:dyDescent="0.25">
      <c r="A14" s="149">
        <v>41285</v>
      </c>
      <c r="B14" s="139"/>
      <c r="C14" s="145"/>
      <c r="D14" s="145"/>
      <c r="E14" s="155"/>
      <c r="F14" s="156"/>
      <c r="G14" s="183"/>
      <c r="H14" s="157"/>
      <c r="I14" s="10"/>
      <c r="J14" s="10"/>
      <c r="K14" s="139"/>
      <c r="L14" s="139"/>
      <c r="M14" s="139"/>
      <c r="N14" s="4"/>
      <c r="O14" s="4"/>
      <c r="P14" s="4"/>
      <c r="Q14" s="4"/>
      <c r="R14" s="142"/>
      <c r="S14" s="145"/>
      <c r="T14" s="32"/>
      <c r="U14" s="4"/>
      <c r="V14" s="4"/>
      <c r="W14" s="143"/>
      <c r="X14" s="144"/>
      <c r="Y14" s="50"/>
      <c r="AA14" s="144"/>
      <c r="AB14" s="50"/>
    </row>
    <row r="15" spans="1:28" ht="15" customHeight="1" x14ac:dyDescent="0.25">
      <c r="A15" s="149">
        <v>41286</v>
      </c>
      <c r="B15" s="139"/>
      <c r="C15" s="145"/>
      <c r="D15" s="145"/>
      <c r="E15" s="155"/>
      <c r="F15" s="156"/>
      <c r="G15" s="183"/>
      <c r="H15" s="157"/>
      <c r="I15" s="10"/>
      <c r="J15" s="10"/>
      <c r="K15" s="139"/>
      <c r="L15" s="139"/>
      <c r="M15" s="139"/>
      <c r="N15" s="4"/>
      <c r="O15" s="4"/>
      <c r="P15" s="4"/>
      <c r="Q15" s="4"/>
      <c r="R15" s="142"/>
      <c r="S15" s="145"/>
      <c r="T15" s="32"/>
      <c r="U15" s="4"/>
      <c r="V15" s="4"/>
      <c r="W15" s="143"/>
      <c r="X15" s="144"/>
      <c r="Y15" s="50"/>
      <c r="AA15" s="144"/>
      <c r="AB15" s="50"/>
    </row>
    <row r="16" spans="1:28" ht="15" customHeight="1" x14ac:dyDescent="0.25">
      <c r="A16" s="149">
        <v>41287</v>
      </c>
      <c r="B16" s="139"/>
      <c r="C16" s="145"/>
      <c r="D16" s="145"/>
      <c r="E16" s="155"/>
      <c r="F16" s="156"/>
      <c r="G16" s="183"/>
      <c r="H16" s="157"/>
      <c r="I16" s="10"/>
      <c r="J16" s="10"/>
      <c r="K16" s="139"/>
      <c r="L16" s="139"/>
      <c r="M16" s="139"/>
      <c r="N16" s="4"/>
      <c r="O16" s="4"/>
      <c r="P16" s="4"/>
      <c r="Q16" s="4"/>
      <c r="R16" s="142"/>
      <c r="S16" s="145"/>
      <c r="T16" s="32"/>
      <c r="U16" s="4"/>
      <c r="V16" s="4"/>
      <c r="W16" s="143"/>
      <c r="X16" s="144"/>
      <c r="Y16" s="50"/>
      <c r="AA16" s="144"/>
      <c r="AB16" s="50"/>
    </row>
    <row r="17" spans="1:28" ht="15" customHeight="1" x14ac:dyDescent="0.25">
      <c r="A17" s="149">
        <v>41288</v>
      </c>
      <c r="B17" s="139"/>
      <c r="C17" s="145"/>
      <c r="D17" s="145"/>
      <c r="E17" s="155"/>
      <c r="F17" s="156"/>
      <c r="G17" s="183"/>
      <c r="H17" s="157"/>
      <c r="I17" s="10"/>
      <c r="J17" s="10"/>
      <c r="K17" s="139"/>
      <c r="L17" s="139"/>
      <c r="M17" s="139"/>
      <c r="N17" s="4"/>
      <c r="O17" s="4"/>
      <c r="P17" s="4"/>
      <c r="Q17" s="4"/>
      <c r="R17" s="142"/>
      <c r="S17" s="145"/>
      <c r="T17" s="32"/>
      <c r="U17" s="4"/>
      <c r="V17" s="4"/>
      <c r="W17" s="143"/>
      <c r="X17" s="144"/>
      <c r="Y17" s="50"/>
      <c r="AA17" s="144"/>
      <c r="AB17" s="50"/>
    </row>
    <row r="18" spans="1:28" ht="15" customHeight="1" x14ac:dyDescent="0.25">
      <c r="A18" s="149">
        <v>41289</v>
      </c>
      <c r="B18" s="139"/>
      <c r="C18" s="145"/>
      <c r="D18" s="145"/>
      <c r="E18" s="155"/>
      <c r="F18" s="156"/>
      <c r="G18" s="183"/>
      <c r="H18" s="157"/>
      <c r="I18" s="10"/>
      <c r="J18" s="10"/>
      <c r="K18" s="139"/>
      <c r="L18" s="139"/>
      <c r="M18" s="139"/>
      <c r="N18" s="4"/>
      <c r="O18" s="4"/>
      <c r="P18" s="4"/>
      <c r="Q18" s="4"/>
      <c r="R18" s="142"/>
      <c r="S18" s="145"/>
      <c r="T18" s="32"/>
      <c r="U18" s="4"/>
      <c r="V18" s="4"/>
      <c r="W18" s="143"/>
      <c r="X18" s="144"/>
      <c r="Y18" s="50"/>
      <c r="AA18" s="144"/>
      <c r="AB18" s="50"/>
    </row>
    <row r="19" spans="1:28" ht="15" customHeight="1" x14ac:dyDescent="0.25">
      <c r="A19" s="149">
        <v>41290</v>
      </c>
      <c r="B19" s="139"/>
      <c r="C19" s="145"/>
      <c r="D19" s="145"/>
      <c r="E19" s="155"/>
      <c r="F19" s="156"/>
      <c r="G19" s="183"/>
      <c r="H19" s="157"/>
      <c r="I19" s="10"/>
      <c r="J19" s="10"/>
      <c r="K19" s="139"/>
      <c r="L19" s="139"/>
      <c r="M19" s="139"/>
      <c r="N19" s="4"/>
      <c r="O19" s="4"/>
      <c r="P19" s="4"/>
      <c r="Q19" s="4"/>
      <c r="R19" s="142"/>
      <c r="S19" s="145"/>
      <c r="T19" s="32"/>
      <c r="U19" s="4"/>
      <c r="V19" s="4"/>
      <c r="W19" s="143"/>
      <c r="X19" s="144"/>
      <c r="Y19" s="50"/>
      <c r="AA19" s="144"/>
      <c r="AB19" s="50"/>
    </row>
    <row r="20" spans="1:28" ht="15" customHeight="1" x14ac:dyDescent="0.25">
      <c r="A20" s="149">
        <v>41291</v>
      </c>
      <c r="B20" s="139"/>
      <c r="C20" s="145"/>
      <c r="D20" s="145"/>
      <c r="E20" s="155"/>
      <c r="F20" s="156"/>
      <c r="G20" s="183"/>
      <c r="H20" s="157"/>
      <c r="I20" s="10"/>
      <c r="J20" s="10"/>
      <c r="K20" s="139"/>
      <c r="L20" s="139"/>
      <c r="M20" s="139"/>
      <c r="N20" s="4"/>
      <c r="O20" s="4"/>
      <c r="P20" s="4"/>
      <c r="Q20" s="4"/>
      <c r="R20" s="142"/>
      <c r="S20" s="145"/>
      <c r="T20" s="32"/>
      <c r="U20" s="4"/>
      <c r="V20" s="4"/>
      <c r="W20" s="143"/>
      <c r="X20" s="144"/>
      <c r="Y20" s="50"/>
      <c r="AA20" s="144"/>
      <c r="AB20" s="50"/>
    </row>
    <row r="21" spans="1:28" ht="15" customHeight="1" x14ac:dyDescent="0.25">
      <c r="A21" s="149">
        <v>41292</v>
      </c>
      <c r="B21" s="139"/>
      <c r="C21" s="145"/>
      <c r="D21" s="145"/>
      <c r="E21" s="155"/>
      <c r="F21" s="156"/>
      <c r="G21" s="183"/>
      <c r="H21" s="157"/>
      <c r="I21" s="10"/>
      <c r="J21" s="10"/>
      <c r="K21" s="139"/>
      <c r="L21" s="139"/>
      <c r="M21" s="139"/>
      <c r="N21" s="4"/>
      <c r="O21" s="4"/>
      <c r="P21" s="4"/>
      <c r="Q21" s="4"/>
      <c r="R21" s="142"/>
      <c r="S21" s="145"/>
      <c r="T21" s="32"/>
      <c r="U21" s="4"/>
      <c r="V21" s="4"/>
      <c r="W21" s="143"/>
      <c r="X21" s="144"/>
      <c r="Y21" s="50"/>
      <c r="AA21" s="144"/>
      <c r="AB21" s="50"/>
    </row>
    <row r="22" spans="1:28" ht="15" customHeight="1" x14ac:dyDescent="0.25">
      <c r="A22" s="149">
        <v>41293</v>
      </c>
      <c r="B22" s="139"/>
      <c r="C22" s="145"/>
      <c r="D22" s="145"/>
      <c r="E22" s="155"/>
      <c r="F22" s="156"/>
      <c r="G22" s="183"/>
      <c r="H22" s="157"/>
      <c r="I22" s="10"/>
      <c r="J22" s="10"/>
      <c r="K22" s="139"/>
      <c r="L22" s="139"/>
      <c r="M22" s="139"/>
      <c r="N22" s="4"/>
      <c r="O22" s="4"/>
      <c r="P22" s="4"/>
      <c r="Q22" s="4"/>
      <c r="R22" s="142"/>
      <c r="S22" s="145"/>
      <c r="T22" s="32"/>
      <c r="U22" s="4"/>
      <c r="V22" s="4"/>
      <c r="W22" s="143"/>
      <c r="X22" s="144"/>
      <c r="Y22" s="50"/>
      <c r="AA22" s="144"/>
      <c r="AB22" s="50"/>
    </row>
    <row r="23" spans="1:28" ht="15" customHeight="1" x14ac:dyDescent="0.25">
      <c r="A23" s="149">
        <v>41294</v>
      </c>
      <c r="B23" s="139"/>
      <c r="C23" s="145"/>
      <c r="D23" s="145"/>
      <c r="E23" s="155"/>
      <c r="F23" s="156"/>
      <c r="G23" s="183"/>
      <c r="H23" s="157"/>
      <c r="I23" s="10"/>
      <c r="J23" s="10"/>
      <c r="K23" s="139"/>
      <c r="L23" s="139"/>
      <c r="M23" s="139"/>
      <c r="N23" s="4"/>
      <c r="O23" s="4"/>
      <c r="P23" s="4"/>
      <c r="Q23" s="4"/>
      <c r="R23" s="142"/>
      <c r="S23" s="145"/>
      <c r="T23" s="32"/>
      <c r="U23" s="4"/>
      <c r="V23" s="4"/>
      <c r="W23" s="143"/>
      <c r="X23" s="144"/>
      <c r="Y23" s="50"/>
      <c r="AA23" s="144"/>
      <c r="AB23" s="50"/>
    </row>
    <row r="24" spans="1:28" ht="15" customHeight="1" x14ac:dyDescent="0.25">
      <c r="A24" s="149">
        <v>41295</v>
      </c>
      <c r="B24" s="139"/>
      <c r="C24" s="145"/>
      <c r="D24" s="145"/>
      <c r="E24" s="155"/>
      <c r="F24" s="156"/>
      <c r="G24" s="183"/>
      <c r="H24" s="157"/>
      <c r="I24" s="10"/>
      <c r="J24" s="10"/>
      <c r="K24" s="139"/>
      <c r="L24" s="139"/>
      <c r="M24" s="139"/>
      <c r="N24" s="4"/>
      <c r="O24" s="4"/>
      <c r="P24" s="4"/>
      <c r="Q24" s="4"/>
      <c r="R24" s="142"/>
      <c r="S24" s="145"/>
      <c r="T24" s="32"/>
      <c r="U24" s="4"/>
      <c r="V24" s="4"/>
      <c r="W24" s="143"/>
      <c r="X24" s="144"/>
      <c r="Y24" s="50"/>
      <c r="AA24" s="144"/>
      <c r="AB24" s="50"/>
    </row>
    <row r="25" spans="1:28" ht="15" customHeight="1" x14ac:dyDescent="0.25">
      <c r="A25" s="149">
        <v>41296</v>
      </c>
      <c r="B25" s="139"/>
      <c r="C25" s="145"/>
      <c r="D25" s="145"/>
      <c r="E25" s="155"/>
      <c r="F25" s="156"/>
      <c r="G25" s="183"/>
      <c r="H25" s="157"/>
      <c r="I25" s="10"/>
      <c r="J25" s="10"/>
      <c r="K25" s="139"/>
      <c r="L25" s="139"/>
      <c r="M25" s="139"/>
      <c r="N25" s="4"/>
      <c r="O25" s="4"/>
      <c r="P25" s="4"/>
      <c r="Q25" s="4"/>
      <c r="R25" s="142"/>
      <c r="S25" s="145"/>
      <c r="T25" s="32"/>
      <c r="U25" s="4"/>
      <c r="V25" s="4"/>
      <c r="W25" s="143"/>
      <c r="X25" s="144"/>
      <c r="Y25" s="50"/>
      <c r="AA25" s="144"/>
      <c r="AB25" s="50"/>
    </row>
    <row r="26" spans="1:28" ht="15" customHeight="1" x14ac:dyDescent="0.25">
      <c r="A26" s="149">
        <v>41297</v>
      </c>
      <c r="B26" s="139"/>
      <c r="C26" s="145"/>
      <c r="D26" s="145"/>
      <c r="E26" s="155"/>
      <c r="F26" s="156"/>
      <c r="G26" s="183"/>
      <c r="H26" s="157"/>
      <c r="I26" s="10"/>
      <c r="J26" s="10"/>
      <c r="K26" s="139"/>
      <c r="L26" s="139"/>
      <c r="M26" s="139"/>
      <c r="N26" s="4"/>
      <c r="O26" s="4"/>
      <c r="P26" s="4"/>
      <c r="Q26" s="4"/>
      <c r="R26" s="142"/>
      <c r="S26" s="145"/>
      <c r="T26" s="32"/>
      <c r="U26" s="4"/>
      <c r="V26" s="4"/>
      <c r="W26" s="143"/>
      <c r="X26" s="144"/>
      <c r="Y26" s="50"/>
      <c r="AA26" s="144"/>
      <c r="AB26" s="50"/>
    </row>
    <row r="27" spans="1:28" ht="15" customHeight="1" x14ac:dyDescent="0.25">
      <c r="A27" s="149">
        <v>41298</v>
      </c>
      <c r="B27" s="139"/>
      <c r="C27" s="145"/>
      <c r="D27" s="145"/>
      <c r="E27" s="155"/>
      <c r="F27" s="156"/>
      <c r="G27" s="183"/>
      <c r="H27" s="157"/>
      <c r="I27" s="10"/>
      <c r="J27" s="10"/>
      <c r="K27" s="139"/>
      <c r="L27" s="139"/>
      <c r="M27" s="139"/>
      <c r="N27" s="4"/>
      <c r="O27" s="4"/>
      <c r="P27" s="4"/>
      <c r="Q27" s="4"/>
      <c r="R27" s="142"/>
      <c r="S27" s="145"/>
      <c r="T27" s="32"/>
      <c r="U27" s="4"/>
      <c r="V27" s="4"/>
      <c r="W27" s="143"/>
      <c r="X27" s="144"/>
      <c r="Y27" s="50"/>
      <c r="AA27" s="144"/>
      <c r="AB27" s="50"/>
    </row>
    <row r="28" spans="1:28" ht="15" customHeight="1" x14ac:dyDescent="0.25">
      <c r="A28" s="149">
        <v>41299</v>
      </c>
      <c r="B28" s="139"/>
      <c r="C28" s="145"/>
      <c r="D28" s="145"/>
      <c r="E28" s="155"/>
      <c r="F28" s="156"/>
      <c r="G28" s="183"/>
      <c r="H28" s="157"/>
      <c r="I28" s="10"/>
      <c r="J28" s="10"/>
      <c r="K28" s="139"/>
      <c r="L28" s="139"/>
      <c r="M28" s="139"/>
      <c r="N28" s="4"/>
      <c r="O28" s="4"/>
      <c r="P28" s="4"/>
      <c r="Q28" s="4"/>
      <c r="R28" s="142"/>
      <c r="S28" s="145"/>
      <c r="T28" s="32"/>
      <c r="U28" s="4"/>
      <c r="V28" s="4"/>
      <c r="W28" s="143"/>
      <c r="X28" s="144"/>
      <c r="Y28" s="50"/>
      <c r="AA28" s="144"/>
      <c r="AB28" s="50"/>
    </row>
    <row r="29" spans="1:28" ht="15" customHeight="1" x14ac:dyDescent="0.25">
      <c r="A29" s="149">
        <v>41300</v>
      </c>
      <c r="B29" s="139"/>
      <c r="C29" s="145"/>
      <c r="D29" s="145"/>
      <c r="E29" s="155"/>
      <c r="F29" s="156"/>
      <c r="G29" s="183"/>
      <c r="H29" s="157"/>
      <c r="I29" s="10"/>
      <c r="J29" s="10"/>
      <c r="K29" s="139"/>
      <c r="L29" s="139"/>
      <c r="M29" s="139"/>
      <c r="N29" s="4"/>
      <c r="O29" s="4"/>
      <c r="P29" s="4"/>
      <c r="Q29" s="4"/>
      <c r="R29" s="142"/>
      <c r="S29" s="145"/>
      <c r="T29" s="32"/>
      <c r="U29" s="4"/>
      <c r="V29" s="4"/>
      <c r="W29" s="143"/>
      <c r="X29" s="144"/>
      <c r="Y29" s="50"/>
      <c r="AA29" s="144"/>
      <c r="AB29" s="50"/>
    </row>
    <row r="30" spans="1:28" ht="15" customHeight="1" x14ac:dyDescent="0.25">
      <c r="A30" s="149">
        <v>41301</v>
      </c>
      <c r="B30" s="139"/>
      <c r="C30" s="145"/>
      <c r="D30" s="145"/>
      <c r="E30" s="155"/>
      <c r="F30" s="156"/>
      <c r="G30" s="183"/>
      <c r="H30" s="157"/>
      <c r="I30" s="10"/>
      <c r="J30" s="10"/>
      <c r="K30" s="139"/>
      <c r="L30" s="139"/>
      <c r="M30" s="139"/>
      <c r="N30" s="4"/>
      <c r="O30" s="4"/>
      <c r="P30" s="4"/>
      <c r="Q30" s="4"/>
      <c r="R30" s="142"/>
      <c r="S30" s="145"/>
      <c r="T30" s="32"/>
      <c r="U30" s="4"/>
      <c r="V30" s="4"/>
      <c r="W30" s="143"/>
      <c r="X30" s="144"/>
      <c r="Y30" s="50"/>
      <c r="AA30" s="144"/>
      <c r="AB30" s="50"/>
    </row>
    <row r="31" spans="1:28" ht="15" customHeight="1" x14ac:dyDescent="0.25">
      <c r="A31" s="149">
        <v>41302</v>
      </c>
      <c r="B31" s="139"/>
      <c r="C31" s="145"/>
      <c r="D31" s="145"/>
      <c r="E31" s="155"/>
      <c r="F31" s="156"/>
      <c r="G31" s="183"/>
      <c r="H31" s="157"/>
      <c r="I31" s="10"/>
      <c r="J31" s="10"/>
      <c r="K31" s="139"/>
      <c r="L31" s="139"/>
      <c r="M31" s="139"/>
      <c r="N31" s="4"/>
      <c r="O31" s="4"/>
      <c r="P31" s="4"/>
      <c r="Q31" s="4"/>
      <c r="R31" s="142"/>
      <c r="S31" s="145"/>
      <c r="T31" s="32"/>
      <c r="U31" s="4"/>
      <c r="V31" s="4"/>
      <c r="W31" s="143"/>
      <c r="X31" s="144"/>
      <c r="Y31" s="50"/>
      <c r="AA31" s="144"/>
      <c r="AB31" s="50"/>
    </row>
    <row r="32" spans="1:28" ht="15" customHeight="1" x14ac:dyDescent="0.25">
      <c r="A32" s="149">
        <v>41303</v>
      </c>
      <c r="B32" s="139"/>
      <c r="C32" s="145"/>
      <c r="D32" s="145"/>
      <c r="E32" s="155"/>
      <c r="F32" s="156"/>
      <c r="G32" s="183"/>
      <c r="H32" s="157"/>
      <c r="I32" s="10"/>
      <c r="J32" s="10"/>
      <c r="K32" s="139"/>
      <c r="L32" s="139"/>
      <c r="M32" s="139"/>
      <c r="N32" s="4"/>
      <c r="O32" s="4"/>
      <c r="P32" s="4"/>
      <c r="Q32" s="4"/>
      <c r="R32" s="142"/>
      <c r="S32" s="145"/>
      <c r="T32" s="32"/>
      <c r="U32" s="4"/>
      <c r="V32" s="4"/>
      <c r="W32" s="143"/>
      <c r="X32" s="144"/>
      <c r="Y32" s="50"/>
      <c r="AA32" s="144"/>
      <c r="AB32" s="50"/>
    </row>
    <row r="33" spans="1:28" ht="15" customHeight="1" x14ac:dyDescent="0.25">
      <c r="A33" s="149">
        <v>41304</v>
      </c>
      <c r="B33" s="139"/>
      <c r="C33" s="145"/>
      <c r="D33" s="145"/>
      <c r="E33" s="155"/>
      <c r="F33" s="156"/>
      <c r="G33" s="183"/>
      <c r="H33" s="157"/>
      <c r="I33" s="10"/>
      <c r="J33" s="10"/>
      <c r="K33" s="139"/>
      <c r="L33" s="139"/>
      <c r="M33" s="139"/>
      <c r="N33" s="4"/>
      <c r="O33" s="4"/>
      <c r="P33" s="4"/>
      <c r="Q33" s="4"/>
      <c r="R33" s="142"/>
      <c r="S33" s="145"/>
      <c r="T33" s="32"/>
      <c r="U33" s="4"/>
      <c r="V33" s="4"/>
      <c r="W33" s="143"/>
      <c r="X33" s="144"/>
      <c r="Y33" s="50"/>
      <c r="AA33" s="144"/>
      <c r="AB33" s="50"/>
    </row>
    <row r="34" spans="1:28" ht="15" customHeight="1" x14ac:dyDescent="0.25">
      <c r="A34" s="149">
        <v>41305</v>
      </c>
      <c r="B34" s="139"/>
      <c r="C34" s="145"/>
      <c r="D34" s="145"/>
      <c r="E34" s="155"/>
      <c r="F34" s="156"/>
      <c r="G34" s="183"/>
      <c r="H34" s="157"/>
      <c r="I34" s="10"/>
      <c r="J34" s="10"/>
      <c r="K34" s="139"/>
      <c r="L34" s="139"/>
      <c r="M34" s="139"/>
      <c r="N34" s="4"/>
      <c r="O34" s="4"/>
      <c r="P34" s="4"/>
      <c r="Q34" s="4"/>
      <c r="R34" s="142"/>
      <c r="S34" s="145"/>
      <c r="T34" s="32"/>
      <c r="U34" s="4"/>
      <c r="V34" s="4"/>
      <c r="W34" s="143"/>
      <c r="X34" s="144"/>
      <c r="Y34" s="50"/>
      <c r="AA34" s="144"/>
      <c r="AB34" s="50"/>
    </row>
    <row r="35" spans="1:28" ht="15" customHeight="1" x14ac:dyDescent="0.25">
      <c r="A35" s="149">
        <v>41306</v>
      </c>
      <c r="B35" s="139"/>
      <c r="C35" s="145"/>
      <c r="D35" s="145"/>
      <c r="E35" s="155"/>
      <c r="F35" s="156"/>
      <c r="G35" s="183"/>
      <c r="H35" s="157"/>
      <c r="I35" s="10"/>
      <c r="J35" s="10"/>
      <c r="K35" s="139"/>
      <c r="L35" s="139"/>
      <c r="M35" s="139"/>
      <c r="N35" s="4"/>
      <c r="O35" s="4"/>
      <c r="P35" s="4"/>
      <c r="Q35" s="4"/>
      <c r="R35" s="142"/>
      <c r="S35" s="145"/>
      <c r="T35" s="32"/>
      <c r="U35" s="4"/>
      <c r="V35" s="4"/>
      <c r="W35" s="143"/>
      <c r="X35" s="144"/>
      <c r="Y35" s="50"/>
      <c r="AA35" s="144"/>
      <c r="AB35" s="50"/>
    </row>
    <row r="36" spans="1:28" ht="15" customHeight="1" x14ac:dyDescent="0.25">
      <c r="A36" s="149">
        <v>41307</v>
      </c>
      <c r="B36" s="139"/>
      <c r="C36" s="145"/>
      <c r="D36" s="145"/>
      <c r="E36" s="155"/>
      <c r="F36" s="156"/>
      <c r="G36" s="183"/>
      <c r="H36" s="157"/>
      <c r="I36" s="10"/>
      <c r="J36" s="10"/>
      <c r="K36" s="139"/>
      <c r="L36" s="139"/>
      <c r="M36" s="139"/>
      <c r="N36" s="4"/>
      <c r="O36" s="4"/>
      <c r="P36" s="4"/>
      <c r="Q36" s="4"/>
      <c r="R36" s="142"/>
      <c r="S36" s="145"/>
      <c r="T36" s="32"/>
      <c r="U36" s="4"/>
      <c r="V36" s="4"/>
      <c r="W36" s="143"/>
      <c r="X36" s="144"/>
      <c r="Y36" s="50"/>
      <c r="AA36" s="144"/>
      <c r="AB36" s="50"/>
    </row>
    <row r="37" spans="1:28" ht="15" customHeight="1" x14ac:dyDescent="0.25">
      <c r="A37" s="149">
        <v>41308</v>
      </c>
      <c r="B37" s="139"/>
      <c r="C37" s="145"/>
      <c r="D37" s="145"/>
      <c r="E37" s="155"/>
      <c r="F37" s="156"/>
      <c r="G37" s="183"/>
      <c r="H37" s="157"/>
      <c r="I37" s="10"/>
      <c r="J37" s="10"/>
      <c r="K37" s="139"/>
      <c r="L37" s="139"/>
      <c r="M37" s="139"/>
      <c r="N37" s="4"/>
      <c r="O37" s="4"/>
      <c r="P37" s="4"/>
      <c r="Q37" s="4"/>
      <c r="R37" s="142"/>
      <c r="S37" s="145"/>
      <c r="T37" s="32"/>
      <c r="U37" s="4"/>
      <c r="V37" s="4"/>
      <c r="W37" s="143"/>
      <c r="X37" s="144"/>
      <c r="Y37" s="50"/>
      <c r="AA37" s="144"/>
      <c r="AB37" s="50"/>
    </row>
    <row r="38" spans="1:28" ht="15" customHeight="1" x14ac:dyDescent="0.25">
      <c r="A38" s="149">
        <v>41309</v>
      </c>
      <c r="B38" s="139"/>
      <c r="C38" s="145"/>
      <c r="D38" s="145"/>
      <c r="E38" s="155"/>
      <c r="F38" s="156"/>
      <c r="G38" s="183"/>
      <c r="H38" s="157"/>
      <c r="I38" s="10"/>
      <c r="J38" s="10"/>
      <c r="K38" s="139"/>
      <c r="L38" s="139"/>
      <c r="M38" s="139"/>
      <c r="N38" s="4"/>
      <c r="O38" s="4"/>
      <c r="P38" s="4"/>
      <c r="Q38" s="4"/>
      <c r="R38" s="142"/>
      <c r="S38" s="145"/>
      <c r="T38" s="32"/>
      <c r="U38" s="4"/>
      <c r="V38" s="4"/>
      <c r="W38" s="143"/>
      <c r="X38" s="144"/>
      <c r="Y38" s="50"/>
      <c r="AA38" s="144"/>
      <c r="AB38" s="50"/>
    </row>
    <row r="39" spans="1:28" ht="15" customHeight="1" x14ac:dyDescent="0.25">
      <c r="A39" s="149">
        <v>41310</v>
      </c>
      <c r="B39" s="139"/>
      <c r="C39" s="145"/>
      <c r="D39" s="145"/>
      <c r="E39" s="155"/>
      <c r="F39" s="156"/>
      <c r="G39" s="183"/>
      <c r="H39" s="157"/>
      <c r="I39" s="10"/>
      <c r="J39" s="10"/>
      <c r="K39" s="139"/>
      <c r="L39" s="139"/>
      <c r="M39" s="139"/>
      <c r="N39" s="4"/>
      <c r="O39" s="4"/>
      <c r="P39" s="4"/>
      <c r="Q39" s="4"/>
      <c r="R39" s="142"/>
      <c r="S39" s="145"/>
      <c r="T39" s="32"/>
      <c r="U39" s="4"/>
      <c r="V39" s="4"/>
      <c r="W39" s="143"/>
      <c r="X39" s="144"/>
      <c r="Y39" s="50"/>
      <c r="AA39" s="144"/>
      <c r="AB39" s="50"/>
    </row>
    <row r="40" spans="1:28" ht="15" customHeight="1" x14ac:dyDescent="0.25">
      <c r="A40" s="149">
        <v>41311</v>
      </c>
      <c r="B40" s="139"/>
      <c r="C40" s="145"/>
      <c r="D40" s="145"/>
      <c r="E40" s="155"/>
      <c r="F40" s="156"/>
      <c r="G40" s="183"/>
      <c r="H40" s="157"/>
      <c r="I40" s="10"/>
      <c r="J40" s="10"/>
      <c r="K40" s="139"/>
      <c r="L40" s="139"/>
      <c r="M40" s="139"/>
      <c r="N40" s="4"/>
      <c r="O40" s="4"/>
      <c r="P40" s="4"/>
      <c r="Q40" s="4"/>
      <c r="R40" s="142"/>
      <c r="S40" s="145"/>
      <c r="T40" s="32"/>
      <c r="U40" s="4"/>
      <c r="V40" s="4"/>
      <c r="W40" s="143"/>
      <c r="X40" s="144"/>
      <c r="Y40" s="50"/>
      <c r="AA40" s="144"/>
      <c r="AB40" s="50"/>
    </row>
    <row r="41" spans="1:28" ht="15" customHeight="1" x14ac:dyDescent="0.25">
      <c r="A41" s="149">
        <v>41312</v>
      </c>
      <c r="B41" s="139"/>
      <c r="C41" s="145"/>
      <c r="D41" s="145"/>
      <c r="E41" s="155"/>
      <c r="F41" s="156"/>
      <c r="G41" s="183"/>
      <c r="H41" s="157"/>
      <c r="I41" s="10"/>
      <c r="J41" s="10"/>
      <c r="K41" s="139"/>
      <c r="L41" s="139"/>
      <c r="M41" s="139"/>
      <c r="N41" s="4"/>
      <c r="O41" s="4"/>
      <c r="P41" s="4"/>
      <c r="Q41" s="4"/>
      <c r="R41" s="142"/>
      <c r="S41" s="145"/>
      <c r="T41" s="32"/>
      <c r="U41" s="4"/>
      <c r="V41" s="4"/>
      <c r="W41" s="143"/>
      <c r="X41" s="144"/>
      <c r="Y41" s="50"/>
      <c r="AA41" s="144"/>
      <c r="AB41" s="50"/>
    </row>
    <row r="42" spans="1:28" ht="15" customHeight="1" x14ac:dyDescent="0.25">
      <c r="A42" s="149">
        <v>41313</v>
      </c>
      <c r="B42" s="139"/>
      <c r="C42" s="145"/>
      <c r="D42" s="145"/>
      <c r="E42" s="155"/>
      <c r="F42" s="156"/>
      <c r="G42" s="183"/>
      <c r="H42" s="157"/>
      <c r="I42" s="10"/>
      <c r="J42" s="10"/>
      <c r="K42" s="139"/>
      <c r="L42" s="139"/>
      <c r="M42" s="139"/>
      <c r="N42" s="4"/>
      <c r="O42" s="4"/>
      <c r="P42" s="4"/>
      <c r="Q42" s="4"/>
      <c r="R42" s="142"/>
      <c r="S42" s="145"/>
      <c r="T42" s="32"/>
      <c r="U42" s="4"/>
      <c r="V42" s="4"/>
      <c r="W42" s="143"/>
      <c r="X42" s="144"/>
      <c r="Y42" s="50"/>
      <c r="AA42" s="144"/>
      <c r="AB42" s="50"/>
    </row>
    <row r="43" spans="1:28" ht="15" customHeight="1" x14ac:dyDescent="0.25">
      <c r="A43" s="149">
        <v>41314</v>
      </c>
      <c r="B43" s="139"/>
      <c r="C43" s="145"/>
      <c r="D43" s="145"/>
      <c r="E43" s="155"/>
      <c r="F43" s="156"/>
      <c r="G43" s="183"/>
      <c r="H43" s="157"/>
      <c r="I43" s="10"/>
      <c r="J43" s="10"/>
      <c r="K43" s="139"/>
      <c r="L43" s="139"/>
      <c r="M43" s="139"/>
      <c r="N43" s="4"/>
      <c r="O43" s="4"/>
      <c r="P43" s="4"/>
      <c r="Q43" s="4"/>
      <c r="R43" s="142"/>
      <c r="S43" s="145"/>
      <c r="T43" s="32"/>
      <c r="U43" s="4"/>
      <c r="V43" s="4"/>
      <c r="W43" s="143"/>
      <c r="X43" s="144"/>
      <c r="Y43" s="50"/>
      <c r="AA43" s="144"/>
      <c r="AB43" s="50"/>
    </row>
    <row r="44" spans="1:28" ht="15" customHeight="1" x14ac:dyDescent="0.25">
      <c r="A44" s="149">
        <v>41315</v>
      </c>
      <c r="B44" s="139"/>
      <c r="C44" s="145"/>
      <c r="D44" s="145"/>
      <c r="E44" s="155"/>
      <c r="F44" s="156"/>
      <c r="G44" s="183"/>
      <c r="H44" s="157"/>
      <c r="I44" s="10"/>
      <c r="J44" s="10"/>
      <c r="K44" s="139"/>
      <c r="L44" s="139"/>
      <c r="M44" s="139"/>
      <c r="N44" s="4"/>
      <c r="O44" s="4"/>
      <c r="P44" s="4"/>
      <c r="Q44" s="4"/>
      <c r="R44" s="142"/>
      <c r="S44" s="145"/>
      <c r="T44" s="32"/>
      <c r="U44" s="4"/>
      <c r="V44" s="4"/>
      <c r="W44" s="143"/>
      <c r="X44" s="144"/>
      <c r="Y44" s="50"/>
      <c r="AA44" s="144"/>
      <c r="AB44" s="50"/>
    </row>
    <row r="45" spans="1:28" ht="15" customHeight="1" x14ac:dyDescent="0.25">
      <c r="A45" s="149">
        <v>41316</v>
      </c>
      <c r="B45" s="139"/>
      <c r="C45" s="145"/>
      <c r="D45" s="145"/>
      <c r="E45" s="155"/>
      <c r="F45" s="156"/>
      <c r="G45" s="183"/>
      <c r="H45" s="157"/>
      <c r="I45" s="10"/>
      <c r="J45" s="10"/>
      <c r="K45" s="139"/>
      <c r="L45" s="139"/>
      <c r="M45" s="139"/>
      <c r="N45" s="4"/>
      <c r="O45" s="4"/>
      <c r="P45" s="4"/>
      <c r="Q45" s="4"/>
      <c r="R45" s="142"/>
      <c r="S45" s="145"/>
      <c r="T45" s="32"/>
      <c r="U45" s="4"/>
      <c r="V45" s="4"/>
      <c r="W45" s="143"/>
      <c r="X45" s="144"/>
      <c r="Y45" s="50"/>
      <c r="AA45" s="144"/>
      <c r="AB45" s="50"/>
    </row>
    <row r="46" spans="1:28" ht="15" customHeight="1" x14ac:dyDescent="0.25">
      <c r="A46" s="149">
        <v>41317</v>
      </c>
      <c r="B46" s="139"/>
      <c r="C46" s="145"/>
      <c r="D46" s="145"/>
      <c r="E46" s="155"/>
      <c r="F46" s="156"/>
      <c r="G46" s="183"/>
      <c r="H46" s="157"/>
      <c r="I46" s="10"/>
      <c r="J46" s="10"/>
      <c r="K46" s="139"/>
      <c r="L46" s="139"/>
      <c r="M46" s="139"/>
      <c r="N46" s="4"/>
      <c r="O46" s="4"/>
      <c r="P46" s="4"/>
      <c r="Q46" s="4"/>
      <c r="R46" s="142"/>
      <c r="S46" s="145"/>
      <c r="T46" s="32"/>
      <c r="U46" s="4"/>
      <c r="V46" s="4"/>
      <c r="W46" s="143"/>
      <c r="X46" s="144"/>
      <c r="Y46" s="50"/>
      <c r="AA46" s="144"/>
      <c r="AB46" s="50"/>
    </row>
    <row r="47" spans="1:28" ht="15" customHeight="1" x14ac:dyDescent="0.25">
      <c r="A47" s="149">
        <v>41318</v>
      </c>
      <c r="B47" s="139"/>
      <c r="C47" s="145"/>
      <c r="D47" s="145"/>
      <c r="E47" s="155"/>
      <c r="F47" s="156"/>
      <c r="G47" s="183"/>
      <c r="H47" s="157"/>
      <c r="I47" s="10"/>
      <c r="J47" s="10"/>
      <c r="K47" s="139"/>
      <c r="L47" s="139"/>
      <c r="M47" s="139"/>
      <c r="N47" s="4"/>
      <c r="O47" s="4"/>
      <c r="P47" s="4"/>
      <c r="Q47" s="4"/>
      <c r="R47" s="142"/>
      <c r="S47" s="145"/>
      <c r="T47" s="32"/>
      <c r="U47" s="4"/>
      <c r="V47" s="4"/>
      <c r="W47" s="143"/>
      <c r="X47" s="144"/>
      <c r="Y47" s="50"/>
      <c r="AA47" s="144"/>
      <c r="AB47" s="50"/>
    </row>
    <row r="48" spans="1:28" ht="15" customHeight="1" x14ac:dyDescent="0.25">
      <c r="A48" s="149">
        <v>41319</v>
      </c>
      <c r="B48" s="139"/>
      <c r="C48" s="145"/>
      <c r="D48" s="145"/>
      <c r="E48" s="155"/>
      <c r="F48" s="156"/>
      <c r="G48" s="183"/>
      <c r="H48" s="157"/>
      <c r="I48" s="10"/>
      <c r="J48" s="10"/>
      <c r="K48" s="139"/>
      <c r="L48" s="139"/>
      <c r="M48" s="139"/>
      <c r="N48" s="4"/>
      <c r="O48" s="4"/>
      <c r="P48" s="4"/>
      <c r="Q48" s="4"/>
      <c r="R48" s="142"/>
      <c r="S48" s="145"/>
      <c r="T48" s="32"/>
      <c r="U48" s="4"/>
      <c r="V48" s="4"/>
      <c r="W48" s="143"/>
      <c r="X48" s="144"/>
      <c r="Y48" s="50"/>
      <c r="AA48" s="144"/>
      <c r="AB48" s="50"/>
    </row>
    <row r="49" spans="1:28" ht="15" customHeight="1" x14ac:dyDescent="0.25">
      <c r="A49" s="149">
        <v>41320</v>
      </c>
      <c r="B49" s="139"/>
      <c r="C49" s="145"/>
      <c r="D49" s="145"/>
      <c r="E49" s="155"/>
      <c r="F49" s="156"/>
      <c r="G49" s="183"/>
      <c r="H49" s="157"/>
      <c r="I49" s="10"/>
      <c r="J49" s="10"/>
      <c r="K49" s="139"/>
      <c r="L49" s="139"/>
      <c r="M49" s="139"/>
      <c r="N49" s="4"/>
      <c r="O49" s="4"/>
      <c r="P49" s="4"/>
      <c r="Q49" s="4"/>
      <c r="R49" s="142"/>
      <c r="S49" s="145"/>
      <c r="T49" s="32"/>
      <c r="U49" s="4"/>
      <c r="V49" s="4"/>
      <c r="W49" s="143"/>
      <c r="X49" s="144"/>
      <c r="Y49" s="50"/>
      <c r="AA49" s="144"/>
      <c r="AB49" s="50"/>
    </row>
    <row r="50" spans="1:28" ht="15" customHeight="1" x14ac:dyDescent="0.25">
      <c r="A50" s="149">
        <v>41321</v>
      </c>
      <c r="B50" s="139"/>
      <c r="C50" s="145"/>
      <c r="D50" s="145"/>
      <c r="E50" s="155"/>
      <c r="F50" s="156"/>
      <c r="G50" s="183"/>
      <c r="H50" s="157"/>
      <c r="I50" s="10"/>
      <c r="J50" s="10"/>
      <c r="K50" s="139"/>
      <c r="L50" s="139"/>
      <c r="M50" s="139"/>
      <c r="N50" s="4"/>
      <c r="O50" s="4"/>
      <c r="P50" s="4"/>
      <c r="Q50" s="4"/>
      <c r="R50" s="142"/>
      <c r="S50" s="145"/>
      <c r="T50" s="32"/>
      <c r="U50" s="4"/>
      <c r="V50" s="4"/>
      <c r="W50" s="143"/>
      <c r="X50" s="144"/>
      <c r="Y50" s="50"/>
      <c r="AA50" s="144"/>
      <c r="AB50" s="50"/>
    </row>
    <row r="51" spans="1:28" ht="15" customHeight="1" x14ac:dyDescent="0.25">
      <c r="A51" s="149">
        <v>41322</v>
      </c>
      <c r="B51" s="139"/>
      <c r="C51" s="145"/>
      <c r="D51" s="145"/>
      <c r="E51" s="155"/>
      <c r="F51" s="156"/>
      <c r="G51" s="183"/>
      <c r="H51" s="157"/>
      <c r="I51" s="10"/>
      <c r="J51" s="10"/>
      <c r="K51" s="139"/>
      <c r="L51" s="139"/>
      <c r="M51" s="139"/>
      <c r="N51" s="4"/>
      <c r="O51" s="4"/>
      <c r="P51" s="4"/>
      <c r="Q51" s="4"/>
      <c r="R51" s="142"/>
      <c r="S51" s="145"/>
      <c r="T51" s="32"/>
      <c r="U51" s="4"/>
      <c r="V51" s="4"/>
      <c r="W51" s="143"/>
      <c r="X51" s="144"/>
      <c r="Y51" s="50"/>
      <c r="AA51" s="144"/>
      <c r="AB51" s="50"/>
    </row>
    <row r="52" spans="1:28" ht="15" customHeight="1" x14ac:dyDescent="0.25">
      <c r="A52" s="149">
        <v>41323</v>
      </c>
      <c r="B52" s="139"/>
      <c r="C52" s="145"/>
      <c r="D52" s="145"/>
      <c r="E52" s="155"/>
      <c r="F52" s="156"/>
      <c r="G52" s="183"/>
      <c r="H52" s="157"/>
      <c r="I52" s="10"/>
      <c r="J52" s="10"/>
      <c r="K52" s="139"/>
      <c r="L52" s="139"/>
      <c r="M52" s="139"/>
      <c r="N52" s="4"/>
      <c r="O52" s="4"/>
      <c r="P52" s="4"/>
      <c r="Q52" s="4"/>
      <c r="R52" s="142"/>
      <c r="S52" s="145"/>
      <c r="T52" s="32"/>
      <c r="U52" s="4"/>
      <c r="V52" s="4"/>
      <c r="W52" s="143"/>
      <c r="X52" s="144"/>
      <c r="Y52" s="50"/>
      <c r="AA52" s="144"/>
      <c r="AB52" s="50"/>
    </row>
    <row r="53" spans="1:28" ht="15" customHeight="1" x14ac:dyDescent="0.25">
      <c r="A53" s="149">
        <v>41324</v>
      </c>
      <c r="B53" s="139"/>
      <c r="C53" s="145"/>
      <c r="D53" s="145"/>
      <c r="E53" s="155"/>
      <c r="F53" s="156"/>
      <c r="G53" s="183"/>
      <c r="H53" s="157"/>
      <c r="I53" s="10"/>
      <c r="J53" s="10"/>
      <c r="K53" s="139"/>
      <c r="L53" s="139"/>
      <c r="M53" s="139"/>
      <c r="N53" s="4"/>
      <c r="O53" s="4"/>
      <c r="P53" s="4"/>
      <c r="Q53" s="4"/>
      <c r="R53" s="142"/>
      <c r="S53" s="145"/>
      <c r="T53" s="32"/>
      <c r="U53" s="4"/>
      <c r="V53" s="4"/>
      <c r="W53" s="143"/>
      <c r="X53" s="144"/>
      <c r="Y53" s="50"/>
      <c r="AA53" s="144"/>
      <c r="AB53" s="50"/>
    </row>
    <row r="54" spans="1:28" ht="15" customHeight="1" x14ac:dyDescent="0.25">
      <c r="A54" s="149">
        <v>41325</v>
      </c>
      <c r="B54" s="139"/>
      <c r="C54" s="145"/>
      <c r="D54" s="145"/>
      <c r="E54" s="155"/>
      <c r="F54" s="156"/>
      <c r="G54" s="183"/>
      <c r="H54" s="157"/>
      <c r="I54" s="10"/>
      <c r="J54" s="10"/>
      <c r="K54" s="139"/>
      <c r="L54" s="139"/>
      <c r="M54" s="139"/>
      <c r="N54" s="4"/>
      <c r="O54" s="4"/>
      <c r="P54" s="4"/>
      <c r="Q54" s="4"/>
      <c r="R54" s="142"/>
      <c r="S54" s="145"/>
      <c r="T54" s="32"/>
      <c r="U54" s="4"/>
      <c r="V54" s="4"/>
      <c r="W54" s="143"/>
      <c r="X54" s="144"/>
      <c r="Y54" s="50"/>
      <c r="AA54" s="144"/>
      <c r="AB54" s="50"/>
    </row>
    <row r="55" spans="1:28" ht="15" customHeight="1" x14ac:dyDescent="0.25">
      <c r="A55" s="149">
        <v>41326</v>
      </c>
      <c r="B55" s="139"/>
      <c r="C55" s="145"/>
      <c r="D55" s="145"/>
      <c r="E55" s="155"/>
      <c r="F55" s="156"/>
      <c r="G55" s="183"/>
      <c r="H55" s="157"/>
      <c r="I55" s="10"/>
      <c r="J55" s="10"/>
      <c r="K55" s="139"/>
      <c r="L55" s="139"/>
      <c r="M55" s="139"/>
      <c r="N55" s="4"/>
      <c r="O55" s="4"/>
      <c r="P55" s="4"/>
      <c r="Q55" s="4"/>
      <c r="R55" s="142"/>
      <c r="S55" s="145"/>
      <c r="T55" s="32"/>
      <c r="U55" s="4"/>
      <c r="V55" s="4"/>
      <c r="W55" s="143"/>
      <c r="X55" s="144"/>
      <c r="Y55" s="50"/>
      <c r="AA55" s="144"/>
      <c r="AB55" s="50"/>
    </row>
    <row r="56" spans="1:28" ht="15" customHeight="1" x14ac:dyDescent="0.25">
      <c r="A56" s="149">
        <v>41327</v>
      </c>
      <c r="B56" s="139"/>
      <c r="C56" s="145"/>
      <c r="D56" s="145"/>
      <c r="E56" s="155"/>
      <c r="F56" s="156"/>
      <c r="G56" s="183"/>
      <c r="H56" s="157"/>
      <c r="I56" s="10"/>
      <c r="J56" s="10"/>
      <c r="K56" s="139"/>
      <c r="L56" s="139"/>
      <c r="M56" s="139"/>
      <c r="N56" s="4"/>
      <c r="O56" s="4"/>
      <c r="P56" s="4"/>
      <c r="Q56" s="4"/>
      <c r="R56" s="142"/>
      <c r="S56" s="145"/>
      <c r="T56" s="32"/>
      <c r="U56" s="4"/>
      <c r="V56" s="4"/>
      <c r="W56" s="143"/>
      <c r="X56" s="144"/>
      <c r="Y56" s="50"/>
      <c r="AA56" s="144"/>
      <c r="AB56" s="50"/>
    </row>
    <row r="57" spans="1:28" ht="15" customHeight="1" x14ac:dyDescent="0.25">
      <c r="A57" s="149">
        <v>41328</v>
      </c>
      <c r="B57" s="139"/>
      <c r="C57" s="145"/>
      <c r="D57" s="145"/>
      <c r="E57" s="155"/>
      <c r="F57" s="156"/>
      <c r="G57" s="183"/>
      <c r="H57" s="157"/>
      <c r="I57" s="10"/>
      <c r="J57" s="10"/>
      <c r="K57" s="139"/>
      <c r="L57" s="139"/>
      <c r="M57" s="139"/>
      <c r="N57" s="4"/>
      <c r="O57" s="4"/>
      <c r="P57" s="4"/>
      <c r="Q57" s="4"/>
      <c r="R57" s="142"/>
      <c r="S57" s="145"/>
      <c r="T57" s="32"/>
      <c r="U57" s="4"/>
      <c r="V57" s="4"/>
      <c r="W57" s="143"/>
      <c r="X57" s="144"/>
      <c r="Y57" s="50"/>
      <c r="AA57" s="144"/>
      <c r="AB57" s="50"/>
    </row>
    <row r="58" spans="1:28" ht="15" customHeight="1" x14ac:dyDescent="0.25">
      <c r="A58" s="149">
        <v>41329</v>
      </c>
      <c r="B58" s="139"/>
      <c r="C58" s="145"/>
      <c r="D58" s="145"/>
      <c r="E58" s="155"/>
      <c r="F58" s="156"/>
      <c r="G58" s="183"/>
      <c r="H58" s="157"/>
      <c r="I58" s="10"/>
      <c r="J58" s="10"/>
      <c r="K58" s="139"/>
      <c r="L58" s="139"/>
      <c r="M58" s="139"/>
      <c r="N58" s="4"/>
      <c r="O58" s="4"/>
      <c r="P58" s="4"/>
      <c r="Q58" s="4"/>
      <c r="R58" s="142"/>
      <c r="S58" s="145"/>
      <c r="T58" s="32"/>
      <c r="U58" s="4"/>
      <c r="V58" s="4"/>
      <c r="W58" s="143"/>
      <c r="X58" s="144"/>
      <c r="Y58" s="50"/>
      <c r="AA58" s="144"/>
      <c r="AB58" s="50"/>
    </row>
    <row r="59" spans="1:28" ht="15" customHeight="1" x14ac:dyDescent="0.25">
      <c r="A59" s="149">
        <v>41330</v>
      </c>
      <c r="B59" s="139"/>
      <c r="C59" s="145"/>
      <c r="D59" s="145"/>
      <c r="E59" s="155"/>
      <c r="F59" s="156"/>
      <c r="G59" s="183"/>
      <c r="H59" s="157"/>
      <c r="I59" s="10"/>
      <c r="J59" s="10"/>
      <c r="K59" s="139"/>
      <c r="L59" s="139"/>
      <c r="M59" s="139"/>
      <c r="N59" s="4"/>
      <c r="O59" s="4"/>
      <c r="P59" s="4"/>
      <c r="Q59" s="4"/>
      <c r="R59" s="142"/>
      <c r="S59" s="145"/>
      <c r="T59" s="32"/>
      <c r="U59" s="4"/>
      <c r="V59" s="4"/>
      <c r="W59" s="143"/>
      <c r="X59" s="144"/>
      <c r="Y59" s="50"/>
      <c r="AA59" s="144"/>
      <c r="AB59" s="50"/>
    </row>
    <row r="60" spans="1:28" ht="15" customHeight="1" x14ac:dyDescent="0.25">
      <c r="A60" s="149">
        <v>41331</v>
      </c>
      <c r="B60" s="139"/>
      <c r="C60" s="145"/>
      <c r="D60" s="145"/>
      <c r="E60" s="155"/>
      <c r="F60" s="156"/>
      <c r="G60" s="183"/>
      <c r="H60" s="157"/>
      <c r="I60" s="10"/>
      <c r="J60" s="10"/>
      <c r="K60" s="139"/>
      <c r="L60" s="139"/>
      <c r="M60" s="139"/>
      <c r="N60" s="4"/>
      <c r="O60" s="4"/>
      <c r="P60" s="4"/>
      <c r="Q60" s="4"/>
      <c r="R60" s="142"/>
      <c r="S60" s="145"/>
      <c r="T60" s="32"/>
      <c r="U60" s="4"/>
      <c r="V60" s="4"/>
      <c r="W60" s="143"/>
      <c r="X60" s="144"/>
      <c r="Y60" s="50"/>
      <c r="AA60" s="144"/>
      <c r="AB60" s="50"/>
    </row>
    <row r="61" spans="1:28" ht="15" customHeight="1" x14ac:dyDescent="0.25">
      <c r="A61" s="149">
        <v>41332</v>
      </c>
      <c r="B61" s="139"/>
      <c r="C61" s="145"/>
      <c r="D61" s="145"/>
      <c r="E61" s="155"/>
      <c r="F61" s="156"/>
      <c r="G61" s="183"/>
      <c r="H61" s="157"/>
      <c r="I61" s="10"/>
      <c r="J61" s="10"/>
      <c r="K61" s="139"/>
      <c r="L61" s="139"/>
      <c r="M61" s="139"/>
      <c r="N61" s="4"/>
      <c r="O61" s="4"/>
      <c r="P61" s="4"/>
      <c r="Q61" s="4"/>
      <c r="R61" s="142"/>
      <c r="S61" s="145"/>
      <c r="T61" s="32"/>
      <c r="U61" s="4"/>
      <c r="V61" s="4"/>
      <c r="W61" s="143"/>
      <c r="X61" s="144"/>
      <c r="Y61" s="50"/>
      <c r="AA61" s="144"/>
      <c r="AB61" s="50"/>
    </row>
    <row r="62" spans="1:28" ht="15" customHeight="1" x14ac:dyDescent="0.25">
      <c r="A62" s="149">
        <v>41333</v>
      </c>
      <c r="B62" s="139"/>
      <c r="C62" s="145"/>
      <c r="D62" s="145"/>
      <c r="E62" s="155"/>
      <c r="F62" s="156"/>
      <c r="G62" s="183"/>
      <c r="H62" s="157"/>
      <c r="I62" s="10"/>
      <c r="J62" s="10"/>
      <c r="K62" s="139"/>
      <c r="L62" s="139"/>
      <c r="M62" s="139"/>
      <c r="N62" s="4"/>
      <c r="O62" s="4"/>
      <c r="P62" s="4"/>
      <c r="Q62" s="4"/>
      <c r="R62" s="142"/>
      <c r="S62" s="145"/>
      <c r="T62" s="32"/>
      <c r="U62" s="4"/>
      <c r="V62" s="4"/>
      <c r="W62" s="143"/>
      <c r="X62" s="144"/>
      <c r="Y62" s="50"/>
      <c r="AA62" s="144"/>
      <c r="AB62" s="50"/>
    </row>
    <row r="63" spans="1:28" ht="15" customHeight="1" x14ac:dyDescent="0.25">
      <c r="A63" s="149">
        <v>41334</v>
      </c>
      <c r="B63" s="139"/>
      <c r="C63" s="145"/>
      <c r="D63" s="145"/>
      <c r="E63" s="155"/>
      <c r="F63" s="156"/>
      <c r="G63" s="183"/>
      <c r="H63" s="157"/>
      <c r="I63" s="10"/>
      <c r="J63" s="10"/>
      <c r="K63" s="139"/>
      <c r="L63" s="139"/>
      <c r="M63" s="139"/>
      <c r="N63" s="4"/>
      <c r="O63" s="4"/>
      <c r="P63" s="4"/>
      <c r="Q63" s="4"/>
      <c r="R63" s="142"/>
      <c r="S63" s="145"/>
      <c r="T63" s="32"/>
      <c r="U63" s="4"/>
      <c r="V63" s="4"/>
      <c r="W63" s="143"/>
      <c r="X63" s="144"/>
      <c r="Y63" s="50"/>
      <c r="AA63" s="144"/>
      <c r="AB63" s="50"/>
    </row>
    <row r="64" spans="1:28" ht="15" customHeight="1" x14ac:dyDescent="0.25">
      <c r="A64" s="149">
        <v>41335</v>
      </c>
      <c r="B64" s="139"/>
      <c r="C64" s="145"/>
      <c r="D64" s="145"/>
      <c r="E64" s="155"/>
      <c r="F64" s="156"/>
      <c r="G64" s="183"/>
      <c r="H64" s="157"/>
      <c r="I64" s="10"/>
      <c r="J64" s="10"/>
      <c r="K64" s="139"/>
      <c r="L64" s="139"/>
      <c r="M64" s="139"/>
      <c r="N64" s="4"/>
      <c r="O64" s="4"/>
      <c r="P64" s="4"/>
      <c r="Q64" s="4"/>
      <c r="R64" s="142"/>
      <c r="S64" s="145"/>
      <c r="T64" s="32"/>
      <c r="U64" s="4"/>
      <c r="V64" s="4"/>
      <c r="W64" s="143"/>
      <c r="X64" s="144"/>
      <c r="Y64" s="50"/>
      <c r="AA64" s="144"/>
      <c r="AB64" s="50"/>
    </row>
    <row r="65" spans="1:28" ht="15" customHeight="1" x14ac:dyDescent="0.25">
      <c r="A65" s="149">
        <v>41336</v>
      </c>
      <c r="B65" s="139"/>
      <c r="C65" s="145"/>
      <c r="D65" s="145"/>
      <c r="E65" s="155"/>
      <c r="F65" s="156"/>
      <c r="G65" s="183"/>
      <c r="H65" s="157"/>
      <c r="I65" s="10"/>
      <c r="J65" s="10"/>
      <c r="K65" s="139"/>
      <c r="L65" s="139"/>
      <c r="M65" s="139"/>
      <c r="N65" s="4"/>
      <c r="O65" s="4"/>
      <c r="P65" s="4"/>
      <c r="Q65" s="4"/>
      <c r="R65" s="142"/>
      <c r="S65" s="145"/>
      <c r="T65" s="32"/>
      <c r="U65" s="4"/>
      <c r="V65" s="4"/>
      <c r="W65" s="143"/>
      <c r="X65" s="144"/>
      <c r="Y65" s="50"/>
      <c r="AA65" s="144"/>
      <c r="AB65" s="50"/>
    </row>
    <row r="66" spans="1:28" ht="15" customHeight="1" x14ac:dyDescent="0.25">
      <c r="A66" s="149">
        <v>41337</v>
      </c>
      <c r="B66" s="139"/>
      <c r="C66" s="145"/>
      <c r="D66" s="145"/>
      <c r="E66" s="155"/>
      <c r="F66" s="156"/>
      <c r="G66" s="183"/>
      <c r="H66" s="157"/>
      <c r="I66" s="10"/>
      <c r="J66" s="10"/>
      <c r="K66" s="139"/>
      <c r="L66" s="139"/>
      <c r="M66" s="139"/>
      <c r="N66" s="4"/>
      <c r="O66" s="4"/>
      <c r="P66" s="4"/>
      <c r="Q66" s="4"/>
      <c r="R66" s="142"/>
      <c r="S66" s="145"/>
      <c r="T66" s="32"/>
      <c r="U66" s="4"/>
      <c r="V66" s="4"/>
      <c r="W66" s="143"/>
      <c r="X66" s="144"/>
      <c r="Y66" s="50"/>
      <c r="AA66" s="144"/>
      <c r="AB66" s="50"/>
    </row>
    <row r="67" spans="1:28" ht="15" customHeight="1" x14ac:dyDescent="0.25">
      <c r="A67" s="149">
        <v>41338</v>
      </c>
      <c r="B67" s="139"/>
      <c r="C67" s="145"/>
      <c r="D67" s="145"/>
      <c r="E67" s="155"/>
      <c r="F67" s="156"/>
      <c r="G67" s="183"/>
      <c r="H67" s="157"/>
      <c r="I67" s="10"/>
      <c r="J67" s="10"/>
      <c r="K67" s="139"/>
      <c r="L67" s="139"/>
      <c r="M67" s="139"/>
      <c r="N67" s="4"/>
      <c r="O67" s="4"/>
      <c r="P67" s="4"/>
      <c r="Q67" s="4"/>
      <c r="R67" s="142"/>
      <c r="S67" s="145"/>
      <c r="T67" s="32"/>
      <c r="U67" s="4"/>
      <c r="V67" s="4"/>
      <c r="W67" s="143"/>
      <c r="X67" s="144"/>
      <c r="Y67" s="50"/>
      <c r="AA67" s="144"/>
      <c r="AB67" s="50"/>
    </row>
    <row r="68" spans="1:28" ht="15" customHeight="1" x14ac:dyDescent="0.25">
      <c r="A68" s="149">
        <v>41339</v>
      </c>
      <c r="B68" s="139"/>
      <c r="C68" s="145"/>
      <c r="D68" s="145"/>
      <c r="E68" s="155"/>
      <c r="F68" s="156"/>
      <c r="G68" s="183"/>
      <c r="H68" s="157"/>
      <c r="I68" s="10"/>
      <c r="J68" s="10"/>
      <c r="K68" s="139"/>
      <c r="L68" s="139"/>
      <c r="M68" s="139"/>
      <c r="N68" s="4"/>
      <c r="O68" s="4"/>
      <c r="P68" s="4"/>
      <c r="Q68" s="4"/>
      <c r="R68" s="142"/>
      <c r="S68" s="145"/>
      <c r="T68" s="32"/>
      <c r="U68" s="4"/>
      <c r="V68" s="4"/>
      <c r="W68" s="143"/>
      <c r="X68" s="144"/>
      <c r="Y68" s="50"/>
      <c r="AA68" s="144"/>
      <c r="AB68" s="50"/>
    </row>
    <row r="69" spans="1:28" ht="15" customHeight="1" x14ac:dyDescent="0.25">
      <c r="A69" s="149">
        <v>41340</v>
      </c>
      <c r="B69" s="139"/>
      <c r="C69" s="145"/>
      <c r="D69" s="145"/>
      <c r="E69" s="155"/>
      <c r="F69" s="156"/>
      <c r="G69" s="183"/>
      <c r="H69" s="157"/>
      <c r="I69" s="10"/>
      <c r="J69" s="10"/>
      <c r="K69" s="139"/>
      <c r="L69" s="139"/>
      <c r="M69" s="139"/>
      <c r="N69" s="4"/>
      <c r="O69" s="4"/>
      <c r="P69" s="4"/>
      <c r="Q69" s="4"/>
      <c r="R69" s="142"/>
      <c r="S69" s="145"/>
      <c r="T69" s="32"/>
      <c r="U69" s="4"/>
      <c r="V69" s="4"/>
      <c r="W69" s="143"/>
      <c r="X69" s="144"/>
      <c r="Y69" s="50"/>
      <c r="AA69" s="144"/>
      <c r="AB69" s="50"/>
    </row>
    <row r="70" spans="1:28" ht="15" customHeight="1" x14ac:dyDescent="0.25">
      <c r="A70" s="149">
        <v>41341</v>
      </c>
      <c r="B70" s="139"/>
      <c r="C70" s="145"/>
      <c r="D70" s="145"/>
      <c r="E70" s="155"/>
      <c r="F70" s="156"/>
      <c r="G70" s="183"/>
      <c r="H70" s="157"/>
      <c r="I70" s="10"/>
      <c r="J70" s="10"/>
      <c r="K70" s="139"/>
      <c r="L70" s="139"/>
      <c r="M70" s="139"/>
      <c r="N70" s="4"/>
      <c r="O70" s="4"/>
      <c r="P70" s="4"/>
      <c r="Q70" s="4"/>
      <c r="R70" s="142"/>
      <c r="S70" s="145"/>
      <c r="T70" s="32"/>
      <c r="U70" s="4"/>
      <c r="V70" s="4"/>
      <c r="W70" s="143"/>
      <c r="X70" s="144"/>
      <c r="Y70" s="50"/>
      <c r="AA70" s="144"/>
      <c r="AB70" s="50"/>
    </row>
    <row r="71" spans="1:28" ht="15" customHeight="1" x14ac:dyDescent="0.25">
      <c r="A71" s="149">
        <v>41342</v>
      </c>
      <c r="B71" s="139"/>
      <c r="C71" s="145"/>
      <c r="D71" s="145"/>
      <c r="E71" s="155"/>
      <c r="F71" s="156"/>
      <c r="G71" s="183"/>
      <c r="H71" s="157"/>
      <c r="I71" s="10"/>
      <c r="J71" s="10"/>
      <c r="K71" s="139"/>
      <c r="L71" s="139"/>
      <c r="M71" s="139"/>
      <c r="N71" s="4"/>
      <c r="O71" s="4"/>
      <c r="P71" s="4"/>
      <c r="Q71" s="4"/>
      <c r="R71" s="142"/>
      <c r="S71" s="145"/>
      <c r="T71" s="32"/>
      <c r="U71" s="4"/>
      <c r="V71" s="4"/>
      <c r="W71" s="143"/>
      <c r="X71" s="144"/>
      <c r="Y71" s="50"/>
      <c r="AA71" s="144"/>
      <c r="AB71" s="50"/>
    </row>
    <row r="72" spans="1:28" ht="15" customHeight="1" x14ac:dyDescent="0.25">
      <c r="A72" s="149">
        <v>41343</v>
      </c>
      <c r="B72" s="139"/>
      <c r="C72" s="145"/>
      <c r="D72" s="145"/>
      <c r="E72" s="155"/>
      <c r="F72" s="156"/>
      <c r="G72" s="183"/>
      <c r="H72" s="157"/>
      <c r="I72" s="10"/>
      <c r="J72" s="10"/>
      <c r="K72" s="139"/>
      <c r="L72" s="139"/>
      <c r="M72" s="139"/>
      <c r="N72" s="4"/>
      <c r="O72" s="4"/>
      <c r="P72" s="4"/>
      <c r="Q72" s="4"/>
      <c r="R72" s="142"/>
      <c r="S72" s="145"/>
      <c r="T72" s="32"/>
      <c r="U72" s="4"/>
      <c r="V72" s="4"/>
      <c r="W72" s="143"/>
      <c r="X72" s="144"/>
      <c r="Y72" s="50"/>
      <c r="AA72" s="144"/>
      <c r="AB72" s="50"/>
    </row>
    <row r="73" spans="1:28" ht="15" customHeight="1" x14ac:dyDescent="0.25">
      <c r="A73" s="149">
        <v>41344</v>
      </c>
      <c r="B73" s="139"/>
      <c r="C73" s="145"/>
      <c r="D73" s="145"/>
      <c r="E73" s="155"/>
      <c r="F73" s="156"/>
      <c r="G73" s="183"/>
      <c r="H73" s="157"/>
      <c r="I73" s="10"/>
      <c r="J73" s="10"/>
      <c r="K73" s="139"/>
      <c r="L73" s="139"/>
      <c r="M73" s="139"/>
      <c r="N73" s="4"/>
      <c r="O73" s="4"/>
      <c r="P73" s="4"/>
      <c r="Q73" s="4"/>
      <c r="R73" s="142"/>
      <c r="S73" s="145"/>
      <c r="T73" s="32"/>
      <c r="U73" s="4"/>
      <c r="V73" s="4"/>
      <c r="W73" s="143"/>
      <c r="X73" s="144"/>
      <c r="Y73" s="50"/>
      <c r="AA73" s="144"/>
      <c r="AB73" s="50"/>
    </row>
    <row r="74" spans="1:28" ht="15" customHeight="1" x14ac:dyDescent="0.25">
      <c r="A74" s="149">
        <v>41345</v>
      </c>
      <c r="B74" s="139"/>
      <c r="C74" s="145"/>
      <c r="D74" s="145"/>
      <c r="E74" s="155"/>
      <c r="F74" s="156"/>
      <c r="G74" s="183"/>
      <c r="H74" s="157"/>
      <c r="I74" s="10"/>
      <c r="J74" s="10"/>
      <c r="K74" s="139"/>
      <c r="L74" s="139"/>
      <c r="M74" s="139"/>
      <c r="N74" s="4"/>
      <c r="O74" s="4"/>
      <c r="P74" s="4"/>
      <c r="Q74" s="4"/>
      <c r="R74" s="142"/>
      <c r="S74" s="145"/>
      <c r="T74" s="32"/>
      <c r="U74" s="4"/>
      <c r="V74" s="4"/>
      <c r="W74" s="143"/>
      <c r="X74" s="144"/>
      <c r="Y74" s="50"/>
      <c r="AA74" s="144"/>
      <c r="AB74" s="50"/>
    </row>
    <row r="75" spans="1:28" ht="15" customHeight="1" x14ac:dyDescent="0.25">
      <c r="A75" s="149">
        <v>41346</v>
      </c>
      <c r="B75" s="139"/>
      <c r="C75" s="145"/>
      <c r="D75" s="145"/>
      <c r="E75" s="155"/>
      <c r="F75" s="156"/>
      <c r="G75" s="183"/>
      <c r="H75" s="157"/>
      <c r="I75" s="10"/>
      <c r="J75" s="10"/>
      <c r="K75" s="139"/>
      <c r="L75" s="139"/>
      <c r="M75" s="139"/>
      <c r="N75" s="4"/>
      <c r="O75" s="4"/>
      <c r="P75" s="4"/>
      <c r="Q75" s="4"/>
      <c r="R75" s="142"/>
      <c r="S75" s="145"/>
      <c r="T75" s="32"/>
      <c r="U75" s="4"/>
      <c r="V75" s="4"/>
      <c r="W75" s="143"/>
      <c r="X75" s="144"/>
      <c r="Y75" s="50"/>
      <c r="AA75" s="144"/>
      <c r="AB75" s="50"/>
    </row>
    <row r="76" spans="1:28" ht="15" customHeight="1" x14ac:dyDescent="0.25">
      <c r="A76" s="149">
        <v>41347</v>
      </c>
      <c r="B76" s="139"/>
      <c r="C76" s="145"/>
      <c r="D76" s="145"/>
      <c r="E76" s="155"/>
      <c r="F76" s="156"/>
      <c r="G76" s="183"/>
      <c r="H76" s="157"/>
      <c r="I76" s="10"/>
      <c r="J76" s="10"/>
      <c r="K76" s="139"/>
      <c r="L76" s="139"/>
      <c r="M76" s="139"/>
      <c r="N76" s="4"/>
      <c r="O76" s="4"/>
      <c r="P76" s="4"/>
      <c r="Q76" s="4"/>
      <c r="R76" s="142"/>
      <c r="S76" s="145"/>
      <c r="T76" s="32"/>
      <c r="U76" s="4"/>
      <c r="V76" s="4"/>
      <c r="W76" s="143"/>
      <c r="X76" s="144"/>
      <c r="Y76" s="50"/>
      <c r="AA76" s="144"/>
      <c r="AB76" s="50"/>
    </row>
    <row r="77" spans="1:28" ht="15" customHeight="1" x14ac:dyDescent="0.25">
      <c r="A77" s="149">
        <v>41348</v>
      </c>
      <c r="B77" s="139"/>
      <c r="C77" s="145"/>
      <c r="D77" s="145"/>
      <c r="E77" s="155"/>
      <c r="F77" s="156"/>
      <c r="G77" s="183"/>
      <c r="H77" s="157"/>
      <c r="I77" s="10"/>
      <c r="J77" s="10"/>
      <c r="K77" s="139"/>
      <c r="L77" s="139"/>
      <c r="M77" s="139"/>
      <c r="N77" s="4"/>
      <c r="O77" s="4"/>
      <c r="P77" s="4"/>
      <c r="Q77" s="4"/>
      <c r="R77" s="142"/>
      <c r="S77" s="145"/>
      <c r="T77" s="32"/>
      <c r="U77" s="4"/>
      <c r="V77" s="4"/>
      <c r="W77" s="143"/>
      <c r="X77" s="144"/>
      <c r="Y77" s="50"/>
      <c r="AA77" s="144"/>
      <c r="AB77" s="50"/>
    </row>
    <row r="78" spans="1:28" ht="15" customHeight="1" x14ac:dyDescent="0.25">
      <c r="A78" s="149">
        <v>41349</v>
      </c>
      <c r="B78" s="139"/>
      <c r="C78" s="145"/>
      <c r="D78" s="145"/>
      <c r="E78" s="155"/>
      <c r="F78" s="156"/>
      <c r="G78" s="183"/>
      <c r="H78" s="157"/>
      <c r="I78" s="10"/>
      <c r="J78" s="10"/>
      <c r="K78" s="139"/>
      <c r="L78" s="139"/>
      <c r="M78" s="139"/>
      <c r="N78" s="4"/>
      <c r="O78" s="4"/>
      <c r="P78" s="4"/>
      <c r="Q78" s="4"/>
      <c r="R78" s="142"/>
      <c r="S78" s="145"/>
      <c r="T78" s="32"/>
      <c r="U78" s="4"/>
      <c r="V78" s="4"/>
      <c r="W78" s="143"/>
      <c r="X78" s="144"/>
      <c r="Y78" s="50"/>
      <c r="AA78" s="144"/>
      <c r="AB78" s="50"/>
    </row>
    <row r="79" spans="1:28" ht="15" customHeight="1" x14ac:dyDescent="0.25">
      <c r="A79" s="149">
        <v>41350</v>
      </c>
      <c r="B79" s="139"/>
      <c r="C79" s="145"/>
      <c r="D79" s="145"/>
      <c r="E79" s="155"/>
      <c r="F79" s="156"/>
      <c r="G79" s="183"/>
      <c r="H79" s="157"/>
      <c r="I79" s="10"/>
      <c r="J79" s="10"/>
      <c r="K79" s="139"/>
      <c r="L79" s="139"/>
      <c r="M79" s="139"/>
      <c r="N79" s="4"/>
      <c r="O79" s="4"/>
      <c r="P79" s="4"/>
      <c r="Q79" s="4"/>
      <c r="R79" s="142"/>
      <c r="S79" s="145"/>
      <c r="T79" s="32"/>
      <c r="U79" s="4"/>
      <c r="V79" s="4"/>
      <c r="W79" s="143"/>
      <c r="X79" s="144"/>
      <c r="Y79" s="50"/>
      <c r="AA79" s="144"/>
      <c r="AB79" s="50"/>
    </row>
    <row r="80" spans="1:28" ht="15" customHeight="1" x14ac:dyDescent="0.25">
      <c r="A80" s="149">
        <v>41351</v>
      </c>
      <c r="B80" s="139"/>
      <c r="C80" s="145"/>
      <c r="D80" s="145"/>
      <c r="E80" s="155"/>
      <c r="F80" s="156"/>
      <c r="G80" s="183"/>
      <c r="H80" s="157"/>
      <c r="I80" s="10"/>
      <c r="J80" s="10"/>
      <c r="K80" s="139"/>
      <c r="L80" s="139"/>
      <c r="M80" s="139"/>
      <c r="N80" s="4"/>
      <c r="O80" s="4"/>
      <c r="P80" s="4"/>
      <c r="Q80" s="4"/>
      <c r="R80" s="142"/>
      <c r="S80" s="145"/>
      <c r="T80" s="32"/>
      <c r="U80" s="4"/>
      <c r="V80" s="4"/>
      <c r="W80" s="143"/>
      <c r="X80" s="144"/>
      <c r="Y80" s="50"/>
      <c r="AA80" s="144"/>
      <c r="AB80" s="50"/>
    </row>
    <row r="81" spans="1:28" ht="15" customHeight="1" x14ac:dyDescent="0.25">
      <c r="A81" s="149">
        <v>41352</v>
      </c>
      <c r="B81" s="139"/>
      <c r="C81" s="145"/>
      <c r="D81" s="145"/>
      <c r="E81" s="155"/>
      <c r="F81" s="156"/>
      <c r="G81" s="183"/>
      <c r="H81" s="157"/>
      <c r="I81" s="10"/>
      <c r="J81" s="10"/>
      <c r="K81" s="139"/>
      <c r="L81" s="139"/>
      <c r="M81" s="139"/>
      <c r="N81" s="4"/>
      <c r="O81" s="4"/>
      <c r="P81" s="4"/>
      <c r="Q81" s="4"/>
      <c r="R81" s="142"/>
      <c r="S81" s="145"/>
      <c r="T81" s="32"/>
      <c r="U81" s="4"/>
      <c r="V81" s="4"/>
      <c r="W81" s="143"/>
      <c r="X81" s="144"/>
      <c r="Y81" s="50"/>
      <c r="AA81" s="144"/>
      <c r="AB81" s="50"/>
    </row>
    <row r="82" spans="1:28" ht="15" customHeight="1" x14ac:dyDescent="0.25">
      <c r="A82" s="149">
        <v>41353</v>
      </c>
      <c r="B82" s="139"/>
      <c r="C82" s="145"/>
      <c r="D82" s="145"/>
      <c r="E82" s="155"/>
      <c r="F82" s="156"/>
      <c r="G82" s="183"/>
      <c r="H82" s="157"/>
      <c r="I82" s="10"/>
      <c r="J82" s="10"/>
      <c r="K82" s="139"/>
      <c r="L82" s="139"/>
      <c r="M82" s="139"/>
      <c r="N82" s="4"/>
      <c r="O82" s="4"/>
      <c r="P82" s="4"/>
      <c r="Q82" s="4"/>
      <c r="R82" s="142"/>
      <c r="S82" s="145"/>
      <c r="T82" s="32"/>
      <c r="U82" s="4"/>
      <c r="V82" s="4"/>
      <c r="W82" s="143"/>
      <c r="X82" s="144"/>
      <c r="Y82" s="50"/>
      <c r="AA82" s="144"/>
      <c r="AB82" s="50"/>
    </row>
    <row r="83" spans="1:28" ht="15" customHeight="1" x14ac:dyDescent="0.25">
      <c r="A83" s="149">
        <v>41354</v>
      </c>
      <c r="B83" s="139"/>
      <c r="C83" s="145"/>
      <c r="D83" s="145"/>
      <c r="E83" s="155"/>
      <c r="F83" s="156"/>
      <c r="G83" s="183"/>
      <c r="H83" s="157"/>
      <c r="I83" s="10"/>
      <c r="J83" s="10"/>
      <c r="K83" s="139"/>
      <c r="L83" s="139"/>
      <c r="M83" s="139"/>
      <c r="N83" s="4"/>
      <c r="O83" s="4"/>
      <c r="P83" s="4"/>
      <c r="Q83" s="4"/>
      <c r="R83" s="142"/>
      <c r="S83" s="145"/>
      <c r="T83" s="32"/>
      <c r="U83" s="4"/>
      <c r="V83" s="4"/>
      <c r="W83" s="143"/>
      <c r="X83" s="144"/>
      <c r="Y83" s="50"/>
      <c r="AA83" s="144"/>
      <c r="AB83" s="50"/>
    </row>
    <row r="84" spans="1:28" ht="15" customHeight="1" x14ac:dyDescent="0.25">
      <c r="A84" s="149">
        <v>41355</v>
      </c>
      <c r="B84" s="139"/>
      <c r="C84" s="145"/>
      <c r="D84" s="145"/>
      <c r="E84" s="155"/>
      <c r="F84" s="156"/>
      <c r="G84" s="183"/>
      <c r="H84" s="157"/>
      <c r="I84" s="10"/>
      <c r="J84" s="10"/>
      <c r="K84" s="139"/>
      <c r="L84" s="139"/>
      <c r="M84" s="139"/>
      <c r="N84" s="4"/>
      <c r="O84" s="4"/>
      <c r="P84" s="4"/>
      <c r="Q84" s="4"/>
      <c r="R84" s="142"/>
      <c r="S84" s="145"/>
      <c r="T84" s="32"/>
      <c r="U84" s="4"/>
      <c r="V84" s="4"/>
      <c r="W84" s="143"/>
      <c r="X84" s="144"/>
      <c r="Y84" s="50"/>
      <c r="AA84" s="144"/>
      <c r="AB84" s="50"/>
    </row>
    <row r="85" spans="1:28" ht="15" customHeight="1" x14ac:dyDescent="0.25">
      <c r="A85" s="149">
        <v>41356</v>
      </c>
      <c r="B85" s="139"/>
      <c r="C85" s="145"/>
      <c r="D85" s="145"/>
      <c r="E85" s="155"/>
      <c r="F85" s="156"/>
      <c r="G85" s="183"/>
      <c r="H85" s="157"/>
      <c r="I85" s="10"/>
      <c r="J85" s="10"/>
      <c r="K85" s="139"/>
      <c r="L85" s="139"/>
      <c r="M85" s="139"/>
      <c r="N85" s="4"/>
      <c r="O85" s="4"/>
      <c r="P85" s="4"/>
      <c r="Q85" s="4"/>
      <c r="R85" s="142"/>
      <c r="S85" s="145"/>
      <c r="T85" s="32"/>
      <c r="U85" s="4"/>
      <c r="V85" s="4"/>
      <c r="W85" s="143"/>
      <c r="X85" s="144"/>
      <c r="Y85" s="50"/>
      <c r="AA85" s="144"/>
      <c r="AB85" s="50"/>
    </row>
    <row r="86" spans="1:28" ht="15" customHeight="1" x14ac:dyDescent="0.25">
      <c r="A86" s="149">
        <v>41357</v>
      </c>
      <c r="B86" s="139"/>
      <c r="C86" s="145"/>
      <c r="D86" s="145"/>
      <c r="E86" s="155"/>
      <c r="F86" s="156"/>
      <c r="G86" s="183"/>
      <c r="H86" s="157"/>
      <c r="I86" s="10"/>
      <c r="J86" s="10"/>
      <c r="K86" s="139"/>
      <c r="L86" s="139"/>
      <c r="M86" s="139"/>
      <c r="N86" s="4"/>
      <c r="O86" s="4"/>
      <c r="P86" s="4"/>
      <c r="Q86" s="4"/>
      <c r="R86" s="142"/>
      <c r="S86" s="145"/>
      <c r="T86" s="32"/>
      <c r="U86" s="4"/>
      <c r="V86" s="4"/>
      <c r="W86" s="143"/>
      <c r="X86" s="144"/>
      <c r="Y86" s="50"/>
      <c r="AA86" s="144"/>
      <c r="AB86" s="50"/>
    </row>
    <row r="87" spans="1:28" ht="15" customHeight="1" x14ac:dyDescent="0.25">
      <c r="A87" s="149">
        <v>41358</v>
      </c>
      <c r="B87" s="139"/>
      <c r="C87" s="145"/>
      <c r="D87" s="145"/>
      <c r="E87" s="155"/>
      <c r="F87" s="156"/>
      <c r="G87" s="183"/>
      <c r="H87" s="157"/>
      <c r="I87" s="10"/>
      <c r="J87" s="10"/>
      <c r="K87" s="139"/>
      <c r="L87" s="139"/>
      <c r="M87" s="139"/>
      <c r="N87" s="4"/>
      <c r="O87" s="4"/>
      <c r="P87" s="4"/>
      <c r="Q87" s="4"/>
      <c r="R87" s="142"/>
      <c r="S87" s="145"/>
      <c r="T87" s="32"/>
      <c r="U87" s="4"/>
      <c r="V87" s="4"/>
      <c r="W87" s="143"/>
      <c r="X87" s="144"/>
      <c r="Y87" s="50"/>
      <c r="AA87" s="144"/>
      <c r="AB87" s="50"/>
    </row>
    <row r="88" spans="1:28" ht="15" customHeight="1" x14ac:dyDescent="0.25">
      <c r="A88" s="149">
        <v>41359</v>
      </c>
      <c r="B88" s="139"/>
      <c r="C88" s="145"/>
      <c r="D88" s="145"/>
      <c r="E88" s="155"/>
      <c r="F88" s="156"/>
      <c r="G88" s="183"/>
      <c r="H88" s="157"/>
      <c r="I88" s="10"/>
      <c r="J88" s="10"/>
      <c r="K88" s="139"/>
      <c r="L88" s="139"/>
      <c r="M88" s="139"/>
      <c r="N88" s="4"/>
      <c r="O88" s="4"/>
      <c r="P88" s="4"/>
      <c r="Q88" s="4"/>
      <c r="R88" s="142"/>
      <c r="S88" s="145"/>
      <c r="T88" s="32"/>
      <c r="U88" s="4"/>
      <c r="V88" s="4"/>
      <c r="W88" s="143"/>
      <c r="X88" s="144"/>
      <c r="Y88" s="50"/>
      <c r="AA88" s="144"/>
      <c r="AB88" s="50"/>
    </row>
    <row r="89" spans="1:28" ht="15" customHeight="1" x14ac:dyDescent="0.25">
      <c r="A89" s="149">
        <v>41360</v>
      </c>
      <c r="B89" s="139"/>
      <c r="C89" s="145"/>
      <c r="D89" s="145"/>
      <c r="E89" s="155"/>
      <c r="F89" s="156"/>
      <c r="G89" s="183"/>
      <c r="H89" s="157"/>
      <c r="I89" s="10"/>
      <c r="J89" s="10"/>
      <c r="K89" s="139"/>
      <c r="L89" s="139"/>
      <c r="M89" s="139"/>
      <c r="N89" s="4"/>
      <c r="O89" s="4"/>
      <c r="P89" s="4"/>
      <c r="Q89" s="4"/>
      <c r="R89" s="142"/>
      <c r="S89" s="145"/>
      <c r="T89" s="32"/>
      <c r="U89" s="4"/>
      <c r="V89" s="4"/>
      <c r="W89" s="143"/>
      <c r="X89" s="144"/>
      <c r="Y89" s="50"/>
      <c r="AA89" s="144"/>
      <c r="AB89" s="50"/>
    </row>
    <row r="90" spans="1:28" ht="15" customHeight="1" x14ac:dyDescent="0.25">
      <c r="A90" s="149">
        <v>41361</v>
      </c>
      <c r="B90" s="139"/>
      <c r="C90" s="145"/>
      <c r="D90" s="145"/>
      <c r="E90" s="155"/>
      <c r="F90" s="156"/>
      <c r="G90" s="183"/>
      <c r="H90" s="157"/>
      <c r="I90" s="10"/>
      <c r="J90" s="10"/>
      <c r="K90" s="139"/>
      <c r="L90" s="139"/>
      <c r="M90" s="139"/>
      <c r="N90" s="4"/>
      <c r="O90" s="4"/>
      <c r="P90" s="4"/>
      <c r="Q90" s="4"/>
      <c r="R90" s="142"/>
      <c r="S90" s="145"/>
      <c r="T90" s="32"/>
      <c r="U90" s="4"/>
      <c r="V90" s="4"/>
      <c r="W90" s="143"/>
      <c r="X90" s="144"/>
      <c r="Y90" s="50"/>
      <c r="AA90" s="144"/>
      <c r="AB90" s="50"/>
    </row>
    <row r="91" spans="1:28" ht="15" customHeight="1" x14ac:dyDescent="0.25">
      <c r="A91" s="149">
        <v>41362</v>
      </c>
      <c r="B91" s="139"/>
      <c r="C91" s="145"/>
      <c r="D91" s="145"/>
      <c r="E91" s="155"/>
      <c r="F91" s="156"/>
      <c r="G91" s="183"/>
      <c r="H91" s="157"/>
      <c r="I91" s="10"/>
      <c r="J91" s="10"/>
      <c r="K91" s="139"/>
      <c r="L91" s="139"/>
      <c r="M91" s="139"/>
      <c r="N91" s="4"/>
      <c r="O91" s="4"/>
      <c r="P91" s="4"/>
      <c r="Q91" s="4"/>
      <c r="R91" s="142"/>
      <c r="S91" s="145"/>
      <c r="T91" s="32"/>
      <c r="U91" s="4"/>
      <c r="V91" s="4"/>
      <c r="W91" s="143"/>
      <c r="X91" s="144"/>
      <c r="Y91" s="50"/>
      <c r="AA91" s="144"/>
      <c r="AB91" s="50"/>
    </row>
    <row r="92" spans="1:28" ht="15" customHeight="1" x14ac:dyDescent="0.25">
      <c r="A92" s="149">
        <v>41363</v>
      </c>
      <c r="B92" s="139"/>
      <c r="C92" s="145"/>
      <c r="D92" s="145"/>
      <c r="E92" s="155"/>
      <c r="F92" s="156"/>
      <c r="G92" s="183"/>
      <c r="H92" s="157"/>
      <c r="I92" s="10"/>
      <c r="J92" s="10"/>
      <c r="K92" s="139"/>
      <c r="L92" s="139"/>
      <c r="M92" s="139"/>
      <c r="N92" s="4"/>
      <c r="O92" s="4"/>
      <c r="P92" s="4"/>
      <c r="Q92" s="4"/>
      <c r="R92" s="142"/>
      <c r="S92" s="145"/>
      <c r="T92" s="32"/>
      <c r="U92" s="4"/>
      <c r="V92" s="4"/>
      <c r="W92" s="143"/>
      <c r="X92" s="144"/>
      <c r="Y92" s="50"/>
      <c r="AA92" s="144"/>
      <c r="AB92" s="50"/>
    </row>
    <row r="93" spans="1:28" ht="15" customHeight="1" x14ac:dyDescent="0.25">
      <c r="A93" s="149">
        <v>41364</v>
      </c>
      <c r="B93" s="139"/>
      <c r="C93" s="145"/>
      <c r="D93" s="145"/>
      <c r="E93" s="155"/>
      <c r="F93" s="156"/>
      <c r="G93" s="183"/>
      <c r="H93" s="157"/>
      <c r="I93" s="10"/>
      <c r="J93" s="10"/>
      <c r="K93" s="139"/>
      <c r="L93" s="139"/>
      <c r="M93" s="139"/>
      <c r="N93" s="4"/>
      <c r="O93" s="4"/>
      <c r="P93" s="4"/>
      <c r="Q93" s="4"/>
      <c r="R93" s="142"/>
      <c r="S93" s="145"/>
      <c r="T93" s="32"/>
      <c r="U93" s="4"/>
      <c r="V93" s="4"/>
      <c r="W93" s="143"/>
      <c r="X93" s="144"/>
      <c r="Y93" s="50"/>
      <c r="AA93" s="144"/>
      <c r="AB93" s="50"/>
    </row>
    <row r="94" spans="1:28" ht="15" customHeight="1" x14ac:dyDescent="0.25">
      <c r="A94" s="149">
        <v>41365</v>
      </c>
      <c r="B94" s="139"/>
      <c r="C94" s="145"/>
      <c r="D94" s="145"/>
      <c r="E94" s="155"/>
      <c r="F94" s="156"/>
      <c r="G94" s="183"/>
      <c r="H94" s="157"/>
      <c r="I94" s="10"/>
      <c r="J94" s="10"/>
      <c r="K94" s="139"/>
      <c r="L94" s="139"/>
      <c r="M94" s="139"/>
      <c r="N94" s="4"/>
      <c r="O94" s="4"/>
      <c r="P94" s="4"/>
      <c r="Q94" s="4"/>
      <c r="R94" s="142"/>
      <c r="S94" s="145"/>
      <c r="T94" s="32"/>
      <c r="U94" s="4"/>
      <c r="V94" s="4"/>
      <c r="W94" s="143"/>
      <c r="X94" s="144"/>
      <c r="Y94" s="50"/>
      <c r="AA94" s="144"/>
      <c r="AB94" s="50"/>
    </row>
    <row r="95" spans="1:28" ht="18" customHeight="1" x14ac:dyDescent="0.25">
      <c r="A95" s="149">
        <v>41366</v>
      </c>
      <c r="B95" s="139"/>
      <c r="C95" s="145"/>
      <c r="D95" s="145"/>
      <c r="E95" s="155"/>
      <c r="F95" s="156"/>
      <c r="G95" s="183"/>
      <c r="H95" s="157"/>
      <c r="I95" s="10"/>
      <c r="J95" s="10"/>
      <c r="K95" s="139"/>
      <c r="L95" s="139"/>
      <c r="M95" s="139"/>
      <c r="N95" s="4"/>
      <c r="O95" s="4"/>
      <c r="P95" s="4"/>
      <c r="Q95" s="4"/>
      <c r="R95" s="142"/>
      <c r="S95" s="145"/>
      <c r="T95" s="32"/>
      <c r="U95" s="4"/>
      <c r="V95" s="4"/>
      <c r="W95" s="143"/>
      <c r="X95" s="144"/>
      <c r="Y95" s="50"/>
      <c r="AA95" s="144"/>
      <c r="AB95" s="50"/>
    </row>
    <row r="96" spans="1:28" ht="19.5" customHeight="1" x14ac:dyDescent="0.25">
      <c r="A96" s="149">
        <v>41367</v>
      </c>
      <c r="B96" s="139"/>
      <c r="C96" s="145"/>
      <c r="D96" s="145"/>
      <c r="E96" s="155"/>
      <c r="F96" s="156"/>
      <c r="G96" s="183"/>
      <c r="H96" s="157"/>
      <c r="I96" s="10"/>
      <c r="J96" s="10"/>
      <c r="K96" s="139"/>
      <c r="L96" s="139"/>
      <c r="M96" s="139"/>
      <c r="N96" s="4"/>
      <c r="O96" s="4"/>
      <c r="P96" s="4"/>
      <c r="Q96" s="4"/>
      <c r="R96" s="142"/>
      <c r="S96" s="145"/>
      <c r="T96" s="32"/>
      <c r="U96" s="4"/>
      <c r="V96" s="4"/>
      <c r="W96" s="143"/>
      <c r="X96" s="144"/>
      <c r="Y96" s="50"/>
      <c r="AA96" s="144"/>
      <c r="AB96" s="50"/>
    </row>
    <row r="97" spans="1:27" x14ac:dyDescent="0.25">
      <c r="A97" s="264">
        <v>41368</v>
      </c>
      <c r="B97" s="134" t="s">
        <v>1</v>
      </c>
      <c r="C97" s="5">
        <v>0.39750000000000002</v>
      </c>
      <c r="D97" s="5">
        <v>1.2999999999999999E-2</v>
      </c>
      <c r="E97" s="158">
        <f t="shared" ref="E97:E105" si="0">C97-D97</f>
        <v>0.38450000000000001</v>
      </c>
      <c r="F97" s="156">
        <f t="shared" ref="F97:F106" si="1">(E97*$AB$1)*S97</f>
        <v>93.433499999999995</v>
      </c>
      <c r="G97" s="183">
        <f>F97/30*100</f>
        <v>311.44499999999999</v>
      </c>
      <c r="H97" s="157">
        <f t="shared" ref="H97:H106" si="2">G97*$Y$1</f>
        <v>560.601</v>
      </c>
      <c r="I97" s="185"/>
      <c r="J97" s="19"/>
      <c r="K97" s="139"/>
      <c r="L97" s="139"/>
      <c r="M97" s="139"/>
      <c r="N97" s="6"/>
      <c r="O97" s="6"/>
      <c r="P97" s="6"/>
      <c r="Q97" s="6"/>
      <c r="R97" s="142"/>
      <c r="S97" s="5">
        <v>2.7E-2</v>
      </c>
      <c r="T97" s="32"/>
      <c r="U97" s="2"/>
      <c r="V97" s="12">
        <v>155</v>
      </c>
      <c r="W97" s="47"/>
    </row>
    <row r="98" spans="1:27" x14ac:dyDescent="0.25">
      <c r="A98" s="266"/>
      <c r="B98" s="134" t="s">
        <v>4</v>
      </c>
      <c r="C98" s="5">
        <v>0.35260000000000002</v>
      </c>
      <c r="D98" s="5">
        <v>0.23150000000000001</v>
      </c>
      <c r="E98" s="158">
        <f t="shared" si="0"/>
        <v>0.12110000000000001</v>
      </c>
      <c r="F98" s="156">
        <f t="shared" si="1"/>
        <v>23.977800000000002</v>
      </c>
      <c r="G98" s="183">
        <f>F98/30*100</f>
        <v>79.926000000000002</v>
      </c>
      <c r="H98" s="157">
        <f t="shared" si="2"/>
        <v>143.86680000000001</v>
      </c>
      <c r="I98" s="185"/>
      <c r="J98" s="19"/>
      <c r="K98" s="139"/>
      <c r="L98" s="139"/>
      <c r="M98" s="139"/>
      <c r="N98" s="6"/>
      <c r="O98" s="6"/>
      <c r="P98" s="6"/>
      <c r="Q98" s="6"/>
      <c r="R98" s="142"/>
      <c r="S98" s="5">
        <v>2.1999999999999999E-2</v>
      </c>
      <c r="T98" s="32"/>
      <c r="U98" s="2"/>
      <c r="V98" s="12">
        <v>85</v>
      </c>
      <c r="W98" s="47"/>
    </row>
    <row r="99" spans="1:27" x14ac:dyDescent="0.25">
      <c r="A99" s="264">
        <v>41369</v>
      </c>
      <c r="B99" s="134" t="s">
        <v>1</v>
      </c>
      <c r="C99" s="5">
        <v>0.33889999999999998</v>
      </c>
      <c r="D99" s="5">
        <v>1.06E-2</v>
      </c>
      <c r="E99" s="158">
        <f t="shared" si="0"/>
        <v>0.32829999999999998</v>
      </c>
      <c r="F99" s="156">
        <f t="shared" si="1"/>
        <v>73.572029999999998</v>
      </c>
      <c r="G99" s="183">
        <f t="shared" ref="G99:G124" si="3">F99/30*100</f>
        <v>245.24010000000001</v>
      </c>
      <c r="H99" s="157">
        <f t="shared" si="2"/>
        <v>441.43218000000002</v>
      </c>
      <c r="I99" s="227">
        <f>SUM(G99:G102)</f>
        <v>973.40550000000007</v>
      </c>
      <c r="J99" s="235">
        <f>SUM(H99:H102)</f>
        <v>1752.1299000000004</v>
      </c>
      <c r="K99" s="139"/>
      <c r="L99" s="139"/>
      <c r="M99" s="139"/>
      <c r="N99" s="6"/>
      <c r="O99" s="6"/>
      <c r="P99" s="6"/>
      <c r="Q99" s="6"/>
      <c r="R99" s="142"/>
      <c r="S99" s="5">
        <v>2.4899999999999999E-2</v>
      </c>
      <c r="T99" s="32"/>
      <c r="U99" s="2"/>
      <c r="V99" s="12">
        <v>161</v>
      </c>
      <c r="W99" s="47"/>
    </row>
    <row r="100" spans="1:27" x14ac:dyDescent="0.25">
      <c r="A100" s="265"/>
      <c r="B100" s="134" t="s">
        <v>2</v>
      </c>
      <c r="C100" s="7">
        <v>0.61</v>
      </c>
      <c r="D100" s="7">
        <v>0.21</v>
      </c>
      <c r="E100" s="158">
        <f t="shared" si="0"/>
        <v>0.4</v>
      </c>
      <c r="F100" s="156">
        <f t="shared" si="1"/>
        <v>87.84</v>
      </c>
      <c r="G100" s="183">
        <f t="shared" si="3"/>
        <v>292.8</v>
      </c>
      <c r="H100" s="157">
        <f t="shared" si="2"/>
        <v>527.04000000000008</v>
      </c>
      <c r="I100" s="228"/>
      <c r="J100" s="252"/>
      <c r="K100" s="139">
        <v>14.92</v>
      </c>
      <c r="L100" s="139"/>
      <c r="M100" s="139"/>
      <c r="N100" s="6"/>
      <c r="O100" s="6"/>
      <c r="P100" s="6"/>
      <c r="Q100" s="6"/>
      <c r="R100" s="142"/>
      <c r="S100" s="5">
        <v>2.4400000000000002E-2</v>
      </c>
      <c r="T100" s="32"/>
      <c r="U100" s="2"/>
      <c r="V100" s="12">
        <v>146</v>
      </c>
      <c r="W100" s="47"/>
    </row>
    <row r="101" spans="1:27" x14ac:dyDescent="0.25">
      <c r="A101" s="265"/>
      <c r="B101" s="134" t="s">
        <v>2</v>
      </c>
      <c r="C101" s="5">
        <v>0.63660000000000005</v>
      </c>
      <c r="D101" s="5">
        <v>0.34839999999999999</v>
      </c>
      <c r="E101" s="158">
        <f t="shared" si="0"/>
        <v>0.28820000000000007</v>
      </c>
      <c r="F101" s="156">
        <f t="shared" si="1"/>
        <v>61.732440000000018</v>
      </c>
      <c r="G101" s="183">
        <f t="shared" si="3"/>
        <v>205.77480000000006</v>
      </c>
      <c r="H101" s="157">
        <f t="shared" si="2"/>
        <v>370.39464000000009</v>
      </c>
      <c r="I101" s="228"/>
      <c r="J101" s="252"/>
      <c r="K101" s="139">
        <v>4.5</v>
      </c>
      <c r="L101" s="139"/>
      <c r="M101" s="139"/>
      <c r="N101" s="6"/>
      <c r="O101" s="6"/>
      <c r="P101" s="6"/>
      <c r="Q101" s="6"/>
      <c r="R101" s="142"/>
      <c r="S101" s="5">
        <v>2.3800000000000002E-2</v>
      </c>
      <c r="T101" s="32"/>
      <c r="U101" s="1"/>
      <c r="V101" s="12">
        <v>159</v>
      </c>
      <c r="W101" s="47"/>
    </row>
    <row r="102" spans="1:27" x14ac:dyDescent="0.25">
      <c r="A102" s="266"/>
      <c r="B102" s="134" t="s">
        <v>2</v>
      </c>
      <c r="C102" s="5">
        <v>0.74180000000000001</v>
      </c>
      <c r="D102" s="5">
        <v>0.4405</v>
      </c>
      <c r="E102" s="158">
        <f t="shared" si="0"/>
        <v>0.30130000000000001</v>
      </c>
      <c r="F102" s="156">
        <f t="shared" si="1"/>
        <v>68.87718000000001</v>
      </c>
      <c r="G102" s="183">
        <f t="shared" si="3"/>
        <v>229.59060000000005</v>
      </c>
      <c r="H102" s="157">
        <f t="shared" si="2"/>
        <v>413.26308000000012</v>
      </c>
      <c r="I102" s="251"/>
      <c r="J102" s="253"/>
      <c r="K102" s="139">
        <v>7.75</v>
      </c>
      <c r="L102" s="139"/>
      <c r="M102" s="139"/>
      <c r="N102" s="31"/>
      <c r="O102" s="17"/>
      <c r="P102" s="17"/>
      <c r="Q102" s="17"/>
      <c r="R102" s="142"/>
      <c r="S102" s="5">
        <v>2.5399999999999999E-2</v>
      </c>
      <c r="T102" s="32"/>
      <c r="U102" s="2"/>
      <c r="V102" s="12">
        <v>160.4</v>
      </c>
      <c r="W102" s="48"/>
    </row>
    <row r="103" spans="1:27" x14ac:dyDescent="0.25">
      <c r="A103" s="264">
        <v>41370</v>
      </c>
      <c r="B103" s="134" t="s">
        <v>1</v>
      </c>
      <c r="C103" s="5">
        <v>0.47049999999999997</v>
      </c>
      <c r="D103" s="5">
        <v>0.1875</v>
      </c>
      <c r="E103" s="159">
        <f t="shared" si="0"/>
        <v>0.28299999999999997</v>
      </c>
      <c r="F103" s="156">
        <f t="shared" si="1"/>
        <v>64.693799999999982</v>
      </c>
      <c r="G103" s="183">
        <f t="shared" si="3"/>
        <v>215.64599999999996</v>
      </c>
      <c r="H103" s="157">
        <f t="shared" si="2"/>
        <v>388.16279999999995</v>
      </c>
      <c r="I103" s="227">
        <f>SUM(G103:G106)</f>
        <v>850.69799999999998</v>
      </c>
      <c r="J103" s="235">
        <f>SUM(H103:H106)</f>
        <v>1531.2564</v>
      </c>
      <c r="K103" s="139"/>
      <c r="L103" s="139"/>
      <c r="M103" s="139"/>
      <c r="N103" s="31"/>
      <c r="O103" s="17"/>
      <c r="P103" s="17"/>
      <c r="Q103" s="17"/>
      <c r="R103" s="142"/>
      <c r="S103" s="5">
        <v>2.5399999999999999E-2</v>
      </c>
      <c r="T103" s="32"/>
      <c r="U103" s="2"/>
      <c r="V103" s="13">
        <v>154</v>
      </c>
      <c r="W103" s="48"/>
    </row>
    <row r="104" spans="1:27" x14ac:dyDescent="0.25">
      <c r="A104" s="265"/>
      <c r="B104" s="134" t="s">
        <v>2</v>
      </c>
      <c r="C104" s="5">
        <v>0.34689999999999999</v>
      </c>
      <c r="D104" s="5">
        <v>0.04</v>
      </c>
      <c r="E104" s="159">
        <f t="shared" si="0"/>
        <v>0.30690000000000001</v>
      </c>
      <c r="F104" s="156">
        <f t="shared" si="1"/>
        <v>71.814599999999999</v>
      </c>
      <c r="G104" s="183">
        <f t="shared" si="3"/>
        <v>239.38199999999998</v>
      </c>
      <c r="H104" s="157">
        <f t="shared" si="2"/>
        <v>430.88759999999996</v>
      </c>
      <c r="I104" s="228"/>
      <c r="J104" s="252"/>
      <c r="K104" s="139">
        <v>8.92</v>
      </c>
      <c r="L104" s="139"/>
      <c r="M104" s="139"/>
      <c r="N104" s="31"/>
      <c r="O104" s="17"/>
      <c r="P104" s="17"/>
      <c r="Q104" s="17"/>
      <c r="R104" s="142"/>
      <c r="S104" s="5">
        <v>2.5999999999999999E-2</v>
      </c>
      <c r="T104" s="32"/>
      <c r="U104" s="2"/>
      <c r="V104" s="13">
        <v>152</v>
      </c>
      <c r="W104" s="48"/>
    </row>
    <row r="105" spans="1:27" x14ac:dyDescent="0.25">
      <c r="A105" s="265"/>
      <c r="B105" s="134" t="s">
        <v>1</v>
      </c>
      <c r="C105" s="5">
        <v>0.65</v>
      </c>
      <c r="D105" s="5">
        <v>0.25</v>
      </c>
      <c r="E105" s="159">
        <f t="shared" si="0"/>
        <v>0.4</v>
      </c>
      <c r="F105" s="156">
        <f t="shared" si="1"/>
        <v>91.44</v>
      </c>
      <c r="G105" s="183">
        <f t="shared" si="3"/>
        <v>304.8</v>
      </c>
      <c r="H105" s="157">
        <f t="shared" si="2"/>
        <v>548.64</v>
      </c>
      <c r="I105" s="228"/>
      <c r="J105" s="252"/>
      <c r="K105" s="139"/>
      <c r="L105" s="139"/>
      <c r="M105" s="139"/>
      <c r="N105" s="31"/>
      <c r="O105" s="17"/>
      <c r="P105" s="17"/>
      <c r="Q105" s="17"/>
      <c r="R105" s="142"/>
      <c r="S105" s="5">
        <v>2.5399999999999999E-2</v>
      </c>
      <c r="T105" s="32"/>
      <c r="U105" s="2"/>
      <c r="V105" s="13">
        <v>164</v>
      </c>
      <c r="W105" s="48"/>
    </row>
    <row r="106" spans="1:27" x14ac:dyDescent="0.25">
      <c r="A106" s="266"/>
      <c r="B106" s="134" t="s">
        <v>4</v>
      </c>
      <c r="C106" s="5">
        <v>0.34</v>
      </c>
      <c r="D106" s="5">
        <v>0.21</v>
      </c>
      <c r="E106" s="159">
        <f t="shared" ref="E106:E113" si="4">C106-D106</f>
        <v>0.13000000000000003</v>
      </c>
      <c r="F106" s="156">
        <f t="shared" si="1"/>
        <v>27.261000000000006</v>
      </c>
      <c r="G106" s="183">
        <f t="shared" si="3"/>
        <v>90.870000000000019</v>
      </c>
      <c r="H106" s="157">
        <f t="shared" si="2"/>
        <v>163.56600000000003</v>
      </c>
      <c r="I106" s="251"/>
      <c r="J106" s="253"/>
      <c r="K106" s="139"/>
      <c r="L106" s="139"/>
      <c r="M106" s="139"/>
      <c r="N106" s="31"/>
      <c r="O106" s="17"/>
      <c r="P106" s="17"/>
      <c r="Q106" s="17"/>
      <c r="R106" s="142"/>
      <c r="S106" s="5">
        <v>2.3300000000000001E-2</v>
      </c>
      <c r="T106" s="32"/>
      <c r="U106" s="2"/>
      <c r="V106" s="13">
        <v>63</v>
      </c>
      <c r="W106" s="48"/>
    </row>
    <row r="107" spans="1:27" ht="15.75" thickBot="1" x14ac:dyDescent="0.3">
      <c r="A107" s="264">
        <v>41371</v>
      </c>
      <c r="B107" s="134" t="s">
        <v>2</v>
      </c>
      <c r="C107" s="25"/>
      <c r="D107" s="25"/>
      <c r="E107" s="160"/>
      <c r="F107" s="156"/>
      <c r="G107" s="183">
        <v>0</v>
      </c>
      <c r="H107" s="157"/>
      <c r="I107" s="186"/>
      <c r="J107" s="25"/>
      <c r="K107" s="139"/>
      <c r="L107" s="139"/>
      <c r="M107" s="139"/>
      <c r="N107" s="31"/>
      <c r="O107" s="178"/>
      <c r="P107" s="178"/>
      <c r="Q107" s="178"/>
      <c r="R107" s="148"/>
      <c r="S107" s="24" t="s">
        <v>8</v>
      </c>
      <c r="T107" s="151"/>
      <c r="U107" s="25"/>
      <c r="V107" s="26"/>
      <c r="W107" s="48"/>
    </row>
    <row r="108" spans="1:27" ht="45.75" customHeight="1" thickBot="1" x14ac:dyDescent="0.3">
      <c r="A108" s="265"/>
      <c r="B108" s="134" t="s">
        <v>2</v>
      </c>
      <c r="C108" s="5">
        <v>0.63109999999999999</v>
      </c>
      <c r="D108" s="5">
        <v>0.31940000000000002</v>
      </c>
      <c r="E108" s="159">
        <f t="shared" si="4"/>
        <v>0.31169999999999998</v>
      </c>
      <c r="F108" s="156">
        <f t="shared" ref="F108:F124" si="5">(E108*$AB$1)*S108</f>
        <v>84.720059999999989</v>
      </c>
      <c r="G108" s="183">
        <f t="shared" si="3"/>
        <v>282.40019999999998</v>
      </c>
      <c r="H108" s="157">
        <f t="shared" ref="H108:H124" si="6">G108*$Y$1</f>
        <v>508.32035999999999</v>
      </c>
      <c r="I108" s="227"/>
      <c r="J108" s="235">
        <f>SUM(H108:H111)</f>
        <v>1445.3661599999998</v>
      </c>
      <c r="K108" s="139"/>
      <c r="L108" s="139"/>
      <c r="M108" s="139"/>
      <c r="N108" s="31"/>
      <c r="O108" s="17"/>
      <c r="P108" s="17"/>
      <c r="Q108" s="17"/>
      <c r="R108" s="142"/>
      <c r="S108" s="14">
        <v>3.0200000000000001E-2</v>
      </c>
      <c r="T108" s="32"/>
      <c r="U108" s="2"/>
      <c r="V108" s="13">
        <v>159.25</v>
      </c>
      <c r="W108" s="48"/>
      <c r="Y108" s="80"/>
      <c r="Z108" s="82"/>
      <c r="AA108" s="81"/>
    </row>
    <row r="109" spans="1:27" x14ac:dyDescent="0.25">
      <c r="A109" s="265"/>
      <c r="B109" s="134" t="s">
        <v>1</v>
      </c>
      <c r="C109" s="5">
        <v>0.3</v>
      </c>
      <c r="D109" s="5">
        <v>0.05</v>
      </c>
      <c r="E109" s="159">
        <f t="shared" si="4"/>
        <v>0.25</v>
      </c>
      <c r="F109" s="156">
        <f t="shared" si="5"/>
        <v>67.5</v>
      </c>
      <c r="G109" s="183">
        <f t="shared" si="3"/>
        <v>225</v>
      </c>
      <c r="H109" s="157">
        <f t="shared" si="6"/>
        <v>405</v>
      </c>
      <c r="I109" s="228"/>
      <c r="J109" s="252"/>
      <c r="K109" s="139">
        <v>16.75</v>
      </c>
      <c r="L109" s="139"/>
      <c r="M109" s="139"/>
      <c r="N109" s="31"/>
      <c r="O109" s="17"/>
      <c r="P109" s="17"/>
      <c r="Q109" s="17"/>
      <c r="R109" s="142"/>
      <c r="S109" s="14">
        <v>0.03</v>
      </c>
      <c r="T109" s="32"/>
      <c r="U109" s="1"/>
      <c r="V109" s="13">
        <v>160</v>
      </c>
      <c r="X109" s="254"/>
      <c r="Y109" s="78"/>
      <c r="Z109" s="79">
        <f>AVERAGE(G99,G103,G105,G109,G112,G116,G118,G121,G123,G126,G131,G133,G136,G138,G141,G144,G146,G149,G151,G164,G166,G192,G194)</f>
        <v>261.61612173913045</v>
      </c>
      <c r="AA109" s="79">
        <f>AVERAGE(H99,H103,H105,H109,H112,H116,H118,H121,H123,H126,H131,H133,H136,H138,H141,H144,H146,H149,H151,H164,H166,H192,H194)</f>
        <v>470.90901913043473</v>
      </c>
    </row>
    <row r="110" spans="1:27" x14ac:dyDescent="0.25">
      <c r="A110" s="265"/>
      <c r="B110" s="134" t="s">
        <v>2</v>
      </c>
      <c r="C110" s="5">
        <v>0.4471</v>
      </c>
      <c r="D110" s="5">
        <v>0.2</v>
      </c>
      <c r="E110" s="159">
        <f t="shared" si="4"/>
        <v>0.24709999999999999</v>
      </c>
      <c r="F110" s="156">
        <f t="shared" si="5"/>
        <v>58.933349999999997</v>
      </c>
      <c r="G110" s="183">
        <f t="shared" si="3"/>
        <v>196.44450000000001</v>
      </c>
      <c r="H110" s="157">
        <f t="shared" si="6"/>
        <v>353.6001</v>
      </c>
      <c r="I110" s="228"/>
      <c r="J110" s="252"/>
      <c r="K110" s="139">
        <v>6.42</v>
      </c>
      <c r="L110" s="139"/>
      <c r="M110" s="139"/>
      <c r="N110" s="31"/>
      <c r="O110" s="17"/>
      <c r="P110" s="17"/>
      <c r="Q110" s="17"/>
      <c r="R110" s="142"/>
      <c r="S110" s="14">
        <v>2.6499999999999999E-2</v>
      </c>
      <c r="T110" s="32"/>
      <c r="U110" s="1"/>
      <c r="V110" s="13">
        <v>150</v>
      </c>
      <c r="X110" s="255"/>
      <c r="Y110" s="44"/>
      <c r="Z110" s="12">
        <f>AVERAGE(G100:G102,G104,G108,G110,G113,G115,G117,G120,G122,G127,G130,G134,G137,G140,G143,G145,G148,G150,G153,G163,G167,G193)</f>
        <v>219.09429999999998</v>
      </c>
      <c r="AA110" s="12">
        <f>AVERAGE(H100:H102,H104,H108,H110,H113,H115,H117,H120,H122,H127,H130,H134,H137,H140,H143,H145,H148,H150,H153,H163,H167,H193)</f>
        <v>394.36974000000009</v>
      </c>
    </row>
    <row r="111" spans="1:27" ht="15.75" thickBot="1" x14ac:dyDescent="0.3">
      <c r="A111" s="266"/>
      <c r="B111" s="134" t="s">
        <v>4</v>
      </c>
      <c r="C111" s="5">
        <v>0.35470000000000002</v>
      </c>
      <c r="D111" s="5">
        <v>0.23</v>
      </c>
      <c r="E111" s="159">
        <f t="shared" si="4"/>
        <v>0.12470000000000001</v>
      </c>
      <c r="F111" s="156">
        <f t="shared" si="5"/>
        <v>29.740949999999998</v>
      </c>
      <c r="G111" s="183">
        <f t="shared" si="3"/>
        <v>99.136499999999998</v>
      </c>
      <c r="H111" s="157">
        <f t="shared" si="6"/>
        <v>178.44569999999999</v>
      </c>
      <c r="I111" s="251"/>
      <c r="J111" s="253"/>
      <c r="K111" s="139">
        <v>12.62</v>
      </c>
      <c r="L111" s="139"/>
      <c r="M111" s="139"/>
      <c r="N111" s="31"/>
      <c r="O111" s="17"/>
      <c r="P111" s="17"/>
      <c r="Q111" s="17"/>
      <c r="R111" s="142"/>
      <c r="S111" s="14">
        <v>2.6499999999999999E-2</v>
      </c>
      <c r="T111" s="32"/>
      <c r="U111" s="2"/>
      <c r="V111" s="13">
        <v>153</v>
      </c>
      <c r="X111" s="256"/>
      <c r="Y111" s="45"/>
      <c r="Z111" s="20">
        <f>AVERAGE(G98,G106,G111,G114,G119,G124,G128,G129,G135,G139,G142,G147,G152,G165,G168,G195)</f>
        <v>95.059931250000005</v>
      </c>
      <c r="AA111" s="20">
        <f>AVERAGE(H98,H106,H111,H114,H119,H124,H128,H129,H135,H139,H142,H147,H152,H165,H168,H195)</f>
        <v>171.10787625</v>
      </c>
    </row>
    <row r="112" spans="1:27" x14ac:dyDescent="0.25">
      <c r="A112" s="264">
        <v>41372</v>
      </c>
      <c r="B112" s="134" t="s">
        <v>1</v>
      </c>
      <c r="C112" s="5">
        <v>0.80089999999999995</v>
      </c>
      <c r="D112" s="5">
        <v>0.37440000000000001</v>
      </c>
      <c r="E112" s="159">
        <f t="shared" si="4"/>
        <v>0.42649999999999993</v>
      </c>
      <c r="F112" s="156">
        <f t="shared" si="5"/>
        <v>107.86184999999999</v>
      </c>
      <c r="G112" s="183">
        <f t="shared" si="3"/>
        <v>359.53949999999992</v>
      </c>
      <c r="H112" s="157">
        <f t="shared" si="6"/>
        <v>647.17109999999991</v>
      </c>
      <c r="I112" s="227">
        <f>SUM(G112:G116)</f>
        <v>1030.4202</v>
      </c>
      <c r="J112" s="235">
        <f>SUM(H112:H116)</f>
        <v>1854.7563600000001</v>
      </c>
      <c r="K112" s="139">
        <v>18.829999999999998</v>
      </c>
      <c r="L112" s="139"/>
      <c r="M112" s="139"/>
      <c r="N112" s="31"/>
      <c r="O112" s="17"/>
      <c r="P112" s="17"/>
      <c r="Q112" s="17"/>
      <c r="R112" s="142"/>
      <c r="S112" s="5">
        <v>2.81E-2</v>
      </c>
      <c r="T112" s="32"/>
      <c r="U112" s="2"/>
      <c r="V112" s="6">
        <v>150</v>
      </c>
      <c r="X112" s="255"/>
      <c r="Y112" s="78"/>
      <c r="Z112" s="79">
        <f>AVERAGE(G155,G169,G174,G177,G181,G183,G186,G189,G198,G200,G204,G196,G207,G210,G214,G218,G225,G227,G230,G234,G236,G240,G242,G245,G248,G252,G254,G257,G260,G264,G267,G269,G273,G275,G279,G281,G284,G288,G291,G293,G296,G299,G302+G308,G311,G314,G317)</f>
        <v>295.60981304347825</v>
      </c>
      <c r="AA112" s="79">
        <f>AVERAGE(H155,H169,H174,H177,H181,H183,H186,H189,H198,H200,H204,H196,H207,H210,H214,H218,H225,H227,H230,H234,H236,H240,H242,H245,H248,H252,H254,H257,H260,H264,H267,H269,H273,H275,H279,H281,H284,H288,H291,H293,H296,H299,H302+H308,H311,H314,H317)</f>
        <v>532.09766347826076</v>
      </c>
    </row>
    <row r="113" spans="1:27" x14ac:dyDescent="0.25">
      <c r="A113" s="265"/>
      <c r="B113" s="134" t="s">
        <v>2</v>
      </c>
      <c r="C113" s="5">
        <v>0.3745</v>
      </c>
      <c r="D113" s="5">
        <v>0.15609999999999999</v>
      </c>
      <c r="E113" s="159">
        <f t="shared" si="4"/>
        <v>0.21840000000000001</v>
      </c>
      <c r="F113" s="156">
        <f t="shared" si="5"/>
        <v>55.233360000000005</v>
      </c>
      <c r="G113" s="183">
        <f t="shared" si="3"/>
        <v>184.1112</v>
      </c>
      <c r="H113" s="157">
        <f t="shared" si="6"/>
        <v>331.40016000000003</v>
      </c>
      <c r="I113" s="228"/>
      <c r="J113" s="252"/>
      <c r="K113" s="139">
        <v>11.5</v>
      </c>
      <c r="L113" s="139"/>
      <c r="M113" s="139"/>
      <c r="N113" s="31"/>
      <c r="O113" s="17"/>
      <c r="P113" s="17"/>
      <c r="Q113" s="17"/>
      <c r="R113" s="142"/>
      <c r="S113" s="5">
        <v>2.81E-2</v>
      </c>
      <c r="T113" s="32"/>
      <c r="U113" s="2"/>
      <c r="V113" s="6">
        <v>149</v>
      </c>
      <c r="X113" s="255"/>
      <c r="Y113" s="44"/>
      <c r="Z113" s="12">
        <f>AVERAGE(G154,G156,G160,G170,G172,G180,G184,G187,G190,G197,G201,G203,G206,G209,G212,G215,G219,G222,G224,G228,G231,G233,G237,G239,G243,G249,G251,G255,G261,G263,G266,G270,G272,G276,G278,G282,G285,G287,G290,G294,G297,G301,G303,G309,G312,G315,G318)</f>
        <v>276.96675106382975</v>
      </c>
      <c r="AA113" s="174">
        <f>AVERAGE(H154,H156,H160,H170,H172,H180,H184,H187,H190,H197,H201,H203,H206,H209,H212,H215,H219,H222,H224,H228,H231,H233,H237,H239,H243,H249,H251,H255,H261,H263,H266,H270,H272,H276,H278,H282,H285,H287,H290,H294,H297,H301,H303,H309,H312,H315,H318)</f>
        <v>498.54015191489384</v>
      </c>
    </row>
    <row r="114" spans="1:27" ht="15.75" thickBot="1" x14ac:dyDescent="0.3">
      <c r="A114" s="265"/>
      <c r="B114" s="134" t="s">
        <v>4</v>
      </c>
      <c r="C114" s="5">
        <v>0.25290000000000001</v>
      </c>
      <c r="D114" s="5">
        <v>0.1497</v>
      </c>
      <c r="E114" s="159">
        <f t="shared" ref="E114:E157" si="7">C114-D114</f>
        <v>0.10320000000000001</v>
      </c>
      <c r="F114" s="156">
        <f>(E114*$AB$1)*S114</f>
        <v>26.099280000000004</v>
      </c>
      <c r="G114" s="183">
        <f t="shared" si="3"/>
        <v>86.997600000000006</v>
      </c>
      <c r="H114" s="157">
        <f t="shared" si="6"/>
        <v>156.59568000000002</v>
      </c>
      <c r="I114" s="228"/>
      <c r="J114" s="252"/>
      <c r="K114" s="139">
        <v>13.5</v>
      </c>
      <c r="L114" s="139"/>
      <c r="M114" s="139"/>
      <c r="N114" s="31"/>
      <c r="O114" s="17"/>
      <c r="P114" s="17"/>
      <c r="Q114" s="17"/>
      <c r="R114" s="142"/>
      <c r="S114" s="5">
        <v>2.81E-2</v>
      </c>
      <c r="T114" s="32"/>
      <c r="U114" s="2"/>
      <c r="V114" s="6">
        <v>110</v>
      </c>
      <c r="X114" s="256"/>
      <c r="Y114" s="45"/>
      <c r="Z114" s="20">
        <f>AVERAGE(G157,G161,G171,G175,G178,G182,G185,G188,G191,G199,G202,G205,G208,G211,G213,G217,G220,G223,G226,G229,G232,G235,G238,G241,G244,G247,G250,G253,G256,G258,G262,G265,G268,G271,G274,G277,G280,G283,G286,G289,G292,G295,G298,G300,G304,G306,G310,G313,G316,G319)</f>
        <v>88.507829999999998</v>
      </c>
      <c r="AA114" s="20">
        <f>AVERAGE(H157,H161,H171,H175,H178,H182,H185,H188,H191,H199,H202,H205,H208,H211,H213,H217,H220,H223,H226,H229,H232,H235,H238,H241,H244,H247,H250,H253,H256,H258,H262,H265,H268,H271,H274,H277,H280,H283,H286,H289,H292,H295,H298,H300,H304,H306,H310,H313,H316,H319)</f>
        <v>159.31409400000001</v>
      </c>
    </row>
    <row r="115" spans="1:27" x14ac:dyDescent="0.25">
      <c r="A115" s="265"/>
      <c r="B115" s="134" t="s">
        <v>2</v>
      </c>
      <c r="C115" s="16">
        <v>0.86580000000000001</v>
      </c>
      <c r="D115" s="14">
        <v>0.68340000000000001</v>
      </c>
      <c r="E115" s="159">
        <f t="shared" si="7"/>
        <v>0.18240000000000001</v>
      </c>
      <c r="F115" s="156">
        <f t="shared" si="5"/>
        <v>47.278080000000003</v>
      </c>
      <c r="G115" s="183">
        <f t="shared" si="3"/>
        <v>157.59360000000001</v>
      </c>
      <c r="H115" s="157">
        <f t="shared" si="6"/>
        <v>283.66848000000005</v>
      </c>
      <c r="I115" s="228"/>
      <c r="J115" s="252"/>
      <c r="K115" s="139">
        <v>5.58</v>
      </c>
      <c r="L115" s="139"/>
      <c r="M115" s="139"/>
      <c r="N115" s="31"/>
      <c r="O115" s="17"/>
      <c r="P115" s="17"/>
      <c r="Q115" s="17"/>
      <c r="R115" s="142"/>
      <c r="S115" s="14">
        <v>2.8799999999999999E-2</v>
      </c>
      <c r="T115" s="32"/>
      <c r="U115" s="18"/>
      <c r="V115" s="17">
        <v>164</v>
      </c>
      <c r="W115" s="48"/>
      <c r="X115" s="50"/>
      <c r="Y115" s="76"/>
      <c r="Z115" s="77"/>
    </row>
    <row r="116" spans="1:27" x14ac:dyDescent="0.25">
      <c r="A116" s="266"/>
      <c r="B116" s="134" t="s">
        <v>1</v>
      </c>
      <c r="C116" s="14">
        <v>0.68340000000000001</v>
      </c>
      <c r="D116" s="14">
        <v>0.38770000000000004</v>
      </c>
      <c r="E116" s="159">
        <f t="shared" si="7"/>
        <v>0.29569999999999996</v>
      </c>
      <c r="F116" s="156">
        <f t="shared" si="5"/>
        <v>72.653489999999991</v>
      </c>
      <c r="G116" s="183">
        <f t="shared" si="3"/>
        <v>242.17829999999995</v>
      </c>
      <c r="H116" s="157">
        <f t="shared" si="6"/>
        <v>435.92093999999992</v>
      </c>
      <c r="I116" s="251"/>
      <c r="J116" s="253"/>
      <c r="K116" s="139">
        <v>11.5</v>
      </c>
      <c r="L116" s="139"/>
      <c r="M116" s="139"/>
      <c r="N116" s="31"/>
      <c r="O116" s="17"/>
      <c r="P116" s="17"/>
      <c r="Q116" s="17"/>
      <c r="R116" s="142"/>
      <c r="S116" s="14">
        <v>2.7300000000000001E-2</v>
      </c>
      <c r="T116" s="32"/>
      <c r="U116" s="15"/>
      <c r="V116" s="17">
        <v>153</v>
      </c>
      <c r="W116" s="48"/>
    </row>
    <row r="117" spans="1:27" x14ac:dyDescent="0.25">
      <c r="A117" s="264">
        <v>41373</v>
      </c>
      <c r="B117" s="134" t="s">
        <v>2</v>
      </c>
      <c r="C117" s="14">
        <v>0.85</v>
      </c>
      <c r="D117" s="14">
        <v>0.62</v>
      </c>
      <c r="E117" s="159">
        <f t="shared" si="7"/>
        <v>0.22999999999999998</v>
      </c>
      <c r="F117" s="156">
        <f t="shared" si="5"/>
        <v>55.890000000000008</v>
      </c>
      <c r="G117" s="183">
        <f t="shared" si="3"/>
        <v>186.3</v>
      </c>
      <c r="H117" s="157">
        <f t="shared" si="6"/>
        <v>335.34000000000003</v>
      </c>
      <c r="I117" s="227">
        <f>SUM(G117:G121)</f>
        <v>784.91970000000003</v>
      </c>
      <c r="J117" s="235">
        <f>SUM(H117:H121)</f>
        <v>1412.8554600000002</v>
      </c>
      <c r="K117" s="139">
        <v>11.08</v>
      </c>
      <c r="L117" s="139"/>
      <c r="M117" s="139"/>
      <c r="N117" s="31"/>
      <c r="O117" s="17"/>
      <c r="P117" s="17"/>
      <c r="Q117" s="17"/>
      <c r="R117" s="142"/>
      <c r="S117" s="14">
        <v>2.7000000000000003E-2</v>
      </c>
      <c r="T117" s="32"/>
      <c r="U117" s="15"/>
      <c r="V117" s="17">
        <v>150</v>
      </c>
      <c r="W117" s="48"/>
    </row>
    <row r="118" spans="1:27" x14ac:dyDescent="0.25">
      <c r="A118" s="265"/>
      <c r="B118" s="134" t="s">
        <v>1</v>
      </c>
      <c r="C118" s="14">
        <v>0.6</v>
      </c>
      <c r="D118" s="14">
        <v>0.43659999999999999</v>
      </c>
      <c r="E118" s="159">
        <f t="shared" si="7"/>
        <v>0.16339999999999999</v>
      </c>
      <c r="F118" s="156">
        <f t="shared" si="5"/>
        <v>41.176799999999993</v>
      </c>
      <c r="G118" s="183">
        <f t="shared" si="3"/>
        <v>137.25599999999997</v>
      </c>
      <c r="H118" s="157">
        <f t="shared" si="6"/>
        <v>247.06079999999994</v>
      </c>
      <c r="I118" s="228"/>
      <c r="J118" s="252"/>
      <c r="K118" s="139">
        <v>6.42</v>
      </c>
      <c r="L118" s="139"/>
      <c r="M118" s="139"/>
      <c r="N118" s="31"/>
      <c r="O118" s="17"/>
      <c r="P118" s="17"/>
      <c r="Q118" s="17"/>
      <c r="R118" s="142"/>
      <c r="S118" s="14">
        <v>2.7999999999999997E-2</v>
      </c>
      <c r="T118" s="32"/>
      <c r="U118" s="18"/>
      <c r="V118" s="17">
        <v>161</v>
      </c>
      <c r="W118" s="48"/>
    </row>
    <row r="119" spans="1:27" x14ac:dyDescent="0.25">
      <c r="A119" s="265"/>
      <c r="B119" s="134" t="s">
        <v>4</v>
      </c>
      <c r="C119" s="14">
        <v>0.43659999999999999</v>
      </c>
      <c r="D119" s="14">
        <v>0.34259999999999996</v>
      </c>
      <c r="E119" s="159">
        <f t="shared" si="7"/>
        <v>9.4000000000000028E-2</v>
      </c>
      <c r="F119" s="156">
        <f t="shared" si="5"/>
        <v>23.688000000000002</v>
      </c>
      <c r="G119" s="183">
        <f t="shared" si="3"/>
        <v>78.960000000000008</v>
      </c>
      <c r="H119" s="157">
        <f t="shared" si="6"/>
        <v>142.12800000000001</v>
      </c>
      <c r="I119" s="228"/>
      <c r="J119" s="252"/>
      <c r="K119" s="139">
        <v>12.42</v>
      </c>
      <c r="L119" s="139"/>
      <c r="M119" s="139"/>
      <c r="N119" s="31"/>
      <c r="O119" s="17"/>
      <c r="P119" s="17"/>
      <c r="Q119" s="17"/>
      <c r="R119" s="142"/>
      <c r="S119" s="14">
        <v>2.7999999999999997E-2</v>
      </c>
      <c r="T119" s="32"/>
      <c r="U119" s="15"/>
      <c r="V119" s="17">
        <v>87</v>
      </c>
      <c r="W119" s="48"/>
    </row>
    <row r="120" spans="1:27" x14ac:dyDescent="0.25">
      <c r="A120" s="265"/>
      <c r="B120" s="134" t="s">
        <v>2</v>
      </c>
      <c r="C120" s="14">
        <v>0.68010000000000004</v>
      </c>
      <c r="D120" s="5">
        <v>0.50019999999999998</v>
      </c>
      <c r="E120" s="159">
        <f t="shared" si="7"/>
        <v>0.17990000000000006</v>
      </c>
      <c r="F120" s="156">
        <f t="shared" si="5"/>
        <v>45.496710000000014</v>
      </c>
      <c r="G120" s="183">
        <f t="shared" si="3"/>
        <v>151.65570000000002</v>
      </c>
      <c r="H120" s="157">
        <f t="shared" si="6"/>
        <v>272.98026000000004</v>
      </c>
      <c r="I120" s="228"/>
      <c r="J120" s="252"/>
      <c r="K120" s="139">
        <v>6.67</v>
      </c>
      <c r="L120" s="139"/>
      <c r="M120" s="139"/>
      <c r="N120" s="31"/>
      <c r="O120" s="17"/>
      <c r="P120" s="17"/>
      <c r="Q120" s="17"/>
      <c r="R120" s="142"/>
      <c r="S120" s="14">
        <v>2.81E-2</v>
      </c>
      <c r="T120" s="32"/>
      <c r="U120" s="15"/>
      <c r="V120" s="17">
        <v>160</v>
      </c>
      <c r="W120" s="48"/>
      <c r="Y120" s="84"/>
      <c r="Z120" s="84"/>
    </row>
    <row r="121" spans="1:27" x14ac:dyDescent="0.25">
      <c r="A121" s="266"/>
      <c r="B121" s="134" t="s">
        <v>1</v>
      </c>
      <c r="C121" s="5">
        <v>0.49980000000000002</v>
      </c>
      <c r="D121" s="5">
        <v>0.22509999999999999</v>
      </c>
      <c r="E121" s="159">
        <f t="shared" si="7"/>
        <v>0.27470000000000006</v>
      </c>
      <c r="F121" s="156">
        <f t="shared" si="5"/>
        <v>69.224400000000017</v>
      </c>
      <c r="G121" s="183">
        <f t="shared" si="3"/>
        <v>230.74800000000005</v>
      </c>
      <c r="H121" s="157">
        <f t="shared" si="6"/>
        <v>415.34640000000007</v>
      </c>
      <c r="I121" s="251"/>
      <c r="J121" s="253"/>
      <c r="K121" s="139">
        <v>10.67</v>
      </c>
      <c r="L121" s="139"/>
      <c r="M121" s="139"/>
      <c r="N121" s="31"/>
      <c r="O121" s="17"/>
      <c r="P121" s="17"/>
      <c r="Q121" s="17"/>
      <c r="R121" s="142"/>
      <c r="S121" s="14">
        <v>2.7999999999999997E-2</v>
      </c>
      <c r="T121" s="32"/>
      <c r="U121" s="15"/>
      <c r="V121" s="17">
        <v>159</v>
      </c>
      <c r="W121" s="48"/>
      <c r="X121" s="18"/>
      <c r="Y121" s="83">
        <f>AVERAGE(I99,I103,I108,I112,I117,I122,I133,I136,I140,I144,I149)</f>
        <v>845.21532000000002</v>
      </c>
      <c r="Z121" s="83">
        <f>AVERAGE(J99,J103,J108,J112,J117,J122,J133,J136,J140,J144,J149)</f>
        <v>1514.4765381818181</v>
      </c>
    </row>
    <row r="122" spans="1:27" x14ac:dyDescent="0.25">
      <c r="A122" s="264">
        <v>41374</v>
      </c>
      <c r="B122" s="134" t="s">
        <v>2</v>
      </c>
      <c r="C122" s="5">
        <v>0.8034</v>
      </c>
      <c r="D122" s="5">
        <v>0.54969999999999997</v>
      </c>
      <c r="E122" s="159">
        <f t="shared" si="7"/>
        <v>0.25370000000000004</v>
      </c>
      <c r="F122" s="156">
        <f t="shared" si="5"/>
        <v>57.995820000000002</v>
      </c>
      <c r="G122" s="183">
        <f t="shared" si="3"/>
        <v>193.3194</v>
      </c>
      <c r="H122" s="157">
        <f t="shared" si="6"/>
        <v>347.97492</v>
      </c>
      <c r="I122" s="227">
        <f>SUM(G122:G124)</f>
        <v>492.18689999999998</v>
      </c>
      <c r="J122" s="235">
        <f>SUM(H122:H124)</f>
        <v>885.93641999999988</v>
      </c>
      <c r="K122" s="139">
        <v>10.5</v>
      </c>
      <c r="L122" s="139"/>
      <c r="M122" s="139"/>
      <c r="N122" s="31"/>
      <c r="O122" s="17"/>
      <c r="P122" s="17"/>
      <c r="Q122" s="17"/>
      <c r="R122" s="142"/>
      <c r="S122" s="14">
        <v>2.5399999999999999E-2</v>
      </c>
      <c r="T122" s="32"/>
      <c r="U122" s="15"/>
      <c r="V122" s="17">
        <v>160</v>
      </c>
      <c r="W122" s="48"/>
      <c r="X122" s="18"/>
      <c r="Y122" s="30">
        <f>AVERAGE(I166,I169,I172,I183,I186,I189,I196,I200,I203,I206,I209,I212,I216,I218,I224,I227,I230,I233,I236,I239,I242,I248,I251,I254,I260,I263,I266,I269,I272,I275,I278,I281,I284,I287,I290,I293,I296,I299,I302,I308,I311,I314,I317)</f>
        <v>666.75990000000002</v>
      </c>
      <c r="Z122" s="30">
        <f>AVERAGE(J166,J169,J172,J183,J186,J189,J196,J200,J203,J206,J209,J212,J216,J218,J224,J227,J230,J233,J236,J239,J242,J248,J251,J254,J260,J263,J266,J269,J272,J275,J278,J281,J284,J287,J290,J293,J296,J299,J302,J308,J311,J314,J317)</f>
        <v>1198.0424930232564</v>
      </c>
    </row>
    <row r="123" spans="1:27" x14ac:dyDescent="0.25">
      <c r="A123" s="265"/>
      <c r="B123" s="134" t="s">
        <v>1</v>
      </c>
      <c r="C123" s="5">
        <v>0.54969999999999997</v>
      </c>
      <c r="D123" s="7">
        <v>0.33</v>
      </c>
      <c r="E123" s="159">
        <f t="shared" si="7"/>
        <v>0.21969999999999995</v>
      </c>
      <c r="F123" s="156">
        <f t="shared" si="5"/>
        <v>62.878139999999988</v>
      </c>
      <c r="G123" s="183">
        <f t="shared" si="3"/>
        <v>209.59379999999993</v>
      </c>
      <c r="H123" s="157">
        <f t="shared" si="6"/>
        <v>377.2688399999999</v>
      </c>
      <c r="I123" s="228"/>
      <c r="J123" s="252"/>
      <c r="K123" s="139">
        <v>7.5</v>
      </c>
      <c r="L123" s="139"/>
      <c r="M123" s="139"/>
      <c r="N123" s="31"/>
      <c r="O123" s="17"/>
      <c r="P123" s="17"/>
      <c r="Q123" s="17"/>
      <c r="R123" s="142"/>
      <c r="S123" s="14">
        <v>3.1800000000000002E-2</v>
      </c>
      <c r="T123" s="32"/>
      <c r="U123" s="15"/>
      <c r="V123" s="17">
        <v>162</v>
      </c>
      <c r="W123" s="48"/>
    </row>
    <row r="124" spans="1:27" x14ac:dyDescent="0.25">
      <c r="A124" s="266"/>
      <c r="B124" s="134" t="s">
        <v>4</v>
      </c>
      <c r="C124" s="7">
        <v>0.33</v>
      </c>
      <c r="D124" s="5">
        <v>0.22409999999999999</v>
      </c>
      <c r="E124" s="159">
        <f t="shared" si="7"/>
        <v>0.10590000000000002</v>
      </c>
      <c r="F124" s="156">
        <f t="shared" si="5"/>
        <v>26.782110000000007</v>
      </c>
      <c r="G124" s="183">
        <f t="shared" si="3"/>
        <v>89.273700000000019</v>
      </c>
      <c r="H124" s="157">
        <f t="shared" si="6"/>
        <v>160.69266000000005</v>
      </c>
      <c r="I124" s="251"/>
      <c r="J124" s="253"/>
      <c r="K124" s="139">
        <v>13.33</v>
      </c>
      <c r="L124" s="139"/>
      <c r="M124" s="139"/>
      <c r="N124" s="31"/>
      <c r="O124" s="17"/>
      <c r="P124" s="17"/>
      <c r="Q124" s="17"/>
      <c r="R124" s="142"/>
      <c r="S124" s="14">
        <v>2.81E-2</v>
      </c>
      <c r="T124" s="32"/>
      <c r="U124" s="15"/>
      <c r="V124" s="17">
        <v>75</v>
      </c>
      <c r="W124" s="48"/>
    </row>
    <row r="125" spans="1:27" x14ac:dyDescent="0.25">
      <c r="A125" s="264">
        <v>41375</v>
      </c>
      <c r="B125" s="134" t="s">
        <v>2</v>
      </c>
      <c r="C125" s="28" t="s">
        <v>9</v>
      </c>
      <c r="D125" s="28"/>
      <c r="E125" s="161"/>
      <c r="F125" s="156"/>
      <c r="G125" s="183">
        <v>0</v>
      </c>
      <c r="H125" s="157"/>
      <c r="I125" s="187"/>
      <c r="J125" s="61"/>
      <c r="K125" s="139"/>
      <c r="L125" s="139"/>
      <c r="M125" s="139"/>
      <c r="N125" s="31"/>
      <c r="O125" s="17"/>
      <c r="P125" s="17"/>
      <c r="Q125" s="17"/>
      <c r="R125" s="142"/>
      <c r="S125" s="28"/>
      <c r="T125" s="32"/>
      <c r="U125" s="28"/>
      <c r="V125" s="28"/>
      <c r="W125" s="48"/>
    </row>
    <row r="126" spans="1:27" x14ac:dyDescent="0.25">
      <c r="A126" s="265"/>
      <c r="B126" s="134" t="s">
        <v>1</v>
      </c>
      <c r="C126" s="16">
        <v>0.70240000000000002</v>
      </c>
      <c r="D126" s="16">
        <v>0.27060000000000001</v>
      </c>
      <c r="E126" s="159">
        <f t="shared" si="7"/>
        <v>0.43180000000000002</v>
      </c>
      <c r="F126" s="156">
        <f t="shared" ref="F126:F131" si="8">(E126*$AB$1)*S126</f>
        <v>101.04120000000002</v>
      </c>
      <c r="G126" s="183">
        <f t="shared" ref="G126:G131" si="9">F126/30*100</f>
        <v>336.80400000000009</v>
      </c>
      <c r="H126" s="157">
        <f t="shared" ref="H126:H131" si="10">G126*$Y$1</f>
        <v>606.24720000000013</v>
      </c>
      <c r="I126" s="227"/>
      <c r="J126" s="235">
        <f>SUM(H126:H128)</f>
        <v>1123.3404</v>
      </c>
      <c r="K126" s="139">
        <v>12.83</v>
      </c>
      <c r="L126" s="139"/>
      <c r="M126" s="139"/>
      <c r="N126" s="31"/>
      <c r="O126" s="17"/>
      <c r="P126" s="17"/>
      <c r="Q126" s="17"/>
      <c r="R126" s="142"/>
      <c r="S126" s="14">
        <v>2.6000000000000002E-2</v>
      </c>
      <c r="T126" s="32"/>
      <c r="U126" s="18"/>
      <c r="V126" s="27">
        <v>200</v>
      </c>
      <c r="W126" s="48"/>
    </row>
    <row r="127" spans="1:27" x14ac:dyDescent="0.25">
      <c r="A127" s="265"/>
      <c r="B127" s="134" t="s">
        <v>2</v>
      </c>
      <c r="C127" s="16">
        <v>0.59909999999999997</v>
      </c>
      <c r="D127" s="16">
        <v>0.34389999999999998</v>
      </c>
      <c r="E127" s="159">
        <f t="shared" si="7"/>
        <v>0.25519999999999998</v>
      </c>
      <c r="F127" s="156">
        <f t="shared" si="8"/>
        <v>58.338719999999988</v>
      </c>
      <c r="G127" s="183">
        <f t="shared" si="9"/>
        <v>194.46239999999997</v>
      </c>
      <c r="H127" s="157">
        <f t="shared" si="10"/>
        <v>350.03231999999997</v>
      </c>
      <c r="I127" s="228"/>
      <c r="J127" s="252"/>
      <c r="K127" s="139">
        <v>7</v>
      </c>
      <c r="L127" s="139"/>
      <c r="M127" s="139"/>
      <c r="N127" s="15"/>
      <c r="O127" s="154"/>
      <c r="P127" s="154"/>
      <c r="Q127" s="154"/>
      <c r="R127" s="142"/>
      <c r="S127" s="14">
        <v>2.5399999999999999E-2</v>
      </c>
      <c r="T127" s="32"/>
      <c r="U127" s="18"/>
      <c r="V127" s="22">
        <v>158</v>
      </c>
      <c r="W127" s="49"/>
    </row>
    <row r="128" spans="1:27" x14ac:dyDescent="0.25">
      <c r="A128" s="266"/>
      <c r="B128" s="134" t="s">
        <v>4</v>
      </c>
      <c r="C128" s="16">
        <v>0.3639</v>
      </c>
      <c r="D128" s="16">
        <v>0.24210000000000001</v>
      </c>
      <c r="E128" s="159">
        <f t="shared" si="7"/>
        <v>0.12179999999999999</v>
      </c>
      <c r="F128" s="156">
        <f t="shared" si="8"/>
        <v>27.843479999999996</v>
      </c>
      <c r="G128" s="183">
        <f t="shared" si="9"/>
        <v>92.811599999999984</v>
      </c>
      <c r="H128" s="157">
        <f t="shared" si="10"/>
        <v>167.06087999999997</v>
      </c>
      <c r="I128" s="251"/>
      <c r="J128" s="253"/>
      <c r="K128" s="139">
        <v>10.08</v>
      </c>
      <c r="L128" s="139"/>
      <c r="M128" s="139"/>
      <c r="N128" s="15"/>
      <c r="O128" s="154"/>
      <c r="P128" s="154"/>
      <c r="Q128" s="154"/>
      <c r="R128" s="142"/>
      <c r="S128" s="14">
        <v>2.5399999999999999E-2</v>
      </c>
      <c r="T128" s="32"/>
      <c r="U128" s="18"/>
      <c r="V128" s="22">
        <v>82</v>
      </c>
      <c r="W128" s="49"/>
    </row>
    <row r="129" spans="1:24" ht="15" customHeight="1" x14ac:dyDescent="0.25">
      <c r="A129" s="264">
        <v>41376</v>
      </c>
      <c r="B129" s="134" t="s">
        <v>4</v>
      </c>
      <c r="C129" s="16">
        <v>0.96150000000000002</v>
      </c>
      <c r="D129" s="16">
        <v>0.84419999999999995</v>
      </c>
      <c r="E129" s="159">
        <f t="shared" si="7"/>
        <v>0.11730000000000007</v>
      </c>
      <c r="F129" s="156">
        <f t="shared" si="8"/>
        <v>25.125660000000014</v>
      </c>
      <c r="G129" s="183">
        <f t="shared" si="9"/>
        <v>83.752200000000045</v>
      </c>
      <c r="H129" s="157">
        <f t="shared" si="10"/>
        <v>150.75396000000009</v>
      </c>
      <c r="I129" s="227"/>
      <c r="J129" s="235">
        <f>SUM(H129:H131)</f>
        <v>1113.6074400000002</v>
      </c>
      <c r="K129" s="139">
        <v>6</v>
      </c>
      <c r="L129" s="139"/>
      <c r="M129" s="139"/>
      <c r="N129" s="15"/>
      <c r="O129" s="64"/>
      <c r="P129" s="64"/>
      <c r="Q129" s="64"/>
      <c r="R129" s="142"/>
      <c r="S129" s="14">
        <v>2.3799999999999998E-2</v>
      </c>
      <c r="T129" s="32"/>
      <c r="U129" s="257"/>
      <c r="V129" s="18" t="s">
        <v>8</v>
      </c>
      <c r="W129" s="49"/>
    </row>
    <row r="130" spans="1:24" ht="15" customHeight="1" x14ac:dyDescent="0.25">
      <c r="A130" s="265"/>
      <c r="B130" s="134" t="s">
        <v>2</v>
      </c>
      <c r="C130" s="16">
        <v>0.84430000000000005</v>
      </c>
      <c r="D130" s="16">
        <v>0.5101</v>
      </c>
      <c r="E130" s="159">
        <f t="shared" si="7"/>
        <v>0.33420000000000005</v>
      </c>
      <c r="F130" s="156">
        <f t="shared" si="8"/>
        <v>79.706700000000012</v>
      </c>
      <c r="G130" s="183">
        <f t="shared" si="9"/>
        <v>265.68900000000002</v>
      </c>
      <c r="H130" s="157">
        <f t="shared" si="10"/>
        <v>478.24020000000007</v>
      </c>
      <c r="I130" s="228"/>
      <c r="J130" s="252"/>
      <c r="K130" s="139">
        <v>13.33</v>
      </c>
      <c r="L130" s="139"/>
      <c r="M130" s="139"/>
      <c r="N130" s="15"/>
      <c r="O130" s="179"/>
      <c r="P130" s="179"/>
      <c r="Q130" s="179"/>
      <c r="R130" s="142"/>
      <c r="S130" s="14">
        <v>2.6499999999999999E-2</v>
      </c>
      <c r="T130" s="32"/>
      <c r="U130" s="258"/>
      <c r="V130" s="18">
        <v>161</v>
      </c>
      <c r="W130" s="49"/>
    </row>
    <row r="131" spans="1:24" ht="35.25" customHeight="1" x14ac:dyDescent="0.25">
      <c r="A131" s="265"/>
      <c r="B131" s="134" t="s">
        <v>1</v>
      </c>
      <c r="C131" s="5">
        <v>0.49990000000000001</v>
      </c>
      <c r="D131" s="5">
        <v>0.1321</v>
      </c>
      <c r="E131" s="159">
        <f t="shared" si="7"/>
        <v>0.36780000000000002</v>
      </c>
      <c r="F131" s="156">
        <f t="shared" si="8"/>
        <v>80.768879999999996</v>
      </c>
      <c r="G131" s="183">
        <f t="shared" si="9"/>
        <v>269.2296</v>
      </c>
      <c r="H131" s="157">
        <f t="shared" si="10"/>
        <v>484.61328000000003</v>
      </c>
      <c r="I131" s="231"/>
      <c r="J131" s="233"/>
      <c r="K131" s="139">
        <v>14</v>
      </c>
      <c r="L131" s="139"/>
      <c r="M131" s="139"/>
      <c r="N131" s="15"/>
      <c r="O131" s="180"/>
      <c r="P131" s="180"/>
      <c r="Q131" s="180"/>
      <c r="R131" s="142"/>
      <c r="S131" s="14">
        <v>2.4399999999999998E-2</v>
      </c>
      <c r="T131" s="32"/>
      <c r="U131" s="259"/>
      <c r="V131" s="57">
        <v>199</v>
      </c>
      <c r="W131" s="49"/>
      <c r="X131" s="89"/>
    </row>
    <row r="132" spans="1:24" x14ac:dyDescent="0.25">
      <c r="A132" s="266"/>
      <c r="B132" s="134" t="s">
        <v>2</v>
      </c>
      <c r="C132" s="28" t="s">
        <v>8</v>
      </c>
      <c r="D132" s="29"/>
      <c r="E132" s="162"/>
      <c r="F132" s="156"/>
      <c r="G132" s="183">
        <v>0</v>
      </c>
      <c r="H132" s="157"/>
      <c r="I132" s="188"/>
      <c r="J132" s="29"/>
      <c r="K132" s="139"/>
      <c r="L132" s="139"/>
      <c r="M132" s="139"/>
      <c r="N132" s="15"/>
      <c r="O132" s="154"/>
      <c r="P132" s="154"/>
      <c r="Q132" s="154"/>
      <c r="R132" s="142"/>
      <c r="S132" s="28" t="s">
        <v>8</v>
      </c>
      <c r="T132" s="32"/>
      <c r="U132" s="29"/>
      <c r="V132" s="29"/>
      <c r="W132" s="49"/>
    </row>
    <row r="133" spans="1:24" x14ac:dyDescent="0.25">
      <c r="A133" s="264">
        <v>41377</v>
      </c>
      <c r="B133" s="134" t="s">
        <v>1</v>
      </c>
      <c r="C133" s="5">
        <v>0.9677</v>
      </c>
      <c r="D133" s="5">
        <v>0.45900000000000002</v>
      </c>
      <c r="E133" s="159">
        <f t="shared" si="7"/>
        <v>0.50869999999999993</v>
      </c>
      <c r="F133" s="156">
        <f t="shared" ref="F133:F157" si="11">(E133*$AB$1)*S133</f>
        <v>131.85503999999997</v>
      </c>
      <c r="G133" s="183">
        <f t="shared" ref="G133:G140" si="12">F133/30*100</f>
        <v>439.51679999999993</v>
      </c>
      <c r="H133" s="157">
        <f t="shared" ref="H133:H157" si="13">G133*$Y$1</f>
        <v>791.13023999999984</v>
      </c>
      <c r="I133" s="227">
        <f>SUM(G133:G135)</f>
        <v>743.01539999999989</v>
      </c>
      <c r="J133" s="235">
        <f>SUM(H133:H135)</f>
        <v>1337.4277199999997</v>
      </c>
      <c r="K133" s="139">
        <v>18.329999999999998</v>
      </c>
      <c r="L133" s="139"/>
      <c r="M133" s="139"/>
      <c r="N133" s="15"/>
      <c r="O133" s="154"/>
      <c r="P133" s="154"/>
      <c r="Q133" s="154"/>
      <c r="R133" s="142"/>
      <c r="S133" s="5">
        <v>2.8799999999999999E-2</v>
      </c>
      <c r="T133" s="32"/>
      <c r="U133" s="2"/>
      <c r="V133" s="2">
        <v>173</v>
      </c>
      <c r="W133" s="49"/>
    </row>
    <row r="134" spans="1:24" x14ac:dyDescent="0.25">
      <c r="A134" s="265"/>
      <c r="B134" s="134" t="s">
        <v>2</v>
      </c>
      <c r="C134" s="5">
        <v>0.80489999999999995</v>
      </c>
      <c r="D134" s="5">
        <v>0.58789999999999998</v>
      </c>
      <c r="E134" s="159">
        <f t="shared" si="7"/>
        <v>0.21699999999999997</v>
      </c>
      <c r="F134" s="156">
        <f t="shared" si="11"/>
        <v>58.004099999999994</v>
      </c>
      <c r="G134" s="183">
        <f t="shared" si="12"/>
        <v>193.34699999999998</v>
      </c>
      <c r="H134" s="157">
        <f t="shared" si="13"/>
        <v>348.02459999999996</v>
      </c>
      <c r="I134" s="228"/>
      <c r="J134" s="252"/>
      <c r="K134" s="139">
        <v>5.33</v>
      </c>
      <c r="L134" s="139"/>
      <c r="M134" s="139"/>
      <c r="N134" s="15"/>
      <c r="O134" s="154"/>
      <c r="P134" s="154"/>
      <c r="Q134" s="154"/>
      <c r="R134" s="142"/>
      <c r="S134" s="5">
        <v>2.9700000000000001E-2</v>
      </c>
      <c r="T134" s="32"/>
      <c r="U134" s="2"/>
      <c r="V134" s="2">
        <v>158</v>
      </c>
      <c r="W134" s="49"/>
    </row>
    <row r="135" spans="1:24" x14ac:dyDescent="0.25">
      <c r="A135" s="266"/>
      <c r="B135" s="134" t="s">
        <v>4</v>
      </c>
      <c r="C135" s="5">
        <v>0.74870000000000003</v>
      </c>
      <c r="D135" s="5">
        <v>0.62909999999999999</v>
      </c>
      <c r="E135" s="159">
        <f t="shared" si="7"/>
        <v>0.11960000000000004</v>
      </c>
      <c r="F135" s="156">
        <f t="shared" si="11"/>
        <v>33.045480000000012</v>
      </c>
      <c r="G135" s="183">
        <f t="shared" si="12"/>
        <v>110.15160000000004</v>
      </c>
      <c r="H135" s="157">
        <f t="shared" si="13"/>
        <v>198.27288000000007</v>
      </c>
      <c r="I135" s="251"/>
      <c r="J135" s="253"/>
      <c r="K135" s="139">
        <v>18.5</v>
      </c>
      <c r="L135" s="139"/>
      <c r="M135" s="139"/>
      <c r="N135" s="15"/>
      <c r="O135" s="154"/>
      <c r="P135" s="154"/>
      <c r="Q135" s="154"/>
      <c r="R135" s="142"/>
      <c r="S135" s="5">
        <v>3.0700000000000002E-2</v>
      </c>
      <c r="T135" s="32"/>
      <c r="U135" s="2"/>
      <c r="V135" s="2">
        <v>89</v>
      </c>
      <c r="W135" s="49"/>
    </row>
    <row r="136" spans="1:24" x14ac:dyDescent="0.25">
      <c r="A136" s="264">
        <v>41378</v>
      </c>
      <c r="B136" s="134" t="s">
        <v>1</v>
      </c>
      <c r="C136" s="5">
        <v>0.62</v>
      </c>
      <c r="D136" s="5">
        <v>0.26</v>
      </c>
      <c r="E136" s="159">
        <f t="shared" si="7"/>
        <v>0.36</v>
      </c>
      <c r="F136" s="156">
        <f t="shared" si="11"/>
        <v>111.456</v>
      </c>
      <c r="G136" s="183">
        <f t="shared" si="12"/>
        <v>371.52000000000004</v>
      </c>
      <c r="H136" s="157">
        <f t="shared" si="13"/>
        <v>668.7360000000001</v>
      </c>
      <c r="I136" s="214">
        <f>SUM(G136:G139)</f>
        <v>1025.6831999999999</v>
      </c>
      <c r="J136" s="220">
        <f>SUM(H136:H139)</f>
        <v>1846.2297599999999</v>
      </c>
      <c r="K136" s="139">
        <v>17.420000000000002</v>
      </c>
      <c r="L136" s="139"/>
      <c r="M136" s="139"/>
      <c r="N136" s="15"/>
      <c r="O136" s="154"/>
      <c r="P136" s="154"/>
      <c r="Q136" s="154"/>
      <c r="R136" s="142"/>
      <c r="S136" s="5">
        <v>3.44E-2</v>
      </c>
      <c r="T136" s="32"/>
      <c r="U136" s="2"/>
      <c r="V136" s="2">
        <v>157</v>
      </c>
      <c r="W136" s="49"/>
    </row>
    <row r="137" spans="1:24" x14ac:dyDescent="0.25">
      <c r="A137" s="265"/>
      <c r="B137" s="134" t="s">
        <v>2</v>
      </c>
      <c r="C137" s="5">
        <v>0.46560000000000001</v>
      </c>
      <c r="D137" s="5">
        <v>0</v>
      </c>
      <c r="E137" s="159">
        <f t="shared" si="7"/>
        <v>0.46560000000000001</v>
      </c>
      <c r="F137" s="156">
        <f t="shared" si="11"/>
        <v>104.34096000000001</v>
      </c>
      <c r="G137" s="183">
        <f t="shared" si="12"/>
        <v>347.8032</v>
      </c>
      <c r="H137" s="157">
        <f t="shared" si="13"/>
        <v>626.04575999999997</v>
      </c>
      <c r="I137" s="242"/>
      <c r="J137" s="239"/>
      <c r="K137" s="139">
        <v>17.5</v>
      </c>
      <c r="L137" s="139"/>
      <c r="M137" s="139"/>
      <c r="N137" s="15"/>
      <c r="O137" s="154"/>
      <c r="P137" s="154"/>
      <c r="Q137" s="154"/>
      <c r="R137" s="142"/>
      <c r="S137" s="5">
        <v>2.4899999999999999E-2</v>
      </c>
      <c r="T137" s="32"/>
      <c r="U137" s="2"/>
      <c r="V137" s="2">
        <v>150</v>
      </c>
      <c r="W137" s="49"/>
    </row>
    <row r="138" spans="1:24" x14ac:dyDescent="0.25">
      <c r="A138" s="265"/>
      <c r="B138" s="134" t="s">
        <v>1</v>
      </c>
      <c r="C138" s="5">
        <v>0.89</v>
      </c>
      <c r="D138" s="5">
        <v>0.68</v>
      </c>
      <c r="E138" s="159">
        <f t="shared" si="7"/>
        <v>0.20999999999999996</v>
      </c>
      <c r="F138" s="156">
        <f t="shared" si="11"/>
        <v>52.163999999999994</v>
      </c>
      <c r="G138" s="183">
        <f t="shared" si="12"/>
        <v>173.88</v>
      </c>
      <c r="H138" s="157">
        <f t="shared" si="13"/>
        <v>312.98399999999998</v>
      </c>
      <c r="I138" s="242"/>
      <c r="J138" s="239"/>
      <c r="K138" s="139">
        <v>3.25</v>
      </c>
      <c r="L138" s="139"/>
      <c r="M138" s="139"/>
      <c r="N138" s="15"/>
      <c r="O138" s="154"/>
      <c r="P138" s="154"/>
      <c r="Q138" s="154"/>
      <c r="R138" s="142"/>
      <c r="S138" s="5">
        <v>2.76E-2</v>
      </c>
      <c r="T138" s="32"/>
      <c r="U138" s="2"/>
      <c r="V138" s="2">
        <v>172</v>
      </c>
      <c r="W138" s="49"/>
    </row>
    <row r="139" spans="1:24" x14ac:dyDescent="0.25">
      <c r="A139" s="266"/>
      <c r="B139" s="134" t="s">
        <v>4</v>
      </c>
      <c r="C139" s="5">
        <v>0.9</v>
      </c>
      <c r="D139" s="5">
        <v>0.74</v>
      </c>
      <c r="E139" s="159">
        <f t="shared" si="7"/>
        <v>0.16000000000000003</v>
      </c>
      <c r="F139" s="156">
        <f t="shared" si="11"/>
        <v>39.744000000000007</v>
      </c>
      <c r="G139" s="183">
        <f t="shared" si="12"/>
        <v>132.48000000000002</v>
      </c>
      <c r="H139" s="157">
        <f t="shared" si="13"/>
        <v>238.46400000000003</v>
      </c>
      <c r="I139" s="243"/>
      <c r="J139" s="240"/>
      <c r="K139" s="139">
        <v>11.58</v>
      </c>
      <c r="L139" s="139"/>
      <c r="M139" s="139"/>
      <c r="N139" s="15"/>
      <c r="O139" s="154"/>
      <c r="P139" s="154"/>
      <c r="Q139" s="154"/>
      <c r="R139" s="142"/>
      <c r="S139" s="5">
        <v>2.76E-2</v>
      </c>
      <c r="T139" s="32"/>
      <c r="U139" s="2"/>
      <c r="V139" s="2">
        <v>91.8</v>
      </c>
      <c r="W139" s="49"/>
    </row>
    <row r="140" spans="1:24" x14ac:dyDescent="0.25">
      <c r="A140" s="264">
        <v>41379</v>
      </c>
      <c r="B140" s="134" t="s">
        <v>2</v>
      </c>
      <c r="C140" s="5">
        <v>0.94</v>
      </c>
      <c r="D140" s="5">
        <v>0.73</v>
      </c>
      <c r="E140" s="159">
        <f t="shared" si="7"/>
        <v>0.20999999999999996</v>
      </c>
      <c r="F140" s="156">
        <f t="shared" si="11"/>
        <v>58.022999999999996</v>
      </c>
      <c r="G140" s="183">
        <f t="shared" si="12"/>
        <v>193.41</v>
      </c>
      <c r="H140" s="157">
        <f t="shared" si="13"/>
        <v>348.13799999999998</v>
      </c>
      <c r="I140" s="231">
        <f>SUM(G140:G143)</f>
        <v>744.91319999999996</v>
      </c>
      <c r="J140" s="233">
        <f>SUM(H140:H143)</f>
        <v>1340.84376</v>
      </c>
      <c r="K140" s="139">
        <v>10.33</v>
      </c>
      <c r="L140" s="139"/>
      <c r="M140" s="139"/>
      <c r="N140" s="15"/>
      <c r="O140" s="154"/>
      <c r="P140" s="154"/>
      <c r="Q140" s="154"/>
      <c r="R140" s="142"/>
      <c r="S140" s="5">
        <v>3.0700000000000002E-2</v>
      </c>
      <c r="T140" s="32"/>
      <c r="U140" s="2"/>
      <c r="V140" s="2">
        <v>110.8</v>
      </c>
      <c r="W140" s="49"/>
    </row>
    <row r="141" spans="1:24" x14ac:dyDescent="0.25">
      <c r="A141" s="265"/>
      <c r="B141" s="134" t="s">
        <v>1</v>
      </c>
      <c r="C141" s="5">
        <v>0.90769999999999995</v>
      </c>
      <c r="D141" s="5">
        <v>0.60460000000000003</v>
      </c>
      <c r="E141" s="159">
        <f t="shared" si="7"/>
        <v>0.30309999999999993</v>
      </c>
      <c r="F141" s="156">
        <f t="shared" si="11"/>
        <v>75.290039999999976</v>
      </c>
      <c r="G141" s="183">
        <f t="shared" ref="G141:G146" si="14">F141/30*100</f>
        <v>250.96679999999992</v>
      </c>
      <c r="H141" s="157">
        <f t="shared" si="13"/>
        <v>451.74023999999986</v>
      </c>
      <c r="I141" s="231"/>
      <c r="J141" s="233"/>
      <c r="K141" s="139">
        <v>17.920000000000002</v>
      </c>
      <c r="L141" s="139"/>
      <c r="M141" s="139"/>
      <c r="N141" s="15"/>
      <c r="O141" s="154"/>
      <c r="P141" s="154"/>
      <c r="Q141" s="154"/>
      <c r="R141" s="142"/>
      <c r="S141" s="5">
        <v>2.76E-2</v>
      </c>
      <c r="T141" s="32"/>
      <c r="U141" s="2"/>
      <c r="V141" s="2">
        <v>148</v>
      </c>
      <c r="W141" s="49"/>
    </row>
    <row r="142" spans="1:24" x14ac:dyDescent="0.25">
      <c r="A142" s="265"/>
      <c r="B142" s="134" t="s">
        <v>4</v>
      </c>
      <c r="C142" s="5">
        <v>0.60460000000000003</v>
      </c>
      <c r="D142" s="5">
        <v>0.45329999999999998</v>
      </c>
      <c r="E142" s="159">
        <f t="shared" si="7"/>
        <v>0.15130000000000005</v>
      </c>
      <c r="F142" s="156">
        <f t="shared" si="11"/>
        <v>37.582920000000016</v>
      </c>
      <c r="G142" s="183">
        <f t="shared" si="14"/>
        <v>125.27640000000004</v>
      </c>
      <c r="H142" s="157">
        <f t="shared" si="13"/>
        <v>225.49752000000007</v>
      </c>
      <c r="I142" s="231"/>
      <c r="J142" s="233"/>
      <c r="K142" s="139">
        <v>11.42</v>
      </c>
      <c r="L142" s="139"/>
      <c r="M142" s="139"/>
      <c r="N142" s="15"/>
      <c r="O142" s="154"/>
      <c r="P142" s="154"/>
      <c r="Q142" s="154"/>
      <c r="R142" s="142"/>
      <c r="S142" s="5">
        <v>2.76E-2</v>
      </c>
      <c r="T142" s="32"/>
      <c r="U142" s="2"/>
      <c r="V142" s="2">
        <v>90</v>
      </c>
      <c r="W142" s="49"/>
    </row>
    <row r="143" spans="1:24" x14ac:dyDescent="0.25">
      <c r="A143" s="266"/>
      <c r="B143" s="134" t="s">
        <v>2</v>
      </c>
      <c r="C143" s="14">
        <v>0.91</v>
      </c>
      <c r="D143" s="14">
        <v>0.68</v>
      </c>
      <c r="E143" s="159">
        <f t="shared" si="7"/>
        <v>0.22999999999999998</v>
      </c>
      <c r="F143" s="156">
        <f t="shared" si="11"/>
        <v>52.577999999999996</v>
      </c>
      <c r="G143" s="183">
        <f t="shared" si="14"/>
        <v>175.26</v>
      </c>
      <c r="H143" s="157">
        <f t="shared" si="13"/>
        <v>315.46800000000002</v>
      </c>
      <c r="I143" s="231"/>
      <c r="J143" s="233"/>
      <c r="K143" s="139">
        <v>7</v>
      </c>
      <c r="L143" s="139"/>
      <c r="M143" s="139"/>
      <c r="N143" s="15"/>
      <c r="O143" s="154"/>
      <c r="P143" s="154"/>
      <c r="Q143" s="154"/>
      <c r="R143" s="142"/>
      <c r="S143" s="16">
        <v>2.5399999999999999E-2</v>
      </c>
      <c r="T143" s="32"/>
      <c r="U143" s="18"/>
      <c r="V143" s="18">
        <v>105</v>
      </c>
      <c r="W143" s="49"/>
    </row>
    <row r="144" spans="1:24" x14ac:dyDescent="0.25">
      <c r="A144" s="264">
        <v>41380</v>
      </c>
      <c r="B144" s="134" t="s">
        <v>1</v>
      </c>
      <c r="C144" s="14">
        <v>0.68310000000000004</v>
      </c>
      <c r="D144" s="14">
        <v>0.24</v>
      </c>
      <c r="E144" s="159">
        <f t="shared" si="7"/>
        <v>0.44310000000000005</v>
      </c>
      <c r="F144" s="156">
        <f t="shared" si="11"/>
        <v>101.29266000000001</v>
      </c>
      <c r="G144" s="183">
        <f t="shared" si="14"/>
        <v>337.6422</v>
      </c>
      <c r="H144" s="157">
        <f t="shared" si="13"/>
        <v>607.75596000000007</v>
      </c>
      <c r="I144" s="227">
        <f>SUM(G144:G148)</f>
        <v>1160.3366999999998</v>
      </c>
      <c r="J144" s="235">
        <f>SUM(H144:H148)</f>
        <v>2088.6060600000001</v>
      </c>
      <c r="K144" s="139">
        <v>11.67</v>
      </c>
      <c r="L144" s="139"/>
      <c r="M144" s="139"/>
      <c r="N144" s="15"/>
      <c r="O144" s="154"/>
      <c r="P144" s="154"/>
      <c r="Q144" s="154"/>
      <c r="R144" s="142"/>
      <c r="S144" s="16">
        <v>2.5399999999999999E-2</v>
      </c>
      <c r="T144" s="32"/>
      <c r="U144" s="18"/>
      <c r="V144" s="18">
        <v>166</v>
      </c>
      <c r="W144" s="49"/>
    </row>
    <row r="145" spans="1:25" x14ac:dyDescent="0.25">
      <c r="A145" s="265"/>
      <c r="B145" s="134" t="s">
        <v>2</v>
      </c>
      <c r="C145" s="14">
        <v>0.9587</v>
      </c>
      <c r="D145" s="14">
        <v>0.52239999999999998</v>
      </c>
      <c r="E145" s="159">
        <f t="shared" si="7"/>
        <v>0.43630000000000002</v>
      </c>
      <c r="F145" s="156">
        <f t="shared" si="11"/>
        <v>102.0942</v>
      </c>
      <c r="G145" s="183">
        <f t="shared" si="14"/>
        <v>340.31400000000002</v>
      </c>
      <c r="H145" s="157">
        <f t="shared" si="13"/>
        <v>612.5652</v>
      </c>
      <c r="I145" s="228"/>
      <c r="J145" s="252"/>
      <c r="K145" s="139">
        <v>8.92</v>
      </c>
      <c r="L145" s="139"/>
      <c r="M145" s="139"/>
      <c r="N145" s="15"/>
      <c r="O145" s="154"/>
      <c r="P145" s="154"/>
      <c r="Q145" s="154"/>
      <c r="R145" s="142"/>
      <c r="S145" s="5">
        <v>2.5999999999999999E-2</v>
      </c>
      <c r="T145" s="32"/>
      <c r="U145" s="38"/>
      <c r="V145" s="18">
        <v>165</v>
      </c>
      <c r="W145" s="49"/>
    </row>
    <row r="146" spans="1:25" x14ac:dyDescent="0.25">
      <c r="A146" s="265"/>
      <c r="B146" s="134" t="s">
        <v>1</v>
      </c>
      <c r="C146" s="14">
        <v>0.60640000000000005</v>
      </c>
      <c r="D146" s="14">
        <v>0.28110000000000002</v>
      </c>
      <c r="E146" s="159">
        <f t="shared" si="7"/>
        <v>0.32530000000000003</v>
      </c>
      <c r="F146" s="156">
        <f t="shared" si="11"/>
        <v>77.584050000000005</v>
      </c>
      <c r="G146" s="183">
        <f t="shared" si="14"/>
        <v>258.61349999999999</v>
      </c>
      <c r="H146" s="157">
        <f t="shared" si="13"/>
        <v>465.5043</v>
      </c>
      <c r="I146" s="228"/>
      <c r="J146" s="252"/>
      <c r="K146" s="139">
        <v>6.75</v>
      </c>
      <c r="L146" s="139"/>
      <c r="M146" s="139"/>
      <c r="N146" s="15"/>
      <c r="O146" s="154"/>
      <c r="P146" s="154"/>
      <c r="Q146" s="154"/>
      <c r="R146" s="142"/>
      <c r="S146" s="16">
        <v>2.6499999999999999E-2</v>
      </c>
      <c r="T146" s="32"/>
      <c r="U146" s="15"/>
      <c r="V146" s="18">
        <v>163</v>
      </c>
      <c r="W146" s="49"/>
    </row>
    <row r="147" spans="1:25" x14ac:dyDescent="0.25">
      <c r="A147" s="265"/>
      <c r="B147" s="134" t="s">
        <v>4</v>
      </c>
      <c r="C147" s="14">
        <v>0.28059999999999996</v>
      </c>
      <c r="D147" s="14">
        <v>0.21</v>
      </c>
      <c r="E147" s="163">
        <f t="shared" si="7"/>
        <v>7.0599999999999968E-2</v>
      </c>
      <c r="F147" s="156">
        <f t="shared" si="11"/>
        <v>16.838099999999994</v>
      </c>
      <c r="G147" s="183">
        <f t="shared" ref="G147:G152" si="15">F147/30*100</f>
        <v>56.126999999999981</v>
      </c>
      <c r="H147" s="157">
        <f t="shared" si="13"/>
        <v>101.02859999999997</v>
      </c>
      <c r="I147" s="228"/>
      <c r="J147" s="252"/>
      <c r="K147" s="139">
        <v>13.5</v>
      </c>
      <c r="L147" s="139"/>
      <c r="M147" s="139"/>
      <c r="N147" s="15"/>
      <c r="O147" s="154"/>
      <c r="P147" s="154"/>
      <c r="Q147" s="154"/>
      <c r="R147" s="142"/>
      <c r="S147" s="16">
        <v>2.6499999999999999E-2</v>
      </c>
      <c r="T147" s="32"/>
      <c r="U147" s="15"/>
      <c r="V147" s="18">
        <v>91</v>
      </c>
      <c r="W147" s="49"/>
    </row>
    <row r="148" spans="1:25" x14ac:dyDescent="0.25">
      <c r="A148" s="266"/>
      <c r="B148" s="134" t="s">
        <v>2</v>
      </c>
      <c r="C148" s="34">
        <v>0.84</v>
      </c>
      <c r="D148" s="34">
        <v>0.62</v>
      </c>
      <c r="E148" s="164">
        <f t="shared" si="7"/>
        <v>0.21999999999999997</v>
      </c>
      <c r="F148" s="156">
        <f t="shared" si="11"/>
        <v>50.291999999999994</v>
      </c>
      <c r="G148" s="183">
        <f t="shared" si="15"/>
        <v>167.64</v>
      </c>
      <c r="H148" s="157">
        <f t="shared" si="13"/>
        <v>301.75200000000001</v>
      </c>
      <c r="I148" s="251"/>
      <c r="J148" s="253"/>
      <c r="K148" s="139">
        <v>6</v>
      </c>
      <c r="L148" s="139"/>
      <c r="M148" s="139"/>
      <c r="N148" s="37"/>
      <c r="O148" s="64"/>
      <c r="P148" s="64"/>
      <c r="Q148" s="64"/>
      <c r="R148" s="36"/>
      <c r="S148" s="33">
        <v>2.5399999999999999E-2</v>
      </c>
      <c r="T148" s="35"/>
      <c r="U148" s="36"/>
      <c r="V148" s="36">
        <v>164</v>
      </c>
      <c r="W148" s="49"/>
    </row>
    <row r="149" spans="1:25" x14ac:dyDescent="0.25">
      <c r="A149" s="264">
        <v>41381</v>
      </c>
      <c r="B149" s="134" t="s">
        <v>1</v>
      </c>
      <c r="C149" s="7">
        <v>0.62</v>
      </c>
      <c r="D149" s="7">
        <v>0.36</v>
      </c>
      <c r="E149" s="165">
        <f t="shared" si="7"/>
        <v>0.26</v>
      </c>
      <c r="F149" s="156">
        <f t="shared" si="11"/>
        <v>58.265999999999998</v>
      </c>
      <c r="G149" s="183">
        <f>F149/30*100</f>
        <v>194.22</v>
      </c>
      <c r="H149" s="157">
        <f t="shared" si="13"/>
        <v>349.596</v>
      </c>
      <c r="I149" s="241">
        <f>SUM(G149:G152)</f>
        <v>646.57439999999997</v>
      </c>
      <c r="J149" s="238">
        <f>SUM(H149:H152)</f>
        <v>1163.83392</v>
      </c>
      <c r="K149" s="139">
        <v>13.17</v>
      </c>
      <c r="L149" s="139"/>
      <c r="M149" s="139"/>
      <c r="N149" s="2">
        <v>240</v>
      </c>
      <c r="O149" s="153"/>
      <c r="P149" s="153"/>
      <c r="Q149" s="153"/>
      <c r="R149" s="142"/>
      <c r="S149" s="5">
        <v>2.4899999999999999E-2</v>
      </c>
      <c r="T149" s="32"/>
      <c r="U149" s="1"/>
      <c r="V149" s="2">
        <v>154</v>
      </c>
      <c r="W149" s="50"/>
    </row>
    <row r="150" spans="1:25" ht="75.75" customHeight="1" x14ac:dyDescent="0.25">
      <c r="A150" s="265"/>
      <c r="B150" s="134" t="s">
        <v>2</v>
      </c>
      <c r="C150" s="5">
        <v>0.97889999999999999</v>
      </c>
      <c r="D150" s="5">
        <v>0.67920000000000003</v>
      </c>
      <c r="E150" s="165">
        <f t="shared" si="7"/>
        <v>0.29969999999999997</v>
      </c>
      <c r="F150" s="156">
        <f t="shared" si="11"/>
        <v>67.162769999999995</v>
      </c>
      <c r="G150" s="183">
        <f t="shared" si="15"/>
        <v>223.8759</v>
      </c>
      <c r="H150" s="157">
        <f t="shared" si="13"/>
        <v>402.97662000000003</v>
      </c>
      <c r="I150" s="260"/>
      <c r="J150" s="261"/>
      <c r="K150" s="139">
        <v>10.75</v>
      </c>
      <c r="L150" s="139"/>
      <c r="M150" s="139"/>
      <c r="N150" s="15"/>
      <c r="O150" s="154"/>
      <c r="P150" s="154"/>
      <c r="Q150" s="154"/>
      <c r="R150" s="142"/>
      <c r="S150" s="5">
        <v>2.4899999999999999E-2</v>
      </c>
      <c r="T150" s="32"/>
      <c r="U150" s="1"/>
      <c r="V150" s="39">
        <v>200.8</v>
      </c>
      <c r="W150" s="49"/>
    </row>
    <row r="151" spans="1:25" x14ac:dyDescent="0.25">
      <c r="A151" s="265"/>
      <c r="B151" s="134" t="s">
        <v>1</v>
      </c>
      <c r="C151" s="5">
        <v>0.67910000000000004</v>
      </c>
      <c r="D151" s="5">
        <v>0.49030000000000001</v>
      </c>
      <c r="E151" s="165">
        <f t="shared" si="7"/>
        <v>0.18880000000000002</v>
      </c>
      <c r="F151" s="156">
        <f t="shared" si="11"/>
        <v>42.310080000000006</v>
      </c>
      <c r="G151" s="183">
        <f t="shared" si="15"/>
        <v>141.03360000000004</v>
      </c>
      <c r="H151" s="157">
        <f t="shared" si="13"/>
        <v>253.86048000000008</v>
      </c>
      <c r="I151" s="260"/>
      <c r="J151" s="261"/>
      <c r="K151" s="139">
        <v>4.83</v>
      </c>
      <c r="L151" s="139"/>
      <c r="M151" s="139"/>
      <c r="N151" s="15"/>
      <c r="O151" s="154"/>
      <c r="P151" s="154"/>
      <c r="Q151" s="154"/>
      <c r="R151" s="142"/>
      <c r="S151" s="5">
        <v>2.4899999999999999E-2</v>
      </c>
      <c r="T151" s="32"/>
      <c r="U151" s="2"/>
      <c r="V151" s="2">
        <v>165</v>
      </c>
      <c r="W151" s="49"/>
    </row>
    <row r="152" spans="1:25" x14ac:dyDescent="0.25">
      <c r="A152" s="266"/>
      <c r="B152" s="134" t="s">
        <v>4</v>
      </c>
      <c r="C152" s="33">
        <v>0.49030000000000001</v>
      </c>
      <c r="D152" s="33">
        <v>0.36520000000000002</v>
      </c>
      <c r="E152" s="164">
        <f t="shared" si="7"/>
        <v>0.12509999999999999</v>
      </c>
      <c r="F152" s="156">
        <f t="shared" si="11"/>
        <v>26.233469999999997</v>
      </c>
      <c r="G152" s="183">
        <f t="shared" si="15"/>
        <v>87.44489999999999</v>
      </c>
      <c r="H152" s="157">
        <f t="shared" si="13"/>
        <v>157.40081999999998</v>
      </c>
      <c r="I152" s="260"/>
      <c r="J152" s="261"/>
      <c r="K152" s="139">
        <v>12.25</v>
      </c>
      <c r="L152" s="139"/>
      <c r="M152" s="139"/>
      <c r="N152" s="37"/>
      <c r="O152" s="64"/>
      <c r="P152" s="64"/>
      <c r="Q152" s="64"/>
      <c r="R152" s="36"/>
      <c r="S152" s="33">
        <v>2.3300000000000001E-2</v>
      </c>
      <c r="T152" s="35"/>
      <c r="U152" s="36"/>
      <c r="V152" s="36">
        <v>63</v>
      </c>
      <c r="W152" s="49"/>
    </row>
    <row r="153" spans="1:25" x14ac:dyDescent="0.25">
      <c r="A153" s="150">
        <v>41382</v>
      </c>
      <c r="B153" s="134" t="s">
        <v>2</v>
      </c>
      <c r="C153" s="14">
        <v>0.36080000000000001</v>
      </c>
      <c r="D153" s="14">
        <v>0.11939999999999999</v>
      </c>
      <c r="E153" s="163">
        <f t="shared" si="7"/>
        <v>0.2414</v>
      </c>
      <c r="F153" s="156">
        <f t="shared" si="11"/>
        <v>49.100759999999994</v>
      </c>
      <c r="G153" s="183">
        <f>F153/30*100</f>
        <v>163.66919999999999</v>
      </c>
      <c r="H153" s="157">
        <f t="shared" si="13"/>
        <v>294.60455999999999</v>
      </c>
      <c r="I153" s="189">
        <f>G153</f>
        <v>163.66919999999999</v>
      </c>
      <c r="J153" s="43">
        <f>H153</f>
        <v>294.60455999999999</v>
      </c>
      <c r="K153" s="139">
        <v>0</v>
      </c>
      <c r="L153" s="139"/>
      <c r="M153" s="139"/>
      <c r="N153" s="15"/>
      <c r="O153" s="154"/>
      <c r="P153" s="154"/>
      <c r="Q153" s="154"/>
      <c r="R153" s="142"/>
      <c r="S153" s="14">
        <v>2.2599999999999999E-2</v>
      </c>
      <c r="T153" s="32"/>
      <c r="U153" s="15"/>
      <c r="V153" s="41">
        <v>148</v>
      </c>
      <c r="W153" s="49"/>
    </row>
    <row r="154" spans="1:25" x14ac:dyDescent="0.25">
      <c r="A154" s="264">
        <v>41383</v>
      </c>
      <c r="B154" s="134" t="s">
        <v>2</v>
      </c>
      <c r="C154" s="14">
        <v>0.50790000000000002</v>
      </c>
      <c r="D154" s="14">
        <v>1.1200000000000002E-2</v>
      </c>
      <c r="E154" s="163">
        <f t="shared" si="7"/>
        <v>0.49670000000000003</v>
      </c>
      <c r="F154" s="156">
        <f t="shared" si="11"/>
        <v>125.61543</v>
      </c>
      <c r="G154" s="183">
        <f>F154/30*100</f>
        <v>418.71809999999999</v>
      </c>
      <c r="H154" s="157">
        <f t="shared" si="13"/>
        <v>753.69258000000002</v>
      </c>
      <c r="I154" s="214"/>
      <c r="J154" s="220">
        <f>SUM(H154:H157)</f>
        <v>1816.7500800000005</v>
      </c>
      <c r="K154" s="139">
        <v>16.5</v>
      </c>
      <c r="L154" s="139"/>
      <c r="M154" s="139"/>
      <c r="N154" s="15"/>
      <c r="O154" s="154"/>
      <c r="P154" s="154"/>
      <c r="Q154" s="154"/>
      <c r="R154" s="142"/>
      <c r="S154" s="14">
        <v>2.81E-2</v>
      </c>
      <c r="T154" s="32"/>
      <c r="U154" s="15"/>
      <c r="V154" s="18">
        <v>144</v>
      </c>
      <c r="W154" s="49" t="s">
        <v>11</v>
      </c>
    </row>
    <row r="155" spans="1:25" x14ac:dyDescent="0.25">
      <c r="A155" s="265"/>
      <c r="B155" s="134" t="s">
        <v>1</v>
      </c>
      <c r="C155" s="14">
        <v>0.93310000000000004</v>
      </c>
      <c r="D155" s="14">
        <v>0.60659999999999992</v>
      </c>
      <c r="E155" s="163">
        <f t="shared" si="7"/>
        <v>0.32650000000000012</v>
      </c>
      <c r="F155" s="156">
        <f t="shared" si="11"/>
        <v>88.742700000000028</v>
      </c>
      <c r="G155" s="183">
        <f>F155/30*100</f>
        <v>295.80900000000008</v>
      </c>
      <c r="H155" s="157">
        <f t="shared" si="13"/>
        <v>532.45620000000019</v>
      </c>
      <c r="I155" s="242"/>
      <c r="J155" s="239"/>
      <c r="K155" s="139">
        <v>9.33</v>
      </c>
      <c r="L155" s="139"/>
      <c r="M155" s="139"/>
      <c r="N155" s="15"/>
      <c r="O155" s="154"/>
      <c r="P155" s="154"/>
      <c r="Q155" s="154"/>
      <c r="R155" s="142"/>
      <c r="S155" s="14">
        <v>3.0200000000000001E-2</v>
      </c>
      <c r="T155" s="32"/>
      <c r="U155" s="15"/>
      <c r="V155" s="18">
        <v>172</v>
      </c>
      <c r="W155" s="49" t="s">
        <v>11</v>
      </c>
    </row>
    <row r="156" spans="1:25" x14ac:dyDescent="0.25">
      <c r="A156" s="265"/>
      <c r="B156" s="134" t="s">
        <v>2</v>
      </c>
      <c r="C156" s="14">
        <v>0.60650000000000004</v>
      </c>
      <c r="D156" s="14">
        <v>0.36700000000000005</v>
      </c>
      <c r="E156" s="163">
        <f t="shared" si="7"/>
        <v>0.23949999999999999</v>
      </c>
      <c r="F156" s="156">
        <f t="shared" si="11"/>
        <v>62.293950000000002</v>
      </c>
      <c r="G156" s="183">
        <f>F156/30*100</f>
        <v>207.64650000000003</v>
      </c>
      <c r="H156" s="157">
        <f t="shared" si="13"/>
        <v>373.76370000000009</v>
      </c>
      <c r="I156" s="242"/>
      <c r="J156" s="239"/>
      <c r="K156" s="139">
        <v>2.58</v>
      </c>
      <c r="L156" s="139"/>
      <c r="M156" s="139"/>
      <c r="N156" s="15"/>
      <c r="O156" s="154"/>
      <c r="P156" s="154"/>
      <c r="Q156" s="154"/>
      <c r="R156" s="142"/>
      <c r="S156" s="14">
        <v>2.8900000000000002E-2</v>
      </c>
      <c r="T156" s="32"/>
      <c r="U156" s="15"/>
      <c r="V156" s="18">
        <v>157</v>
      </c>
      <c r="W156" s="49" t="s">
        <v>11</v>
      </c>
      <c r="Y156" s="90"/>
    </row>
    <row r="157" spans="1:25" x14ac:dyDescent="0.25">
      <c r="A157" s="265"/>
      <c r="B157" s="134" t="s">
        <v>4</v>
      </c>
      <c r="C157" s="14">
        <v>0.3669</v>
      </c>
      <c r="D157" s="14">
        <v>0.22989999999999999</v>
      </c>
      <c r="E157" s="163">
        <f t="shared" si="7"/>
        <v>0.13700000000000001</v>
      </c>
      <c r="F157" s="156">
        <f t="shared" si="11"/>
        <v>26.139600000000002</v>
      </c>
      <c r="G157" s="183">
        <f>F157/30*100</f>
        <v>87.132000000000005</v>
      </c>
      <c r="H157" s="157">
        <f t="shared" si="13"/>
        <v>156.83760000000001</v>
      </c>
      <c r="I157" s="243"/>
      <c r="J157" s="240"/>
      <c r="K157" s="139">
        <v>13.5</v>
      </c>
      <c r="L157" s="139"/>
      <c r="M157" s="139"/>
      <c r="N157" s="15"/>
      <c r="O157" s="154"/>
      <c r="P157" s="154"/>
      <c r="Q157" s="154"/>
      <c r="R157" s="142"/>
      <c r="S157" s="14">
        <v>2.12E-2</v>
      </c>
      <c r="T157" s="32"/>
      <c r="U157" s="15"/>
      <c r="V157" s="18">
        <v>88</v>
      </c>
      <c r="W157" s="49" t="s">
        <v>11</v>
      </c>
    </row>
    <row r="158" spans="1:25" x14ac:dyDescent="0.25">
      <c r="A158" s="266"/>
      <c r="B158" s="134" t="s">
        <v>2</v>
      </c>
      <c r="C158" s="51" t="s">
        <v>8</v>
      </c>
      <c r="D158" s="51"/>
      <c r="E158" s="166"/>
      <c r="F158" s="156"/>
      <c r="G158" s="183">
        <v>0</v>
      </c>
      <c r="H158" s="157"/>
      <c r="I158" s="190"/>
      <c r="J158" s="54"/>
      <c r="K158" s="139"/>
      <c r="L158" s="139"/>
      <c r="M158" s="139"/>
      <c r="N158" s="29"/>
      <c r="O158" s="42"/>
      <c r="P158" s="42"/>
      <c r="Q158" s="42"/>
      <c r="R158" s="142"/>
      <c r="S158" s="51" t="s">
        <v>8</v>
      </c>
      <c r="T158" s="32"/>
      <c r="U158" s="29"/>
      <c r="V158" s="42"/>
      <c r="W158" s="49" t="s">
        <v>11</v>
      </c>
    </row>
    <row r="159" spans="1:25" x14ac:dyDescent="0.25">
      <c r="A159" s="264">
        <v>41384</v>
      </c>
      <c r="B159" s="134" t="s">
        <v>1</v>
      </c>
      <c r="C159" s="5">
        <v>0.44259999999999999</v>
      </c>
      <c r="D159" s="60" t="s">
        <v>8</v>
      </c>
      <c r="E159" s="167"/>
      <c r="F159" s="156"/>
      <c r="G159" s="183">
        <v>0</v>
      </c>
      <c r="H159" s="157"/>
      <c r="I159" s="214"/>
      <c r="J159" s="220">
        <f>SUM(H160:H161)</f>
        <v>611.73036000000013</v>
      </c>
      <c r="K159" s="139">
        <v>9.25</v>
      </c>
      <c r="L159" s="139"/>
      <c r="M159" s="139"/>
      <c r="N159" s="15"/>
      <c r="O159" s="154"/>
      <c r="P159" s="154"/>
      <c r="Q159" s="154"/>
      <c r="R159" s="142"/>
      <c r="S159" s="5">
        <v>2.6499999999999999E-2</v>
      </c>
      <c r="T159" s="32"/>
      <c r="U159" s="1"/>
      <c r="V159" s="2">
        <v>155</v>
      </c>
      <c r="W159" s="56" t="s">
        <v>11</v>
      </c>
    </row>
    <row r="160" spans="1:25" x14ac:dyDescent="0.25">
      <c r="A160" s="265"/>
      <c r="B160" s="134" t="s">
        <v>2</v>
      </c>
      <c r="C160" s="16">
        <v>0.78520000000000001</v>
      </c>
      <c r="D160" s="5">
        <v>0.44159999999999999</v>
      </c>
      <c r="E160" s="165">
        <f t="shared" ref="E160:E225" si="16">C160-D160</f>
        <v>0.34360000000000002</v>
      </c>
      <c r="F160" s="156">
        <f>(E160*$AB$1)*S160</f>
        <v>77.00076</v>
      </c>
      <c r="G160" s="183">
        <f>F160/30*100</f>
        <v>256.66920000000005</v>
      </c>
      <c r="H160" s="157">
        <f>G160*$Y$1</f>
        <v>462.00456000000008</v>
      </c>
      <c r="I160" s="242"/>
      <c r="J160" s="239"/>
      <c r="K160" s="139">
        <v>6.42</v>
      </c>
      <c r="L160" s="139"/>
      <c r="M160" s="139"/>
      <c r="N160" s="15"/>
      <c r="O160" s="154"/>
      <c r="P160" s="154"/>
      <c r="Q160" s="154"/>
      <c r="R160" s="142"/>
      <c r="S160" s="5">
        <v>2.4899999999999999E-2</v>
      </c>
      <c r="T160" s="32"/>
      <c r="U160" s="18"/>
      <c r="V160" s="2">
        <v>159</v>
      </c>
      <c r="W160" s="56" t="s">
        <v>11</v>
      </c>
    </row>
    <row r="161" spans="1:23" x14ac:dyDescent="0.25">
      <c r="A161" s="265"/>
      <c r="B161" s="134" t="s">
        <v>4</v>
      </c>
      <c r="C161" s="16">
        <v>0.44130000000000003</v>
      </c>
      <c r="D161" s="5">
        <v>0.32229999999999998</v>
      </c>
      <c r="E161" s="165">
        <f t="shared" si="16"/>
        <v>0.11900000000000005</v>
      </c>
      <c r="F161" s="156">
        <f>(E161*$AB$1)*S161</f>
        <v>24.954300000000011</v>
      </c>
      <c r="G161" s="183">
        <f>F161/30*100</f>
        <v>83.18100000000004</v>
      </c>
      <c r="H161" s="157">
        <f>G161*$Y$1</f>
        <v>149.72580000000008</v>
      </c>
      <c r="I161" s="243"/>
      <c r="J161" s="240"/>
      <c r="K161" s="139">
        <v>12</v>
      </c>
      <c r="L161" s="139"/>
      <c r="M161" s="139"/>
      <c r="N161" s="15"/>
      <c r="O161" s="154"/>
      <c r="P161" s="154"/>
      <c r="Q161" s="154"/>
      <c r="R161" s="142"/>
      <c r="S161" s="5">
        <v>2.3300000000000001E-2</v>
      </c>
      <c r="T161" s="32"/>
      <c r="U161" s="15"/>
      <c r="V161" s="2">
        <v>87.9</v>
      </c>
      <c r="W161" s="56" t="s">
        <v>11</v>
      </c>
    </row>
    <row r="162" spans="1:23" x14ac:dyDescent="0.25">
      <c r="A162" s="266"/>
      <c r="B162" s="134" t="s">
        <v>1</v>
      </c>
      <c r="C162" s="51" t="s">
        <v>8</v>
      </c>
      <c r="D162" s="51"/>
      <c r="E162" s="166"/>
      <c r="F162" s="156"/>
      <c r="G162" s="183">
        <v>0</v>
      </c>
      <c r="H162" s="157"/>
      <c r="I162" s="190"/>
      <c r="J162" s="54"/>
      <c r="K162" s="139"/>
      <c r="L162" s="139"/>
      <c r="M162" s="139"/>
      <c r="N162" s="29"/>
      <c r="O162" s="42"/>
      <c r="P162" s="42"/>
      <c r="Q162" s="42"/>
      <c r="R162" s="142"/>
      <c r="S162" s="51" t="s">
        <v>8</v>
      </c>
      <c r="T162" s="32"/>
      <c r="U162" s="29"/>
      <c r="V162" s="55"/>
      <c r="W162" s="56" t="s">
        <v>11</v>
      </c>
    </row>
    <row r="163" spans="1:23" x14ac:dyDescent="0.25">
      <c r="A163" s="264">
        <v>41385</v>
      </c>
      <c r="B163" s="134" t="s">
        <v>2</v>
      </c>
      <c r="C163" s="16">
        <v>0.8589</v>
      </c>
      <c r="D163" s="5">
        <v>0.5806</v>
      </c>
      <c r="E163" s="165">
        <f t="shared" si="16"/>
        <v>0.27829999999999999</v>
      </c>
      <c r="F163" s="156">
        <f t="shared" ref="F163:F172" si="17">(E163*$AB$1)*S163</f>
        <v>62.367029999999993</v>
      </c>
      <c r="G163" s="183">
        <f t="shared" ref="G163:G172" si="18">F163/30*100</f>
        <v>207.89009999999996</v>
      </c>
      <c r="H163" s="157">
        <f t="shared" ref="H163:H172" si="19">G163*$Y$1</f>
        <v>374.20217999999994</v>
      </c>
      <c r="I163" s="227">
        <f>SUM(G163:G165)</f>
        <v>493.60109999999997</v>
      </c>
      <c r="J163" s="235">
        <f>SUM(H163:H165)</f>
        <v>888.48198000000002</v>
      </c>
      <c r="K163" s="139">
        <v>17</v>
      </c>
      <c r="L163" s="139"/>
      <c r="M163" s="139"/>
      <c r="N163" s="15"/>
      <c r="O163" s="154"/>
      <c r="P163" s="154"/>
      <c r="Q163" s="154"/>
      <c r="R163" s="142"/>
      <c r="S163" s="5">
        <v>2.4899999999999999E-2</v>
      </c>
      <c r="T163" s="32"/>
      <c r="U163" s="15"/>
      <c r="V163" s="2">
        <v>162.9</v>
      </c>
      <c r="W163" s="49"/>
    </row>
    <row r="164" spans="1:23" x14ac:dyDescent="0.25">
      <c r="A164" s="265"/>
      <c r="B164" s="134" t="s">
        <v>1</v>
      </c>
      <c r="C164" s="16">
        <v>0.5806</v>
      </c>
      <c r="D164" s="5">
        <v>0.35780000000000001</v>
      </c>
      <c r="E164" s="165">
        <f t="shared" si="16"/>
        <v>0.2228</v>
      </c>
      <c r="F164" s="156">
        <f t="shared" si="17"/>
        <v>53.137799999999999</v>
      </c>
      <c r="G164" s="183">
        <f t="shared" si="18"/>
        <v>177.126</v>
      </c>
      <c r="H164" s="157">
        <f t="shared" si="19"/>
        <v>318.82679999999999</v>
      </c>
      <c r="I164" s="229"/>
      <c r="J164" s="236"/>
      <c r="K164" s="139">
        <v>8.33</v>
      </c>
      <c r="L164" s="139"/>
      <c r="M164" s="139"/>
      <c r="N164" s="15"/>
      <c r="O164" s="154"/>
      <c r="P164" s="154"/>
      <c r="Q164" s="154"/>
      <c r="R164" s="142"/>
      <c r="S164" s="5">
        <v>2.6499999999999999E-2</v>
      </c>
      <c r="T164" s="32"/>
      <c r="U164" s="15"/>
      <c r="V164" s="2">
        <v>161.30000000000001</v>
      </c>
      <c r="W164" s="49"/>
    </row>
    <row r="165" spans="1:23" x14ac:dyDescent="0.25">
      <c r="A165" s="266"/>
      <c r="B165" s="134" t="s">
        <v>4</v>
      </c>
      <c r="C165" s="46">
        <v>0.9</v>
      </c>
      <c r="D165" s="5">
        <v>0.75749999999999995</v>
      </c>
      <c r="E165" s="165">
        <f t="shared" si="16"/>
        <v>0.14250000000000007</v>
      </c>
      <c r="F165" s="156">
        <f t="shared" si="17"/>
        <v>32.575500000000019</v>
      </c>
      <c r="G165" s="183">
        <f t="shared" si="18"/>
        <v>108.58500000000006</v>
      </c>
      <c r="H165" s="157">
        <f t="shared" si="19"/>
        <v>195.45300000000012</v>
      </c>
      <c r="I165" s="230"/>
      <c r="J165" s="237"/>
      <c r="K165" s="139">
        <v>13.17</v>
      </c>
      <c r="L165" s="139"/>
      <c r="M165" s="139"/>
      <c r="N165" s="15"/>
      <c r="O165" s="154"/>
      <c r="P165" s="154"/>
      <c r="Q165" s="154"/>
      <c r="R165" s="142"/>
      <c r="S165" s="5">
        <v>2.5399999999999999E-2</v>
      </c>
      <c r="T165" s="32"/>
      <c r="U165" s="15"/>
      <c r="V165" s="2">
        <v>94.5</v>
      </c>
      <c r="W165" s="49"/>
    </row>
    <row r="166" spans="1:23" x14ac:dyDescent="0.25">
      <c r="A166" s="264">
        <v>41386</v>
      </c>
      <c r="B166" s="134" t="s">
        <v>1</v>
      </c>
      <c r="C166" s="46">
        <v>0.8</v>
      </c>
      <c r="D166" s="5">
        <v>0.59660000000000002</v>
      </c>
      <c r="E166" s="165">
        <f t="shared" si="16"/>
        <v>0.20340000000000003</v>
      </c>
      <c r="F166" s="156">
        <f t="shared" si="17"/>
        <v>60.226739999999999</v>
      </c>
      <c r="G166" s="183">
        <f t="shared" si="18"/>
        <v>200.75579999999999</v>
      </c>
      <c r="H166" s="157">
        <f t="shared" si="19"/>
        <v>361.36043999999998</v>
      </c>
      <c r="I166" s="227">
        <f>SUM(G166:G168)</f>
        <v>496.95300000000003</v>
      </c>
      <c r="J166" s="235">
        <f>SUM(H166:H168)</f>
        <v>894.51539999999989</v>
      </c>
      <c r="K166" s="139">
        <v>13.5</v>
      </c>
      <c r="L166" s="139">
        <v>2273</v>
      </c>
      <c r="M166" s="139"/>
      <c r="N166" s="15"/>
      <c r="O166" s="154"/>
      <c r="P166" s="154"/>
      <c r="Q166" s="154"/>
      <c r="R166" s="142"/>
      <c r="S166" s="5">
        <v>3.2899999999999999E-2</v>
      </c>
      <c r="T166" s="32"/>
      <c r="U166" s="15"/>
      <c r="V166" s="2">
        <v>169</v>
      </c>
      <c r="W166" s="49"/>
    </row>
    <row r="167" spans="1:23" x14ac:dyDescent="0.25">
      <c r="A167" s="265"/>
      <c r="B167" s="134" t="s">
        <v>2</v>
      </c>
      <c r="C167" s="16">
        <v>0.59660000000000002</v>
      </c>
      <c r="D167" s="5">
        <v>0.38600000000000001</v>
      </c>
      <c r="E167" s="165">
        <f t="shared" si="16"/>
        <v>0.21060000000000001</v>
      </c>
      <c r="F167" s="156">
        <f t="shared" si="17"/>
        <v>54.208440000000003</v>
      </c>
      <c r="G167" s="183">
        <f t="shared" si="18"/>
        <v>180.69479999999999</v>
      </c>
      <c r="H167" s="157">
        <f t="shared" si="19"/>
        <v>325.25063999999998</v>
      </c>
      <c r="I167" s="229"/>
      <c r="J167" s="236"/>
      <c r="K167" s="139">
        <v>13.17</v>
      </c>
      <c r="L167" s="139">
        <v>2280</v>
      </c>
      <c r="M167" s="139"/>
      <c r="N167" s="15"/>
      <c r="O167" s="154"/>
      <c r="P167" s="154"/>
      <c r="Q167" s="154"/>
      <c r="R167" s="142"/>
      <c r="S167" s="5">
        <v>2.86E-2</v>
      </c>
      <c r="T167" s="32"/>
      <c r="U167" s="15"/>
      <c r="V167" s="2">
        <v>154.6</v>
      </c>
      <c r="W167" s="49"/>
    </row>
    <row r="168" spans="1:23" x14ac:dyDescent="0.25">
      <c r="A168" s="266"/>
      <c r="B168" s="134" t="s">
        <v>4</v>
      </c>
      <c r="C168" s="58">
        <v>0.38590000000000002</v>
      </c>
      <c r="D168" s="33">
        <v>0.26250000000000001</v>
      </c>
      <c r="E168" s="164">
        <f t="shared" si="16"/>
        <v>0.12340000000000001</v>
      </c>
      <c r="F168" s="156">
        <f t="shared" si="17"/>
        <v>34.65072</v>
      </c>
      <c r="G168" s="183">
        <f t="shared" si="18"/>
        <v>115.50240000000001</v>
      </c>
      <c r="H168" s="157">
        <f t="shared" si="19"/>
        <v>207.90432000000001</v>
      </c>
      <c r="I168" s="230"/>
      <c r="J168" s="237"/>
      <c r="K168" s="139">
        <v>9.92</v>
      </c>
      <c r="L168" s="139"/>
      <c r="M168" s="139"/>
      <c r="N168" s="37"/>
      <c r="O168" s="64"/>
      <c r="P168" s="64"/>
      <c r="Q168" s="64"/>
      <c r="R168" s="36"/>
      <c r="S168" s="33">
        <v>3.1199999999999999E-2</v>
      </c>
      <c r="T168" s="35"/>
      <c r="U168" s="37"/>
      <c r="V168" s="36">
        <v>65</v>
      </c>
      <c r="W168" s="49"/>
    </row>
    <row r="169" spans="1:23" x14ac:dyDescent="0.25">
      <c r="A169" s="264">
        <v>41387</v>
      </c>
      <c r="B169" s="134" t="s">
        <v>1</v>
      </c>
      <c r="C169" s="59">
        <v>0.84670000000000001</v>
      </c>
      <c r="D169" s="14">
        <v>0.61340000000000006</v>
      </c>
      <c r="E169" s="163">
        <f t="shared" si="16"/>
        <v>0.23329999999999995</v>
      </c>
      <c r="F169" s="156">
        <f t="shared" si="17"/>
        <v>61.101269999999985</v>
      </c>
      <c r="G169" s="183">
        <f t="shared" si="18"/>
        <v>203.67089999999996</v>
      </c>
      <c r="H169" s="157">
        <f t="shared" si="19"/>
        <v>366.60761999999994</v>
      </c>
      <c r="I169" s="227">
        <f>SUM(G169:G171)</f>
        <v>486.41039999999992</v>
      </c>
      <c r="J169" s="235">
        <f>SUM(H169:H171)</f>
        <v>875.5387199999999</v>
      </c>
      <c r="K169" s="139">
        <v>10.67</v>
      </c>
      <c r="L169" s="139">
        <v>2244</v>
      </c>
      <c r="M169" s="139"/>
      <c r="N169" s="15"/>
      <c r="O169" s="154"/>
      <c r="P169" s="154"/>
      <c r="Q169" s="154"/>
      <c r="R169" s="142"/>
      <c r="S169" s="14">
        <v>2.9100000000000001E-2</v>
      </c>
      <c r="T169" s="32"/>
      <c r="U169" s="15"/>
      <c r="V169" s="18">
        <v>162</v>
      </c>
      <c r="W169" t="s">
        <v>11</v>
      </c>
    </row>
    <row r="170" spans="1:23" x14ac:dyDescent="0.25">
      <c r="A170" s="265"/>
      <c r="B170" s="134" t="s">
        <v>2</v>
      </c>
      <c r="C170" s="59">
        <v>0.69969999999999999</v>
      </c>
      <c r="D170" s="14">
        <v>0.4279</v>
      </c>
      <c r="E170" s="163">
        <f t="shared" si="16"/>
        <v>0.27179999999999999</v>
      </c>
      <c r="F170" s="156">
        <f t="shared" si="17"/>
        <v>60.910380000000004</v>
      </c>
      <c r="G170" s="183">
        <f t="shared" si="18"/>
        <v>203.03460000000001</v>
      </c>
      <c r="H170" s="157">
        <f t="shared" si="19"/>
        <v>365.46228000000002</v>
      </c>
      <c r="I170" s="229"/>
      <c r="J170" s="236"/>
      <c r="K170" s="139">
        <v>17.25</v>
      </c>
      <c r="L170" s="139">
        <v>2244</v>
      </c>
      <c r="M170" s="139"/>
      <c r="N170" s="15"/>
      <c r="O170" s="154"/>
      <c r="P170" s="154"/>
      <c r="Q170" s="154"/>
      <c r="R170" s="142"/>
      <c r="S170" s="14">
        <v>2.4900000000000002E-2</v>
      </c>
      <c r="T170" s="32"/>
      <c r="U170" s="15"/>
      <c r="V170" s="18">
        <v>154</v>
      </c>
      <c r="W170" t="s">
        <v>11</v>
      </c>
    </row>
    <row r="171" spans="1:23" x14ac:dyDescent="0.25">
      <c r="A171" s="266"/>
      <c r="B171" s="134" t="s">
        <v>4</v>
      </c>
      <c r="C171" s="59">
        <v>0.42759999999999998</v>
      </c>
      <c r="D171" s="14">
        <v>0.32090000000000002</v>
      </c>
      <c r="E171" s="163">
        <f t="shared" si="16"/>
        <v>0.10669999999999996</v>
      </c>
      <c r="F171" s="156">
        <f t="shared" si="17"/>
        <v>23.911469999999991</v>
      </c>
      <c r="G171" s="183">
        <f t="shared" si="18"/>
        <v>79.704899999999967</v>
      </c>
      <c r="H171" s="157">
        <f t="shared" si="19"/>
        <v>143.46881999999994</v>
      </c>
      <c r="I171" s="230"/>
      <c r="J171" s="237"/>
      <c r="K171" s="139">
        <v>12.75</v>
      </c>
      <c r="L171" s="139"/>
      <c r="M171" s="139"/>
      <c r="N171" s="15"/>
      <c r="O171" s="154"/>
      <c r="P171" s="154"/>
      <c r="Q171" s="154"/>
      <c r="R171" s="142"/>
      <c r="S171" s="14">
        <v>2.4900000000000002E-2</v>
      </c>
      <c r="T171" s="32"/>
      <c r="U171" s="15"/>
      <c r="V171" s="18">
        <v>84</v>
      </c>
      <c r="W171" t="s">
        <v>11</v>
      </c>
    </row>
    <row r="172" spans="1:23" x14ac:dyDescent="0.25">
      <c r="A172" s="264">
        <v>41388</v>
      </c>
      <c r="B172" s="134" t="s">
        <v>2</v>
      </c>
      <c r="C172" s="14">
        <v>0.61329999999999996</v>
      </c>
      <c r="D172" s="14">
        <v>0.31169999999999998</v>
      </c>
      <c r="E172" s="159">
        <f t="shared" si="16"/>
        <v>0.30159999999999998</v>
      </c>
      <c r="F172" s="156">
        <f t="shared" si="17"/>
        <v>100.70423999999998</v>
      </c>
      <c r="G172" s="183">
        <f t="shared" si="18"/>
        <v>335.68079999999998</v>
      </c>
      <c r="H172" s="157">
        <f t="shared" si="19"/>
        <v>604.22543999999994</v>
      </c>
      <c r="I172" s="227"/>
      <c r="J172" s="235">
        <f>SUM(H172:H175)</f>
        <v>1108.7787599999997</v>
      </c>
      <c r="K172" s="139">
        <v>8.58</v>
      </c>
      <c r="L172" s="139">
        <v>2288</v>
      </c>
      <c r="M172" s="139"/>
      <c r="N172" s="15"/>
      <c r="O172" s="154"/>
      <c r="P172" s="154"/>
      <c r="Q172" s="154"/>
      <c r="R172" s="142"/>
      <c r="S172" s="5">
        <v>3.7100000000000001E-2</v>
      </c>
      <c r="T172" s="32"/>
      <c r="U172" s="15"/>
      <c r="V172" s="2">
        <v>156.30000000000001</v>
      </c>
      <c r="W172" t="s">
        <v>11</v>
      </c>
    </row>
    <row r="173" spans="1:23" x14ac:dyDescent="0.25">
      <c r="A173" s="265"/>
      <c r="B173" s="134" t="s">
        <v>1</v>
      </c>
      <c r="C173" s="51" t="s">
        <v>8</v>
      </c>
      <c r="D173" s="51"/>
      <c r="E173" s="168"/>
      <c r="F173" s="156"/>
      <c r="G173" s="183">
        <v>0</v>
      </c>
      <c r="H173" s="157"/>
      <c r="I173" s="228"/>
      <c r="J173" s="252"/>
      <c r="K173" s="139"/>
      <c r="L173" s="139"/>
      <c r="M173" s="139"/>
      <c r="N173" s="29"/>
      <c r="O173" s="42"/>
      <c r="P173" s="42"/>
      <c r="Q173" s="42"/>
      <c r="R173" s="142"/>
      <c r="S173" s="51" t="s">
        <v>8</v>
      </c>
      <c r="T173" s="32"/>
      <c r="U173" s="29"/>
      <c r="V173" s="55"/>
      <c r="W173" t="s">
        <v>11</v>
      </c>
    </row>
    <row r="174" spans="1:23" x14ac:dyDescent="0.25">
      <c r="A174" s="265"/>
      <c r="B174" s="134" t="s">
        <v>1</v>
      </c>
      <c r="C174" s="14">
        <v>0.83709999999999996</v>
      </c>
      <c r="D174" s="14">
        <v>0.59630000000000005</v>
      </c>
      <c r="E174" s="159">
        <f t="shared" si="16"/>
        <v>0.2407999999999999</v>
      </c>
      <c r="F174" s="156">
        <f>(E174*$AB$1)*S174</f>
        <v>57.430799999999969</v>
      </c>
      <c r="G174" s="183">
        <f>F174/30*100</f>
        <v>191.43599999999989</v>
      </c>
      <c r="H174" s="157">
        <f>G174*$Y$1</f>
        <v>344.5847999999998</v>
      </c>
      <c r="I174" s="229"/>
      <c r="J174" s="236"/>
      <c r="K174" s="139">
        <v>3.67</v>
      </c>
      <c r="L174" s="139">
        <v>2238</v>
      </c>
      <c r="M174" s="139"/>
      <c r="N174" s="15"/>
      <c r="O174" s="154"/>
      <c r="P174" s="154"/>
      <c r="Q174" s="154"/>
      <c r="R174" s="142"/>
      <c r="S174" s="16">
        <v>2.6499999999999999E-2</v>
      </c>
      <c r="T174" s="32"/>
      <c r="U174" s="15"/>
      <c r="V174" s="2">
        <v>159.4</v>
      </c>
      <c r="W174" t="s">
        <v>11</v>
      </c>
    </row>
    <row r="175" spans="1:23" x14ac:dyDescent="0.25">
      <c r="A175" s="266"/>
      <c r="B175" s="134" t="s">
        <v>4</v>
      </c>
      <c r="C175" s="14">
        <v>0.59560000000000002</v>
      </c>
      <c r="D175" s="14">
        <v>0.49380000000000002</v>
      </c>
      <c r="E175" s="163">
        <f t="shared" si="16"/>
        <v>0.1018</v>
      </c>
      <c r="F175" s="156">
        <f>(E175*$AB$1)*S175</f>
        <v>26.661420000000003</v>
      </c>
      <c r="G175" s="183">
        <f>F175/30*100</f>
        <v>88.871400000000008</v>
      </c>
      <c r="H175" s="157">
        <f>G175*$Y$1</f>
        <v>159.96852000000001</v>
      </c>
      <c r="I175" s="230"/>
      <c r="J175" s="237"/>
      <c r="K175" s="139">
        <v>9.25</v>
      </c>
      <c r="L175" s="139"/>
      <c r="M175" s="139"/>
      <c r="N175" s="15"/>
      <c r="O175" s="154"/>
      <c r="P175" s="154"/>
      <c r="Q175" s="154"/>
      <c r="R175" s="142"/>
      <c r="S175" s="16">
        <v>2.9100000000000001E-2</v>
      </c>
      <c r="T175" s="32"/>
      <c r="U175" s="15"/>
      <c r="V175" s="2">
        <v>89</v>
      </c>
      <c r="W175" t="s">
        <v>11</v>
      </c>
    </row>
    <row r="176" spans="1:23" x14ac:dyDescent="0.25">
      <c r="A176" s="264">
        <v>41389</v>
      </c>
      <c r="B176" s="134" t="s">
        <v>2</v>
      </c>
      <c r="C176" s="51" t="s">
        <v>8</v>
      </c>
      <c r="D176" s="51"/>
      <c r="E176" s="169"/>
      <c r="F176" s="156"/>
      <c r="G176" s="183">
        <v>0</v>
      </c>
      <c r="H176" s="157"/>
      <c r="I176" s="191"/>
      <c r="J176" s="51"/>
      <c r="K176" s="139">
        <v>9.58</v>
      </c>
      <c r="L176" s="139">
        <v>2255</v>
      </c>
      <c r="M176" s="139"/>
      <c r="N176" s="51"/>
      <c r="O176" s="51"/>
      <c r="P176" s="51"/>
      <c r="Q176" s="51"/>
      <c r="R176" s="142"/>
      <c r="S176" s="51" t="s">
        <v>8</v>
      </c>
      <c r="T176" s="32"/>
      <c r="U176" s="51"/>
      <c r="V176" s="51"/>
      <c r="W176" t="s">
        <v>11</v>
      </c>
    </row>
    <row r="177" spans="1:23" x14ac:dyDescent="0.25">
      <c r="A177" s="265"/>
      <c r="B177" s="134" t="s">
        <v>1</v>
      </c>
      <c r="C177" s="5">
        <v>0.71279999999999999</v>
      </c>
      <c r="D177" s="16">
        <v>0.3871</v>
      </c>
      <c r="E177" s="163">
        <f t="shared" si="16"/>
        <v>0.32569999999999999</v>
      </c>
      <c r="F177" s="156">
        <f>(E177*$AB$1)*S177</f>
        <v>76.213799999999992</v>
      </c>
      <c r="G177" s="183">
        <f>F177/30*100</f>
        <v>254.04599999999999</v>
      </c>
      <c r="H177" s="157">
        <f>G177*$Y$1</f>
        <v>457.28280000000001</v>
      </c>
      <c r="I177" s="214"/>
      <c r="J177" s="220">
        <f>SUM(H177:H178)</f>
        <v>617.76</v>
      </c>
      <c r="K177" s="139">
        <v>8.25</v>
      </c>
      <c r="L177" s="139">
        <v>2206</v>
      </c>
      <c r="M177" s="139"/>
      <c r="N177" s="15"/>
      <c r="O177" s="154"/>
      <c r="P177" s="154"/>
      <c r="Q177" s="154"/>
      <c r="R177" s="142"/>
      <c r="S177" s="16">
        <v>2.5999999999999999E-2</v>
      </c>
      <c r="T177" s="32"/>
      <c r="U177" s="15"/>
      <c r="V177" s="18">
        <v>166</v>
      </c>
      <c r="W177" t="s">
        <v>11</v>
      </c>
    </row>
    <row r="178" spans="1:23" x14ac:dyDescent="0.25">
      <c r="A178" s="266"/>
      <c r="B178" s="134" t="s">
        <v>4</v>
      </c>
      <c r="C178" s="33">
        <v>0.38669999999999999</v>
      </c>
      <c r="D178" s="63">
        <v>0.27239999999999998</v>
      </c>
      <c r="E178" s="170">
        <f t="shared" si="16"/>
        <v>0.11430000000000001</v>
      </c>
      <c r="F178" s="156">
        <f>(E178*$AB$1)*S178</f>
        <v>26.746199999999998</v>
      </c>
      <c r="G178" s="183">
        <f>F178/30*100</f>
        <v>89.153999999999982</v>
      </c>
      <c r="H178" s="157">
        <f>G178*$Y$1</f>
        <v>160.47719999999998</v>
      </c>
      <c r="I178" s="243"/>
      <c r="J178" s="240"/>
      <c r="K178" s="139">
        <v>9.83</v>
      </c>
      <c r="L178" s="139"/>
      <c r="M178" s="139"/>
      <c r="N178" s="37"/>
      <c r="O178" s="64"/>
      <c r="P178" s="64"/>
      <c r="Q178" s="64"/>
      <c r="R178" s="36"/>
      <c r="S178" s="58">
        <v>2.5999999999999999E-2</v>
      </c>
      <c r="T178" s="35"/>
      <c r="U178" s="37"/>
      <c r="V178" s="64">
        <v>86</v>
      </c>
      <c r="W178" t="s">
        <v>11</v>
      </c>
    </row>
    <row r="179" spans="1:23" x14ac:dyDescent="0.25">
      <c r="A179" s="264">
        <v>41390</v>
      </c>
      <c r="B179" s="134" t="s">
        <v>1</v>
      </c>
      <c r="C179" s="51" t="s">
        <v>8</v>
      </c>
      <c r="D179" s="65"/>
      <c r="E179" s="166"/>
      <c r="F179" s="156"/>
      <c r="G179" s="183">
        <v>0</v>
      </c>
      <c r="H179" s="157"/>
      <c r="I179" s="188"/>
      <c r="J179" s="29"/>
      <c r="K179" s="139">
        <v>8.5</v>
      </c>
      <c r="L179" s="139">
        <v>2136</v>
      </c>
      <c r="M179" s="139"/>
      <c r="N179" s="29"/>
      <c r="O179" s="42"/>
      <c r="P179" s="42"/>
      <c r="Q179" s="42"/>
      <c r="R179" s="142"/>
      <c r="S179" s="51" t="s">
        <v>8</v>
      </c>
      <c r="T179" s="32"/>
      <c r="U179" s="29"/>
      <c r="V179" s="42"/>
      <c r="W179" t="s">
        <v>11</v>
      </c>
    </row>
    <row r="180" spans="1:23" x14ac:dyDescent="0.25">
      <c r="A180" s="265"/>
      <c r="B180" s="134" t="s">
        <v>2</v>
      </c>
      <c r="C180" s="16">
        <v>0.93030000000000002</v>
      </c>
      <c r="D180" s="16">
        <v>0.58279999999999998</v>
      </c>
      <c r="E180" s="170">
        <f t="shared" si="16"/>
        <v>0.34750000000000003</v>
      </c>
      <c r="F180" s="156">
        <f t="shared" ref="F180:F220" si="20">(E180*$AB$1)*S180</f>
        <v>86.319000000000017</v>
      </c>
      <c r="G180" s="183">
        <f t="shared" ref="G180:G191" si="21">F180/30*100</f>
        <v>287.73</v>
      </c>
      <c r="H180" s="157">
        <f t="shared" ref="H180:H220" si="22">G180*$Y$1</f>
        <v>517.9140000000001</v>
      </c>
      <c r="I180" s="227">
        <f>SUM(G180:G182)</f>
        <v>561.4452</v>
      </c>
      <c r="J180" s="235">
        <f>SUM(H180:H182)</f>
        <v>1010.6013600000001</v>
      </c>
      <c r="K180" s="139">
        <v>11.58</v>
      </c>
      <c r="L180" s="139">
        <v>2249</v>
      </c>
      <c r="M180" s="139"/>
      <c r="N180" s="15"/>
      <c r="O180" s="154"/>
      <c r="P180" s="154"/>
      <c r="Q180" s="154"/>
      <c r="R180" s="142"/>
      <c r="S180" s="16">
        <v>2.76E-2</v>
      </c>
      <c r="T180" s="32"/>
      <c r="U180" s="15"/>
      <c r="V180" s="18">
        <v>165</v>
      </c>
      <c r="W180" t="s">
        <v>11</v>
      </c>
    </row>
    <row r="181" spans="1:23" x14ac:dyDescent="0.25">
      <c r="A181" s="265"/>
      <c r="B181" s="134" t="s">
        <v>1</v>
      </c>
      <c r="C181" s="5">
        <v>0.5978</v>
      </c>
      <c r="D181" s="5">
        <v>0.39560000000000001</v>
      </c>
      <c r="E181" s="170">
        <f t="shared" si="16"/>
        <v>0.20219999999999999</v>
      </c>
      <c r="F181" s="156">
        <f t="shared" si="20"/>
        <v>54.04806</v>
      </c>
      <c r="G181" s="183">
        <f t="shared" si="21"/>
        <v>180.1602</v>
      </c>
      <c r="H181" s="157">
        <f t="shared" si="22"/>
        <v>324.28836000000001</v>
      </c>
      <c r="I181" s="229"/>
      <c r="J181" s="236"/>
      <c r="K181" s="139">
        <v>5.67</v>
      </c>
      <c r="L181" s="139">
        <v>2175</v>
      </c>
      <c r="M181" s="139"/>
      <c r="N181" s="15"/>
      <c r="O181" s="154"/>
      <c r="P181" s="154"/>
      <c r="Q181" s="154"/>
      <c r="R181" s="142"/>
      <c r="S181" s="5">
        <v>2.9700000000000001E-2</v>
      </c>
      <c r="T181" s="32"/>
      <c r="U181" s="66"/>
      <c r="V181" s="18">
        <v>165</v>
      </c>
      <c r="W181" s="72" t="s">
        <v>11</v>
      </c>
    </row>
    <row r="182" spans="1:23" x14ac:dyDescent="0.25">
      <c r="A182" s="266"/>
      <c r="B182" s="134" t="s">
        <v>4</v>
      </c>
      <c r="C182" s="16">
        <v>0.39560000000000001</v>
      </c>
      <c r="D182" s="16">
        <v>0.29060000000000002</v>
      </c>
      <c r="E182" s="163">
        <f t="shared" si="16"/>
        <v>0.10499999999999998</v>
      </c>
      <c r="F182" s="156">
        <f t="shared" si="20"/>
        <v>28.066499999999998</v>
      </c>
      <c r="G182" s="183">
        <f t="shared" si="21"/>
        <v>93.554999999999993</v>
      </c>
      <c r="H182" s="157">
        <f t="shared" si="22"/>
        <v>168.399</v>
      </c>
      <c r="I182" s="230"/>
      <c r="J182" s="237"/>
      <c r="K182" s="139">
        <v>13.08</v>
      </c>
      <c r="L182" s="139"/>
      <c r="M182" s="139"/>
      <c r="N182" s="37"/>
      <c r="O182" s="64"/>
      <c r="P182" s="64"/>
      <c r="Q182" s="64"/>
      <c r="R182" s="142"/>
      <c r="S182" s="16">
        <v>2.9700000000000001E-2</v>
      </c>
      <c r="T182" s="32"/>
      <c r="U182" s="15"/>
      <c r="V182" s="18">
        <v>85</v>
      </c>
      <c r="W182" t="s">
        <v>11</v>
      </c>
    </row>
    <row r="183" spans="1:23" x14ac:dyDescent="0.25">
      <c r="A183" s="264">
        <v>41391</v>
      </c>
      <c r="B183" s="134" t="s">
        <v>1</v>
      </c>
      <c r="C183" s="16">
        <v>0.29620000000000002</v>
      </c>
      <c r="D183" s="46">
        <v>0</v>
      </c>
      <c r="E183" s="163">
        <f t="shared" si="16"/>
        <v>0.29620000000000002</v>
      </c>
      <c r="F183" s="156">
        <f t="shared" si="20"/>
        <v>71.71002</v>
      </c>
      <c r="G183" s="183">
        <f t="shared" si="21"/>
        <v>239.03340000000003</v>
      </c>
      <c r="H183" s="157">
        <f t="shared" si="22"/>
        <v>430.26012000000009</v>
      </c>
      <c r="I183" s="227">
        <f>SUM(G183:G185)</f>
        <v>643.22879999999998</v>
      </c>
      <c r="J183" s="235">
        <f>SUM(H183:H185)</f>
        <v>1157.8118399999998</v>
      </c>
      <c r="K183" s="139">
        <v>14.58</v>
      </c>
      <c r="L183" s="139">
        <v>2180</v>
      </c>
      <c r="M183" s="139"/>
      <c r="N183" s="15"/>
      <c r="O183" s="154"/>
      <c r="P183" s="154"/>
      <c r="Q183" s="154"/>
      <c r="R183" s="142"/>
      <c r="S183" s="59">
        <v>2.69E-2</v>
      </c>
      <c r="T183" s="32"/>
      <c r="U183" s="15"/>
      <c r="V183" s="18">
        <v>151</v>
      </c>
      <c r="W183" t="s">
        <v>11</v>
      </c>
    </row>
    <row r="184" spans="1:23" x14ac:dyDescent="0.25">
      <c r="A184" s="265"/>
      <c r="B184" s="134" t="s">
        <v>2</v>
      </c>
      <c r="C184" s="16">
        <v>0.96509999999999996</v>
      </c>
      <c r="D184" s="16">
        <v>0.54190000000000005</v>
      </c>
      <c r="E184" s="163">
        <f t="shared" si="16"/>
        <v>0.42319999999999991</v>
      </c>
      <c r="F184" s="156">
        <f t="shared" si="20"/>
        <v>90.64943999999997</v>
      </c>
      <c r="G184" s="183">
        <f t="shared" si="21"/>
        <v>302.1647999999999</v>
      </c>
      <c r="H184" s="157">
        <f t="shared" si="22"/>
        <v>543.89663999999982</v>
      </c>
      <c r="I184" s="229"/>
      <c r="J184" s="236"/>
      <c r="K184" s="139">
        <v>13.75</v>
      </c>
      <c r="L184" s="139">
        <v>2163</v>
      </c>
      <c r="M184" s="139"/>
      <c r="N184" s="15"/>
      <c r="O184" s="154"/>
      <c r="P184" s="154"/>
      <c r="Q184" s="154"/>
      <c r="R184" s="142"/>
      <c r="S184" s="59">
        <v>2.3799999999999998E-2</v>
      </c>
      <c r="T184" s="32"/>
      <c r="U184" s="15"/>
      <c r="V184" s="18">
        <v>161</v>
      </c>
      <c r="W184" t="s">
        <v>11</v>
      </c>
    </row>
    <row r="185" spans="1:23" x14ac:dyDescent="0.25">
      <c r="A185" s="266"/>
      <c r="B185" s="134" t="s">
        <v>4</v>
      </c>
      <c r="C185" s="16">
        <v>0.54290000000000005</v>
      </c>
      <c r="D185" s="46">
        <v>0.4</v>
      </c>
      <c r="E185" s="163">
        <f t="shared" si="16"/>
        <v>0.14290000000000003</v>
      </c>
      <c r="F185" s="156">
        <f t="shared" si="20"/>
        <v>30.609180000000002</v>
      </c>
      <c r="G185" s="183">
        <f t="shared" si="21"/>
        <v>102.03060000000002</v>
      </c>
      <c r="H185" s="157">
        <f t="shared" si="22"/>
        <v>183.65508000000005</v>
      </c>
      <c r="I185" s="230"/>
      <c r="J185" s="237"/>
      <c r="K185" s="139">
        <v>13.83</v>
      </c>
      <c r="L185" s="139"/>
      <c r="M185" s="139"/>
      <c r="N185" s="15"/>
      <c r="O185" s="154"/>
      <c r="P185" s="154"/>
      <c r="Q185" s="154"/>
      <c r="R185" s="142"/>
      <c r="S185" s="59">
        <v>2.3799999999999998E-2</v>
      </c>
      <c r="T185" s="32"/>
      <c r="U185" s="15"/>
      <c r="V185" s="18">
        <v>68</v>
      </c>
      <c r="W185" t="s">
        <v>11</v>
      </c>
    </row>
    <row r="186" spans="1:23" x14ac:dyDescent="0.25">
      <c r="A186" s="264">
        <v>41392</v>
      </c>
      <c r="B186" s="134" t="s">
        <v>1</v>
      </c>
      <c r="C186" s="16">
        <v>0.58499999999999996</v>
      </c>
      <c r="D186" s="16">
        <v>0.2177</v>
      </c>
      <c r="E186" s="163">
        <f t="shared" si="16"/>
        <v>0.36729999999999996</v>
      </c>
      <c r="F186" s="156">
        <f t="shared" si="20"/>
        <v>82.311930000000004</v>
      </c>
      <c r="G186" s="183">
        <f t="shared" si="21"/>
        <v>274.37309999999997</v>
      </c>
      <c r="H186" s="157">
        <f t="shared" si="22"/>
        <v>493.87157999999994</v>
      </c>
      <c r="I186" s="227">
        <f t="shared" ref="I186:J189" si="23">SUM(G186:G188)</f>
        <v>580.84949999999992</v>
      </c>
      <c r="J186" s="235">
        <f t="shared" si="23"/>
        <v>1045.5291</v>
      </c>
      <c r="K186" s="139">
        <v>12.83</v>
      </c>
      <c r="L186" s="139">
        <v>2102</v>
      </c>
      <c r="M186" s="139"/>
      <c r="N186" s="15"/>
      <c r="O186" s="154"/>
      <c r="P186" s="154"/>
      <c r="Q186" s="154"/>
      <c r="R186" s="142"/>
      <c r="S186" s="59">
        <v>2.4900000000000002E-2</v>
      </c>
      <c r="T186" s="32"/>
      <c r="U186" s="15"/>
      <c r="V186" s="18">
        <v>165</v>
      </c>
      <c r="W186" t="s">
        <v>11</v>
      </c>
    </row>
    <row r="187" spans="1:23" x14ac:dyDescent="0.25">
      <c r="A187" s="265"/>
      <c r="B187" s="134" t="s">
        <v>2</v>
      </c>
      <c r="C187" s="16">
        <v>0.85209999999999997</v>
      </c>
      <c r="D187" s="16">
        <v>0.5625</v>
      </c>
      <c r="E187" s="163">
        <f t="shared" si="16"/>
        <v>0.28959999999999997</v>
      </c>
      <c r="F187" s="156">
        <f t="shared" si="20"/>
        <v>66.202559999999991</v>
      </c>
      <c r="G187" s="183">
        <f t="shared" si="21"/>
        <v>220.67519999999999</v>
      </c>
      <c r="H187" s="157">
        <f t="shared" si="22"/>
        <v>397.21535999999998</v>
      </c>
      <c r="I187" s="229"/>
      <c r="J187" s="236"/>
      <c r="K187" s="139">
        <v>13</v>
      </c>
      <c r="L187" s="139">
        <v>2179</v>
      </c>
      <c r="M187" s="139"/>
      <c r="N187" s="15"/>
      <c r="O187" s="154"/>
      <c r="P187" s="154"/>
      <c r="Q187" s="154"/>
      <c r="R187" s="142"/>
      <c r="S187" s="59">
        <v>2.5399999999999999E-2</v>
      </c>
      <c r="T187" s="32"/>
      <c r="U187" s="15"/>
      <c r="V187" s="18">
        <v>158</v>
      </c>
      <c r="W187" t="s">
        <v>11</v>
      </c>
    </row>
    <row r="188" spans="1:23" x14ac:dyDescent="0.25">
      <c r="A188" s="266"/>
      <c r="B188" s="134" t="s">
        <v>4</v>
      </c>
      <c r="C188" s="16">
        <v>0.5625</v>
      </c>
      <c r="D188" s="16">
        <v>0.44990000000000002</v>
      </c>
      <c r="E188" s="163">
        <f t="shared" si="16"/>
        <v>0.11259999999999998</v>
      </c>
      <c r="F188" s="156">
        <f t="shared" si="20"/>
        <v>25.740359999999992</v>
      </c>
      <c r="G188" s="183">
        <f t="shared" si="21"/>
        <v>85.80119999999998</v>
      </c>
      <c r="H188" s="157">
        <f t="shared" si="22"/>
        <v>154.44215999999997</v>
      </c>
      <c r="I188" s="230"/>
      <c r="J188" s="237"/>
      <c r="K188" s="139">
        <v>13</v>
      </c>
      <c r="L188" s="139"/>
      <c r="M188" s="139"/>
      <c r="N188" s="15"/>
      <c r="O188" s="154"/>
      <c r="P188" s="154"/>
      <c r="Q188" s="154"/>
      <c r="R188" s="142"/>
      <c r="S188" s="59">
        <v>2.5399999999999999E-2</v>
      </c>
      <c r="T188" s="32"/>
      <c r="U188" s="15"/>
      <c r="V188" s="18">
        <v>87</v>
      </c>
      <c r="W188" t="s">
        <v>11</v>
      </c>
    </row>
    <row r="189" spans="1:23" x14ac:dyDescent="0.25">
      <c r="A189" s="264">
        <v>41393</v>
      </c>
      <c r="B189" s="134" t="s">
        <v>1</v>
      </c>
      <c r="C189" s="16">
        <v>0.88549999999999995</v>
      </c>
      <c r="D189" s="16">
        <v>0.67090000000000005</v>
      </c>
      <c r="E189" s="163">
        <f t="shared" si="16"/>
        <v>0.2145999999999999</v>
      </c>
      <c r="F189" s="156">
        <f t="shared" si="20"/>
        <v>59.293979999999976</v>
      </c>
      <c r="G189" s="183">
        <f t="shared" si="21"/>
        <v>197.64659999999992</v>
      </c>
      <c r="H189" s="157">
        <f t="shared" si="22"/>
        <v>355.76387999999986</v>
      </c>
      <c r="I189" s="227">
        <f t="shared" si="23"/>
        <v>626.0465999999999</v>
      </c>
      <c r="J189" s="235">
        <f t="shared" si="23"/>
        <v>1126.8838800000001</v>
      </c>
      <c r="K189" s="139">
        <v>10.17</v>
      </c>
      <c r="L189" s="139">
        <v>2255</v>
      </c>
      <c r="M189" s="139"/>
      <c r="N189" s="15"/>
      <c r="O189" s="154"/>
      <c r="P189" s="154"/>
      <c r="Q189" s="154"/>
      <c r="R189" s="142"/>
      <c r="S189" s="59">
        <v>3.0700000000000002E-2</v>
      </c>
      <c r="T189" s="32"/>
      <c r="U189" s="15"/>
      <c r="V189" s="18">
        <v>90</v>
      </c>
      <c r="W189" t="s">
        <v>11</v>
      </c>
    </row>
    <row r="190" spans="1:23" x14ac:dyDescent="0.25">
      <c r="A190" s="265"/>
      <c r="B190" s="134" t="s">
        <v>2</v>
      </c>
      <c r="C190" s="16">
        <v>0.89370000000000005</v>
      </c>
      <c r="D190" s="16">
        <v>0.60960000000000003</v>
      </c>
      <c r="E190" s="163">
        <f t="shared" si="16"/>
        <v>0.28410000000000002</v>
      </c>
      <c r="F190" s="156">
        <f t="shared" si="20"/>
        <v>89.491500000000016</v>
      </c>
      <c r="G190" s="183">
        <f t="shared" si="21"/>
        <v>298.30500000000006</v>
      </c>
      <c r="H190" s="157">
        <f t="shared" si="22"/>
        <v>536.94900000000018</v>
      </c>
      <c r="I190" s="229"/>
      <c r="J190" s="236"/>
      <c r="K190" s="139">
        <v>9.67</v>
      </c>
      <c r="L190" s="139">
        <v>2155</v>
      </c>
      <c r="M190" s="139"/>
      <c r="N190" s="15"/>
      <c r="O190" s="154"/>
      <c r="P190" s="154"/>
      <c r="Q190" s="154"/>
      <c r="R190" s="142"/>
      <c r="S190" s="59">
        <v>3.5000000000000003E-2</v>
      </c>
      <c r="T190" s="32"/>
      <c r="U190" s="15"/>
      <c r="V190" s="67">
        <v>196</v>
      </c>
      <c r="W190" t="s">
        <v>11</v>
      </c>
    </row>
    <row r="191" spans="1:23" x14ac:dyDescent="0.25">
      <c r="A191" s="266"/>
      <c r="B191" s="134" t="s">
        <v>4</v>
      </c>
      <c r="C191" s="16">
        <v>0.60919999999999996</v>
      </c>
      <c r="D191" s="16">
        <v>0.48530000000000001</v>
      </c>
      <c r="E191" s="163">
        <f t="shared" si="16"/>
        <v>0.12389999999999995</v>
      </c>
      <c r="F191" s="156">
        <f t="shared" si="20"/>
        <v>39.028499999999994</v>
      </c>
      <c r="G191" s="183">
        <f t="shared" si="21"/>
        <v>130.09499999999997</v>
      </c>
      <c r="H191" s="157">
        <f t="shared" si="22"/>
        <v>234.17099999999996</v>
      </c>
      <c r="I191" s="230"/>
      <c r="J191" s="237"/>
      <c r="K191" s="139">
        <v>9.92</v>
      </c>
      <c r="L191" s="139"/>
      <c r="M191" s="139"/>
      <c r="N191" s="15"/>
      <c r="O191" s="154"/>
      <c r="P191" s="154"/>
      <c r="Q191" s="154"/>
      <c r="R191" s="142"/>
      <c r="S191" s="59">
        <v>3.5000000000000003E-2</v>
      </c>
      <c r="T191" s="32"/>
      <c r="U191" s="15"/>
      <c r="V191" s="18">
        <v>90.5</v>
      </c>
      <c r="W191" t="s">
        <v>11</v>
      </c>
    </row>
    <row r="192" spans="1:23" x14ac:dyDescent="0.25">
      <c r="A192" s="267">
        <v>41394</v>
      </c>
      <c r="B192" s="134" t="s">
        <v>1</v>
      </c>
      <c r="C192" s="5">
        <v>0.90810000000000002</v>
      </c>
      <c r="D192" s="5">
        <v>0.58409999999999995</v>
      </c>
      <c r="E192" s="163">
        <f t="shared" si="16"/>
        <v>0.32400000000000007</v>
      </c>
      <c r="F192" s="156">
        <f t="shared" si="20"/>
        <v>100.31040000000002</v>
      </c>
      <c r="G192" s="183">
        <f>F192/30*100</f>
        <v>334.36800000000005</v>
      </c>
      <c r="H192" s="157">
        <f t="shared" si="22"/>
        <v>601.86240000000009</v>
      </c>
      <c r="I192" s="241">
        <f>SUM(G192:G195)</f>
        <v>1064.3604</v>
      </c>
      <c r="J192" s="238">
        <f>SUM(H192:H195)</f>
        <v>1915.84872</v>
      </c>
      <c r="K192" s="139">
        <v>12.83</v>
      </c>
      <c r="L192" s="139">
        <v>2303</v>
      </c>
      <c r="M192" s="139"/>
      <c r="N192" s="68"/>
      <c r="O192" s="153"/>
      <c r="P192" s="153"/>
      <c r="Q192" s="153"/>
      <c r="R192" s="142"/>
      <c r="S192" s="14">
        <v>3.44E-2</v>
      </c>
      <c r="T192" s="32"/>
      <c r="U192" s="1"/>
      <c r="V192" s="41">
        <v>170</v>
      </c>
    </row>
    <row r="193" spans="1:23" x14ac:dyDescent="0.25">
      <c r="A193" s="268"/>
      <c r="B193" s="134" t="s">
        <v>2</v>
      </c>
      <c r="C193" s="59">
        <v>0.92489999999999994</v>
      </c>
      <c r="D193" s="59">
        <v>0.55110000000000003</v>
      </c>
      <c r="E193" s="163">
        <f t="shared" si="16"/>
        <v>0.37379999999999991</v>
      </c>
      <c r="F193" s="156">
        <f t="shared" si="20"/>
        <v>85.450679999999977</v>
      </c>
      <c r="G193" s="183">
        <f>F193/30*100</f>
        <v>284.83559999999994</v>
      </c>
      <c r="H193" s="157">
        <f t="shared" si="22"/>
        <v>512.70407999999986</v>
      </c>
      <c r="I193" s="242"/>
      <c r="J193" s="239"/>
      <c r="K193" s="139">
        <v>15.5</v>
      </c>
      <c r="L193" s="139">
        <v>2251</v>
      </c>
      <c r="M193" s="139"/>
      <c r="N193" s="15"/>
      <c r="O193" s="154"/>
      <c r="P193" s="154"/>
      <c r="Q193" s="154"/>
      <c r="R193" s="142"/>
      <c r="S193" s="16">
        <v>2.5399999999999999E-2</v>
      </c>
      <c r="T193" s="32"/>
      <c r="U193" s="15"/>
      <c r="V193" s="69">
        <v>159</v>
      </c>
    </row>
    <row r="194" spans="1:23" x14ac:dyDescent="0.25">
      <c r="A194" s="268"/>
      <c r="B194" s="134" t="s">
        <v>1</v>
      </c>
      <c r="C194" s="14">
        <v>0.55110000000000003</v>
      </c>
      <c r="D194" s="14">
        <v>7.6700000000000004E-2</v>
      </c>
      <c r="E194" s="163">
        <f t="shared" si="16"/>
        <v>0.47440000000000004</v>
      </c>
      <c r="F194" s="156">
        <f t="shared" si="20"/>
        <v>108.44784</v>
      </c>
      <c r="G194" s="183">
        <f>F194/30*100</f>
        <v>361.49279999999999</v>
      </c>
      <c r="H194" s="157">
        <f t="shared" si="22"/>
        <v>650.68704000000002</v>
      </c>
      <c r="I194" s="242"/>
      <c r="J194" s="239"/>
      <c r="K194" s="139">
        <v>5.2</v>
      </c>
      <c r="L194" s="139">
        <v>2208</v>
      </c>
      <c r="M194" s="139"/>
      <c r="N194" s="15"/>
      <c r="O194" s="154"/>
      <c r="P194" s="154"/>
      <c r="Q194" s="154"/>
      <c r="R194" s="142"/>
      <c r="S194" s="5">
        <v>2.5399999999999999E-2</v>
      </c>
      <c r="T194" s="32"/>
      <c r="U194" s="66"/>
      <c r="V194" s="69">
        <v>158</v>
      </c>
    </row>
    <row r="195" spans="1:23" x14ac:dyDescent="0.25">
      <c r="A195" s="269"/>
      <c r="B195" s="134" t="s">
        <v>4</v>
      </c>
      <c r="C195" s="70">
        <v>0.25480000000000003</v>
      </c>
      <c r="D195" s="58">
        <v>0.14280000000000001</v>
      </c>
      <c r="E195" s="171">
        <f t="shared" si="16"/>
        <v>0.11200000000000002</v>
      </c>
      <c r="F195" s="156">
        <f t="shared" si="20"/>
        <v>25.0992</v>
      </c>
      <c r="G195" s="183">
        <f>F195/30*100</f>
        <v>83.663999999999987</v>
      </c>
      <c r="H195" s="157">
        <f t="shared" si="22"/>
        <v>150.59519999999998</v>
      </c>
      <c r="I195" s="243"/>
      <c r="J195" s="240"/>
      <c r="K195" s="139">
        <v>13.25</v>
      </c>
      <c r="L195" s="139"/>
      <c r="M195" s="139"/>
      <c r="N195" s="64"/>
      <c r="O195" s="64"/>
      <c r="P195" s="64"/>
      <c r="Q195" s="64"/>
      <c r="R195" s="36"/>
      <c r="S195" s="58">
        <v>2.4899999999999999E-2</v>
      </c>
      <c r="T195" s="35"/>
      <c r="U195" s="64"/>
      <c r="V195" s="64">
        <v>82</v>
      </c>
    </row>
    <row r="196" spans="1:23" x14ac:dyDescent="0.25">
      <c r="A196" s="264">
        <v>41395</v>
      </c>
      <c r="B196" s="134" t="s">
        <v>1</v>
      </c>
      <c r="C196" s="7">
        <v>0.81</v>
      </c>
      <c r="D196" s="5">
        <v>0.29620000000000002</v>
      </c>
      <c r="E196" s="163">
        <f t="shared" si="16"/>
        <v>0.51380000000000003</v>
      </c>
      <c r="F196" s="156">
        <f t="shared" si="20"/>
        <v>129.94002000000003</v>
      </c>
      <c r="G196" s="183">
        <f t="shared" ref="G196:G202" si="24">F196/30*100</f>
        <v>433.13340000000011</v>
      </c>
      <c r="H196" s="157">
        <f t="shared" si="22"/>
        <v>779.64012000000025</v>
      </c>
      <c r="I196" s="244">
        <f>SUM(G196:G199)</f>
        <v>1115.2698000000003</v>
      </c>
      <c r="J196" s="247">
        <f>SUM(H196:H199)</f>
        <v>2007.4856400000003</v>
      </c>
      <c r="K196" s="139">
        <v>12.92</v>
      </c>
      <c r="L196" s="139">
        <v>2298</v>
      </c>
      <c r="M196" s="139"/>
      <c r="N196" s="18"/>
      <c r="O196" s="154"/>
      <c r="P196" s="154"/>
      <c r="Q196" s="154"/>
      <c r="R196" s="142"/>
      <c r="S196" s="5">
        <v>2.81E-2</v>
      </c>
      <c r="T196" s="32"/>
      <c r="U196" s="38"/>
      <c r="V196" s="18">
        <v>163</v>
      </c>
      <c r="W196" t="s">
        <v>11</v>
      </c>
    </row>
    <row r="197" spans="1:23" x14ac:dyDescent="0.25">
      <c r="A197" s="265"/>
      <c r="B197" s="134" t="s">
        <v>2</v>
      </c>
      <c r="C197" s="5">
        <v>0.93289999999999995</v>
      </c>
      <c r="D197" s="5">
        <v>0.3417</v>
      </c>
      <c r="E197" s="163">
        <f t="shared" si="16"/>
        <v>0.59119999999999995</v>
      </c>
      <c r="F197" s="156">
        <f t="shared" si="20"/>
        <v>129.82751999999999</v>
      </c>
      <c r="G197" s="183">
        <f t="shared" si="24"/>
        <v>432.75839999999999</v>
      </c>
      <c r="H197" s="157">
        <f t="shared" si="22"/>
        <v>778.96511999999996</v>
      </c>
      <c r="I197" s="245"/>
      <c r="J197" s="248"/>
      <c r="K197" s="139">
        <v>9.33</v>
      </c>
      <c r="L197" s="139">
        <v>2196</v>
      </c>
      <c r="M197" s="139"/>
      <c r="N197" s="18"/>
      <c r="O197" s="154"/>
      <c r="P197" s="154"/>
      <c r="Q197" s="154"/>
      <c r="R197" s="142"/>
      <c r="S197" s="5">
        <v>2.4400000000000002E-2</v>
      </c>
      <c r="T197" s="32"/>
      <c r="U197" s="38"/>
      <c r="V197" s="18">
        <v>165</v>
      </c>
      <c r="W197" t="s">
        <v>11</v>
      </c>
    </row>
    <row r="198" spans="1:23" x14ac:dyDescent="0.25">
      <c r="A198" s="265"/>
      <c r="B198" s="134" t="s">
        <v>1</v>
      </c>
      <c r="C198" s="7">
        <v>0.34</v>
      </c>
      <c r="D198" s="5">
        <v>8.9300000000000004E-2</v>
      </c>
      <c r="E198" s="163">
        <f t="shared" si="16"/>
        <v>0.25070000000000003</v>
      </c>
      <c r="F198" s="156">
        <f t="shared" si="20"/>
        <v>54.151200000000003</v>
      </c>
      <c r="G198" s="183">
        <f t="shared" si="24"/>
        <v>180.50400000000002</v>
      </c>
      <c r="H198" s="157">
        <f t="shared" si="22"/>
        <v>324.90720000000005</v>
      </c>
      <c r="I198" s="245"/>
      <c r="J198" s="248"/>
      <c r="K198" s="139">
        <v>4</v>
      </c>
      <c r="L198" s="139"/>
      <c r="M198" s="139"/>
      <c r="N198" s="18"/>
      <c r="O198" s="154"/>
      <c r="P198" s="154"/>
      <c r="Q198" s="154"/>
      <c r="R198" s="142"/>
      <c r="S198" s="5">
        <v>2.4E-2</v>
      </c>
      <c r="T198" s="32"/>
      <c r="U198" s="18"/>
      <c r="V198" s="18">
        <v>155</v>
      </c>
      <c r="W198" t="s">
        <v>11</v>
      </c>
    </row>
    <row r="199" spans="1:23" x14ac:dyDescent="0.25">
      <c r="A199" s="266"/>
      <c r="B199" s="134" t="s">
        <v>4</v>
      </c>
      <c r="C199" s="5">
        <v>0.3599</v>
      </c>
      <c r="D199" s="5">
        <v>0.27160000000000001</v>
      </c>
      <c r="E199" s="163">
        <f t="shared" si="16"/>
        <v>8.829999999999999E-2</v>
      </c>
      <c r="F199" s="156">
        <f t="shared" si="20"/>
        <v>20.662199999999999</v>
      </c>
      <c r="G199" s="183">
        <f t="shared" si="24"/>
        <v>68.873999999999995</v>
      </c>
      <c r="H199" s="157">
        <f t="shared" si="22"/>
        <v>123.97319999999999</v>
      </c>
      <c r="I199" s="246"/>
      <c r="J199" s="249"/>
      <c r="K199" s="139">
        <v>13.75</v>
      </c>
      <c r="L199" s="139"/>
      <c r="M199" s="139"/>
      <c r="N199" s="18"/>
      <c r="O199" s="154"/>
      <c r="P199" s="154"/>
      <c r="Q199" s="154"/>
      <c r="R199" s="142"/>
      <c r="S199" s="5">
        <v>2.5999999999999999E-2</v>
      </c>
      <c r="T199" s="32"/>
      <c r="U199" s="18"/>
      <c r="V199" s="18">
        <v>80</v>
      </c>
      <c r="W199" t="s">
        <v>11</v>
      </c>
    </row>
    <row r="200" spans="1:23" x14ac:dyDescent="0.25">
      <c r="A200" s="264">
        <v>41396</v>
      </c>
      <c r="B200" s="134" t="s">
        <v>1</v>
      </c>
      <c r="C200" s="16">
        <v>0.84760000000000002</v>
      </c>
      <c r="D200" s="14">
        <v>0.5363</v>
      </c>
      <c r="E200" s="163">
        <f t="shared" si="16"/>
        <v>0.31130000000000002</v>
      </c>
      <c r="F200" s="156">
        <f t="shared" si="20"/>
        <v>87.693210000000008</v>
      </c>
      <c r="G200" s="183">
        <f t="shared" si="24"/>
        <v>292.31070000000005</v>
      </c>
      <c r="H200" s="157">
        <f t="shared" si="22"/>
        <v>526.15926000000013</v>
      </c>
      <c r="I200" s="227">
        <f>SUM(G200:G202)</f>
        <v>635.46720000000005</v>
      </c>
      <c r="J200" s="235">
        <f>SUM(H200:H202)</f>
        <v>1143.8409600000002</v>
      </c>
      <c r="K200" s="139">
        <v>10</v>
      </c>
      <c r="L200" s="139">
        <v>2236</v>
      </c>
      <c r="M200" s="139"/>
      <c r="N200" s="15"/>
      <c r="O200" s="154"/>
      <c r="P200" s="154"/>
      <c r="Q200" s="154"/>
      <c r="R200" s="142"/>
      <c r="S200" s="14">
        <v>3.1300000000000001E-2</v>
      </c>
      <c r="T200" s="32"/>
      <c r="U200" s="15"/>
      <c r="V200" s="18">
        <v>160</v>
      </c>
      <c r="W200" t="s">
        <v>11</v>
      </c>
    </row>
    <row r="201" spans="1:23" x14ac:dyDescent="0.25">
      <c r="A201" s="265"/>
      <c r="B201" s="134" t="s">
        <v>2</v>
      </c>
      <c r="C201" s="16">
        <v>0.50019999999999998</v>
      </c>
      <c r="D201" s="14">
        <v>0.18969999999999998</v>
      </c>
      <c r="E201" s="163">
        <f t="shared" si="16"/>
        <v>0.3105</v>
      </c>
      <c r="F201" s="156">
        <f t="shared" si="20"/>
        <v>87.467849999999999</v>
      </c>
      <c r="G201" s="183">
        <f t="shared" si="24"/>
        <v>291.55950000000001</v>
      </c>
      <c r="H201" s="157">
        <f t="shared" si="22"/>
        <v>524.80709999999999</v>
      </c>
      <c r="I201" s="229"/>
      <c r="J201" s="236"/>
      <c r="K201" s="139">
        <v>10.17</v>
      </c>
      <c r="L201" s="139">
        <v>2256</v>
      </c>
      <c r="M201" s="139"/>
      <c r="N201" s="15"/>
      <c r="O201" s="154"/>
      <c r="P201" s="154"/>
      <c r="Q201" s="154"/>
      <c r="R201" s="142"/>
      <c r="S201" s="14">
        <v>3.1300000000000001E-2</v>
      </c>
      <c r="T201" s="32"/>
      <c r="U201" s="15"/>
      <c r="V201" s="18">
        <v>155</v>
      </c>
      <c r="W201" t="s">
        <v>11</v>
      </c>
    </row>
    <row r="202" spans="1:23" x14ac:dyDescent="0.25">
      <c r="A202" s="266"/>
      <c r="B202" s="134" t="s">
        <v>4</v>
      </c>
      <c r="C202" s="5">
        <v>0.28770000000000001</v>
      </c>
      <c r="D202" s="5">
        <v>0.224</v>
      </c>
      <c r="E202" s="165">
        <f t="shared" si="16"/>
        <v>6.3700000000000007E-2</v>
      </c>
      <c r="F202" s="156">
        <f t="shared" si="20"/>
        <v>15.479100000000003</v>
      </c>
      <c r="G202" s="183">
        <f t="shared" si="24"/>
        <v>51.597000000000001</v>
      </c>
      <c r="H202" s="157">
        <f t="shared" si="22"/>
        <v>92.874600000000001</v>
      </c>
      <c r="I202" s="230"/>
      <c r="J202" s="237"/>
      <c r="K202" s="139"/>
      <c r="L202" s="139"/>
      <c r="M202" s="139"/>
      <c r="N202" s="2"/>
      <c r="O202" s="153"/>
      <c r="P202" s="153"/>
      <c r="Q202" s="153"/>
      <c r="R202" s="142"/>
      <c r="S202" s="5">
        <v>2.7E-2</v>
      </c>
      <c r="T202" s="32"/>
      <c r="U202" s="2"/>
      <c r="V202" s="2">
        <v>150</v>
      </c>
      <c r="W202" t="s">
        <v>11</v>
      </c>
    </row>
    <row r="203" spans="1:23" x14ac:dyDescent="0.25">
      <c r="A203" s="264">
        <v>41397</v>
      </c>
      <c r="B203" s="134" t="s">
        <v>2</v>
      </c>
      <c r="C203" s="7">
        <v>0.51</v>
      </c>
      <c r="D203" s="14">
        <v>5.8400000000000001E-2</v>
      </c>
      <c r="E203" s="163">
        <f t="shared" si="16"/>
        <v>0.4516</v>
      </c>
      <c r="F203" s="156">
        <f t="shared" si="20"/>
        <v>101.20356000000001</v>
      </c>
      <c r="G203" s="183">
        <f t="shared" ref="G203:G211" si="25">F203/30*100</f>
        <v>337.34520000000003</v>
      </c>
      <c r="H203" s="157">
        <f t="shared" si="22"/>
        <v>607.22136000000012</v>
      </c>
      <c r="I203" s="231">
        <f>SUM(G203:G205)</f>
        <v>565.66920000000005</v>
      </c>
      <c r="J203" s="233">
        <f>SUM(H203:H205)</f>
        <v>1018.2045600000001</v>
      </c>
      <c r="K203" s="139">
        <v>12.67</v>
      </c>
      <c r="L203" s="139">
        <v>2216</v>
      </c>
      <c r="M203" s="139">
        <v>5.97</v>
      </c>
      <c r="N203" s="2"/>
      <c r="O203" s="153"/>
      <c r="P203" s="153"/>
      <c r="Q203" s="153"/>
      <c r="R203" s="142"/>
      <c r="S203" s="14">
        <v>2.4900000000000002E-2</v>
      </c>
      <c r="T203" s="32"/>
      <c r="U203" s="1"/>
      <c r="V203" s="41">
        <v>154</v>
      </c>
      <c r="W203" t="s">
        <v>11</v>
      </c>
    </row>
    <row r="204" spans="1:23" x14ac:dyDescent="0.25">
      <c r="A204" s="265">
        <v>41397</v>
      </c>
      <c r="B204" s="134" t="s">
        <v>1</v>
      </c>
      <c r="C204" s="5">
        <v>0.45629999999999998</v>
      </c>
      <c r="D204" s="5">
        <v>0.2641</v>
      </c>
      <c r="E204" s="165">
        <f t="shared" si="16"/>
        <v>0.19219999999999998</v>
      </c>
      <c r="F204" s="156">
        <f t="shared" si="20"/>
        <v>45.839699999999993</v>
      </c>
      <c r="G204" s="183">
        <f t="shared" si="25"/>
        <v>152.79899999999998</v>
      </c>
      <c r="H204" s="157">
        <f t="shared" si="22"/>
        <v>275.03819999999996</v>
      </c>
      <c r="I204" s="232"/>
      <c r="J204" s="234"/>
      <c r="K204" s="139">
        <v>5.75</v>
      </c>
      <c r="L204" s="139">
        <v>2059</v>
      </c>
      <c r="M204" s="139">
        <v>6.05</v>
      </c>
      <c r="N204" s="2"/>
      <c r="O204" s="153"/>
      <c r="P204" s="153"/>
      <c r="Q204" s="153"/>
      <c r="R204" s="142"/>
      <c r="S204" s="5">
        <v>2.6499999999999999E-2</v>
      </c>
      <c r="T204" s="32"/>
      <c r="U204" s="2"/>
      <c r="V204" s="2">
        <v>163</v>
      </c>
      <c r="W204" t="s">
        <v>11</v>
      </c>
    </row>
    <row r="205" spans="1:23" x14ac:dyDescent="0.25">
      <c r="A205" s="266">
        <v>41397</v>
      </c>
      <c r="B205" s="134" t="s">
        <v>4</v>
      </c>
      <c r="C205" s="16">
        <v>0.2641</v>
      </c>
      <c r="D205" s="16">
        <v>0.1691</v>
      </c>
      <c r="E205" s="163">
        <f t="shared" si="16"/>
        <v>9.5000000000000001E-2</v>
      </c>
      <c r="F205" s="156">
        <f t="shared" si="20"/>
        <v>22.657499999999999</v>
      </c>
      <c r="G205" s="183">
        <f t="shared" si="25"/>
        <v>75.524999999999991</v>
      </c>
      <c r="H205" s="157">
        <f t="shared" si="22"/>
        <v>135.94499999999999</v>
      </c>
      <c r="I205" s="232"/>
      <c r="J205" s="234"/>
      <c r="K205" s="139">
        <v>10.67</v>
      </c>
      <c r="L205" s="139"/>
      <c r="M205" s="139"/>
      <c r="N205" s="75"/>
      <c r="O205" s="154"/>
      <c r="P205" s="154"/>
      <c r="Q205" s="154"/>
      <c r="R205" s="142"/>
      <c r="S205" s="16">
        <v>2.6499999999999999E-2</v>
      </c>
      <c r="T205" s="32"/>
      <c r="U205" s="75"/>
      <c r="V205" s="75">
        <v>75</v>
      </c>
      <c r="W205" t="s">
        <v>11</v>
      </c>
    </row>
    <row r="206" spans="1:23" x14ac:dyDescent="0.25">
      <c r="A206" s="264">
        <v>41398</v>
      </c>
      <c r="B206" s="134" t="s">
        <v>2</v>
      </c>
      <c r="C206" s="46">
        <v>0.83</v>
      </c>
      <c r="D206" s="46">
        <v>0.6</v>
      </c>
      <c r="E206" s="172">
        <f t="shared" si="16"/>
        <v>0.22999999999999998</v>
      </c>
      <c r="F206" s="156">
        <f t="shared" si="20"/>
        <v>53.820000000000007</v>
      </c>
      <c r="G206" s="183">
        <f t="shared" si="25"/>
        <v>179.40000000000003</v>
      </c>
      <c r="H206" s="157">
        <f t="shared" si="22"/>
        <v>322.92000000000007</v>
      </c>
      <c r="I206" s="231">
        <f>SUM(G206:G208)</f>
        <v>443.26050000000009</v>
      </c>
      <c r="J206" s="233">
        <f>SUM(H206:H208)</f>
        <v>797.86890000000017</v>
      </c>
      <c r="K206" s="139">
        <v>13.33</v>
      </c>
      <c r="L206" s="139">
        <v>2242</v>
      </c>
      <c r="M206" s="139">
        <v>5.89</v>
      </c>
      <c r="N206" s="15"/>
      <c r="O206" s="154"/>
      <c r="P206" s="154"/>
      <c r="Q206" s="154"/>
      <c r="R206" s="142"/>
      <c r="S206" s="14">
        <v>2.6000000000000002E-2</v>
      </c>
      <c r="T206" s="32"/>
      <c r="U206" s="15"/>
      <c r="V206" s="75">
        <v>123</v>
      </c>
      <c r="W206" t="s">
        <v>11</v>
      </c>
    </row>
    <row r="207" spans="1:23" x14ac:dyDescent="0.25">
      <c r="A207" s="265">
        <v>41398</v>
      </c>
      <c r="B207" s="134" t="s">
        <v>1</v>
      </c>
      <c r="C207" s="46">
        <v>0.6</v>
      </c>
      <c r="D207" s="16">
        <v>0.34920000000000001</v>
      </c>
      <c r="E207" s="172">
        <f t="shared" si="16"/>
        <v>0.25079999999999997</v>
      </c>
      <c r="F207" s="156">
        <f t="shared" si="20"/>
        <v>59.815799999999996</v>
      </c>
      <c r="G207" s="183">
        <f t="shared" si="25"/>
        <v>199.386</v>
      </c>
      <c r="H207" s="157">
        <f t="shared" si="22"/>
        <v>358.89479999999998</v>
      </c>
      <c r="I207" s="232"/>
      <c r="J207" s="234"/>
      <c r="K207" s="139">
        <v>12.33</v>
      </c>
      <c r="L207" s="139">
        <v>2202</v>
      </c>
      <c r="M207" s="139"/>
      <c r="N207" s="15"/>
      <c r="O207" s="154"/>
      <c r="P207" s="154"/>
      <c r="Q207" s="154"/>
      <c r="R207" s="142"/>
      <c r="S207" s="14">
        <v>2.6499999999999999E-2</v>
      </c>
      <c r="T207" s="32"/>
      <c r="U207" s="15"/>
      <c r="V207" s="75">
        <v>123</v>
      </c>
      <c r="W207" t="s">
        <v>11</v>
      </c>
    </row>
    <row r="208" spans="1:23" x14ac:dyDescent="0.25">
      <c r="A208" s="266">
        <v>41398</v>
      </c>
      <c r="B208" s="134" t="s">
        <v>4</v>
      </c>
      <c r="C208" s="16">
        <v>0.34920000000000001</v>
      </c>
      <c r="D208" s="16">
        <v>0.2681</v>
      </c>
      <c r="E208" s="172">
        <f t="shared" si="16"/>
        <v>8.1100000000000005E-2</v>
      </c>
      <c r="F208" s="156">
        <f t="shared" si="20"/>
        <v>19.342350000000003</v>
      </c>
      <c r="G208" s="183">
        <f t="shared" si="25"/>
        <v>64.474500000000006</v>
      </c>
      <c r="H208" s="157">
        <f t="shared" si="22"/>
        <v>116.05410000000002</v>
      </c>
      <c r="I208" s="232"/>
      <c r="J208" s="234"/>
      <c r="K208" s="139">
        <v>12.42</v>
      </c>
      <c r="L208" s="139"/>
      <c r="M208" s="139"/>
      <c r="N208" s="15"/>
      <c r="O208" s="154"/>
      <c r="P208" s="154"/>
      <c r="Q208" s="154"/>
      <c r="R208" s="142"/>
      <c r="S208" s="14">
        <v>2.6499999999999999E-2</v>
      </c>
      <c r="T208" s="32"/>
      <c r="U208" s="15"/>
      <c r="V208" s="75">
        <v>78</v>
      </c>
      <c r="W208" t="s">
        <v>11</v>
      </c>
    </row>
    <row r="209" spans="1:23" x14ac:dyDescent="0.25">
      <c r="A209" s="264">
        <v>41399</v>
      </c>
      <c r="B209" s="134" t="s">
        <v>2</v>
      </c>
      <c r="C209" s="16">
        <v>0.96940000000000004</v>
      </c>
      <c r="D209" s="16">
        <v>0.66090000000000004</v>
      </c>
      <c r="E209" s="172">
        <f t="shared" si="16"/>
        <v>0.3085</v>
      </c>
      <c r="F209" s="156">
        <f t="shared" si="20"/>
        <v>80.796149999999997</v>
      </c>
      <c r="G209" s="183">
        <f t="shared" si="25"/>
        <v>269.32049999999998</v>
      </c>
      <c r="H209" s="157">
        <f t="shared" si="22"/>
        <v>484.77689999999996</v>
      </c>
      <c r="I209" s="231">
        <f>SUM(G209:G211)</f>
        <v>610.9479</v>
      </c>
      <c r="J209" s="233">
        <f>SUM(H209:H211)</f>
        <v>1099.70622</v>
      </c>
      <c r="K209" s="139">
        <v>14.83</v>
      </c>
      <c r="L209" s="139">
        <v>2109</v>
      </c>
      <c r="M209" s="139">
        <v>6.24</v>
      </c>
      <c r="N209" s="15"/>
      <c r="O209" s="154"/>
      <c r="P209" s="154"/>
      <c r="Q209" s="154"/>
      <c r="R209" s="142"/>
      <c r="S209" s="14">
        <v>2.9100000000000001E-2</v>
      </c>
      <c r="T209" s="32"/>
      <c r="U209" s="15"/>
      <c r="V209" s="75">
        <v>163</v>
      </c>
      <c r="W209" t="s">
        <v>11</v>
      </c>
    </row>
    <row r="210" spans="1:23" x14ac:dyDescent="0.25">
      <c r="A210" s="265">
        <v>41399</v>
      </c>
      <c r="B210" s="134" t="s">
        <v>1</v>
      </c>
      <c r="C210" s="16">
        <v>0.66090000000000004</v>
      </c>
      <c r="D210" s="16">
        <v>0.4269</v>
      </c>
      <c r="E210" s="172">
        <f t="shared" si="16"/>
        <v>0.23400000000000004</v>
      </c>
      <c r="F210" s="156">
        <f t="shared" si="20"/>
        <v>55.809000000000012</v>
      </c>
      <c r="G210" s="183">
        <f t="shared" si="25"/>
        <v>186.03000000000003</v>
      </c>
      <c r="H210" s="157">
        <f t="shared" si="22"/>
        <v>334.85400000000004</v>
      </c>
      <c r="I210" s="232"/>
      <c r="J210" s="234"/>
      <c r="K210" s="139">
        <v>5.42</v>
      </c>
      <c r="L210" s="139">
        <v>2135</v>
      </c>
      <c r="M210" s="139"/>
      <c r="N210" s="15"/>
      <c r="O210" s="154"/>
      <c r="P210" s="154"/>
      <c r="Q210" s="154"/>
      <c r="R210" s="142"/>
      <c r="S210" s="14">
        <v>2.6499999999999999E-2</v>
      </c>
      <c r="T210" s="32"/>
      <c r="U210" s="15"/>
      <c r="V210" s="75">
        <v>163</v>
      </c>
      <c r="W210" t="s">
        <v>11</v>
      </c>
    </row>
    <row r="211" spans="1:23" x14ac:dyDescent="0.25">
      <c r="A211" s="266">
        <v>41399</v>
      </c>
      <c r="B211" s="134" t="s">
        <v>4</v>
      </c>
      <c r="C211" s="16">
        <v>0.4269</v>
      </c>
      <c r="D211" s="16">
        <v>0.26379999999999998</v>
      </c>
      <c r="E211" s="172">
        <f t="shared" si="16"/>
        <v>0.16310000000000002</v>
      </c>
      <c r="F211" s="156">
        <f t="shared" si="20"/>
        <v>46.679220000000008</v>
      </c>
      <c r="G211" s="183">
        <f t="shared" si="25"/>
        <v>155.59740000000002</v>
      </c>
      <c r="H211" s="157">
        <f t="shared" si="22"/>
        <v>280.07532000000003</v>
      </c>
      <c r="I211" s="232"/>
      <c r="J211" s="234"/>
      <c r="K211" s="139">
        <v>12.92</v>
      </c>
      <c r="L211" s="139"/>
      <c r="M211" s="139"/>
      <c r="N211" s="15"/>
      <c r="O211" s="154"/>
      <c r="P211" s="154"/>
      <c r="Q211" s="154"/>
      <c r="R211" s="142"/>
      <c r="S211" s="14">
        <v>3.1800000000000002E-2</v>
      </c>
      <c r="T211" s="32"/>
      <c r="U211" s="15"/>
      <c r="V211" s="75">
        <v>85</v>
      </c>
      <c r="W211" t="s">
        <v>11</v>
      </c>
    </row>
    <row r="212" spans="1:23" x14ac:dyDescent="0.25">
      <c r="A212" s="264">
        <v>41400</v>
      </c>
      <c r="B212" s="134" t="s">
        <v>2</v>
      </c>
      <c r="C212" s="16">
        <v>0.8448</v>
      </c>
      <c r="D212" s="16">
        <v>0.624</v>
      </c>
      <c r="E212" s="172">
        <f t="shared" si="16"/>
        <v>0.2208</v>
      </c>
      <c r="F212" s="156">
        <f t="shared" si="20"/>
        <v>52.660800000000002</v>
      </c>
      <c r="G212" s="183">
        <f t="shared" ref="G212:G220" si="26">F212/30*100</f>
        <v>175.536</v>
      </c>
      <c r="H212" s="157">
        <f t="shared" si="22"/>
        <v>315.96480000000003</v>
      </c>
      <c r="I212" s="231">
        <f>SUM(G212:G215)</f>
        <v>537.01200000000006</v>
      </c>
      <c r="J212" s="233">
        <f>SUM(H212:H215)</f>
        <v>966.62160000000017</v>
      </c>
      <c r="K212" s="139">
        <v>14.08</v>
      </c>
      <c r="L212" s="139">
        <v>2086</v>
      </c>
      <c r="M212" s="139">
        <v>6.45</v>
      </c>
      <c r="N212" s="15"/>
      <c r="O212" s="154"/>
      <c r="P212" s="154"/>
      <c r="Q212" s="154"/>
      <c r="R212" s="142"/>
      <c r="S212" s="14">
        <v>2.6499999999999999E-2</v>
      </c>
      <c r="T212" s="32"/>
      <c r="U212" s="15"/>
      <c r="V212" s="75">
        <v>163</v>
      </c>
      <c r="W212" t="s">
        <v>11</v>
      </c>
    </row>
    <row r="213" spans="1:23" x14ac:dyDescent="0.25">
      <c r="A213" s="265"/>
      <c r="B213" s="134" t="s">
        <v>4</v>
      </c>
      <c r="C213" s="16">
        <v>0.624</v>
      </c>
      <c r="D213" s="16">
        <v>0.51429999999999998</v>
      </c>
      <c r="E213" s="172">
        <f t="shared" si="16"/>
        <v>0.10970000000000002</v>
      </c>
      <c r="F213" s="156">
        <f t="shared" si="20"/>
        <v>26.163450000000005</v>
      </c>
      <c r="G213" s="183">
        <f t="shared" si="26"/>
        <v>87.211500000000015</v>
      </c>
      <c r="H213" s="157">
        <f t="shared" si="22"/>
        <v>156.98070000000004</v>
      </c>
      <c r="I213" s="231"/>
      <c r="J213" s="233"/>
      <c r="K213" s="139">
        <v>6.33</v>
      </c>
      <c r="L213" s="139"/>
      <c r="M213" s="139"/>
      <c r="N213" s="15"/>
      <c r="O213" s="154"/>
      <c r="P213" s="154"/>
      <c r="Q213" s="154"/>
      <c r="R213" s="142"/>
      <c r="S213" s="14">
        <v>2.6499999999999999E-2</v>
      </c>
      <c r="T213" s="32"/>
      <c r="U213" s="15"/>
      <c r="V213" s="75">
        <v>78</v>
      </c>
      <c r="W213" t="s">
        <v>11</v>
      </c>
    </row>
    <row r="214" spans="1:23" s="87" customFormat="1" x14ac:dyDescent="0.25">
      <c r="A214" s="265"/>
      <c r="B214" s="134" t="s">
        <v>1</v>
      </c>
      <c r="C214" s="5">
        <v>0.5141</v>
      </c>
      <c r="D214" s="5">
        <v>0.36699999999999999</v>
      </c>
      <c r="E214" s="165">
        <f t="shared" si="16"/>
        <v>0.14710000000000001</v>
      </c>
      <c r="F214" s="156">
        <f t="shared" si="20"/>
        <v>35.083350000000003</v>
      </c>
      <c r="G214" s="183">
        <f t="shared" si="26"/>
        <v>116.94450000000001</v>
      </c>
      <c r="H214" s="157">
        <f t="shared" si="22"/>
        <v>210.5001</v>
      </c>
      <c r="I214" s="231"/>
      <c r="J214" s="233"/>
      <c r="K214" s="139">
        <v>4.92</v>
      </c>
      <c r="L214" s="139">
        <v>2076</v>
      </c>
      <c r="M214" s="139">
        <v>6.46</v>
      </c>
      <c r="N214" s="68"/>
      <c r="O214" s="153"/>
      <c r="P214" s="153"/>
      <c r="Q214" s="153"/>
      <c r="R214" s="142"/>
      <c r="S214" s="14">
        <v>2.6499999999999999E-2</v>
      </c>
      <c r="T214" s="32"/>
      <c r="U214" s="86"/>
      <c r="V214" s="2">
        <v>162</v>
      </c>
      <c r="W214" s="87" t="s">
        <v>11</v>
      </c>
    </row>
    <row r="215" spans="1:23" x14ac:dyDescent="0.25">
      <c r="A215" s="266"/>
      <c r="B215" s="134" t="s">
        <v>2</v>
      </c>
      <c r="C215" s="7">
        <v>0.79</v>
      </c>
      <c r="D215" s="7">
        <v>0.6</v>
      </c>
      <c r="E215" s="165">
        <f t="shared" si="16"/>
        <v>0.19000000000000006</v>
      </c>
      <c r="F215" s="156">
        <f t="shared" si="20"/>
        <v>47.196000000000012</v>
      </c>
      <c r="G215" s="183">
        <f t="shared" si="26"/>
        <v>157.32000000000005</v>
      </c>
      <c r="H215" s="157">
        <f t="shared" si="22"/>
        <v>283.1760000000001</v>
      </c>
      <c r="I215" s="231"/>
      <c r="J215" s="233"/>
      <c r="K215" s="139">
        <v>11.67</v>
      </c>
      <c r="L215" s="139">
        <v>2263</v>
      </c>
      <c r="M215" s="139"/>
      <c r="N215" s="2"/>
      <c r="O215" s="153"/>
      <c r="P215" s="153"/>
      <c r="Q215" s="153"/>
      <c r="R215" s="142"/>
      <c r="S215" s="16">
        <v>2.76E-2</v>
      </c>
      <c r="T215" s="32"/>
      <c r="U215" s="2"/>
      <c r="V215" s="2">
        <v>160</v>
      </c>
      <c r="W215" s="87" t="s">
        <v>11</v>
      </c>
    </row>
    <row r="216" spans="1:23" s="87" customFormat="1" ht="123.75" customHeight="1" x14ac:dyDescent="0.25">
      <c r="A216" s="264">
        <v>37018</v>
      </c>
      <c r="B216" s="134" t="s">
        <v>1</v>
      </c>
      <c r="C216" s="5">
        <v>0.65600000000000003</v>
      </c>
      <c r="D216" s="5">
        <v>6.7400000000000002E-2</v>
      </c>
      <c r="E216" s="165">
        <f t="shared" si="16"/>
        <v>0.58860000000000001</v>
      </c>
      <c r="F216" s="156">
        <f t="shared" si="20"/>
        <v>201.30120000000002</v>
      </c>
      <c r="G216" s="183">
        <f>F216/30*100</f>
        <v>671.00400000000013</v>
      </c>
      <c r="H216" s="157">
        <f t="shared" si="22"/>
        <v>1207.8072000000002</v>
      </c>
      <c r="I216" s="262">
        <f>SUM(G216:G217)</f>
        <v>746.82000000000016</v>
      </c>
      <c r="J216" s="263">
        <f>SUM(H216:H217)</f>
        <v>1344.2760000000003</v>
      </c>
      <c r="K216" s="139">
        <v>14.75</v>
      </c>
      <c r="L216" s="139">
        <v>2195</v>
      </c>
      <c r="M216" s="139">
        <v>6.35</v>
      </c>
      <c r="N216" s="2">
        <v>90.4</v>
      </c>
      <c r="O216" s="153"/>
      <c r="P216" s="153"/>
      <c r="Q216" s="153"/>
      <c r="R216" s="142"/>
      <c r="S216" s="5">
        <v>3.7999999999999999E-2</v>
      </c>
      <c r="T216" s="32"/>
      <c r="U216" s="1"/>
      <c r="V216" s="2">
        <v>160</v>
      </c>
      <c r="W216" s="87" t="s">
        <v>11</v>
      </c>
    </row>
    <row r="217" spans="1:23" x14ac:dyDescent="0.25">
      <c r="A217" s="266"/>
      <c r="B217" s="134" t="s">
        <v>4</v>
      </c>
      <c r="C217" s="5">
        <v>0.29210000000000003</v>
      </c>
      <c r="D217" s="5">
        <v>0.19489999999999999</v>
      </c>
      <c r="E217" s="165">
        <f t="shared" si="16"/>
        <v>9.7200000000000036E-2</v>
      </c>
      <c r="F217" s="156">
        <f t="shared" si="20"/>
        <v>22.744800000000005</v>
      </c>
      <c r="G217" s="183">
        <f t="shared" si="26"/>
        <v>75.816000000000017</v>
      </c>
      <c r="H217" s="157">
        <f t="shared" si="22"/>
        <v>136.46880000000004</v>
      </c>
      <c r="I217" s="230"/>
      <c r="J217" s="237"/>
      <c r="K217" s="139">
        <v>14.08</v>
      </c>
      <c r="L217" s="139"/>
      <c r="M217" s="139"/>
      <c r="N217" s="2"/>
      <c r="O217" s="153"/>
      <c r="P217" s="153"/>
      <c r="Q217" s="153"/>
      <c r="R217" s="142"/>
      <c r="S217" s="16">
        <v>2.5999999999999999E-2</v>
      </c>
      <c r="T217" s="32"/>
      <c r="U217" s="2"/>
      <c r="V217" s="2">
        <v>79</v>
      </c>
      <c r="W217" s="87" t="s">
        <v>11</v>
      </c>
    </row>
    <row r="218" spans="1:23" x14ac:dyDescent="0.25">
      <c r="A218" s="264">
        <v>41402</v>
      </c>
      <c r="B218" s="134" t="s">
        <v>1</v>
      </c>
      <c r="C218" s="7">
        <v>0.86</v>
      </c>
      <c r="D218" s="7">
        <v>0.33</v>
      </c>
      <c r="E218" s="165">
        <f t="shared" si="16"/>
        <v>0.53</v>
      </c>
      <c r="F218" s="156">
        <f t="shared" si="20"/>
        <v>134.03700000000001</v>
      </c>
      <c r="G218" s="183">
        <f t="shared" si="26"/>
        <v>446.79</v>
      </c>
      <c r="H218" s="157">
        <f t="shared" si="22"/>
        <v>804.22200000000009</v>
      </c>
      <c r="I218" s="214">
        <f>SUM(G218:G220)</f>
        <v>756.84</v>
      </c>
      <c r="J218" s="220">
        <f>SUM(H218:H220)</f>
        <v>1362.3120000000001</v>
      </c>
      <c r="K218" s="139">
        <v>13.42</v>
      </c>
      <c r="L218" s="139">
        <v>2274</v>
      </c>
      <c r="M218" s="139">
        <v>6.16</v>
      </c>
      <c r="N218" s="2"/>
      <c r="O218" s="153"/>
      <c r="P218" s="153"/>
      <c r="Q218" s="153"/>
      <c r="R218" s="142"/>
      <c r="S218" s="5">
        <v>2.81E-2</v>
      </c>
      <c r="T218" s="32"/>
      <c r="U218" s="2"/>
      <c r="V218" s="2">
        <v>165</v>
      </c>
      <c r="W218" s="87" t="s">
        <v>11</v>
      </c>
    </row>
    <row r="219" spans="1:23" x14ac:dyDescent="0.25">
      <c r="A219" s="265">
        <v>41402</v>
      </c>
      <c r="B219" s="134" t="s">
        <v>2</v>
      </c>
      <c r="C219" s="5">
        <v>0.68469999999999998</v>
      </c>
      <c r="D219" s="5">
        <v>0.40810000000000002</v>
      </c>
      <c r="E219" s="165">
        <f t="shared" si="16"/>
        <v>0.27659999999999996</v>
      </c>
      <c r="F219" s="156">
        <f t="shared" si="20"/>
        <v>64.724399999999989</v>
      </c>
      <c r="G219" s="183">
        <f t="shared" si="26"/>
        <v>215.74799999999996</v>
      </c>
      <c r="H219" s="157">
        <f t="shared" si="22"/>
        <v>388.34639999999996</v>
      </c>
      <c r="I219" s="242"/>
      <c r="J219" s="239"/>
      <c r="K219" s="139">
        <v>11.17</v>
      </c>
      <c r="L219" s="139">
        <v>2207</v>
      </c>
      <c r="M219" s="139">
        <v>6.2</v>
      </c>
      <c r="N219" s="2"/>
      <c r="O219" s="153"/>
      <c r="P219" s="153"/>
      <c r="Q219" s="153"/>
      <c r="R219" s="142"/>
      <c r="S219" s="5">
        <v>2.5999999999999999E-2</v>
      </c>
      <c r="T219" s="32"/>
      <c r="U219" s="2"/>
      <c r="V219" s="2">
        <v>153</v>
      </c>
      <c r="W219" s="87" t="s">
        <v>11</v>
      </c>
    </row>
    <row r="220" spans="1:23" x14ac:dyDescent="0.25">
      <c r="A220" s="266">
        <v>41402</v>
      </c>
      <c r="B220" s="134" t="s">
        <v>4</v>
      </c>
      <c r="C220" s="5">
        <v>0.40200000000000002</v>
      </c>
      <c r="D220" s="5">
        <v>0.28110000000000002</v>
      </c>
      <c r="E220" s="165">
        <f t="shared" si="16"/>
        <v>0.12090000000000001</v>
      </c>
      <c r="F220" s="156">
        <f t="shared" si="20"/>
        <v>28.290600000000001</v>
      </c>
      <c r="G220" s="183">
        <f t="shared" si="26"/>
        <v>94.302000000000007</v>
      </c>
      <c r="H220" s="157">
        <f t="shared" si="22"/>
        <v>169.74360000000001</v>
      </c>
      <c r="I220" s="243"/>
      <c r="J220" s="240"/>
      <c r="K220" s="139">
        <v>12.17</v>
      </c>
      <c r="L220" s="139"/>
      <c r="M220" s="139"/>
      <c r="N220" s="2"/>
      <c r="O220" s="153"/>
      <c r="P220" s="153"/>
      <c r="Q220" s="153"/>
      <c r="R220" s="142"/>
      <c r="S220" s="5">
        <v>2.5999999999999999E-2</v>
      </c>
      <c r="T220" s="32"/>
      <c r="U220" s="2"/>
      <c r="V220" s="2">
        <v>85</v>
      </c>
      <c r="W220" s="87" t="s">
        <v>11</v>
      </c>
    </row>
    <row r="221" spans="1:23" x14ac:dyDescent="0.25">
      <c r="A221" s="264">
        <v>41403</v>
      </c>
      <c r="B221" s="134" t="s">
        <v>1</v>
      </c>
      <c r="C221" s="51" t="s">
        <v>8</v>
      </c>
      <c r="D221" s="51"/>
      <c r="E221" s="169"/>
      <c r="F221" s="156"/>
      <c r="G221" s="183">
        <v>0</v>
      </c>
      <c r="H221" s="157"/>
      <c r="I221" s="191"/>
      <c r="J221" s="51"/>
      <c r="K221" s="139">
        <v>10.5</v>
      </c>
      <c r="L221" s="139">
        <v>2283</v>
      </c>
      <c r="M221" s="139">
        <v>5.97</v>
      </c>
      <c r="N221" s="51"/>
      <c r="O221" s="51"/>
      <c r="P221" s="51"/>
      <c r="Q221" s="51"/>
      <c r="R221" s="142"/>
      <c r="S221" s="51" t="s">
        <v>8</v>
      </c>
      <c r="T221" s="32"/>
      <c r="U221" s="51"/>
      <c r="V221" s="51"/>
      <c r="W221" s="87" t="s">
        <v>11</v>
      </c>
    </row>
    <row r="222" spans="1:23" s="87" customFormat="1" x14ac:dyDescent="0.25">
      <c r="A222" s="265">
        <v>41403</v>
      </c>
      <c r="B222" s="134" t="s">
        <v>2</v>
      </c>
      <c r="C222" s="5">
        <v>0.73529999999999995</v>
      </c>
      <c r="D222" s="5">
        <v>0.45419999999999999</v>
      </c>
      <c r="E222" s="165">
        <f t="shared" si="16"/>
        <v>0.28109999999999996</v>
      </c>
      <c r="F222" s="156">
        <f t="shared" ref="F222:F258" si="27">(E222*$AB$1)*S222</f>
        <v>67.042349999999985</v>
      </c>
      <c r="G222" s="183">
        <f>F222/30*100+N222</f>
        <v>293.27449999999993</v>
      </c>
      <c r="H222" s="157">
        <f t="shared" ref="H222:H258" si="28">G222*$Y$1</f>
        <v>527.89409999999987</v>
      </c>
      <c r="I222" s="214"/>
      <c r="J222" s="220">
        <f>SUM(H222:H223)</f>
        <v>706.05359999999985</v>
      </c>
      <c r="K222" s="139">
        <v>8.33</v>
      </c>
      <c r="L222" s="139">
        <v>2227</v>
      </c>
      <c r="M222" s="139">
        <v>6</v>
      </c>
      <c r="N222" s="2">
        <v>69.8</v>
      </c>
      <c r="O222" s="153"/>
      <c r="P222" s="153"/>
      <c r="Q222" s="153"/>
      <c r="R222" s="142"/>
      <c r="S222" s="5">
        <v>2.6499999999999999E-2</v>
      </c>
      <c r="T222" s="32"/>
      <c r="U222" s="1"/>
      <c r="V222" s="2">
        <v>166</v>
      </c>
      <c r="W222" s="87" t="s">
        <v>11</v>
      </c>
    </row>
    <row r="223" spans="1:23" x14ac:dyDescent="0.25">
      <c r="A223" s="266">
        <v>41403</v>
      </c>
      <c r="B223" s="134" t="s">
        <v>4</v>
      </c>
      <c r="C223" s="16">
        <v>0.45419999999999999</v>
      </c>
      <c r="D223" s="16">
        <v>0.32969999999999999</v>
      </c>
      <c r="E223" s="172">
        <f t="shared" si="16"/>
        <v>0.1245</v>
      </c>
      <c r="F223" s="156">
        <f t="shared" si="27"/>
        <v>29.693249999999999</v>
      </c>
      <c r="G223" s="183">
        <f t="shared" ref="G223:G244" si="29">F223/30*100</f>
        <v>98.977499999999992</v>
      </c>
      <c r="H223" s="157">
        <f t="shared" si="28"/>
        <v>178.15949999999998</v>
      </c>
      <c r="I223" s="243"/>
      <c r="J223" s="240"/>
      <c r="K223" s="139">
        <v>10.42</v>
      </c>
      <c r="L223" s="139"/>
      <c r="M223" s="139"/>
      <c r="N223" s="15"/>
      <c r="O223" s="154"/>
      <c r="P223" s="154"/>
      <c r="Q223" s="154"/>
      <c r="R223" s="142"/>
      <c r="S223" s="16">
        <v>2.6499999999999999E-2</v>
      </c>
      <c r="T223" s="32"/>
      <c r="U223" s="15"/>
      <c r="V223" s="88">
        <v>78</v>
      </c>
      <c r="W223" s="87" t="s">
        <v>11</v>
      </c>
    </row>
    <row r="224" spans="1:23" x14ac:dyDescent="0.25">
      <c r="A224" s="264">
        <v>41404</v>
      </c>
      <c r="B224" s="134" t="s">
        <v>2</v>
      </c>
      <c r="C224" s="16">
        <v>0.57110000000000005</v>
      </c>
      <c r="D224" s="16">
        <v>0.12709999999999999</v>
      </c>
      <c r="E224" s="172">
        <f t="shared" si="16"/>
        <v>0.44400000000000006</v>
      </c>
      <c r="F224" s="156">
        <f t="shared" si="27"/>
        <v>99.500399999999999</v>
      </c>
      <c r="G224" s="183">
        <f t="shared" si="29"/>
        <v>331.66800000000001</v>
      </c>
      <c r="H224" s="157">
        <f t="shared" si="28"/>
        <v>597.00240000000008</v>
      </c>
      <c r="I224" s="214">
        <f>SUM(G224:G226)</f>
        <v>706.37639999999999</v>
      </c>
      <c r="J224" s="220">
        <f>SUM(H224:H226)</f>
        <v>1271.4775200000001</v>
      </c>
      <c r="K224" s="139">
        <v>12.75</v>
      </c>
      <c r="L224" s="139">
        <v>2282</v>
      </c>
      <c r="M224" s="139">
        <v>5.95</v>
      </c>
      <c r="N224" s="15"/>
      <c r="O224" s="154"/>
      <c r="P224" s="154"/>
      <c r="Q224" s="154"/>
      <c r="R224" s="142"/>
      <c r="S224" s="16">
        <v>2.4899999999999999E-2</v>
      </c>
      <c r="T224" s="32"/>
      <c r="U224" s="15"/>
      <c r="V224" s="91">
        <v>164</v>
      </c>
      <c r="W224" s="87" t="s">
        <v>11</v>
      </c>
    </row>
    <row r="225" spans="1:23" x14ac:dyDescent="0.25">
      <c r="A225" s="265">
        <v>41404</v>
      </c>
      <c r="B225" s="134" t="s">
        <v>1</v>
      </c>
      <c r="C225" s="16">
        <v>0.74409999999999998</v>
      </c>
      <c r="D225" s="16">
        <v>0.42220000000000002</v>
      </c>
      <c r="E225" s="172">
        <f t="shared" si="16"/>
        <v>0.32189999999999996</v>
      </c>
      <c r="F225" s="156">
        <f t="shared" si="27"/>
        <v>92.127779999999987</v>
      </c>
      <c r="G225" s="183">
        <f t="shared" si="29"/>
        <v>307.09259999999995</v>
      </c>
      <c r="H225" s="157">
        <f t="shared" si="28"/>
        <v>552.76667999999995</v>
      </c>
      <c r="I225" s="242"/>
      <c r="J225" s="239"/>
      <c r="K225" s="139">
        <v>7.5</v>
      </c>
      <c r="L225" s="139">
        <v>2139</v>
      </c>
      <c r="M225" s="139">
        <v>5.94</v>
      </c>
      <c r="N225" s="15"/>
      <c r="O225" s="154"/>
      <c r="P225" s="154"/>
      <c r="Q225" s="154"/>
      <c r="R225" s="142"/>
      <c r="S225" s="16">
        <v>3.1800000000000002E-2</v>
      </c>
      <c r="T225" s="32"/>
      <c r="U225" s="15"/>
      <c r="V225" s="91">
        <v>167</v>
      </c>
      <c r="W225" s="87" t="s">
        <v>11</v>
      </c>
    </row>
    <row r="226" spans="1:23" ht="14.25" customHeight="1" x14ac:dyDescent="0.25">
      <c r="A226" s="266">
        <v>41404</v>
      </c>
      <c r="B226" s="134" t="s">
        <v>4</v>
      </c>
      <c r="C226" s="16">
        <v>0.43680000000000002</v>
      </c>
      <c r="D226" s="16">
        <v>0.34210000000000002</v>
      </c>
      <c r="E226" s="172">
        <f t="shared" ref="E226:E252" si="30">C226-D226</f>
        <v>9.4700000000000006E-2</v>
      </c>
      <c r="F226" s="156">
        <f t="shared" si="27"/>
        <v>20.284740000000003</v>
      </c>
      <c r="G226" s="183">
        <f t="shared" si="29"/>
        <v>67.615800000000021</v>
      </c>
      <c r="H226" s="157">
        <f t="shared" si="28"/>
        <v>121.70844000000004</v>
      </c>
      <c r="I226" s="243"/>
      <c r="J226" s="240"/>
      <c r="K226" s="139">
        <v>9.83</v>
      </c>
      <c r="L226" s="139"/>
      <c r="M226" s="139"/>
      <c r="N226" s="15"/>
      <c r="O226" s="154"/>
      <c r="P226" s="154"/>
      <c r="Q226" s="154"/>
      <c r="R226" s="142"/>
      <c r="S226" s="16">
        <v>2.3800000000000002E-2</v>
      </c>
      <c r="T226" s="32"/>
      <c r="U226" s="15"/>
      <c r="V226" s="91">
        <v>85</v>
      </c>
      <c r="W226" s="87" t="s">
        <v>11</v>
      </c>
    </row>
    <row r="227" spans="1:23" x14ac:dyDescent="0.25">
      <c r="A227" s="264">
        <v>41405</v>
      </c>
      <c r="B227" s="134" t="s">
        <v>1</v>
      </c>
      <c r="C227" s="59">
        <v>0.34200000000000003</v>
      </c>
      <c r="D227" s="59">
        <v>0</v>
      </c>
      <c r="E227" s="173">
        <f t="shared" si="30"/>
        <v>0.34200000000000003</v>
      </c>
      <c r="F227" s="156">
        <f t="shared" si="27"/>
        <v>76.642200000000003</v>
      </c>
      <c r="G227" s="183">
        <f t="shared" si="29"/>
        <v>255.47400000000002</v>
      </c>
      <c r="H227" s="157">
        <f t="shared" si="28"/>
        <v>459.85320000000002</v>
      </c>
      <c r="I227" s="223">
        <f>SUM(G227:G229)</f>
        <v>590.66759999999999</v>
      </c>
      <c r="J227" s="225">
        <f>SUM(H227:H229)</f>
        <v>1063.2016800000001</v>
      </c>
      <c r="K227" s="139">
        <v>15.5</v>
      </c>
      <c r="L227" s="139">
        <v>2200</v>
      </c>
      <c r="M227" s="139">
        <v>6.15</v>
      </c>
      <c r="N227" s="15"/>
      <c r="O227" s="154"/>
      <c r="P227" s="154"/>
      <c r="Q227" s="154"/>
      <c r="R227" s="142"/>
      <c r="S227" s="59">
        <v>2.4899999999999999E-2</v>
      </c>
      <c r="T227" s="32"/>
      <c r="U227" s="15"/>
      <c r="V227" s="69">
        <v>156</v>
      </c>
      <c r="W227" s="87" t="s">
        <v>11</v>
      </c>
    </row>
    <row r="228" spans="1:23" x14ac:dyDescent="0.25">
      <c r="A228" s="265">
        <v>41405</v>
      </c>
      <c r="B228" s="134" t="s">
        <v>2</v>
      </c>
      <c r="C228" s="59">
        <v>0.51800000000000002</v>
      </c>
      <c r="D228" s="59">
        <v>0.27360000000000001</v>
      </c>
      <c r="E228" s="173">
        <f t="shared" si="30"/>
        <v>0.24440000000000001</v>
      </c>
      <c r="F228" s="156">
        <f t="shared" si="27"/>
        <v>66.42792</v>
      </c>
      <c r="G228" s="183">
        <f t="shared" si="29"/>
        <v>221.4264</v>
      </c>
      <c r="H228" s="157">
        <f t="shared" si="28"/>
        <v>398.56752</v>
      </c>
      <c r="I228" s="224"/>
      <c r="J228" s="226"/>
      <c r="K228" s="139">
        <v>12.25</v>
      </c>
      <c r="L228" s="139">
        <v>2144</v>
      </c>
      <c r="M228" s="139">
        <v>6.22</v>
      </c>
      <c r="N228" s="15"/>
      <c r="O228" s="154"/>
      <c r="P228" s="154"/>
      <c r="Q228" s="154"/>
      <c r="R228" s="142"/>
      <c r="S228" s="59">
        <v>3.0200000000000001E-2</v>
      </c>
      <c r="T228" s="32"/>
      <c r="U228" s="15"/>
      <c r="V228" s="69">
        <v>154</v>
      </c>
      <c r="W228" s="87" t="s">
        <v>11</v>
      </c>
    </row>
    <row r="229" spans="1:23" x14ac:dyDescent="0.25">
      <c r="A229" s="266">
        <v>41405</v>
      </c>
      <c r="B229" s="134" t="s">
        <v>4</v>
      </c>
      <c r="C229" s="59">
        <v>0.27350000000000002</v>
      </c>
      <c r="D229" s="59">
        <v>0.1361</v>
      </c>
      <c r="E229" s="173">
        <f t="shared" si="30"/>
        <v>0.13740000000000002</v>
      </c>
      <c r="F229" s="156">
        <f t="shared" si="27"/>
        <v>34.130160000000004</v>
      </c>
      <c r="G229" s="183">
        <f t="shared" si="29"/>
        <v>113.7672</v>
      </c>
      <c r="H229" s="157">
        <f t="shared" si="28"/>
        <v>204.78096000000002</v>
      </c>
      <c r="I229" s="224"/>
      <c r="J229" s="226"/>
      <c r="K229" s="139">
        <v>13.92</v>
      </c>
      <c r="L229" s="139"/>
      <c r="M229" s="139"/>
      <c r="N229" s="15"/>
      <c r="O229" s="154"/>
      <c r="P229" s="154"/>
      <c r="Q229" s="154"/>
      <c r="R229" s="142"/>
      <c r="S229" s="59">
        <v>2.76E-2</v>
      </c>
      <c r="T229" s="32"/>
      <c r="U229" s="15"/>
      <c r="V229" s="69">
        <v>73</v>
      </c>
      <c r="W229" s="87" t="s">
        <v>11</v>
      </c>
    </row>
    <row r="230" spans="1:23" x14ac:dyDescent="0.25">
      <c r="A230" s="264">
        <v>41406</v>
      </c>
      <c r="B230" s="134" t="s">
        <v>1</v>
      </c>
      <c r="C230" s="59">
        <v>0.91239999999999999</v>
      </c>
      <c r="D230" s="59">
        <v>0.42</v>
      </c>
      <c r="E230" s="173">
        <f t="shared" si="30"/>
        <v>0.4924</v>
      </c>
      <c r="F230" s="156">
        <f t="shared" si="27"/>
        <v>119.65320000000003</v>
      </c>
      <c r="G230" s="183">
        <f t="shared" si="29"/>
        <v>398.84400000000011</v>
      </c>
      <c r="H230" s="157">
        <f t="shared" si="28"/>
        <v>717.91920000000016</v>
      </c>
      <c r="I230" s="223">
        <f>SUM(G230:G232)</f>
        <v>712.8810000000002</v>
      </c>
      <c r="J230" s="225">
        <f>SUM(H230:H232)</f>
        <v>1283.1858000000002</v>
      </c>
      <c r="K230" s="139">
        <v>16.670000000000002</v>
      </c>
      <c r="L230" s="139">
        <v>2206</v>
      </c>
      <c r="M230" s="139">
        <v>6.16</v>
      </c>
      <c r="N230" s="15"/>
      <c r="O230" s="154"/>
      <c r="P230" s="154"/>
      <c r="Q230" s="154"/>
      <c r="R230" s="142"/>
      <c r="S230" s="59">
        <v>2.7000000000000003E-2</v>
      </c>
      <c r="T230" s="32"/>
      <c r="U230" s="15"/>
      <c r="V230" s="69">
        <v>171</v>
      </c>
      <c r="W230" s="87" t="s">
        <v>11</v>
      </c>
    </row>
    <row r="231" spans="1:23" x14ac:dyDescent="0.25">
      <c r="A231" s="265">
        <v>41406</v>
      </c>
      <c r="B231" s="134" t="s">
        <v>2</v>
      </c>
      <c r="C231" s="59">
        <v>0.41979999999999995</v>
      </c>
      <c r="D231" s="59">
        <v>0.1666</v>
      </c>
      <c r="E231" s="173">
        <f t="shared" si="30"/>
        <v>0.25319999999999998</v>
      </c>
      <c r="F231" s="156">
        <f t="shared" si="27"/>
        <v>61.5276</v>
      </c>
      <c r="G231" s="183">
        <f t="shared" si="29"/>
        <v>205.09200000000001</v>
      </c>
      <c r="H231" s="157">
        <f t="shared" si="28"/>
        <v>369.16560000000004</v>
      </c>
      <c r="I231" s="224"/>
      <c r="J231" s="226"/>
      <c r="K231" s="139">
        <v>8.75</v>
      </c>
      <c r="L231" s="139">
        <v>2106</v>
      </c>
      <c r="M231" s="139">
        <v>6.25</v>
      </c>
      <c r="N231" s="15"/>
      <c r="O231" s="154"/>
      <c r="P231" s="154"/>
      <c r="Q231" s="154"/>
      <c r="R231" s="142"/>
      <c r="S231" s="59">
        <v>2.7000000000000003E-2</v>
      </c>
      <c r="T231" s="32"/>
      <c r="U231" s="15"/>
      <c r="V231" s="69">
        <v>149</v>
      </c>
      <c r="W231" s="87" t="s">
        <v>11</v>
      </c>
    </row>
    <row r="232" spans="1:23" x14ac:dyDescent="0.25">
      <c r="A232" s="266">
        <v>41406</v>
      </c>
      <c r="B232" s="134" t="s">
        <v>4</v>
      </c>
      <c r="C232" s="59">
        <v>0.1666</v>
      </c>
      <c r="D232" s="59">
        <v>3.2099999999999997E-2</v>
      </c>
      <c r="E232" s="173">
        <f t="shared" si="30"/>
        <v>0.13450000000000001</v>
      </c>
      <c r="F232" s="156">
        <f t="shared" si="27"/>
        <v>32.683500000000002</v>
      </c>
      <c r="G232" s="183">
        <f t="shared" si="29"/>
        <v>108.94500000000001</v>
      </c>
      <c r="H232" s="157">
        <f t="shared" si="28"/>
        <v>196.10100000000003</v>
      </c>
      <c r="I232" s="224"/>
      <c r="J232" s="226"/>
      <c r="K232" s="139">
        <v>12.08</v>
      </c>
      <c r="L232" s="139"/>
      <c r="M232" s="139"/>
      <c r="N232" s="15"/>
      <c r="O232" s="154"/>
      <c r="P232" s="154"/>
      <c r="Q232" s="154"/>
      <c r="R232" s="142"/>
      <c r="S232" s="59">
        <v>2.7000000000000003E-2</v>
      </c>
      <c r="T232" s="32"/>
      <c r="U232" s="15"/>
      <c r="V232" s="69">
        <v>81</v>
      </c>
      <c r="W232" s="87" t="s">
        <v>11</v>
      </c>
    </row>
    <row r="233" spans="1:23" x14ac:dyDescent="0.25">
      <c r="A233" s="264">
        <v>41407</v>
      </c>
      <c r="B233" s="134" t="s">
        <v>2</v>
      </c>
      <c r="C233" s="59">
        <v>0.78439999999999999</v>
      </c>
      <c r="D233" s="59">
        <v>0.56999999999999995</v>
      </c>
      <c r="E233" s="173">
        <f t="shared" si="30"/>
        <v>0.21440000000000003</v>
      </c>
      <c r="F233" s="156">
        <f t="shared" si="27"/>
        <v>48.04704000000001</v>
      </c>
      <c r="G233" s="183">
        <f t="shared" si="29"/>
        <v>160.15680000000003</v>
      </c>
      <c r="H233" s="157">
        <f t="shared" si="28"/>
        <v>288.28224000000006</v>
      </c>
      <c r="I233" s="223">
        <f>SUM(G233:G235)</f>
        <v>354.67560000000003</v>
      </c>
      <c r="J233" s="220">
        <f>SUM(H233:H235)</f>
        <v>638.41607999999997</v>
      </c>
      <c r="K233" s="139">
        <v>9.83</v>
      </c>
      <c r="L233" s="139">
        <v>2140</v>
      </c>
      <c r="M233" s="139">
        <v>6.27</v>
      </c>
      <c r="N233" s="15"/>
      <c r="O233" s="154"/>
      <c r="P233" s="154"/>
      <c r="Q233" s="154"/>
      <c r="R233" s="142"/>
      <c r="S233" s="59">
        <v>2.4900000000000002E-2</v>
      </c>
      <c r="T233" s="32"/>
      <c r="U233" s="15"/>
      <c r="V233" s="93">
        <v>144</v>
      </c>
      <c r="W233" s="87" t="s">
        <v>11</v>
      </c>
    </row>
    <row r="234" spans="1:23" ht="125.25" customHeight="1" x14ac:dyDescent="0.25">
      <c r="A234" s="265">
        <v>41407</v>
      </c>
      <c r="B234" s="134" t="s">
        <v>1</v>
      </c>
      <c r="C234" s="14">
        <v>0.6493000000000001</v>
      </c>
      <c r="D234" s="14">
        <v>0.46520000000000006</v>
      </c>
      <c r="E234" s="163">
        <f>C234-D234</f>
        <v>0.18410000000000004</v>
      </c>
      <c r="F234" s="156">
        <f t="shared" si="27"/>
        <v>41.256810000000009</v>
      </c>
      <c r="G234" s="183">
        <f t="shared" si="29"/>
        <v>137.52270000000001</v>
      </c>
      <c r="H234" s="157">
        <f t="shared" si="28"/>
        <v>247.54086000000004</v>
      </c>
      <c r="I234" s="224"/>
      <c r="J234" s="221"/>
      <c r="K234" s="139">
        <v>9.75</v>
      </c>
      <c r="L234" s="139">
        <v>2098</v>
      </c>
      <c r="M234" s="139">
        <v>6.38</v>
      </c>
      <c r="N234" s="2">
        <v>448.5</v>
      </c>
      <c r="O234" s="153"/>
      <c r="P234" s="153"/>
      <c r="Q234" s="153"/>
      <c r="R234" s="142"/>
      <c r="S234" s="14">
        <v>2.4900000000000002E-2</v>
      </c>
      <c r="T234" s="32"/>
      <c r="U234" s="66"/>
      <c r="V234" s="92">
        <v>166</v>
      </c>
      <c r="W234" s="87" t="s">
        <v>11</v>
      </c>
    </row>
    <row r="235" spans="1:23" x14ac:dyDescent="0.25">
      <c r="A235" s="266">
        <v>41407</v>
      </c>
      <c r="B235" s="134" t="s">
        <v>4</v>
      </c>
      <c r="C235" s="59">
        <v>0.46509999999999996</v>
      </c>
      <c r="D235" s="59">
        <v>0.38880000000000003</v>
      </c>
      <c r="E235" s="173">
        <f t="shared" si="30"/>
        <v>7.6299999999999923E-2</v>
      </c>
      <c r="F235" s="156">
        <f t="shared" si="27"/>
        <v>17.098829999999985</v>
      </c>
      <c r="G235" s="183">
        <f t="shared" si="29"/>
        <v>56.996099999999949</v>
      </c>
      <c r="H235" s="157">
        <f t="shared" si="28"/>
        <v>102.59297999999991</v>
      </c>
      <c r="I235" s="224"/>
      <c r="J235" s="222"/>
      <c r="K235" s="139">
        <v>9.5</v>
      </c>
      <c r="L235" s="139"/>
      <c r="M235" s="139"/>
      <c r="N235" s="15"/>
      <c r="O235" s="154"/>
      <c r="P235" s="154"/>
      <c r="Q235" s="154"/>
      <c r="R235" s="142"/>
      <c r="S235" s="59">
        <v>2.4900000000000002E-2</v>
      </c>
      <c r="T235" s="32"/>
      <c r="U235" s="15"/>
      <c r="V235" s="69">
        <v>85</v>
      </c>
      <c r="W235" s="87" t="s">
        <v>11</v>
      </c>
    </row>
    <row r="236" spans="1:23" x14ac:dyDescent="0.25">
      <c r="A236" s="264">
        <v>41408</v>
      </c>
      <c r="B236" s="134" t="s">
        <v>1</v>
      </c>
      <c r="C236" s="16">
        <v>0.97260000000000002</v>
      </c>
      <c r="D236" s="16">
        <v>0.62870000000000004</v>
      </c>
      <c r="E236" s="172">
        <f t="shared" si="30"/>
        <v>0.34389999999999998</v>
      </c>
      <c r="F236" s="156">
        <f t="shared" si="27"/>
        <v>90.067409999999995</v>
      </c>
      <c r="G236" s="183">
        <f t="shared" si="29"/>
        <v>300.22469999999998</v>
      </c>
      <c r="H236" s="157">
        <f t="shared" si="28"/>
        <v>540.40445999999997</v>
      </c>
      <c r="I236" s="223">
        <f>SUM(G236:G238)</f>
        <v>594.86220000000003</v>
      </c>
      <c r="J236" s="225">
        <f>SUM(H236:H238)</f>
        <v>1070.7519600000001</v>
      </c>
      <c r="K236" s="139">
        <v>17.329999999999998</v>
      </c>
      <c r="L236" s="139">
        <v>2231</v>
      </c>
      <c r="M236" s="139">
        <v>6.11</v>
      </c>
      <c r="N236" s="94">
        <v>87.3</v>
      </c>
      <c r="O236" s="154"/>
      <c r="P236" s="154"/>
      <c r="Q236" s="154"/>
      <c r="R236" s="142"/>
      <c r="S236" s="16">
        <v>2.9100000000000001E-2</v>
      </c>
      <c r="T236" s="32"/>
      <c r="U236" s="66"/>
      <c r="V236" s="94">
        <v>168</v>
      </c>
      <c r="W236" s="87" t="s">
        <v>11</v>
      </c>
    </row>
    <row r="237" spans="1:23" x14ac:dyDescent="0.25">
      <c r="A237" s="265">
        <v>41408</v>
      </c>
      <c r="B237" s="134" t="s">
        <v>2</v>
      </c>
      <c r="C237" s="16">
        <v>0.62839999999999996</v>
      </c>
      <c r="D237" s="16">
        <v>0.3826</v>
      </c>
      <c r="E237" s="172">
        <f t="shared" si="30"/>
        <v>0.24579999999999996</v>
      </c>
      <c r="F237" s="156">
        <f t="shared" si="27"/>
        <v>64.375019999999992</v>
      </c>
      <c r="G237" s="183">
        <f t="shared" si="29"/>
        <v>214.58339999999998</v>
      </c>
      <c r="H237" s="157">
        <f t="shared" si="28"/>
        <v>386.25011999999998</v>
      </c>
      <c r="I237" s="224"/>
      <c r="J237" s="226"/>
      <c r="K237" s="139">
        <v>9.67</v>
      </c>
      <c r="L237" s="139">
        <v>2135</v>
      </c>
      <c r="M237" s="139">
        <v>6.14</v>
      </c>
      <c r="N237" s="15"/>
      <c r="O237" s="154"/>
      <c r="P237" s="154"/>
      <c r="Q237" s="154"/>
      <c r="R237" s="142"/>
      <c r="S237" s="16">
        <v>2.9100000000000001E-2</v>
      </c>
      <c r="T237" s="32"/>
      <c r="U237" s="15"/>
      <c r="V237" s="94">
        <v>154</v>
      </c>
      <c r="W237" s="87" t="s">
        <v>11</v>
      </c>
    </row>
    <row r="238" spans="1:23" x14ac:dyDescent="0.25">
      <c r="A238" s="266">
        <v>41408</v>
      </c>
      <c r="B238" s="134" t="s">
        <v>4</v>
      </c>
      <c r="C238" s="16">
        <v>0.2848</v>
      </c>
      <c r="D238" s="16">
        <v>0.19309999999999999</v>
      </c>
      <c r="E238" s="172">
        <f t="shared" si="30"/>
        <v>9.1700000000000004E-2</v>
      </c>
      <c r="F238" s="156">
        <f t="shared" si="27"/>
        <v>24.016230000000004</v>
      </c>
      <c r="G238" s="183">
        <f t="shared" si="29"/>
        <v>80.05410000000002</v>
      </c>
      <c r="H238" s="157">
        <f t="shared" si="28"/>
        <v>144.09738000000004</v>
      </c>
      <c r="I238" s="224"/>
      <c r="J238" s="226"/>
      <c r="K238" s="139">
        <v>12.58</v>
      </c>
      <c r="L238" s="139"/>
      <c r="M238" s="139"/>
      <c r="N238" s="15"/>
      <c r="O238" s="154"/>
      <c r="P238" s="154"/>
      <c r="Q238" s="154"/>
      <c r="R238" s="142"/>
      <c r="S238" s="16">
        <v>2.9100000000000001E-2</v>
      </c>
      <c r="T238" s="32"/>
      <c r="U238" s="15"/>
      <c r="V238" s="94">
        <v>78</v>
      </c>
      <c r="W238" s="87" t="s">
        <v>11</v>
      </c>
    </row>
    <row r="239" spans="1:23" s="87" customFormat="1" x14ac:dyDescent="0.25">
      <c r="A239" s="264">
        <v>41409</v>
      </c>
      <c r="B239" s="134" t="s">
        <v>2</v>
      </c>
      <c r="C239" s="7">
        <v>0.89</v>
      </c>
      <c r="D239" s="5">
        <v>0.57140000000000002</v>
      </c>
      <c r="E239" s="165">
        <f t="shared" si="30"/>
        <v>0.31859999999999999</v>
      </c>
      <c r="F239" s="156">
        <f t="shared" si="27"/>
        <v>91.183320000000009</v>
      </c>
      <c r="G239" s="183">
        <f t="shared" si="29"/>
        <v>303.94440000000003</v>
      </c>
      <c r="H239" s="157">
        <f t="shared" si="28"/>
        <v>547.09992000000011</v>
      </c>
      <c r="I239" s="223">
        <f>SUM(G239:G241)</f>
        <v>773.66340000000002</v>
      </c>
      <c r="J239" s="225">
        <f>SUM(H239:H241)</f>
        <v>1392.5941200000002</v>
      </c>
      <c r="K239" s="139">
        <v>13.25</v>
      </c>
      <c r="L239" s="139">
        <v>2250</v>
      </c>
      <c r="M239" s="139">
        <v>6.07</v>
      </c>
      <c r="N239" s="103">
        <v>69.17</v>
      </c>
      <c r="O239" s="153"/>
      <c r="P239" s="153"/>
      <c r="Q239" s="153"/>
      <c r="R239" s="142"/>
      <c r="S239" s="5">
        <v>3.1800000000000002E-2</v>
      </c>
      <c r="T239" s="32"/>
      <c r="U239" s="1"/>
      <c r="V239" s="103">
        <v>164</v>
      </c>
      <c r="W239" s="87" t="s">
        <v>11</v>
      </c>
    </row>
    <row r="240" spans="1:23" s="87" customFormat="1" x14ac:dyDescent="0.25">
      <c r="A240" s="265">
        <v>41409</v>
      </c>
      <c r="B240" s="134" t="s">
        <v>1</v>
      </c>
      <c r="C240" s="7">
        <v>0.86</v>
      </c>
      <c r="D240" s="5">
        <v>0.3619</v>
      </c>
      <c r="E240" s="165">
        <f t="shared" si="30"/>
        <v>0.49809999999999999</v>
      </c>
      <c r="F240" s="156">
        <f t="shared" si="27"/>
        <v>121.03829999999999</v>
      </c>
      <c r="G240" s="183">
        <f t="shared" si="29"/>
        <v>403.46099999999996</v>
      </c>
      <c r="H240" s="157">
        <f t="shared" si="28"/>
        <v>726.22979999999995</v>
      </c>
      <c r="I240" s="224"/>
      <c r="J240" s="226"/>
      <c r="K240" s="139">
        <v>13.33</v>
      </c>
      <c r="L240" s="139">
        <v>2165</v>
      </c>
      <c r="M240" s="139">
        <v>6.12</v>
      </c>
      <c r="N240" s="103"/>
      <c r="O240" s="153"/>
      <c r="P240" s="153"/>
      <c r="Q240" s="153"/>
      <c r="R240" s="142"/>
      <c r="S240" s="5">
        <v>2.7E-2</v>
      </c>
      <c r="T240" s="32"/>
      <c r="U240" s="1"/>
      <c r="V240" s="103">
        <v>169</v>
      </c>
      <c r="W240" s="87" t="s">
        <v>11</v>
      </c>
    </row>
    <row r="241" spans="1:23" x14ac:dyDescent="0.25">
      <c r="A241" s="266">
        <v>41409</v>
      </c>
      <c r="B241" s="134" t="s">
        <v>4</v>
      </c>
      <c r="C241" s="16">
        <v>0.36170000000000002</v>
      </c>
      <c r="D241" s="16">
        <v>0.27989999999999998</v>
      </c>
      <c r="E241" s="172">
        <f t="shared" si="30"/>
        <v>8.1800000000000039E-2</v>
      </c>
      <c r="F241" s="156">
        <f t="shared" si="27"/>
        <v>19.877400000000009</v>
      </c>
      <c r="G241" s="183">
        <f t="shared" si="29"/>
        <v>66.258000000000024</v>
      </c>
      <c r="H241" s="157">
        <f t="shared" si="28"/>
        <v>119.26440000000005</v>
      </c>
      <c r="I241" s="224"/>
      <c r="J241" s="226"/>
      <c r="K241" s="139">
        <v>14</v>
      </c>
      <c r="L241" s="139"/>
      <c r="M241" s="139"/>
      <c r="N241" s="104"/>
      <c r="O241" s="154"/>
      <c r="P241" s="154"/>
      <c r="Q241" s="154"/>
      <c r="R241" s="142"/>
      <c r="S241" s="16">
        <v>2.7E-2</v>
      </c>
      <c r="T241" s="32"/>
      <c r="U241" s="104"/>
      <c r="V241" s="104">
        <v>83</v>
      </c>
      <c r="W241" s="87" t="s">
        <v>11</v>
      </c>
    </row>
    <row r="242" spans="1:23" s="87" customFormat="1" x14ac:dyDescent="0.25">
      <c r="A242" s="264">
        <v>41411</v>
      </c>
      <c r="B242" s="134" t="s">
        <v>1</v>
      </c>
      <c r="C242" s="5">
        <v>0.70089999999999997</v>
      </c>
      <c r="D242" s="5">
        <v>0.2918</v>
      </c>
      <c r="E242" s="165">
        <f t="shared" si="30"/>
        <v>0.40909999999999996</v>
      </c>
      <c r="F242" s="156">
        <f t="shared" si="27"/>
        <v>97.570349999999991</v>
      </c>
      <c r="G242" s="183">
        <f t="shared" si="29"/>
        <v>325.23449999999997</v>
      </c>
      <c r="H242" s="157">
        <f t="shared" si="28"/>
        <v>585.4221</v>
      </c>
      <c r="I242" s="223">
        <f>SUM(G242:G244)</f>
        <v>658.55489999999998</v>
      </c>
      <c r="J242" s="225">
        <f>SUM(H242:H244)</f>
        <v>1185.3988199999999</v>
      </c>
      <c r="K242" s="139">
        <v>13.33</v>
      </c>
      <c r="L242" s="139">
        <v>2168</v>
      </c>
      <c r="M242" s="139">
        <v>6.15</v>
      </c>
      <c r="N242" s="68"/>
      <c r="O242" s="153"/>
      <c r="P242" s="153"/>
      <c r="Q242" s="153"/>
      <c r="R242" s="142"/>
      <c r="S242" s="5">
        <v>2.6499999999999999E-2</v>
      </c>
      <c r="T242" s="32"/>
      <c r="U242" s="86"/>
      <c r="V242" s="114">
        <v>166</v>
      </c>
      <c r="W242" s="87" t="s">
        <v>11</v>
      </c>
    </row>
    <row r="243" spans="1:23" x14ac:dyDescent="0.25">
      <c r="A243" s="265">
        <v>41411</v>
      </c>
      <c r="B243" s="134" t="s">
        <v>2</v>
      </c>
      <c r="C243" s="16">
        <v>0.2918</v>
      </c>
      <c r="D243" s="16">
        <v>9.7999999999999997E-3</v>
      </c>
      <c r="E243" s="172">
        <f t="shared" si="30"/>
        <v>0.28200000000000003</v>
      </c>
      <c r="F243" s="156">
        <f t="shared" si="27"/>
        <v>67.257000000000005</v>
      </c>
      <c r="G243" s="183">
        <f t="shared" si="29"/>
        <v>224.19000000000003</v>
      </c>
      <c r="H243" s="157">
        <f t="shared" si="28"/>
        <v>403.54200000000003</v>
      </c>
      <c r="I243" s="224"/>
      <c r="J243" s="226"/>
      <c r="K243" s="139">
        <v>8.75</v>
      </c>
      <c r="L243" s="139">
        <v>2210</v>
      </c>
      <c r="M243" s="139">
        <v>6.03</v>
      </c>
      <c r="N243" s="15"/>
      <c r="O243" s="154"/>
      <c r="P243" s="154"/>
      <c r="Q243" s="154"/>
      <c r="R243" s="142"/>
      <c r="S243" s="16">
        <v>2.6499999999999999E-2</v>
      </c>
      <c r="T243" s="32"/>
      <c r="U243" s="15"/>
      <c r="V243" s="113">
        <v>150</v>
      </c>
      <c r="W243" s="87" t="s">
        <v>11</v>
      </c>
    </row>
    <row r="244" spans="1:23" x14ac:dyDescent="0.25">
      <c r="A244" s="266">
        <v>41411</v>
      </c>
      <c r="B244" s="134" t="s">
        <v>4</v>
      </c>
      <c r="C244" s="16">
        <v>0.41909999999999997</v>
      </c>
      <c r="D244" s="16">
        <v>0.2873</v>
      </c>
      <c r="E244" s="172">
        <f t="shared" si="30"/>
        <v>0.13179999999999997</v>
      </c>
      <c r="F244" s="156">
        <f t="shared" si="27"/>
        <v>32.739119999999993</v>
      </c>
      <c r="G244" s="183">
        <f t="shared" si="29"/>
        <v>109.13039999999998</v>
      </c>
      <c r="H244" s="157">
        <f t="shared" si="28"/>
        <v>196.43471999999997</v>
      </c>
      <c r="I244" s="224"/>
      <c r="J244" s="226"/>
      <c r="K244" s="139">
        <v>9.92</v>
      </c>
      <c r="L244" s="139"/>
      <c r="M244" s="139"/>
      <c r="N244" s="15"/>
      <c r="O244" s="154"/>
      <c r="P244" s="154"/>
      <c r="Q244" s="154"/>
      <c r="R244" s="142"/>
      <c r="S244" s="16">
        <v>2.76E-2</v>
      </c>
      <c r="T244" s="32"/>
      <c r="U244" s="15"/>
      <c r="V244" s="113">
        <v>88</v>
      </c>
      <c r="W244" s="87" t="s">
        <v>11</v>
      </c>
    </row>
    <row r="245" spans="1:23" x14ac:dyDescent="0.25">
      <c r="A245" s="264">
        <v>41412</v>
      </c>
      <c r="B245" s="134" t="s">
        <v>1</v>
      </c>
      <c r="C245" s="5">
        <v>0.95669999999999999</v>
      </c>
      <c r="D245" s="5">
        <v>0.55400000000000005</v>
      </c>
      <c r="E245" s="165">
        <f t="shared" si="30"/>
        <v>0.40269999999999995</v>
      </c>
      <c r="F245" s="156">
        <f t="shared" si="27"/>
        <v>94.231799999999993</v>
      </c>
      <c r="G245" s="183">
        <f t="shared" ref="G245:G253" si="31">F245/30*100</f>
        <v>314.10599999999999</v>
      </c>
      <c r="H245" s="157">
        <f t="shared" si="28"/>
        <v>565.39080000000001</v>
      </c>
      <c r="I245" s="223">
        <f>SUM(G245:G247)</f>
        <v>703.02</v>
      </c>
      <c r="J245" s="225">
        <f>SUM(H245:H247)</f>
        <v>1265.4360000000001</v>
      </c>
      <c r="K245" s="139">
        <v>14.42</v>
      </c>
      <c r="L245" s="139">
        <v>2217</v>
      </c>
      <c r="M245" s="139">
        <v>6.09</v>
      </c>
      <c r="N245" s="114"/>
      <c r="O245" s="153"/>
      <c r="P245" s="153"/>
      <c r="Q245" s="153"/>
      <c r="R245" s="142"/>
      <c r="S245" s="5">
        <v>2.5999999999999999E-2</v>
      </c>
      <c r="T245" s="32"/>
      <c r="U245" s="114"/>
      <c r="V245" s="114">
        <v>172</v>
      </c>
      <c r="W245" s="87" t="s">
        <v>11</v>
      </c>
    </row>
    <row r="246" spans="1:23" x14ac:dyDescent="0.25">
      <c r="A246" s="265">
        <v>41412</v>
      </c>
      <c r="B246" s="134" t="s">
        <v>2</v>
      </c>
      <c r="C246" s="5">
        <v>0.58079999999999998</v>
      </c>
      <c r="D246" s="5">
        <v>0.22450000000000001</v>
      </c>
      <c r="E246" s="165">
        <f t="shared" si="30"/>
        <v>0.35629999999999995</v>
      </c>
      <c r="F246" s="156">
        <f t="shared" si="27"/>
        <v>84.977549999999979</v>
      </c>
      <c r="G246" s="183">
        <f t="shared" si="31"/>
        <v>283.25849999999997</v>
      </c>
      <c r="H246" s="157">
        <f t="shared" si="28"/>
        <v>509.86529999999993</v>
      </c>
      <c r="I246" s="224"/>
      <c r="J246" s="226"/>
      <c r="K246" s="139">
        <v>11.67</v>
      </c>
      <c r="L246" s="139">
        <v>2194</v>
      </c>
      <c r="M246" s="139">
        <v>6.12</v>
      </c>
      <c r="N246" s="114"/>
      <c r="O246" s="153"/>
      <c r="P246" s="153"/>
      <c r="Q246" s="153"/>
      <c r="R246" s="142"/>
      <c r="S246" s="5">
        <v>2.6499999999999999E-2</v>
      </c>
      <c r="T246" s="32"/>
      <c r="U246" s="114"/>
      <c r="V246" s="114">
        <v>151</v>
      </c>
      <c r="W246" s="87" t="s">
        <v>11</v>
      </c>
    </row>
    <row r="247" spans="1:23" x14ac:dyDescent="0.25">
      <c r="A247" s="266">
        <v>41412</v>
      </c>
      <c r="B247" s="134" t="s">
        <v>4</v>
      </c>
      <c r="C247" s="5">
        <v>0.19800000000000001</v>
      </c>
      <c r="D247" s="5">
        <v>6.5100000000000005E-2</v>
      </c>
      <c r="E247" s="165">
        <f t="shared" si="30"/>
        <v>0.13290000000000002</v>
      </c>
      <c r="F247" s="156">
        <f t="shared" si="27"/>
        <v>31.696650000000002</v>
      </c>
      <c r="G247" s="183">
        <f t="shared" si="31"/>
        <v>105.65550000000002</v>
      </c>
      <c r="H247" s="157">
        <f t="shared" si="28"/>
        <v>190.17990000000003</v>
      </c>
      <c r="I247" s="224"/>
      <c r="J247" s="226"/>
      <c r="K247" s="139">
        <v>12.58</v>
      </c>
      <c r="L247" s="139"/>
      <c r="M247" s="139"/>
      <c r="N247" s="114"/>
      <c r="O247" s="153"/>
      <c r="P247" s="153"/>
      <c r="Q247" s="153"/>
      <c r="R247" s="142"/>
      <c r="S247" s="5">
        <v>2.6499999999999999E-2</v>
      </c>
      <c r="T247" s="32"/>
      <c r="U247" s="114"/>
      <c r="V247" s="114">
        <v>80</v>
      </c>
      <c r="W247" s="87" t="s">
        <v>11</v>
      </c>
    </row>
    <row r="248" spans="1:23" x14ac:dyDescent="0.25">
      <c r="A248" s="264">
        <v>41413</v>
      </c>
      <c r="B248" s="134" t="s">
        <v>1</v>
      </c>
      <c r="C248" s="5">
        <v>0.95220000000000005</v>
      </c>
      <c r="D248" s="5">
        <v>0.37669999999999998</v>
      </c>
      <c r="E248" s="165">
        <f t="shared" si="30"/>
        <v>0.57550000000000012</v>
      </c>
      <c r="F248" s="156">
        <f t="shared" si="27"/>
        <v>159.01065000000003</v>
      </c>
      <c r="G248" s="183">
        <f t="shared" si="31"/>
        <v>530.03550000000007</v>
      </c>
      <c r="H248" s="157">
        <f t="shared" si="28"/>
        <v>954.0639000000001</v>
      </c>
      <c r="I248" s="223">
        <f>SUM(G248:G250)</f>
        <v>879.63060000000019</v>
      </c>
      <c r="J248" s="225">
        <f>SUM(H248:H250)</f>
        <v>1583.3350800000001</v>
      </c>
      <c r="K248" s="139">
        <v>14.33</v>
      </c>
      <c r="L248" s="139">
        <v>2172</v>
      </c>
      <c r="M248" s="139">
        <v>6.08</v>
      </c>
      <c r="N248" s="114"/>
      <c r="O248" s="153"/>
      <c r="P248" s="153"/>
      <c r="Q248" s="153"/>
      <c r="R248" s="142"/>
      <c r="S248" s="5">
        <v>3.0700000000000002E-2</v>
      </c>
      <c r="T248" s="32"/>
      <c r="U248" s="1"/>
      <c r="V248" s="114">
        <v>169</v>
      </c>
      <c r="W248" s="87" t="s">
        <v>11</v>
      </c>
    </row>
    <row r="249" spans="1:23" x14ac:dyDescent="0.25">
      <c r="A249" s="265">
        <v>41413</v>
      </c>
      <c r="B249" s="134" t="s">
        <v>2</v>
      </c>
      <c r="C249" s="5">
        <v>0.63790000000000002</v>
      </c>
      <c r="D249" s="5">
        <v>0.36380000000000001</v>
      </c>
      <c r="E249" s="165">
        <f t="shared" si="30"/>
        <v>0.27410000000000001</v>
      </c>
      <c r="F249" s="156">
        <f t="shared" si="27"/>
        <v>71.786790000000011</v>
      </c>
      <c r="G249" s="183">
        <f t="shared" si="31"/>
        <v>239.28930000000003</v>
      </c>
      <c r="H249" s="157">
        <f t="shared" si="28"/>
        <v>430.72074000000003</v>
      </c>
      <c r="I249" s="224"/>
      <c r="J249" s="226"/>
      <c r="K249" s="139">
        <v>9.42</v>
      </c>
      <c r="L249" s="139">
        <v>2112</v>
      </c>
      <c r="M249" s="139">
        <v>6.11</v>
      </c>
      <c r="N249" s="114"/>
      <c r="O249" s="153"/>
      <c r="P249" s="153"/>
      <c r="Q249" s="153"/>
      <c r="R249" s="142"/>
      <c r="S249" s="5">
        <v>2.9100000000000001E-2</v>
      </c>
      <c r="T249" s="32"/>
      <c r="U249" s="114"/>
      <c r="V249" s="114">
        <v>153</v>
      </c>
      <c r="W249" s="87" t="s">
        <v>11</v>
      </c>
    </row>
    <row r="250" spans="1:23" x14ac:dyDescent="0.25">
      <c r="A250" s="266">
        <v>41413</v>
      </c>
      <c r="B250" s="134" t="s">
        <v>4</v>
      </c>
      <c r="C250" s="5">
        <v>0.36380000000000001</v>
      </c>
      <c r="D250" s="7">
        <v>0.24</v>
      </c>
      <c r="E250" s="165">
        <f t="shared" si="30"/>
        <v>0.12380000000000002</v>
      </c>
      <c r="F250" s="156">
        <f t="shared" si="27"/>
        <v>33.091740000000009</v>
      </c>
      <c r="G250" s="183">
        <f t="shared" si="31"/>
        <v>110.30580000000003</v>
      </c>
      <c r="H250" s="157">
        <f t="shared" si="28"/>
        <v>198.55044000000007</v>
      </c>
      <c r="I250" s="224"/>
      <c r="J250" s="226"/>
      <c r="K250" s="139">
        <v>12.42</v>
      </c>
      <c r="L250" s="139"/>
      <c r="M250" s="139"/>
      <c r="N250" s="114"/>
      <c r="O250" s="153"/>
      <c r="P250" s="153"/>
      <c r="Q250" s="153"/>
      <c r="R250" s="142"/>
      <c r="S250" s="5">
        <v>2.9700000000000001E-2</v>
      </c>
      <c r="T250" s="32"/>
      <c r="U250" s="114"/>
      <c r="V250" s="114">
        <v>84</v>
      </c>
      <c r="W250" s="87" t="s">
        <v>11</v>
      </c>
    </row>
    <row r="251" spans="1:23" x14ac:dyDescent="0.25">
      <c r="A251" s="264">
        <v>41414</v>
      </c>
      <c r="B251" s="134" t="s">
        <v>2</v>
      </c>
      <c r="C251" s="7">
        <v>0.7</v>
      </c>
      <c r="D251" s="5">
        <v>0.3352</v>
      </c>
      <c r="E251" s="165">
        <f t="shared" si="30"/>
        <v>0.36479999999999996</v>
      </c>
      <c r="F251" s="156">
        <f t="shared" si="27"/>
        <v>112.94207999999999</v>
      </c>
      <c r="G251" s="183">
        <f t="shared" si="31"/>
        <v>376.47359999999998</v>
      </c>
      <c r="H251" s="157">
        <f t="shared" si="28"/>
        <v>677.65247999999997</v>
      </c>
      <c r="I251" s="223">
        <f>SUM(G251:G253)</f>
        <v>642.95759999999996</v>
      </c>
      <c r="J251" s="225">
        <f>SUM(H251:H253)</f>
        <v>1157.32368</v>
      </c>
      <c r="K251" s="139">
        <v>11.17</v>
      </c>
      <c r="L251" s="139">
        <v>2221</v>
      </c>
      <c r="M251" s="139">
        <v>6.02</v>
      </c>
      <c r="N251" s="115"/>
      <c r="O251" s="153"/>
      <c r="P251" s="153"/>
      <c r="Q251" s="153"/>
      <c r="R251" s="142"/>
      <c r="S251" s="5">
        <v>3.44E-2</v>
      </c>
      <c r="T251" s="32"/>
      <c r="U251" s="115"/>
      <c r="V251" s="115">
        <v>170</v>
      </c>
      <c r="W251" s="87" t="s">
        <v>11</v>
      </c>
    </row>
    <row r="252" spans="1:23" x14ac:dyDescent="0.25">
      <c r="A252" s="265">
        <v>41414</v>
      </c>
      <c r="B252" s="134" t="s">
        <v>1</v>
      </c>
      <c r="C252" s="7">
        <v>0.72</v>
      </c>
      <c r="D252" s="5">
        <v>0.50260000000000005</v>
      </c>
      <c r="E252" s="165">
        <f t="shared" si="30"/>
        <v>0.21739999999999993</v>
      </c>
      <c r="F252" s="156">
        <f t="shared" si="27"/>
        <v>54.980459999999979</v>
      </c>
      <c r="G252" s="183">
        <f t="shared" si="31"/>
        <v>183.26819999999992</v>
      </c>
      <c r="H252" s="157">
        <f t="shared" si="28"/>
        <v>329.88275999999985</v>
      </c>
      <c r="I252" s="224"/>
      <c r="J252" s="226"/>
      <c r="K252" s="139">
        <v>8.33</v>
      </c>
      <c r="L252" s="139">
        <v>2092</v>
      </c>
      <c r="M252" s="139">
        <v>6.21</v>
      </c>
      <c r="N252" s="115"/>
      <c r="O252" s="153"/>
      <c r="P252" s="153"/>
      <c r="Q252" s="153"/>
      <c r="R252" s="142"/>
      <c r="S252" s="5">
        <v>2.81E-2</v>
      </c>
      <c r="T252" s="32"/>
      <c r="U252" s="115"/>
      <c r="V252" s="115">
        <v>164</v>
      </c>
      <c r="W252" s="87" t="s">
        <v>11</v>
      </c>
    </row>
    <row r="253" spans="1:23" x14ac:dyDescent="0.25">
      <c r="A253" s="266">
        <v>41414</v>
      </c>
      <c r="B253" s="134" t="s">
        <v>4</v>
      </c>
      <c r="C253" s="5">
        <v>0.51080000000000003</v>
      </c>
      <c r="D253" s="5">
        <v>0.39939999999999998</v>
      </c>
      <c r="E253" s="165">
        <f t="shared" ref="E253:E258" si="32">C253-D253</f>
        <v>0.11140000000000005</v>
      </c>
      <c r="F253" s="156">
        <f t="shared" si="27"/>
        <v>24.96474000000001</v>
      </c>
      <c r="G253" s="183">
        <f t="shared" si="31"/>
        <v>83.21580000000003</v>
      </c>
      <c r="H253" s="157">
        <f t="shared" si="28"/>
        <v>149.78844000000007</v>
      </c>
      <c r="I253" s="224"/>
      <c r="J253" s="226"/>
      <c r="K253" s="139">
        <v>9.17</v>
      </c>
      <c r="L253" s="139"/>
      <c r="M253" s="139"/>
      <c r="N253" s="115"/>
      <c r="O253" s="153"/>
      <c r="P253" s="153"/>
      <c r="Q253" s="153"/>
      <c r="R253" s="142"/>
      <c r="S253" s="5">
        <v>2.4899999999999999E-2</v>
      </c>
      <c r="T253" s="32"/>
      <c r="U253" s="115"/>
      <c r="V253" s="116">
        <v>86</v>
      </c>
      <c r="W253" s="87" t="s">
        <v>11</v>
      </c>
    </row>
    <row r="254" spans="1:23" x14ac:dyDescent="0.25">
      <c r="A254" s="264">
        <v>41415</v>
      </c>
      <c r="B254" s="134" t="s">
        <v>1</v>
      </c>
      <c r="C254" s="7">
        <v>0.99</v>
      </c>
      <c r="D254" s="5">
        <v>0.40160000000000001</v>
      </c>
      <c r="E254" s="165">
        <f t="shared" si="32"/>
        <v>0.58840000000000003</v>
      </c>
      <c r="F254" s="156">
        <f t="shared" si="27"/>
        <v>148.80636000000001</v>
      </c>
      <c r="G254" s="183">
        <f>F254/30*100</f>
        <v>496.02120000000002</v>
      </c>
      <c r="H254" s="157">
        <f t="shared" si="28"/>
        <v>892.83816000000002</v>
      </c>
      <c r="I254" s="223">
        <f>SUM(G254:G256)</f>
        <v>936.88800000000003</v>
      </c>
      <c r="J254" s="225">
        <f>SUM(H254:H256)</f>
        <v>1686.3984</v>
      </c>
      <c r="K254" s="139">
        <v>13.92</v>
      </c>
      <c r="L254" s="139">
        <v>2240</v>
      </c>
      <c r="M254" s="139">
        <v>6.08</v>
      </c>
      <c r="N254" s="121"/>
      <c r="O254" s="153"/>
      <c r="P254" s="153"/>
      <c r="Q254" s="153"/>
      <c r="R254" s="142"/>
      <c r="S254" s="5">
        <v>2.81E-2</v>
      </c>
      <c r="T254" s="32"/>
      <c r="U254" s="121"/>
      <c r="V254" s="121">
        <v>175</v>
      </c>
      <c r="W254" s="87" t="s">
        <v>11</v>
      </c>
    </row>
    <row r="255" spans="1:23" x14ac:dyDescent="0.25">
      <c r="A255" s="265">
        <v>41415</v>
      </c>
      <c r="B255" s="134" t="s">
        <v>2</v>
      </c>
      <c r="C255" s="5">
        <v>0.77629999999999999</v>
      </c>
      <c r="D255" s="5">
        <v>0.42159999999999997</v>
      </c>
      <c r="E255" s="165">
        <f t="shared" si="32"/>
        <v>0.35470000000000002</v>
      </c>
      <c r="F255" s="156">
        <f t="shared" si="27"/>
        <v>94.811310000000006</v>
      </c>
      <c r="G255" s="183">
        <f>F255/30*100</f>
        <v>316.03769999999997</v>
      </c>
      <c r="H255" s="157">
        <f t="shared" si="28"/>
        <v>568.86785999999995</v>
      </c>
      <c r="I255" s="224"/>
      <c r="J255" s="226"/>
      <c r="K255" s="139">
        <v>11.17</v>
      </c>
      <c r="L255" s="139">
        <v>2219</v>
      </c>
      <c r="M255" s="139">
        <v>6.15</v>
      </c>
      <c r="N255" s="121"/>
      <c r="O255" s="153"/>
      <c r="P255" s="153"/>
      <c r="Q255" s="153"/>
      <c r="R255" s="142"/>
      <c r="S255" s="5">
        <v>2.9700000000000001E-2</v>
      </c>
      <c r="T255" s="32"/>
      <c r="U255" s="121"/>
      <c r="V255" s="121">
        <v>170</v>
      </c>
      <c r="W255" s="87" t="s">
        <v>11</v>
      </c>
    </row>
    <row r="256" spans="1:23" x14ac:dyDescent="0.25">
      <c r="A256" s="266">
        <v>41415</v>
      </c>
      <c r="B256" s="134" t="s">
        <v>4</v>
      </c>
      <c r="C256" s="5">
        <v>0.42649999999999999</v>
      </c>
      <c r="D256" s="5">
        <v>0.28639999999999999</v>
      </c>
      <c r="E256" s="165">
        <f t="shared" si="32"/>
        <v>0.1401</v>
      </c>
      <c r="F256" s="156">
        <f t="shared" si="27"/>
        <v>37.448730000000005</v>
      </c>
      <c r="G256" s="183">
        <f>F256/30*100</f>
        <v>124.82910000000003</v>
      </c>
      <c r="H256" s="157">
        <f t="shared" si="28"/>
        <v>224.69238000000004</v>
      </c>
      <c r="I256" s="224"/>
      <c r="J256" s="226"/>
      <c r="K256" s="139">
        <v>12.92</v>
      </c>
      <c r="L256" s="139"/>
      <c r="M256" s="139"/>
      <c r="N256" s="121"/>
      <c r="O256" s="153"/>
      <c r="P256" s="153"/>
      <c r="Q256" s="153"/>
      <c r="R256" s="142"/>
      <c r="S256" s="5">
        <v>2.9700000000000001E-2</v>
      </c>
      <c r="T256" s="32"/>
      <c r="U256" s="121"/>
      <c r="V256" s="121">
        <v>87</v>
      </c>
      <c r="W256" s="87" t="s">
        <v>11</v>
      </c>
    </row>
    <row r="257" spans="1:23" x14ac:dyDescent="0.25">
      <c r="A257" s="264">
        <v>41416</v>
      </c>
      <c r="B257" s="134" t="s">
        <v>1</v>
      </c>
      <c r="C257" s="5">
        <v>0.92059999999999997</v>
      </c>
      <c r="D257" s="7">
        <v>0.47</v>
      </c>
      <c r="E257" s="165">
        <f t="shared" si="32"/>
        <v>0.4506</v>
      </c>
      <c r="F257" s="156">
        <f t="shared" si="27"/>
        <v>100.97946</v>
      </c>
      <c r="G257" s="183">
        <f>F257/30*100</f>
        <v>336.59820000000002</v>
      </c>
      <c r="H257" s="157">
        <f t="shared" si="28"/>
        <v>605.8767600000001</v>
      </c>
      <c r="I257" s="223"/>
      <c r="J257" s="225">
        <f>SUM(H257:H259)</f>
        <v>783.6231600000001</v>
      </c>
      <c r="K257" s="139">
        <v>13.75</v>
      </c>
      <c r="L257" s="139">
        <v>2220</v>
      </c>
      <c r="M257" s="139">
        <v>6.1</v>
      </c>
      <c r="N257" s="121"/>
      <c r="O257" s="153"/>
      <c r="P257" s="153"/>
      <c r="Q257" s="153"/>
      <c r="R257" s="142"/>
      <c r="S257" s="5">
        <v>2.4899999999999999E-2</v>
      </c>
      <c r="T257" s="32"/>
      <c r="U257" s="122"/>
      <c r="V257" s="121">
        <v>170</v>
      </c>
      <c r="W257" s="87" t="s">
        <v>11</v>
      </c>
    </row>
    <row r="258" spans="1:23" x14ac:dyDescent="0.25">
      <c r="A258" s="265">
        <v>41416</v>
      </c>
      <c r="B258" s="134" t="s">
        <v>4</v>
      </c>
      <c r="C258" s="5">
        <v>0.76690000000000003</v>
      </c>
      <c r="D258" s="5">
        <v>0.64029999999999998</v>
      </c>
      <c r="E258" s="165">
        <f t="shared" si="32"/>
        <v>0.12660000000000005</v>
      </c>
      <c r="F258" s="156">
        <f t="shared" si="27"/>
        <v>29.624400000000009</v>
      </c>
      <c r="G258" s="183">
        <f>F258/30*100</f>
        <v>98.748000000000019</v>
      </c>
      <c r="H258" s="157">
        <f t="shared" si="28"/>
        <v>177.74640000000005</v>
      </c>
      <c r="I258" s="224"/>
      <c r="J258" s="226"/>
      <c r="K258" s="139">
        <v>12.33</v>
      </c>
      <c r="L258" s="139"/>
      <c r="M258" s="139"/>
      <c r="N258" s="121"/>
      <c r="O258" s="153"/>
      <c r="P258" s="153"/>
      <c r="Q258" s="153"/>
      <c r="R258" s="142"/>
      <c r="S258" s="5">
        <v>2.5999999999999999E-2</v>
      </c>
      <c r="T258" s="32"/>
      <c r="U258" s="121"/>
      <c r="V258" s="121">
        <v>89</v>
      </c>
      <c r="W258" s="87" t="s">
        <v>11</v>
      </c>
    </row>
    <row r="259" spans="1:23" x14ac:dyDescent="0.25">
      <c r="A259" s="266">
        <v>41416</v>
      </c>
      <c r="B259" s="134" t="s">
        <v>2</v>
      </c>
      <c r="C259" s="51" t="s">
        <v>8</v>
      </c>
      <c r="D259" s="55"/>
      <c r="E259" s="166"/>
      <c r="F259" s="156"/>
      <c r="G259" s="183">
        <v>0</v>
      </c>
      <c r="H259" s="157"/>
      <c r="I259" s="224"/>
      <c r="J259" s="226"/>
      <c r="K259" s="139">
        <v>10.67</v>
      </c>
      <c r="L259" s="139">
        <v>2162</v>
      </c>
      <c r="M259" s="139">
        <v>6.13</v>
      </c>
      <c r="N259" s="121"/>
      <c r="O259" s="153"/>
      <c r="P259" s="153"/>
      <c r="Q259" s="153"/>
      <c r="R259" s="142"/>
      <c r="S259" s="55" t="s">
        <v>8</v>
      </c>
      <c r="T259" s="32"/>
      <c r="U259" s="121"/>
      <c r="V259" s="55"/>
      <c r="W259" s="87" t="s">
        <v>11</v>
      </c>
    </row>
    <row r="260" spans="1:23" x14ac:dyDescent="0.25">
      <c r="A260" s="264">
        <v>41417</v>
      </c>
      <c r="B260" s="134" t="s">
        <v>1</v>
      </c>
      <c r="C260" s="5">
        <v>0.85199999999999998</v>
      </c>
      <c r="D260" s="5">
        <v>0.35210000000000002</v>
      </c>
      <c r="E260" s="165">
        <f t="shared" ref="E260:E283" si="33">C260-D260</f>
        <v>0.49989999999999996</v>
      </c>
      <c r="F260" s="156">
        <f t="shared" ref="F260:F323" si="34">(E260*$AB$1)*S260</f>
        <v>109.77803999999999</v>
      </c>
      <c r="G260" s="183">
        <f t="shared" ref="G260:G265" si="35">F260/30*100</f>
        <v>365.92679999999996</v>
      </c>
      <c r="H260" s="157">
        <f t="shared" ref="H260:H323" si="36">G260*$Y$1</f>
        <v>658.66823999999997</v>
      </c>
      <c r="I260" s="223">
        <f>SUM(G260:G262)</f>
        <v>646.42529999999988</v>
      </c>
      <c r="J260" s="225">
        <f>SUM(H260:H262)</f>
        <v>1163.5655400000001</v>
      </c>
      <c r="K260" s="139">
        <v>12.42</v>
      </c>
      <c r="L260" s="139">
        <v>2264</v>
      </c>
      <c r="M260" s="139"/>
      <c r="N260" s="121"/>
      <c r="O260" s="153"/>
      <c r="P260" s="153"/>
      <c r="Q260" s="153"/>
      <c r="R260" s="142"/>
      <c r="S260" s="5">
        <v>2.4400000000000002E-2</v>
      </c>
      <c r="T260" s="32"/>
      <c r="U260" s="122"/>
      <c r="V260" s="121">
        <v>166</v>
      </c>
      <c r="W260" s="87" t="s">
        <v>11</v>
      </c>
    </row>
    <row r="261" spans="1:23" x14ac:dyDescent="0.25">
      <c r="A261" s="265">
        <v>41417</v>
      </c>
      <c r="B261" s="134" t="s">
        <v>2</v>
      </c>
      <c r="C261" s="5">
        <v>0.54200000000000004</v>
      </c>
      <c r="D261" s="5">
        <v>0.2651</v>
      </c>
      <c r="E261" s="165">
        <f t="shared" si="33"/>
        <v>0.27690000000000003</v>
      </c>
      <c r="F261" s="156">
        <f t="shared" si="34"/>
        <v>62.053290000000004</v>
      </c>
      <c r="G261" s="183">
        <f t="shared" si="35"/>
        <v>206.84430000000003</v>
      </c>
      <c r="H261" s="157">
        <f t="shared" si="36"/>
        <v>372.31974000000008</v>
      </c>
      <c r="I261" s="224"/>
      <c r="J261" s="226"/>
      <c r="K261" s="139">
        <v>9.17</v>
      </c>
      <c r="L261" s="139">
        <v>2154</v>
      </c>
      <c r="M261" s="139">
        <v>6.11</v>
      </c>
      <c r="N261" s="121"/>
      <c r="O261" s="153"/>
      <c r="P261" s="153"/>
      <c r="Q261" s="153"/>
      <c r="R261" s="142"/>
      <c r="S261" s="5">
        <v>2.4899999999999999E-2</v>
      </c>
      <c r="T261" s="32"/>
      <c r="U261" s="121"/>
      <c r="V261" s="121">
        <v>154</v>
      </c>
      <c r="W261" s="87" t="s">
        <v>11</v>
      </c>
    </row>
    <row r="262" spans="1:23" x14ac:dyDescent="0.25">
      <c r="A262" s="266">
        <v>41417</v>
      </c>
      <c r="B262" s="134" t="s">
        <v>4</v>
      </c>
      <c r="C262" s="5">
        <v>0.2079</v>
      </c>
      <c r="D262" s="5">
        <v>0.10929999999999999</v>
      </c>
      <c r="E262" s="165">
        <f t="shared" si="33"/>
        <v>9.8600000000000007E-2</v>
      </c>
      <c r="F262" s="156">
        <f t="shared" si="34"/>
        <v>22.096260000000001</v>
      </c>
      <c r="G262" s="183">
        <f t="shared" si="35"/>
        <v>73.654200000000003</v>
      </c>
      <c r="H262" s="157">
        <f t="shared" si="36"/>
        <v>132.57756000000001</v>
      </c>
      <c r="I262" s="224"/>
      <c r="J262" s="226"/>
      <c r="K262" s="139">
        <v>10.25</v>
      </c>
      <c r="L262" s="139"/>
      <c r="M262" s="139"/>
      <c r="N262" s="121"/>
      <c r="O262" s="153"/>
      <c r="P262" s="153"/>
      <c r="Q262" s="153"/>
      <c r="R262" s="142"/>
      <c r="S262" s="5">
        <v>2.4899999999999999E-2</v>
      </c>
      <c r="T262" s="32"/>
      <c r="U262" s="121"/>
      <c r="V262" s="121">
        <v>82</v>
      </c>
      <c r="W262" s="87" t="s">
        <v>11</v>
      </c>
    </row>
    <row r="263" spans="1:23" x14ac:dyDescent="0.25">
      <c r="A263" s="264">
        <v>41418</v>
      </c>
      <c r="B263" s="134" t="s">
        <v>2</v>
      </c>
      <c r="C263" s="16">
        <v>0.745</v>
      </c>
      <c r="D263" s="16">
        <v>0.28299999999999997</v>
      </c>
      <c r="E263" s="172">
        <f t="shared" si="33"/>
        <v>0.46200000000000002</v>
      </c>
      <c r="F263" s="156">
        <f t="shared" si="34"/>
        <v>108.10799999999999</v>
      </c>
      <c r="G263" s="183">
        <f t="shared" si="35"/>
        <v>360.35999999999996</v>
      </c>
      <c r="H263" s="157">
        <f t="shared" si="36"/>
        <v>648.64799999999991</v>
      </c>
      <c r="I263" s="223">
        <f>SUM(G263:G265)</f>
        <v>602.77350000000001</v>
      </c>
      <c r="J263" s="225">
        <f>SUM(H263:H265)</f>
        <v>1084.9922999999999</v>
      </c>
      <c r="K263" s="139">
        <v>11.83</v>
      </c>
      <c r="L263" s="139">
        <v>2230</v>
      </c>
      <c r="M263" s="139">
        <v>6</v>
      </c>
      <c r="N263" s="15"/>
      <c r="O263" s="154"/>
      <c r="P263" s="154"/>
      <c r="Q263" s="154"/>
      <c r="R263" s="142"/>
      <c r="S263" s="16">
        <v>2.5999999999999999E-2</v>
      </c>
      <c r="T263" s="32"/>
      <c r="U263" s="123"/>
      <c r="V263" s="123">
        <v>142</v>
      </c>
      <c r="W263" s="87" t="s">
        <v>11</v>
      </c>
    </row>
    <row r="264" spans="1:23" x14ac:dyDescent="0.25">
      <c r="A264" s="265">
        <v>41418</v>
      </c>
      <c r="B264" s="134" t="s">
        <v>1</v>
      </c>
      <c r="C264" s="16">
        <v>0.51100000000000001</v>
      </c>
      <c r="D264" s="16">
        <v>0.30309999999999998</v>
      </c>
      <c r="E264" s="172">
        <f t="shared" si="33"/>
        <v>0.20790000000000003</v>
      </c>
      <c r="F264" s="156">
        <f t="shared" si="34"/>
        <v>50.519700000000007</v>
      </c>
      <c r="G264" s="183">
        <f t="shared" si="35"/>
        <v>168.39900000000003</v>
      </c>
      <c r="H264" s="157">
        <f t="shared" si="36"/>
        <v>303.11820000000006</v>
      </c>
      <c r="I264" s="224"/>
      <c r="J264" s="226"/>
      <c r="K264" s="139">
        <v>7.5</v>
      </c>
      <c r="L264" s="139">
        <v>2100</v>
      </c>
      <c r="M264" s="139">
        <v>6.19</v>
      </c>
      <c r="N264" s="15"/>
      <c r="O264" s="154"/>
      <c r="P264" s="154"/>
      <c r="Q264" s="154"/>
      <c r="R264" s="142"/>
      <c r="S264" s="16">
        <v>2.7E-2</v>
      </c>
      <c r="T264" s="32"/>
      <c r="U264" s="123"/>
      <c r="V264" s="123">
        <v>158</v>
      </c>
      <c r="W264" s="87" t="s">
        <v>11</v>
      </c>
    </row>
    <row r="265" spans="1:23" x14ac:dyDescent="0.25">
      <c r="A265" s="266">
        <v>41418</v>
      </c>
      <c r="B265" s="134" t="s">
        <v>4</v>
      </c>
      <c r="C265" s="16">
        <v>0.32919999999999999</v>
      </c>
      <c r="D265" s="16">
        <v>0.2361</v>
      </c>
      <c r="E265" s="172">
        <f t="shared" si="33"/>
        <v>9.3099999999999988E-2</v>
      </c>
      <c r="F265" s="156">
        <f t="shared" si="34"/>
        <v>22.204349999999994</v>
      </c>
      <c r="G265" s="183">
        <f t="shared" si="35"/>
        <v>74.014499999999984</v>
      </c>
      <c r="H265" s="157">
        <f t="shared" si="36"/>
        <v>133.22609999999997</v>
      </c>
      <c r="I265" s="224"/>
      <c r="J265" s="226"/>
      <c r="K265" s="139">
        <v>9.75</v>
      </c>
      <c r="L265" s="139"/>
      <c r="M265" s="139"/>
      <c r="N265" s="15"/>
      <c r="O265" s="154"/>
      <c r="P265" s="154"/>
      <c r="Q265" s="154"/>
      <c r="R265" s="142"/>
      <c r="S265" s="16">
        <v>2.6499999999999999E-2</v>
      </c>
      <c r="T265" s="32"/>
      <c r="U265" s="123"/>
      <c r="V265" s="123">
        <v>83</v>
      </c>
      <c r="W265" s="87" t="s">
        <v>11</v>
      </c>
    </row>
    <row r="266" spans="1:23" x14ac:dyDescent="0.25">
      <c r="A266" s="264">
        <v>41419</v>
      </c>
      <c r="B266" s="134" t="s">
        <v>2</v>
      </c>
      <c r="C266" s="16">
        <v>0.90100000000000002</v>
      </c>
      <c r="D266" s="16">
        <v>0.44919999999999999</v>
      </c>
      <c r="E266" s="173">
        <f t="shared" si="33"/>
        <v>0.45180000000000003</v>
      </c>
      <c r="F266" s="156">
        <f t="shared" si="34"/>
        <v>95.962320000000005</v>
      </c>
      <c r="G266" s="183">
        <f t="shared" ref="G266:G272" si="37">F266/30*100</f>
        <v>319.87439999999998</v>
      </c>
      <c r="H266" s="157">
        <f t="shared" si="36"/>
        <v>575.77391999999998</v>
      </c>
      <c r="I266" s="223">
        <f>SUM(G266:G268)</f>
        <v>532.07279999999992</v>
      </c>
      <c r="J266" s="225">
        <f>SUM(H266:H268)</f>
        <v>957.73104000000001</v>
      </c>
      <c r="K266" s="139">
        <v>12.17</v>
      </c>
      <c r="L266" s="139">
        <v>2208</v>
      </c>
      <c r="M266" s="139">
        <v>6.14</v>
      </c>
      <c r="N266" s="15"/>
      <c r="O266" s="154"/>
      <c r="P266" s="154"/>
      <c r="Q266" s="154"/>
      <c r="R266" s="142"/>
      <c r="S266" s="59">
        <v>2.3599999999999999E-2</v>
      </c>
      <c r="T266" s="32"/>
      <c r="U266" s="125"/>
      <c r="V266" s="69">
        <v>165</v>
      </c>
      <c r="W266" s="87" t="s">
        <v>11</v>
      </c>
    </row>
    <row r="267" spans="1:23" x14ac:dyDescent="0.25">
      <c r="A267" s="265">
        <v>41419</v>
      </c>
      <c r="B267" s="134" t="s">
        <v>1</v>
      </c>
      <c r="C267" s="16">
        <v>0.44379999999999997</v>
      </c>
      <c r="D267" s="16">
        <v>0.25879999999999997</v>
      </c>
      <c r="E267" s="173">
        <f t="shared" si="33"/>
        <v>0.185</v>
      </c>
      <c r="F267" s="156">
        <f t="shared" si="34"/>
        <v>42.624000000000002</v>
      </c>
      <c r="G267" s="183">
        <f t="shared" si="37"/>
        <v>142.08000000000001</v>
      </c>
      <c r="H267" s="157">
        <f t="shared" si="36"/>
        <v>255.74400000000003</v>
      </c>
      <c r="I267" s="224"/>
      <c r="J267" s="226"/>
      <c r="K267" s="139">
        <v>7.75</v>
      </c>
      <c r="L267" s="139">
        <v>2098</v>
      </c>
      <c r="M267" s="139">
        <v>6.22</v>
      </c>
      <c r="N267" s="15"/>
      <c r="O267" s="154"/>
      <c r="P267" s="154"/>
      <c r="Q267" s="154"/>
      <c r="R267" s="142"/>
      <c r="S267" s="59">
        <v>2.5600000000000001E-2</v>
      </c>
      <c r="T267" s="32"/>
      <c r="U267" s="15"/>
      <c r="V267" s="124">
        <v>158</v>
      </c>
      <c r="W267" s="87" t="s">
        <v>11</v>
      </c>
    </row>
    <row r="268" spans="1:23" x14ac:dyDescent="0.25">
      <c r="A268" s="266">
        <v>41419</v>
      </c>
      <c r="B268" s="134" t="s">
        <v>4</v>
      </c>
      <c r="C268" s="16">
        <v>0.25840000000000002</v>
      </c>
      <c r="D268" s="16">
        <v>0.1671</v>
      </c>
      <c r="E268" s="173">
        <f t="shared" si="33"/>
        <v>9.130000000000002E-2</v>
      </c>
      <c r="F268" s="156">
        <f t="shared" si="34"/>
        <v>21.035520000000005</v>
      </c>
      <c r="G268" s="183">
        <f t="shared" si="37"/>
        <v>70.118400000000008</v>
      </c>
      <c r="H268" s="157">
        <f t="shared" si="36"/>
        <v>126.21312000000002</v>
      </c>
      <c r="I268" s="224"/>
      <c r="J268" s="226"/>
      <c r="K268" s="139">
        <v>9.42</v>
      </c>
      <c r="L268" s="139"/>
      <c r="M268" s="139"/>
      <c r="N268" s="15"/>
      <c r="O268" s="154"/>
      <c r="P268" s="154"/>
      <c r="Q268" s="154"/>
      <c r="R268" s="142"/>
      <c r="S268" s="59">
        <v>2.5600000000000001E-2</v>
      </c>
      <c r="T268" s="32"/>
      <c r="U268" s="15"/>
      <c r="V268" s="124">
        <v>76.3</v>
      </c>
      <c r="W268" s="87" t="s">
        <v>11</v>
      </c>
    </row>
    <row r="269" spans="1:23" x14ac:dyDescent="0.25">
      <c r="A269" s="264">
        <v>41420</v>
      </c>
      <c r="B269" s="134" t="s">
        <v>1</v>
      </c>
      <c r="C269" s="16">
        <v>0.96120000000000005</v>
      </c>
      <c r="D269" s="16">
        <v>0.4622</v>
      </c>
      <c r="E269" s="173">
        <f t="shared" si="33"/>
        <v>0.49900000000000005</v>
      </c>
      <c r="F269" s="156">
        <f t="shared" si="34"/>
        <v>116.76600000000003</v>
      </c>
      <c r="G269" s="183">
        <f t="shared" si="37"/>
        <v>389.22000000000014</v>
      </c>
      <c r="H269" s="157">
        <f t="shared" si="36"/>
        <v>700.59600000000023</v>
      </c>
      <c r="I269" s="223">
        <f>SUM(G269:G271)</f>
        <v>741.20280000000014</v>
      </c>
      <c r="J269" s="225">
        <f>SUM(H269:H271)</f>
        <v>1334.1650400000001</v>
      </c>
      <c r="K269" s="139">
        <v>14.92</v>
      </c>
      <c r="L269" s="139">
        <v>2207</v>
      </c>
      <c r="M269" s="139">
        <v>6.12</v>
      </c>
      <c r="N269" s="15"/>
      <c r="O269" s="154"/>
      <c r="P269" s="154"/>
      <c r="Q269" s="154"/>
      <c r="R269" s="142"/>
      <c r="S269" s="59">
        <v>2.6000000000000002E-2</v>
      </c>
      <c r="T269" s="32"/>
      <c r="U269" s="125"/>
      <c r="V269" s="124">
        <v>173</v>
      </c>
      <c r="W269" s="87" t="s">
        <v>11</v>
      </c>
    </row>
    <row r="270" spans="1:23" x14ac:dyDescent="0.25">
      <c r="A270" s="265">
        <v>41420</v>
      </c>
      <c r="B270" s="134" t="s">
        <v>2</v>
      </c>
      <c r="C270" s="16">
        <v>0.46210000000000001</v>
      </c>
      <c r="D270" s="16">
        <v>0.1716</v>
      </c>
      <c r="E270" s="173">
        <f t="shared" si="33"/>
        <v>0.29049999999999998</v>
      </c>
      <c r="F270" s="156">
        <f t="shared" si="34"/>
        <v>72.160200000000003</v>
      </c>
      <c r="G270" s="183">
        <f t="shared" si="37"/>
        <v>240.53400000000002</v>
      </c>
      <c r="H270" s="157">
        <f t="shared" si="36"/>
        <v>432.96120000000002</v>
      </c>
      <c r="I270" s="224"/>
      <c r="J270" s="226"/>
      <c r="K270" s="139">
        <v>11.08</v>
      </c>
      <c r="L270" s="139">
        <v>2167</v>
      </c>
      <c r="M270" s="139">
        <v>6.24</v>
      </c>
      <c r="N270" s="15"/>
      <c r="O270" s="154"/>
      <c r="P270" s="154"/>
      <c r="Q270" s="154"/>
      <c r="R270" s="142"/>
      <c r="S270" s="59">
        <v>2.76E-2</v>
      </c>
      <c r="T270" s="32"/>
      <c r="U270" s="15"/>
      <c r="V270" s="124">
        <v>150</v>
      </c>
      <c r="W270" s="87" t="s">
        <v>11</v>
      </c>
    </row>
    <row r="271" spans="1:23" x14ac:dyDescent="0.25">
      <c r="A271" s="266">
        <v>41420</v>
      </c>
      <c r="B271" s="134" t="s">
        <v>4</v>
      </c>
      <c r="C271" s="16">
        <v>0.1716</v>
      </c>
      <c r="D271" s="16">
        <v>3.6999999999999998E-2</v>
      </c>
      <c r="E271" s="173">
        <f t="shared" si="33"/>
        <v>0.1346</v>
      </c>
      <c r="F271" s="156">
        <f t="shared" si="34"/>
        <v>33.434639999999995</v>
      </c>
      <c r="G271" s="183">
        <f t="shared" si="37"/>
        <v>111.44879999999999</v>
      </c>
      <c r="H271" s="157">
        <f t="shared" si="36"/>
        <v>200.60783999999998</v>
      </c>
      <c r="I271" s="224"/>
      <c r="J271" s="226"/>
      <c r="K271" s="139">
        <v>12.42</v>
      </c>
      <c r="L271" s="139"/>
      <c r="M271" s="139"/>
      <c r="N271" s="15"/>
      <c r="O271" s="154"/>
      <c r="P271" s="154"/>
      <c r="Q271" s="154"/>
      <c r="R271" s="142"/>
      <c r="S271" s="59">
        <v>2.76E-2</v>
      </c>
      <c r="T271" s="32"/>
      <c r="U271" s="15"/>
      <c r="V271" s="124">
        <v>82</v>
      </c>
      <c r="W271" s="87" t="s">
        <v>11</v>
      </c>
    </row>
    <row r="272" spans="1:23" x14ac:dyDescent="0.25">
      <c r="A272" s="264">
        <v>41421</v>
      </c>
      <c r="B272" s="134" t="s">
        <v>2</v>
      </c>
      <c r="C272" s="16">
        <v>0.92120000000000002</v>
      </c>
      <c r="D272" s="16">
        <v>0.3029</v>
      </c>
      <c r="E272" s="173">
        <f t="shared" si="33"/>
        <v>0.61830000000000007</v>
      </c>
      <c r="F272" s="156">
        <f t="shared" si="34"/>
        <v>156.36807000000002</v>
      </c>
      <c r="G272" s="183">
        <f t="shared" si="37"/>
        <v>521.22690000000011</v>
      </c>
      <c r="H272" s="157">
        <f t="shared" si="36"/>
        <v>938.20842000000027</v>
      </c>
      <c r="I272" s="223">
        <f>SUM(G272:G274)</f>
        <v>894.27870000000019</v>
      </c>
      <c r="J272" s="225">
        <f>SUM(H272:H274)</f>
        <v>1609.7016600000004</v>
      </c>
      <c r="K272" s="139">
        <v>14.33</v>
      </c>
      <c r="L272" s="139">
        <v>2244</v>
      </c>
      <c r="M272" s="139">
        <v>6.12</v>
      </c>
      <c r="N272" s="15"/>
      <c r="O272" s="154"/>
      <c r="P272" s="154"/>
      <c r="Q272" s="154"/>
      <c r="R272" s="142"/>
      <c r="S272" s="59">
        <v>2.81E-2</v>
      </c>
      <c r="T272" s="32"/>
      <c r="U272" s="125"/>
      <c r="V272" s="124">
        <v>163</v>
      </c>
      <c r="W272" s="87" t="s">
        <v>11</v>
      </c>
    </row>
    <row r="273" spans="1:23" x14ac:dyDescent="0.25">
      <c r="A273" s="265">
        <v>41421</v>
      </c>
      <c r="B273" s="134" t="s">
        <v>1</v>
      </c>
      <c r="C273" s="16">
        <v>0.6552</v>
      </c>
      <c r="D273" s="16">
        <v>0.27439999999999998</v>
      </c>
      <c r="E273" s="173">
        <f t="shared" si="33"/>
        <v>0.38080000000000003</v>
      </c>
      <c r="F273" s="156">
        <f t="shared" si="34"/>
        <v>85.337280000000007</v>
      </c>
      <c r="G273" s="183">
        <f>F273/30*100</f>
        <v>284.45760000000007</v>
      </c>
      <c r="H273" s="157">
        <f t="shared" si="36"/>
        <v>512.02368000000013</v>
      </c>
      <c r="I273" s="224"/>
      <c r="J273" s="226"/>
      <c r="K273" s="139">
        <v>9.5</v>
      </c>
      <c r="L273" s="139">
        <v>2163</v>
      </c>
      <c r="M273" s="139">
        <v>6.13</v>
      </c>
      <c r="N273" s="15"/>
      <c r="O273" s="154"/>
      <c r="P273" s="154"/>
      <c r="Q273" s="154"/>
      <c r="R273" s="142"/>
      <c r="S273" s="59">
        <v>2.4900000000000002E-2</v>
      </c>
      <c r="T273" s="32"/>
      <c r="U273" s="15"/>
      <c r="V273" s="124">
        <v>163</v>
      </c>
      <c r="W273" s="87" t="s">
        <v>11</v>
      </c>
    </row>
    <row r="274" spans="1:23" x14ac:dyDescent="0.25">
      <c r="A274" s="266">
        <v>41421</v>
      </c>
      <c r="B274" s="134" t="s">
        <v>4</v>
      </c>
      <c r="C274" s="16">
        <v>0.27439999999999998</v>
      </c>
      <c r="D274" s="16">
        <v>0.15579999999999999</v>
      </c>
      <c r="E274" s="173">
        <f t="shared" si="33"/>
        <v>0.11859999999999998</v>
      </c>
      <c r="F274" s="156">
        <f t="shared" si="34"/>
        <v>26.57826</v>
      </c>
      <c r="G274" s="183">
        <f t="shared" ref="G274:G280" si="38">F274/30*100</f>
        <v>88.594200000000001</v>
      </c>
      <c r="H274" s="157">
        <f t="shared" si="36"/>
        <v>159.46956</v>
      </c>
      <c r="I274" s="224"/>
      <c r="J274" s="226"/>
      <c r="K274" s="139">
        <v>12.25</v>
      </c>
      <c r="L274" s="139"/>
      <c r="M274" s="139"/>
      <c r="N274" s="15"/>
      <c r="O274" s="154"/>
      <c r="P274" s="154"/>
      <c r="Q274" s="154"/>
      <c r="R274" s="142"/>
      <c r="S274" s="59">
        <v>2.4900000000000002E-2</v>
      </c>
      <c r="T274" s="32"/>
      <c r="U274" s="15"/>
      <c r="V274" s="124">
        <v>83</v>
      </c>
      <c r="W274" s="87" t="s">
        <v>11</v>
      </c>
    </row>
    <row r="275" spans="1:23" x14ac:dyDescent="0.25">
      <c r="A275" s="264">
        <v>41422</v>
      </c>
      <c r="B275" s="134" t="s">
        <v>1</v>
      </c>
      <c r="C275" s="129">
        <v>0.87</v>
      </c>
      <c r="D275" s="16">
        <v>0.50439999999999996</v>
      </c>
      <c r="E275" s="173">
        <f t="shared" si="33"/>
        <v>0.36560000000000004</v>
      </c>
      <c r="F275" s="156">
        <f t="shared" si="34"/>
        <v>78.311520000000002</v>
      </c>
      <c r="G275" s="183">
        <f t="shared" si="38"/>
        <v>261.03840000000002</v>
      </c>
      <c r="H275" s="157">
        <f t="shared" si="36"/>
        <v>469.86912000000007</v>
      </c>
      <c r="I275" s="223">
        <f>SUM(G275:G277)</f>
        <v>515.16540000000009</v>
      </c>
      <c r="J275" s="225">
        <f>SUM(H275:H277)</f>
        <v>927.29772000000014</v>
      </c>
      <c r="K275" s="139">
        <v>9.33</v>
      </c>
      <c r="L275" s="139">
        <v>2225</v>
      </c>
      <c r="M275" s="139">
        <v>6.07</v>
      </c>
      <c r="N275" s="15"/>
      <c r="O275" s="154"/>
      <c r="P275" s="154"/>
      <c r="Q275" s="154"/>
      <c r="R275" s="142"/>
      <c r="S275" s="59">
        <v>2.3799999999999998E-2</v>
      </c>
      <c r="T275" s="32"/>
      <c r="U275" s="15"/>
      <c r="V275" s="124">
        <v>173</v>
      </c>
      <c r="W275" s="87" t="s">
        <v>11</v>
      </c>
    </row>
    <row r="276" spans="1:23" x14ac:dyDescent="0.25">
      <c r="A276" s="265">
        <v>41422</v>
      </c>
      <c r="B276" s="134" t="s">
        <v>2</v>
      </c>
      <c r="C276" s="16">
        <v>0.51919999999999999</v>
      </c>
      <c r="D276" s="16">
        <v>0.27689999999999998</v>
      </c>
      <c r="E276" s="173">
        <f t="shared" si="33"/>
        <v>0.24230000000000002</v>
      </c>
      <c r="F276" s="156">
        <f t="shared" si="34"/>
        <v>55.389780000000002</v>
      </c>
      <c r="G276" s="183">
        <f t="shared" si="38"/>
        <v>184.63260000000002</v>
      </c>
      <c r="H276" s="157">
        <f t="shared" si="36"/>
        <v>332.33868000000007</v>
      </c>
      <c r="I276" s="224"/>
      <c r="J276" s="226"/>
      <c r="K276" s="139">
        <v>10.92</v>
      </c>
      <c r="L276" s="139">
        <v>2130</v>
      </c>
      <c r="M276" s="139">
        <v>6.27</v>
      </c>
      <c r="N276" s="15"/>
      <c r="O276" s="154"/>
      <c r="P276" s="154"/>
      <c r="Q276" s="154"/>
      <c r="R276" s="142"/>
      <c r="S276" s="59">
        <v>2.5399999999999999E-2</v>
      </c>
      <c r="T276" s="32"/>
      <c r="U276" s="15"/>
      <c r="V276" s="124">
        <v>153</v>
      </c>
      <c r="W276" s="87" t="s">
        <v>11</v>
      </c>
    </row>
    <row r="277" spans="1:23" x14ac:dyDescent="0.25">
      <c r="A277" s="266">
        <v>41422</v>
      </c>
      <c r="B277" s="134" t="s">
        <v>4</v>
      </c>
      <c r="C277" s="16">
        <v>0.27689999999999998</v>
      </c>
      <c r="D277" s="16">
        <v>0.1857</v>
      </c>
      <c r="E277" s="173">
        <f t="shared" si="33"/>
        <v>9.1199999999999976E-2</v>
      </c>
      <c r="F277" s="156">
        <f t="shared" si="34"/>
        <v>20.848319999999994</v>
      </c>
      <c r="G277" s="183">
        <f t="shared" si="38"/>
        <v>69.494399999999985</v>
      </c>
      <c r="H277" s="157">
        <f t="shared" si="36"/>
        <v>125.08991999999998</v>
      </c>
      <c r="I277" s="224"/>
      <c r="J277" s="226"/>
      <c r="K277" s="139">
        <v>10.08</v>
      </c>
      <c r="L277" s="139"/>
      <c r="M277" s="139"/>
      <c r="N277" s="15"/>
      <c r="O277" s="154"/>
      <c r="P277" s="154"/>
      <c r="Q277" s="154"/>
      <c r="R277" s="142"/>
      <c r="S277" s="59">
        <v>2.5399999999999999E-2</v>
      </c>
      <c r="T277" s="32"/>
      <c r="U277" s="15"/>
      <c r="V277" s="124">
        <v>82</v>
      </c>
      <c r="W277" s="87" t="s">
        <v>11</v>
      </c>
    </row>
    <row r="278" spans="1:23" x14ac:dyDescent="0.25">
      <c r="A278" s="264">
        <v>41423</v>
      </c>
      <c r="B278" s="134" t="s">
        <v>2</v>
      </c>
      <c r="C278" s="16">
        <v>0.80759999999999998</v>
      </c>
      <c r="D278" s="16">
        <v>0.38690000000000002</v>
      </c>
      <c r="E278" s="172">
        <f t="shared" si="33"/>
        <v>0.42069999999999996</v>
      </c>
      <c r="F278" s="156">
        <f t="shared" si="34"/>
        <v>108.28818</v>
      </c>
      <c r="G278" s="183">
        <f t="shared" si="38"/>
        <v>360.9606</v>
      </c>
      <c r="H278" s="157">
        <f t="shared" si="36"/>
        <v>649.72908000000007</v>
      </c>
      <c r="I278" s="223">
        <f>SUM(G278:G280)</f>
        <v>642.78210000000001</v>
      </c>
      <c r="J278" s="225">
        <f>SUM(H278:H280)</f>
        <v>1157.0077800000001</v>
      </c>
      <c r="K278" s="139">
        <v>11.33</v>
      </c>
      <c r="L278" s="139">
        <v>2236</v>
      </c>
      <c r="M278" s="139">
        <v>6.1</v>
      </c>
      <c r="N278" s="15"/>
      <c r="O278" s="154"/>
      <c r="P278" s="154"/>
      <c r="Q278" s="154"/>
      <c r="R278" s="142"/>
      <c r="S278" s="16">
        <v>2.86E-2</v>
      </c>
      <c r="T278" s="32"/>
      <c r="U278" s="125"/>
      <c r="V278" s="125">
        <v>155</v>
      </c>
      <c r="W278" s="87" t="s">
        <v>11</v>
      </c>
    </row>
    <row r="279" spans="1:23" x14ac:dyDescent="0.25">
      <c r="A279" s="265">
        <v>41423</v>
      </c>
      <c r="B279" s="134" t="s">
        <v>1</v>
      </c>
      <c r="C279" s="16">
        <v>0.54479999999999995</v>
      </c>
      <c r="D279" s="16">
        <v>0.26529999999999998</v>
      </c>
      <c r="E279" s="172">
        <f t="shared" si="33"/>
        <v>0.27949999999999997</v>
      </c>
      <c r="F279" s="156">
        <f t="shared" si="34"/>
        <v>66.660749999999993</v>
      </c>
      <c r="G279" s="183">
        <f t="shared" si="38"/>
        <v>222.20249999999999</v>
      </c>
      <c r="H279" s="157">
        <f t="shared" si="36"/>
        <v>399.96449999999999</v>
      </c>
      <c r="I279" s="224"/>
      <c r="J279" s="226"/>
      <c r="K279" s="139">
        <v>9.83</v>
      </c>
      <c r="L279" s="139">
        <v>2171</v>
      </c>
      <c r="M279" s="139">
        <v>6.16</v>
      </c>
      <c r="N279" s="15"/>
      <c r="O279" s="154"/>
      <c r="P279" s="154"/>
      <c r="Q279" s="154"/>
      <c r="R279" s="142"/>
      <c r="S279" s="16">
        <v>2.6499999999999999E-2</v>
      </c>
      <c r="T279" s="32"/>
      <c r="U279" s="15"/>
      <c r="V279" s="125">
        <v>155</v>
      </c>
      <c r="W279" s="87" t="s">
        <v>11</v>
      </c>
    </row>
    <row r="280" spans="1:23" x14ac:dyDescent="0.25">
      <c r="A280" s="266">
        <v>41423</v>
      </c>
      <c r="B280" s="134" t="s">
        <v>4</v>
      </c>
      <c r="C280" s="16">
        <v>0.31509999999999999</v>
      </c>
      <c r="D280" s="16">
        <v>0.2316</v>
      </c>
      <c r="E280" s="172">
        <f t="shared" si="33"/>
        <v>8.3499999999999991E-2</v>
      </c>
      <c r="F280" s="156">
        <f t="shared" si="34"/>
        <v>17.8857</v>
      </c>
      <c r="G280" s="183">
        <f t="shared" si="38"/>
        <v>59.619</v>
      </c>
      <c r="H280" s="157">
        <f t="shared" si="36"/>
        <v>107.3142</v>
      </c>
      <c r="I280" s="224"/>
      <c r="J280" s="226"/>
      <c r="K280" s="139">
        <v>10.25</v>
      </c>
      <c r="L280" s="139"/>
      <c r="M280" s="139"/>
      <c r="N280" s="15"/>
      <c r="O280" s="154"/>
      <c r="P280" s="154"/>
      <c r="Q280" s="154"/>
      <c r="R280" s="142"/>
      <c r="S280" s="16">
        <v>2.3800000000000002E-2</v>
      </c>
      <c r="T280" s="32"/>
      <c r="U280" s="15"/>
      <c r="V280" s="125">
        <v>82</v>
      </c>
      <c r="W280" s="87" t="s">
        <v>11</v>
      </c>
    </row>
    <row r="281" spans="1:23" x14ac:dyDescent="0.25">
      <c r="A281" s="264">
        <v>41424</v>
      </c>
      <c r="B281" s="134" t="s">
        <v>1</v>
      </c>
      <c r="C281" s="16">
        <v>0.86439999999999995</v>
      </c>
      <c r="D281" s="16">
        <v>0.45660000000000001</v>
      </c>
      <c r="E281" s="172">
        <f t="shared" si="33"/>
        <v>0.40779999999999994</v>
      </c>
      <c r="F281" s="156">
        <f t="shared" si="34"/>
        <v>93.223079999999982</v>
      </c>
      <c r="G281" s="183">
        <f t="shared" ref="G281:G289" si="39">F281/30*100</f>
        <v>310.74359999999996</v>
      </c>
      <c r="H281" s="157">
        <f t="shared" si="36"/>
        <v>559.33847999999989</v>
      </c>
      <c r="I281" s="223">
        <f>SUM(G281:G283)</f>
        <v>591.41340000000002</v>
      </c>
      <c r="J281" s="225">
        <f>SUM(H281:H283)</f>
        <v>1064.5441199999998</v>
      </c>
      <c r="K281" s="139">
        <v>10.17</v>
      </c>
      <c r="L281" s="139">
        <v>2232</v>
      </c>
      <c r="M281" s="139">
        <v>5.85</v>
      </c>
      <c r="N281" s="15"/>
      <c r="O281" s="154"/>
      <c r="P281" s="154"/>
      <c r="Q281" s="154"/>
      <c r="R281" s="142"/>
      <c r="S281" s="16">
        <v>2.5399999999999999E-2</v>
      </c>
      <c r="T281" s="32"/>
      <c r="U281" s="126"/>
      <c r="V281" s="69">
        <v>170</v>
      </c>
      <c r="W281" s="87" t="s">
        <v>11</v>
      </c>
    </row>
    <row r="282" spans="1:23" x14ac:dyDescent="0.25">
      <c r="A282" s="265">
        <v>41424</v>
      </c>
      <c r="B282" s="134" t="s">
        <v>2</v>
      </c>
      <c r="C282" s="16">
        <v>0.45660000000000001</v>
      </c>
      <c r="D282" s="16">
        <v>0.18379999999999999</v>
      </c>
      <c r="E282" s="172">
        <f t="shared" si="33"/>
        <v>0.27280000000000004</v>
      </c>
      <c r="F282" s="156">
        <f t="shared" si="34"/>
        <v>65.06280000000001</v>
      </c>
      <c r="G282" s="183">
        <f t="shared" si="39"/>
        <v>216.87600000000003</v>
      </c>
      <c r="H282" s="157">
        <f t="shared" si="36"/>
        <v>390.37680000000006</v>
      </c>
      <c r="I282" s="224"/>
      <c r="J282" s="226"/>
      <c r="K282" s="139">
        <v>8.92</v>
      </c>
      <c r="L282" s="139">
        <v>2137</v>
      </c>
      <c r="M282" s="139">
        <v>5.79</v>
      </c>
      <c r="N282" s="15"/>
      <c r="O282" s="154"/>
      <c r="P282" s="154"/>
      <c r="Q282" s="154"/>
      <c r="R282" s="142"/>
      <c r="S282" s="16">
        <v>2.6499999999999999E-2</v>
      </c>
      <c r="T282" s="32"/>
      <c r="U282" s="126"/>
      <c r="V282" s="69">
        <v>143</v>
      </c>
      <c r="W282" s="87" t="s">
        <v>11</v>
      </c>
    </row>
    <row r="283" spans="1:23" x14ac:dyDescent="0.25">
      <c r="A283" s="266">
        <v>41424</v>
      </c>
      <c r="B283" s="134" t="s">
        <v>4</v>
      </c>
      <c r="C283" s="16">
        <v>0.19980000000000001</v>
      </c>
      <c r="D283" s="16">
        <v>0.1144</v>
      </c>
      <c r="E283" s="172">
        <f t="shared" si="33"/>
        <v>8.5400000000000004E-2</v>
      </c>
      <c r="F283" s="156">
        <f t="shared" si="34"/>
        <v>19.13814</v>
      </c>
      <c r="G283" s="183">
        <f t="shared" si="39"/>
        <v>63.793799999999997</v>
      </c>
      <c r="H283" s="157">
        <f t="shared" si="36"/>
        <v>114.82884</v>
      </c>
      <c r="I283" s="224"/>
      <c r="J283" s="226"/>
      <c r="K283" s="139">
        <v>9.58</v>
      </c>
      <c r="L283" s="139"/>
      <c r="M283" s="139"/>
      <c r="N283" s="15"/>
      <c r="O283" s="154"/>
      <c r="P283" s="154"/>
      <c r="Q283" s="154"/>
      <c r="R283" s="142"/>
      <c r="S283" s="16">
        <v>2.4899999999999999E-2</v>
      </c>
      <c r="T283" s="32"/>
      <c r="U283" s="126"/>
      <c r="V283" s="15"/>
      <c r="W283" s="87" t="s">
        <v>11</v>
      </c>
    </row>
    <row r="284" spans="1:23" x14ac:dyDescent="0.25">
      <c r="A284" s="264">
        <v>41425</v>
      </c>
      <c r="B284" s="134" t="s">
        <v>1</v>
      </c>
      <c r="C284" s="16">
        <v>0.88639999999999997</v>
      </c>
      <c r="D284" s="16">
        <v>0.38190000000000002</v>
      </c>
      <c r="E284" s="172">
        <f t="shared" ref="E284:E348" si="40">C284-D284</f>
        <v>0.50449999999999995</v>
      </c>
      <c r="F284" s="156">
        <f t="shared" si="34"/>
        <v>110.78819999999999</v>
      </c>
      <c r="G284" s="183">
        <f t="shared" si="39"/>
        <v>369.29399999999998</v>
      </c>
      <c r="H284" s="157">
        <f t="shared" si="36"/>
        <v>664.72919999999999</v>
      </c>
      <c r="I284" s="223">
        <f>SUM(G284:G286)</f>
        <v>680.83319999999992</v>
      </c>
      <c r="J284" s="225">
        <f>SUM(H284:H286)</f>
        <v>1225.4997600000002</v>
      </c>
      <c r="K284" s="139">
        <v>16</v>
      </c>
      <c r="L284" s="139">
        <v>2167</v>
      </c>
      <c r="M284" s="139">
        <v>6.05</v>
      </c>
      <c r="N284" s="15"/>
      <c r="O284" s="154"/>
      <c r="P284" s="154"/>
      <c r="Q284" s="154"/>
      <c r="R284" s="142"/>
      <c r="S284" s="16">
        <v>2.4400000000000002E-2</v>
      </c>
      <c r="T284" s="32"/>
      <c r="U284" s="126"/>
      <c r="V284" s="69">
        <v>172</v>
      </c>
      <c r="W284" s="87" t="s">
        <v>11</v>
      </c>
    </row>
    <row r="285" spans="1:23" x14ac:dyDescent="0.25">
      <c r="A285" s="265">
        <v>41425</v>
      </c>
      <c r="B285" s="134" t="s">
        <v>2</v>
      </c>
      <c r="C285" s="16">
        <v>0.59989999999999999</v>
      </c>
      <c r="D285" s="16">
        <v>0.3211</v>
      </c>
      <c r="E285" s="172">
        <f t="shared" si="40"/>
        <v>0.27879999999999999</v>
      </c>
      <c r="F285" s="156">
        <f t="shared" si="34"/>
        <v>61.22448</v>
      </c>
      <c r="G285" s="183">
        <f t="shared" si="39"/>
        <v>204.08160000000001</v>
      </c>
      <c r="H285" s="157">
        <f t="shared" si="36"/>
        <v>367.34688</v>
      </c>
      <c r="I285" s="224"/>
      <c r="J285" s="226"/>
      <c r="K285" s="139">
        <v>6.17</v>
      </c>
      <c r="L285" s="139">
        <v>2115</v>
      </c>
      <c r="M285" s="139">
        <v>6.08</v>
      </c>
      <c r="N285" s="15"/>
      <c r="O285" s="154"/>
      <c r="P285" s="154"/>
      <c r="Q285" s="154"/>
      <c r="R285" s="142"/>
      <c r="S285" s="16">
        <v>2.4400000000000002E-2</v>
      </c>
      <c r="T285" s="32"/>
      <c r="U285" s="126"/>
      <c r="V285" s="69">
        <v>157</v>
      </c>
      <c r="W285" s="87" t="s">
        <v>11</v>
      </c>
    </row>
    <row r="286" spans="1:23" x14ac:dyDescent="0.25">
      <c r="A286" s="266">
        <v>41425</v>
      </c>
      <c r="B286" s="134" t="s">
        <v>4</v>
      </c>
      <c r="C286" s="16">
        <v>0.3211</v>
      </c>
      <c r="D286" s="16">
        <v>0.17430000000000001</v>
      </c>
      <c r="E286" s="172">
        <f t="shared" si="40"/>
        <v>0.14679999999999999</v>
      </c>
      <c r="F286" s="156">
        <f t="shared" si="34"/>
        <v>32.237279999999998</v>
      </c>
      <c r="G286" s="183">
        <f t="shared" si="39"/>
        <v>107.4576</v>
      </c>
      <c r="H286" s="157">
        <f t="shared" si="36"/>
        <v>193.42367999999999</v>
      </c>
      <c r="I286" s="224"/>
      <c r="J286" s="226"/>
      <c r="K286" s="139">
        <v>11.67</v>
      </c>
      <c r="L286" s="139"/>
      <c r="M286" s="139"/>
      <c r="N286" s="15"/>
      <c r="O286" s="154"/>
      <c r="P286" s="154"/>
      <c r="Q286" s="154"/>
      <c r="R286" s="142"/>
      <c r="S286" s="16">
        <v>2.4400000000000002E-2</v>
      </c>
      <c r="T286" s="32"/>
      <c r="U286" s="126"/>
      <c r="V286" s="69">
        <v>86</v>
      </c>
      <c r="W286" s="87" t="s">
        <v>11</v>
      </c>
    </row>
    <row r="287" spans="1:23" x14ac:dyDescent="0.25">
      <c r="A287" s="264">
        <v>41426</v>
      </c>
      <c r="B287" s="134" t="s">
        <v>2</v>
      </c>
      <c r="C287" s="5">
        <v>0.66759999999999997</v>
      </c>
      <c r="D287" s="5">
        <v>6.4100000000000004E-2</v>
      </c>
      <c r="E287" s="165">
        <f t="shared" si="40"/>
        <v>0.60349999999999993</v>
      </c>
      <c r="F287" s="156">
        <f t="shared" si="34"/>
        <v>137.96009999999998</v>
      </c>
      <c r="G287" s="183">
        <f t="shared" si="39"/>
        <v>459.86699999999996</v>
      </c>
      <c r="H287" s="157">
        <f t="shared" si="36"/>
        <v>827.76059999999995</v>
      </c>
      <c r="I287" s="223">
        <f>SUM(G287:G289)</f>
        <v>889.12229999999988</v>
      </c>
      <c r="J287" s="225">
        <f>SUM(H287:H289)</f>
        <v>1600.4201399999999</v>
      </c>
      <c r="K287" s="139">
        <v>14.08</v>
      </c>
      <c r="L287" s="139">
        <v>2223</v>
      </c>
      <c r="M287" s="43">
        <v>6</v>
      </c>
      <c r="N287" s="15"/>
      <c r="O287" s="154"/>
      <c r="P287" s="154"/>
      <c r="Q287" s="154"/>
      <c r="R287" s="142"/>
      <c r="S287" s="5">
        <v>2.5399999999999999E-2</v>
      </c>
      <c r="T287" s="32"/>
      <c r="U287" s="127"/>
      <c r="V287" s="128">
        <v>153</v>
      </c>
      <c r="W287" s="87" t="s">
        <v>11</v>
      </c>
    </row>
    <row r="288" spans="1:23" x14ac:dyDescent="0.25">
      <c r="A288" s="265">
        <v>41426</v>
      </c>
      <c r="B288" s="134" t="s">
        <v>1</v>
      </c>
      <c r="C288" s="5">
        <v>0.64419999999999999</v>
      </c>
      <c r="D288" s="5">
        <v>0.23830000000000001</v>
      </c>
      <c r="E288" s="165">
        <f t="shared" si="40"/>
        <v>0.40589999999999998</v>
      </c>
      <c r="F288" s="156">
        <f t="shared" si="34"/>
        <v>106.30521</v>
      </c>
      <c r="G288" s="183">
        <f t="shared" si="39"/>
        <v>354.35070000000002</v>
      </c>
      <c r="H288" s="157">
        <f t="shared" si="36"/>
        <v>637.83126000000004</v>
      </c>
      <c r="I288" s="224"/>
      <c r="J288" s="226"/>
      <c r="K288" s="139">
        <v>10.5</v>
      </c>
      <c r="L288" s="139">
        <v>2188</v>
      </c>
      <c r="M288" s="139">
        <v>6.07</v>
      </c>
      <c r="N288" s="15"/>
      <c r="O288" s="154"/>
      <c r="P288" s="154"/>
      <c r="Q288" s="154"/>
      <c r="R288" s="142"/>
      <c r="S288" s="5">
        <v>2.9100000000000001E-2</v>
      </c>
      <c r="T288" s="32"/>
      <c r="U288" s="127"/>
      <c r="V288" s="128">
        <v>161</v>
      </c>
      <c r="W288" s="87" t="s">
        <v>11</v>
      </c>
    </row>
    <row r="289" spans="1:25" x14ac:dyDescent="0.25">
      <c r="A289" s="266">
        <v>41426</v>
      </c>
      <c r="B289" s="134" t="s">
        <v>4</v>
      </c>
      <c r="C289" s="5">
        <v>0.23830000000000001</v>
      </c>
      <c r="D289" s="7">
        <v>0.14000000000000001</v>
      </c>
      <c r="E289" s="165">
        <f t="shared" si="40"/>
        <v>9.8299999999999998E-2</v>
      </c>
      <c r="F289" s="156">
        <f t="shared" si="34"/>
        <v>22.471379999999996</v>
      </c>
      <c r="G289" s="183">
        <f t="shared" si="39"/>
        <v>74.904599999999988</v>
      </c>
      <c r="H289" s="157">
        <f t="shared" si="36"/>
        <v>134.82827999999998</v>
      </c>
      <c r="I289" s="224"/>
      <c r="J289" s="226"/>
      <c r="K289" s="139">
        <v>11.92</v>
      </c>
      <c r="L289" s="139"/>
      <c r="M289" s="139"/>
      <c r="N289" s="15"/>
      <c r="O289" s="154"/>
      <c r="P289" s="154"/>
      <c r="Q289" s="154"/>
      <c r="R289" s="142"/>
      <c r="S289" s="5">
        <v>2.5399999999999999E-2</v>
      </c>
      <c r="T289" s="32"/>
      <c r="U289" s="127"/>
      <c r="V289" s="128">
        <v>81</v>
      </c>
      <c r="W289" s="87" t="s">
        <v>11</v>
      </c>
    </row>
    <row r="290" spans="1:25" x14ac:dyDescent="0.25">
      <c r="A290" s="264">
        <v>41427</v>
      </c>
      <c r="B290" s="134" t="s">
        <v>2</v>
      </c>
      <c r="C290" s="14">
        <v>0.9</v>
      </c>
      <c r="D290" s="7">
        <v>0.59</v>
      </c>
      <c r="E290" s="165">
        <f t="shared" si="40"/>
        <v>0.31000000000000005</v>
      </c>
      <c r="F290" s="156">
        <f t="shared" si="34"/>
        <v>69.471000000000004</v>
      </c>
      <c r="G290" s="183">
        <f t="shared" ref="G290:G295" si="41">F290/30*100</f>
        <v>231.57000000000002</v>
      </c>
      <c r="H290" s="157">
        <f t="shared" si="36"/>
        <v>416.82600000000002</v>
      </c>
      <c r="I290" s="223">
        <f>SUM(G290:G292)</f>
        <v>594.24900000000002</v>
      </c>
      <c r="J290" s="225">
        <f>SUM(H290:H292)</f>
        <v>1069.6482000000001</v>
      </c>
      <c r="K290" s="139">
        <v>15.25</v>
      </c>
      <c r="L290" s="139">
        <v>2197</v>
      </c>
      <c r="M290" s="139">
        <v>6.03</v>
      </c>
      <c r="N290" s="15"/>
      <c r="O290" s="154"/>
      <c r="P290" s="154"/>
      <c r="Q290" s="154"/>
      <c r="R290" s="142"/>
      <c r="S290" s="5">
        <v>2.4899999999999999E-2</v>
      </c>
      <c r="T290" s="32"/>
      <c r="U290" s="38"/>
      <c r="V290" s="130">
        <v>172</v>
      </c>
      <c r="W290" s="87" t="s">
        <v>11</v>
      </c>
    </row>
    <row r="291" spans="1:25" x14ac:dyDescent="0.25">
      <c r="A291" s="265">
        <v>41427</v>
      </c>
      <c r="B291" s="276" t="s">
        <v>1</v>
      </c>
      <c r="C291" s="14">
        <v>0.84</v>
      </c>
      <c r="D291" s="16">
        <v>0.503</v>
      </c>
      <c r="E291" s="165">
        <f t="shared" si="40"/>
        <v>0.33699999999999997</v>
      </c>
      <c r="F291" s="156">
        <f t="shared" si="34"/>
        <v>80.374499999999983</v>
      </c>
      <c r="G291" s="183">
        <f t="shared" si="41"/>
        <v>267.91499999999996</v>
      </c>
      <c r="H291" s="157">
        <f t="shared" si="36"/>
        <v>482.24699999999996</v>
      </c>
      <c r="I291" s="224"/>
      <c r="J291" s="226"/>
      <c r="K291" s="139">
        <v>10.25</v>
      </c>
      <c r="L291" s="139">
        <v>2134</v>
      </c>
      <c r="M291" s="139">
        <v>6.08</v>
      </c>
      <c r="N291" s="15"/>
      <c r="O291" s="154"/>
      <c r="P291" s="154"/>
      <c r="Q291" s="154"/>
      <c r="R291" s="142"/>
      <c r="S291" s="14">
        <v>2.6499999999999999E-2</v>
      </c>
      <c r="T291" s="32"/>
      <c r="U291" s="15"/>
      <c r="V291" s="130">
        <v>173</v>
      </c>
      <c r="W291" s="87" t="s">
        <v>11</v>
      </c>
    </row>
    <row r="292" spans="1:25" x14ac:dyDescent="0.25">
      <c r="A292" s="266">
        <v>41427</v>
      </c>
      <c r="B292" s="134" t="s">
        <v>4</v>
      </c>
      <c r="C292" s="14">
        <v>0.503</v>
      </c>
      <c r="D292" s="16">
        <v>0.38379999999999997</v>
      </c>
      <c r="E292" s="165">
        <f t="shared" si="40"/>
        <v>0.11920000000000003</v>
      </c>
      <c r="F292" s="156">
        <f t="shared" si="34"/>
        <v>28.429200000000005</v>
      </c>
      <c r="G292" s="183">
        <f t="shared" si="41"/>
        <v>94.76400000000001</v>
      </c>
      <c r="H292" s="157">
        <f t="shared" si="36"/>
        <v>170.57520000000002</v>
      </c>
      <c r="I292" s="224"/>
      <c r="J292" s="226"/>
      <c r="K292" s="139">
        <v>12.58</v>
      </c>
      <c r="L292" s="139"/>
      <c r="M292" s="139"/>
      <c r="N292" s="15"/>
      <c r="O292" s="154"/>
      <c r="P292" s="154"/>
      <c r="Q292" s="154"/>
      <c r="R292" s="142"/>
      <c r="S292" s="14">
        <v>2.6499999999999999E-2</v>
      </c>
      <c r="T292" s="32"/>
      <c r="U292" s="15"/>
      <c r="V292" s="130">
        <v>86</v>
      </c>
      <c r="W292" s="87" t="s">
        <v>11</v>
      </c>
    </row>
    <row r="293" spans="1:25" x14ac:dyDescent="0.25">
      <c r="A293" s="264">
        <v>41428</v>
      </c>
      <c r="B293" s="134" t="s">
        <v>1</v>
      </c>
      <c r="C293" s="14">
        <v>0.74</v>
      </c>
      <c r="D293" s="46">
        <v>0.33</v>
      </c>
      <c r="E293" s="165">
        <f t="shared" si="40"/>
        <v>0.41</v>
      </c>
      <c r="F293" s="156">
        <f t="shared" si="34"/>
        <v>90.035999999999987</v>
      </c>
      <c r="G293" s="183">
        <f t="shared" si="41"/>
        <v>300.11999999999995</v>
      </c>
      <c r="H293" s="157">
        <f t="shared" si="36"/>
        <v>540.21599999999989</v>
      </c>
      <c r="I293" s="223">
        <f>SUM(G293:G295)</f>
        <v>731.76899999999989</v>
      </c>
      <c r="J293" s="225">
        <f>SUM(H293:H295)</f>
        <v>1317.1841999999999</v>
      </c>
      <c r="K293" s="139">
        <v>11.67</v>
      </c>
      <c r="L293" s="139">
        <v>2279</v>
      </c>
      <c r="M293" s="139">
        <v>5.84</v>
      </c>
      <c r="N293" s="15"/>
      <c r="O293" s="154"/>
      <c r="P293" s="154"/>
      <c r="Q293" s="154"/>
      <c r="R293" s="142"/>
      <c r="S293" s="14">
        <v>2.4399999999999998E-2</v>
      </c>
      <c r="T293" s="32"/>
      <c r="U293" s="132"/>
      <c r="V293" s="130">
        <v>169</v>
      </c>
      <c r="W293" s="87" t="s">
        <v>11</v>
      </c>
    </row>
    <row r="294" spans="1:25" x14ac:dyDescent="0.25">
      <c r="A294" s="265">
        <v>41428</v>
      </c>
      <c r="B294" s="134" t="s">
        <v>2</v>
      </c>
      <c r="C294" s="14">
        <v>0.7387999999999999</v>
      </c>
      <c r="D294" s="16">
        <v>0.30969999999999998</v>
      </c>
      <c r="E294" s="165">
        <f t="shared" si="40"/>
        <v>0.42909999999999993</v>
      </c>
      <c r="F294" s="156">
        <f t="shared" si="34"/>
        <v>104.2713</v>
      </c>
      <c r="G294" s="183">
        <f t="shared" si="41"/>
        <v>347.57099999999997</v>
      </c>
      <c r="H294" s="157">
        <f t="shared" si="36"/>
        <v>625.62779999999998</v>
      </c>
      <c r="I294" s="224"/>
      <c r="J294" s="226"/>
      <c r="K294" s="139">
        <v>12.83</v>
      </c>
      <c r="L294" s="139">
        <v>2252</v>
      </c>
      <c r="M294" s="139">
        <v>5.93</v>
      </c>
      <c r="N294" s="15"/>
      <c r="O294" s="154"/>
      <c r="P294" s="154"/>
      <c r="Q294" s="154"/>
      <c r="R294" s="142"/>
      <c r="S294" s="14">
        <v>2.7000000000000003E-2</v>
      </c>
      <c r="T294" s="32"/>
      <c r="U294" s="133"/>
      <c r="V294" s="130">
        <v>156.9</v>
      </c>
      <c r="W294" s="87" t="s">
        <v>11</v>
      </c>
    </row>
    <row r="295" spans="1:25" x14ac:dyDescent="0.25">
      <c r="A295" s="266">
        <v>41428</v>
      </c>
      <c r="B295" s="134" t="s">
        <v>4</v>
      </c>
      <c r="C295" s="14">
        <v>0.30969999999999998</v>
      </c>
      <c r="D295" s="16">
        <v>0.2059</v>
      </c>
      <c r="E295" s="165">
        <f t="shared" si="40"/>
        <v>0.10379999999999998</v>
      </c>
      <c r="F295" s="156">
        <f t="shared" si="34"/>
        <v>25.223399999999998</v>
      </c>
      <c r="G295" s="183">
        <f t="shared" si="41"/>
        <v>84.078000000000003</v>
      </c>
      <c r="H295" s="157">
        <f t="shared" si="36"/>
        <v>151.34040000000002</v>
      </c>
      <c r="I295" s="224"/>
      <c r="J295" s="226"/>
      <c r="K295" s="139">
        <v>12.08</v>
      </c>
      <c r="L295" s="139"/>
      <c r="M295" s="139"/>
      <c r="N295" s="15"/>
      <c r="O295" s="154"/>
      <c r="P295" s="154"/>
      <c r="Q295" s="154"/>
      <c r="R295" s="142"/>
      <c r="S295" s="14">
        <v>2.7000000000000003E-2</v>
      </c>
      <c r="T295" s="32"/>
      <c r="U295" s="15"/>
      <c r="V295" s="130">
        <v>81</v>
      </c>
      <c r="W295" s="87" t="s">
        <v>11</v>
      </c>
    </row>
    <row r="296" spans="1:25" x14ac:dyDescent="0.25">
      <c r="A296" s="264">
        <v>41429</v>
      </c>
      <c r="B296" s="134" t="s">
        <v>1</v>
      </c>
      <c r="C296" s="7">
        <v>0.85</v>
      </c>
      <c r="D296" s="7">
        <v>0.33</v>
      </c>
      <c r="E296" s="165">
        <f t="shared" si="40"/>
        <v>0.52</v>
      </c>
      <c r="F296" s="156">
        <f t="shared" si="34"/>
        <v>124.02</v>
      </c>
      <c r="G296" s="183">
        <f>F296/30*100</f>
        <v>413.39999999999992</v>
      </c>
      <c r="H296" s="157">
        <f t="shared" si="36"/>
        <v>744.11999999999989</v>
      </c>
      <c r="I296" s="223">
        <f>SUM(G296:G298)</f>
        <v>767.75399999999991</v>
      </c>
      <c r="J296" s="225">
        <f>SUM(H296:H298)</f>
        <v>1381.9572000000001</v>
      </c>
      <c r="K296" s="139">
        <v>12.67</v>
      </c>
      <c r="L296" s="139">
        <v>2210</v>
      </c>
      <c r="M296" s="43">
        <v>6</v>
      </c>
      <c r="N296" s="68"/>
      <c r="O296" s="153"/>
      <c r="P296" s="153"/>
      <c r="Q296" s="153"/>
      <c r="R296" s="142"/>
      <c r="S296" s="5">
        <v>2.6499999999999999E-2</v>
      </c>
      <c r="T296" s="32"/>
      <c r="U296" s="68"/>
      <c r="V296" s="131">
        <v>164</v>
      </c>
      <c r="W296" s="87" t="s">
        <v>11</v>
      </c>
    </row>
    <row r="297" spans="1:25" x14ac:dyDescent="0.25">
      <c r="A297" s="265">
        <v>41429</v>
      </c>
      <c r="B297" s="134" t="s">
        <v>2</v>
      </c>
      <c r="C297" s="5">
        <v>0.74839999999999995</v>
      </c>
      <c r="D297" s="5">
        <v>0.43330000000000002</v>
      </c>
      <c r="E297" s="165">
        <f t="shared" si="40"/>
        <v>0.31509999999999994</v>
      </c>
      <c r="F297" s="156">
        <f t="shared" si="34"/>
        <v>81.106739999999988</v>
      </c>
      <c r="G297" s="183">
        <f>F297/30*100</f>
        <v>270.35579999999999</v>
      </c>
      <c r="H297" s="157">
        <f t="shared" si="36"/>
        <v>486.64044000000001</v>
      </c>
      <c r="I297" s="224"/>
      <c r="J297" s="226"/>
      <c r="K297" s="139">
        <v>13.17</v>
      </c>
      <c r="L297" s="139">
        <v>2127</v>
      </c>
      <c r="M297" s="139">
        <v>6.08</v>
      </c>
      <c r="N297" s="68"/>
      <c r="O297" s="153"/>
      <c r="P297" s="153"/>
      <c r="Q297" s="153"/>
      <c r="R297" s="142"/>
      <c r="S297" s="5">
        <v>2.86E-2</v>
      </c>
      <c r="T297" s="32"/>
      <c r="U297" s="133"/>
      <c r="V297" s="131">
        <v>162</v>
      </c>
      <c r="W297" s="87" t="s">
        <v>11</v>
      </c>
    </row>
    <row r="298" spans="1:25" x14ac:dyDescent="0.25">
      <c r="A298" s="266">
        <v>41429</v>
      </c>
      <c r="B298" s="134" t="s">
        <v>4</v>
      </c>
      <c r="C298" s="5">
        <v>0.43330000000000002</v>
      </c>
      <c r="D298" s="5">
        <v>0.33539999999999998</v>
      </c>
      <c r="E298" s="165">
        <f t="shared" si="40"/>
        <v>9.7900000000000043E-2</v>
      </c>
      <c r="F298" s="156">
        <f t="shared" si="34"/>
        <v>25.199460000000009</v>
      </c>
      <c r="G298" s="183">
        <f>F298/30*100</f>
        <v>83.99820000000004</v>
      </c>
      <c r="H298" s="157">
        <f t="shared" si="36"/>
        <v>151.19676000000007</v>
      </c>
      <c r="I298" s="224"/>
      <c r="J298" s="226"/>
      <c r="K298" s="139">
        <v>13.08</v>
      </c>
      <c r="L298" s="139"/>
      <c r="M298" s="139"/>
      <c r="N298" s="68"/>
      <c r="O298" s="153"/>
      <c r="P298" s="153"/>
      <c r="Q298" s="153"/>
      <c r="R298" s="142"/>
      <c r="S298" s="5">
        <v>2.86E-2</v>
      </c>
      <c r="T298" s="32"/>
      <c r="U298" s="133"/>
      <c r="V298" s="131">
        <v>87</v>
      </c>
      <c r="W298" s="87" t="s">
        <v>11</v>
      </c>
      <c r="Y298" s="89"/>
    </row>
    <row r="299" spans="1:25" x14ac:dyDescent="0.25">
      <c r="A299" s="264">
        <v>41430</v>
      </c>
      <c r="B299" s="134" t="s">
        <v>1</v>
      </c>
      <c r="C299" s="85">
        <v>0.92549999999999999</v>
      </c>
      <c r="D299" s="85">
        <v>0.70940000000000003</v>
      </c>
      <c r="E299" s="165">
        <f t="shared" si="40"/>
        <v>0.21609999999999996</v>
      </c>
      <c r="F299" s="156">
        <f t="shared" si="34"/>
        <v>48.428009999999986</v>
      </c>
      <c r="G299" s="183">
        <f>F299/30*100</f>
        <v>161.42669999999995</v>
      </c>
      <c r="H299" s="157">
        <f t="shared" si="36"/>
        <v>290.56805999999995</v>
      </c>
      <c r="I299" s="223">
        <f>SUM(G299:G301)</f>
        <v>501.85829999999993</v>
      </c>
      <c r="J299" s="225">
        <f>SUM(H299:H301)</f>
        <v>903.34493999999995</v>
      </c>
      <c r="K299" s="139">
        <v>5.67</v>
      </c>
      <c r="L299" s="139">
        <v>2090</v>
      </c>
      <c r="M299" s="139">
        <v>6.06</v>
      </c>
      <c r="N299" s="15"/>
      <c r="O299" s="154"/>
      <c r="P299" s="154"/>
      <c r="Q299" s="154"/>
      <c r="R299" s="142"/>
      <c r="S299" s="5">
        <v>2.4899999999999999E-2</v>
      </c>
      <c r="T299" s="32"/>
      <c r="U299" s="137"/>
      <c r="V299" s="135"/>
      <c r="W299" s="87" t="s">
        <v>11</v>
      </c>
      <c r="Y299" s="89"/>
    </row>
    <row r="300" spans="1:25" x14ac:dyDescent="0.25">
      <c r="A300" s="265"/>
      <c r="B300" s="134" t="s">
        <v>4</v>
      </c>
      <c r="C300" s="85">
        <v>0.70940000000000003</v>
      </c>
      <c r="D300" s="85">
        <v>0.59860000000000002</v>
      </c>
      <c r="E300" s="165">
        <f t="shared" si="40"/>
        <v>0.11080000000000001</v>
      </c>
      <c r="F300" s="156">
        <f t="shared" si="34"/>
        <v>24.830279999999998</v>
      </c>
      <c r="G300" s="183">
        <f t="shared" ref="G300:G364" si="42">F300/30*100</f>
        <v>82.767600000000002</v>
      </c>
      <c r="H300" s="157">
        <f t="shared" si="36"/>
        <v>148.98168000000001</v>
      </c>
      <c r="I300" s="224"/>
      <c r="J300" s="226"/>
      <c r="K300" s="139">
        <v>9.25</v>
      </c>
      <c r="L300" s="139"/>
      <c r="M300" s="139"/>
      <c r="N300" s="15"/>
      <c r="O300" s="154"/>
      <c r="P300" s="154"/>
      <c r="Q300" s="154"/>
      <c r="R300" s="142"/>
      <c r="S300" s="5">
        <v>2.4899999999999999E-2</v>
      </c>
      <c r="T300" s="32"/>
      <c r="U300" s="15"/>
      <c r="V300" s="15"/>
      <c r="W300" s="87" t="s">
        <v>11</v>
      </c>
    </row>
    <row r="301" spans="1:25" x14ac:dyDescent="0.25">
      <c r="A301" s="266"/>
      <c r="B301" s="134" t="s">
        <v>2</v>
      </c>
      <c r="C301" s="85">
        <v>0.61329999999999996</v>
      </c>
      <c r="D301" s="85">
        <v>0.26129999999999998</v>
      </c>
      <c r="E301" s="165">
        <f t="shared" si="40"/>
        <v>0.35199999999999998</v>
      </c>
      <c r="F301" s="156">
        <f t="shared" si="34"/>
        <v>77.299199999999999</v>
      </c>
      <c r="G301" s="183">
        <f t="shared" si="42"/>
        <v>257.66399999999999</v>
      </c>
      <c r="H301" s="157">
        <f t="shared" si="36"/>
        <v>463.79519999999997</v>
      </c>
      <c r="I301" s="224"/>
      <c r="J301" s="226"/>
      <c r="K301" s="139">
        <v>11.17</v>
      </c>
      <c r="L301" s="139">
        <v>2173</v>
      </c>
      <c r="M301" s="139">
        <v>5.96</v>
      </c>
      <c r="N301" s="15"/>
      <c r="O301" s="154"/>
      <c r="P301" s="154"/>
      <c r="Q301" s="154"/>
      <c r="R301" s="142"/>
      <c r="S301" s="5">
        <v>2.4400000000000002E-2</v>
      </c>
      <c r="T301" s="32"/>
      <c r="U301" s="15"/>
      <c r="V301" s="15"/>
      <c r="W301" s="87" t="s">
        <v>11</v>
      </c>
    </row>
    <row r="302" spans="1:25" x14ac:dyDescent="0.25">
      <c r="A302" s="264">
        <v>41431</v>
      </c>
      <c r="B302" s="134" t="s">
        <v>1</v>
      </c>
      <c r="C302" s="85">
        <v>0.95509999999999995</v>
      </c>
      <c r="D302" s="85">
        <v>0.65329999999999999</v>
      </c>
      <c r="E302" s="165">
        <f t="shared" si="40"/>
        <v>0.30179999999999996</v>
      </c>
      <c r="F302" s="156">
        <f t="shared" si="34"/>
        <v>67.633379999999988</v>
      </c>
      <c r="G302" s="183">
        <f t="shared" si="42"/>
        <v>225.44459999999998</v>
      </c>
      <c r="H302" s="157">
        <f t="shared" si="36"/>
        <v>405.80027999999999</v>
      </c>
      <c r="I302" s="214">
        <f>SUM(G302:G304)</f>
        <v>422.67660000000001</v>
      </c>
      <c r="J302" s="220">
        <f>SUM(H302:H304)</f>
        <v>760.81787999999995</v>
      </c>
      <c r="K302" s="139">
        <v>10.75</v>
      </c>
      <c r="L302" s="139">
        <v>2191</v>
      </c>
      <c r="M302" s="139">
        <v>6.07</v>
      </c>
      <c r="N302" s="46">
        <v>0.42</v>
      </c>
      <c r="O302" s="154"/>
      <c r="P302" s="154"/>
      <c r="Q302" s="154"/>
      <c r="R302" s="142"/>
      <c r="S302" s="5">
        <v>2.4899999999999999E-2</v>
      </c>
      <c r="T302" s="32"/>
      <c r="U302" s="15"/>
      <c r="V302" s="15"/>
      <c r="W302" s="87" t="s">
        <v>11</v>
      </c>
    </row>
    <row r="303" spans="1:25" x14ac:dyDescent="0.25">
      <c r="A303" s="265"/>
      <c r="B303" s="134" t="s">
        <v>2</v>
      </c>
      <c r="C303" s="85">
        <v>0.60060000000000002</v>
      </c>
      <c r="D303" s="85">
        <v>0.43049999999999999</v>
      </c>
      <c r="E303" s="165">
        <f>C303-D303</f>
        <v>0.17010000000000003</v>
      </c>
      <c r="F303" s="156">
        <f t="shared" si="34"/>
        <v>38.884860000000003</v>
      </c>
      <c r="G303" s="183">
        <f t="shared" si="42"/>
        <v>129.61619999999999</v>
      </c>
      <c r="H303" s="157">
        <f t="shared" si="36"/>
        <v>233.30915999999999</v>
      </c>
      <c r="I303" s="215"/>
      <c r="J303" s="221"/>
      <c r="K303" s="139">
        <v>10.17</v>
      </c>
      <c r="L303" s="139">
        <v>2182</v>
      </c>
      <c r="M303" s="139">
        <v>6.1</v>
      </c>
      <c r="N303" s="46">
        <v>7.0000000000000007E-2</v>
      </c>
      <c r="O303" s="154"/>
      <c r="P303" s="154"/>
      <c r="Q303" s="154"/>
      <c r="R303" s="142"/>
      <c r="S303" s="5">
        <v>2.5399999999999999E-2</v>
      </c>
      <c r="T303" s="32"/>
      <c r="U303" s="140"/>
      <c r="V303" s="15"/>
      <c r="W303" s="87" t="s">
        <v>11</v>
      </c>
    </row>
    <row r="304" spans="1:25" x14ac:dyDescent="0.25">
      <c r="A304" s="266"/>
      <c r="B304" s="139" t="s">
        <v>4</v>
      </c>
      <c r="C304" s="32">
        <v>0.43</v>
      </c>
      <c r="D304" s="32">
        <v>0.33529999999999999</v>
      </c>
      <c r="E304" s="165">
        <f>C304-D304</f>
        <v>9.4700000000000006E-2</v>
      </c>
      <c r="F304" s="156">
        <f t="shared" si="34"/>
        <v>20.284740000000003</v>
      </c>
      <c r="G304" s="183">
        <f t="shared" si="42"/>
        <v>67.615800000000021</v>
      </c>
      <c r="H304" s="157">
        <f t="shared" si="36"/>
        <v>121.70844000000004</v>
      </c>
      <c r="I304" s="216"/>
      <c r="J304" s="222"/>
      <c r="K304" s="139">
        <v>9.67</v>
      </c>
      <c r="L304" s="139"/>
      <c r="M304" s="139"/>
      <c r="N304" s="15"/>
      <c r="O304" s="154"/>
      <c r="P304" s="154"/>
      <c r="Q304" s="154"/>
      <c r="R304" s="142"/>
      <c r="S304" s="5">
        <v>2.3800000000000002E-2</v>
      </c>
      <c r="T304" s="32"/>
      <c r="U304" s="141"/>
      <c r="V304" s="15"/>
      <c r="W304" s="87" t="s">
        <v>11</v>
      </c>
    </row>
    <row r="305" spans="1:23" x14ac:dyDescent="0.25">
      <c r="A305" s="264">
        <v>41432</v>
      </c>
      <c r="B305" s="134" t="s">
        <v>1</v>
      </c>
      <c r="C305" s="85">
        <v>0.84989999999999999</v>
      </c>
      <c r="D305" s="85">
        <v>0.43359999999999999</v>
      </c>
      <c r="E305" s="165">
        <f t="shared" si="40"/>
        <v>0.4163</v>
      </c>
      <c r="F305" s="156">
        <f t="shared" si="34"/>
        <v>93.292829999999995</v>
      </c>
      <c r="G305" s="183">
        <f t="shared" si="42"/>
        <v>310.97609999999997</v>
      </c>
      <c r="H305" s="157">
        <f t="shared" si="36"/>
        <v>559.75698</v>
      </c>
      <c r="I305" s="214"/>
      <c r="J305" s="220">
        <f>SUM(H305:H307)</f>
        <v>717.74748</v>
      </c>
      <c r="K305" s="139">
        <v>6.17</v>
      </c>
      <c r="L305" s="139">
        <v>2078</v>
      </c>
      <c r="M305" s="139">
        <v>6.03</v>
      </c>
      <c r="N305" s="15"/>
      <c r="O305" s="154"/>
      <c r="P305" s="154"/>
      <c r="Q305" s="154"/>
      <c r="R305" s="142">
        <v>0.87</v>
      </c>
      <c r="S305" s="5">
        <v>2.4899999999999999E-2</v>
      </c>
      <c r="T305" s="32">
        <v>2.3199999999999998E-2</v>
      </c>
      <c r="U305" s="154"/>
      <c r="V305" s="15"/>
      <c r="W305" s="87" t="s">
        <v>11</v>
      </c>
    </row>
    <row r="306" spans="1:23" x14ac:dyDescent="0.25">
      <c r="A306" s="265"/>
      <c r="B306" s="134" t="s">
        <v>4</v>
      </c>
      <c r="C306" s="85">
        <v>0.52749999999999997</v>
      </c>
      <c r="D306" s="85">
        <v>0.41</v>
      </c>
      <c r="E306" s="165">
        <f t="shared" si="40"/>
        <v>0.11749999999999999</v>
      </c>
      <c r="F306" s="156">
        <f t="shared" si="34"/>
        <v>26.33175</v>
      </c>
      <c r="G306" s="183">
        <f t="shared" si="42"/>
        <v>87.772499999999994</v>
      </c>
      <c r="H306" s="157">
        <f t="shared" si="36"/>
        <v>157.9905</v>
      </c>
      <c r="I306" s="215"/>
      <c r="J306" s="221"/>
      <c r="K306" s="139">
        <v>10.08</v>
      </c>
      <c r="L306" s="139"/>
      <c r="M306" s="139"/>
      <c r="N306" s="15"/>
      <c r="O306" s="154">
        <v>1.33</v>
      </c>
      <c r="P306" s="85">
        <v>2.12E-2</v>
      </c>
      <c r="Q306" s="16">
        <v>4.5400000000000003E-2</v>
      </c>
      <c r="R306" s="142">
        <v>1</v>
      </c>
      <c r="S306" s="5">
        <v>2.4899999999999999E-2</v>
      </c>
      <c r="T306" s="32">
        <v>2.2700000000000001E-2</v>
      </c>
      <c r="U306" s="38"/>
      <c r="V306" s="15"/>
      <c r="W306" s="87" t="s">
        <v>11</v>
      </c>
    </row>
    <row r="307" spans="1:23" x14ac:dyDescent="0.25">
      <c r="A307" s="266"/>
      <c r="B307" s="134" t="s">
        <v>2</v>
      </c>
      <c r="C307" s="51" t="s">
        <v>8</v>
      </c>
      <c r="D307" s="175"/>
      <c r="E307" s="166"/>
      <c r="F307" s="176">
        <f t="shared" si="34"/>
        <v>0</v>
      </c>
      <c r="G307" s="184">
        <f t="shared" si="42"/>
        <v>0</v>
      </c>
      <c r="H307" s="177">
        <f t="shared" si="36"/>
        <v>0</v>
      </c>
      <c r="I307" s="216"/>
      <c r="J307" s="222"/>
      <c r="K307" s="55">
        <v>6.75</v>
      </c>
      <c r="L307" s="55">
        <v>2084</v>
      </c>
      <c r="M307" s="55">
        <v>5.75</v>
      </c>
      <c r="N307" s="29"/>
      <c r="O307" s="42"/>
      <c r="P307" s="42"/>
      <c r="Q307" s="42"/>
      <c r="R307" s="55" t="s">
        <v>8</v>
      </c>
      <c r="S307" s="51"/>
      <c r="T307" s="52"/>
      <c r="U307" s="15"/>
      <c r="V307" s="15"/>
      <c r="W307" s="87" t="s">
        <v>11</v>
      </c>
    </row>
    <row r="308" spans="1:23" x14ac:dyDescent="0.25">
      <c r="A308" s="264">
        <v>41433</v>
      </c>
      <c r="B308" s="134" t="s">
        <v>1</v>
      </c>
      <c r="C308" s="85">
        <v>0.87</v>
      </c>
      <c r="D308" s="85">
        <v>0.4955</v>
      </c>
      <c r="E308" s="165">
        <f t="shared" si="40"/>
        <v>0.3745</v>
      </c>
      <c r="F308" s="156">
        <f t="shared" si="34"/>
        <v>89.318249999999992</v>
      </c>
      <c r="G308" s="183">
        <f t="shared" si="42"/>
        <v>297.72749999999996</v>
      </c>
      <c r="H308" s="157">
        <f t="shared" si="36"/>
        <v>535.90949999999998</v>
      </c>
      <c r="I308" s="214">
        <f>SUM(G308:G310)</f>
        <v>605.04809999999986</v>
      </c>
      <c r="J308" s="220">
        <f>SUM(H308:H310)</f>
        <v>1089.0865799999999</v>
      </c>
      <c r="K308" s="139">
        <v>14</v>
      </c>
      <c r="L308" s="139">
        <v>2256</v>
      </c>
      <c r="M308" s="152">
        <v>6</v>
      </c>
      <c r="N308" s="15"/>
      <c r="O308" s="154"/>
      <c r="P308" s="154"/>
      <c r="Q308" s="154"/>
      <c r="R308" s="142"/>
      <c r="S308" s="5">
        <v>2.6499999999999999E-2</v>
      </c>
      <c r="T308" s="32"/>
      <c r="U308" s="15"/>
      <c r="V308" s="15"/>
      <c r="W308" s="87" t="s">
        <v>11</v>
      </c>
    </row>
    <row r="309" spans="1:23" x14ac:dyDescent="0.25">
      <c r="A309" s="265"/>
      <c r="B309" s="134" t="s">
        <v>2</v>
      </c>
      <c r="C309" s="85">
        <v>0.64539999999999997</v>
      </c>
      <c r="D309" s="85">
        <v>0.36990000000000001</v>
      </c>
      <c r="E309" s="165">
        <f t="shared" si="40"/>
        <v>0.27549999999999997</v>
      </c>
      <c r="F309" s="156">
        <f t="shared" si="34"/>
        <v>64.466999999999985</v>
      </c>
      <c r="G309" s="183">
        <f t="shared" si="42"/>
        <v>214.88999999999993</v>
      </c>
      <c r="H309" s="157">
        <f t="shared" si="36"/>
        <v>386.80199999999991</v>
      </c>
      <c r="I309" s="215"/>
      <c r="J309" s="221"/>
      <c r="K309" s="139">
        <v>8.92</v>
      </c>
      <c r="L309" s="139">
        <v>2110</v>
      </c>
      <c r="M309" s="139">
        <v>6.01</v>
      </c>
      <c r="N309" s="15"/>
      <c r="O309" s="154"/>
      <c r="P309" s="154"/>
      <c r="Q309" s="154"/>
      <c r="R309" s="142"/>
      <c r="S309" s="5">
        <v>2.5999999999999999E-2</v>
      </c>
      <c r="T309" s="32"/>
      <c r="U309" s="15"/>
      <c r="V309" s="15"/>
      <c r="W309" s="87" t="s">
        <v>11</v>
      </c>
    </row>
    <row r="310" spans="1:23" x14ac:dyDescent="0.25">
      <c r="A310" s="266"/>
      <c r="B310" s="134" t="s">
        <v>4</v>
      </c>
      <c r="C310" s="85">
        <v>0.3861</v>
      </c>
      <c r="D310" s="85">
        <v>0.26479999999999998</v>
      </c>
      <c r="E310" s="165">
        <f t="shared" si="40"/>
        <v>0.12130000000000002</v>
      </c>
      <c r="F310" s="156">
        <f t="shared" si="34"/>
        <v>27.729180000000007</v>
      </c>
      <c r="G310" s="183">
        <f t="shared" si="42"/>
        <v>92.430600000000013</v>
      </c>
      <c r="H310" s="157">
        <f t="shared" si="36"/>
        <v>166.37508000000003</v>
      </c>
      <c r="I310" s="216"/>
      <c r="J310" s="222"/>
      <c r="K310" s="139">
        <v>9.58</v>
      </c>
      <c r="L310" s="139"/>
      <c r="M310" s="139"/>
      <c r="N310" s="15"/>
      <c r="O310" s="154">
        <v>1.96</v>
      </c>
      <c r="P310" s="16">
        <v>2.4899999999999999E-2</v>
      </c>
      <c r="Q310" s="16">
        <v>5.5599999999999997E-2</v>
      </c>
      <c r="R310" s="142">
        <v>1.0900000000000001</v>
      </c>
      <c r="S310" s="5">
        <v>2.5399999999999999E-2</v>
      </c>
      <c r="T310" s="32">
        <v>2.24E-2</v>
      </c>
      <c r="U310" s="38"/>
      <c r="V310" s="15"/>
      <c r="W310" s="87" t="s">
        <v>11</v>
      </c>
    </row>
    <row r="311" spans="1:23" x14ac:dyDescent="0.25">
      <c r="A311" s="264">
        <v>41434</v>
      </c>
      <c r="B311" s="134" t="s">
        <v>1</v>
      </c>
      <c r="C311" s="85">
        <v>0.89759999999999995</v>
      </c>
      <c r="D311" s="85">
        <v>0.47110000000000002</v>
      </c>
      <c r="E311" s="165">
        <f t="shared" si="40"/>
        <v>0.42649999999999993</v>
      </c>
      <c r="F311" s="156">
        <f t="shared" si="34"/>
        <v>95.194799999999987</v>
      </c>
      <c r="G311" s="183">
        <f t="shared" si="42"/>
        <v>317.31599999999997</v>
      </c>
      <c r="H311" s="157">
        <f t="shared" si="36"/>
        <v>571.16879999999992</v>
      </c>
      <c r="I311" s="214">
        <f>SUM(G311:G313)</f>
        <v>812.73149999999998</v>
      </c>
      <c r="J311" s="220">
        <f>SUM(H311:H313)</f>
        <v>1462.9167</v>
      </c>
      <c r="K311" s="139">
        <v>13.17</v>
      </c>
      <c r="L311" s="139">
        <v>2240</v>
      </c>
      <c r="M311" s="139">
        <v>6.03</v>
      </c>
      <c r="N311" s="15"/>
      <c r="O311" s="154"/>
      <c r="P311" s="154"/>
      <c r="Q311" s="154"/>
      <c r="R311" s="142"/>
      <c r="S311" s="5">
        <v>2.4799999999999999E-2</v>
      </c>
      <c r="T311" s="32"/>
      <c r="U311" s="15"/>
      <c r="V311" s="15"/>
      <c r="W311" s="87" t="s">
        <v>11</v>
      </c>
    </row>
    <row r="312" spans="1:23" x14ac:dyDescent="0.25">
      <c r="A312" s="265"/>
      <c r="B312" s="134" t="s">
        <v>2</v>
      </c>
      <c r="C312" s="85">
        <v>0.48570000000000002</v>
      </c>
      <c r="D312" s="85">
        <v>0</v>
      </c>
      <c r="E312" s="165">
        <f t="shared" si="40"/>
        <v>0.48570000000000002</v>
      </c>
      <c r="F312" s="156">
        <f t="shared" si="34"/>
        <v>118.02510000000001</v>
      </c>
      <c r="G312" s="183">
        <f t="shared" si="42"/>
        <v>393.41700000000003</v>
      </c>
      <c r="H312" s="157">
        <f t="shared" si="36"/>
        <v>708.15060000000005</v>
      </c>
      <c r="I312" s="215"/>
      <c r="J312" s="221"/>
      <c r="K312" s="139">
        <v>13.67</v>
      </c>
      <c r="L312" s="139">
        <v>2212</v>
      </c>
      <c r="M312" s="139">
        <v>6.1</v>
      </c>
      <c r="N312" s="15"/>
      <c r="O312" s="154">
        <v>1.59</v>
      </c>
      <c r="P312" s="16">
        <v>1.9099999999999999E-2</v>
      </c>
      <c r="Q312" s="16">
        <v>4.8099999999999997E-2</v>
      </c>
      <c r="R312" s="142">
        <v>1.06</v>
      </c>
      <c r="S312" s="5">
        <v>2.7E-2</v>
      </c>
      <c r="T312" s="32">
        <v>2.3E-2</v>
      </c>
      <c r="U312" s="15"/>
      <c r="V312" s="15"/>
      <c r="W312" s="87" t="s">
        <v>11</v>
      </c>
    </row>
    <row r="313" spans="1:23" x14ac:dyDescent="0.25">
      <c r="A313" s="266"/>
      <c r="B313" s="134" t="s">
        <v>4</v>
      </c>
      <c r="C313" s="85">
        <v>0.29120000000000001</v>
      </c>
      <c r="D313" s="85">
        <v>0.16289999999999999</v>
      </c>
      <c r="E313" s="165">
        <f t="shared" si="40"/>
        <v>0.12830000000000003</v>
      </c>
      <c r="F313" s="156">
        <f t="shared" si="34"/>
        <v>30.599550000000008</v>
      </c>
      <c r="G313" s="183">
        <f t="shared" si="42"/>
        <v>101.99850000000004</v>
      </c>
      <c r="H313" s="157">
        <f t="shared" si="36"/>
        <v>183.59730000000008</v>
      </c>
      <c r="I313" s="216"/>
      <c r="J313" s="222"/>
      <c r="K313" s="139">
        <v>12.17</v>
      </c>
      <c r="L313" s="139"/>
      <c r="M313" s="139"/>
      <c r="N313" s="15"/>
      <c r="O313" s="154">
        <v>2.4</v>
      </c>
      <c r="P313" s="85">
        <v>2.6499999999999999E-2</v>
      </c>
      <c r="Q313" s="85">
        <v>7.0300000000000001E-2</v>
      </c>
      <c r="R313" s="142">
        <v>0.8</v>
      </c>
      <c r="S313" s="5">
        <v>2.6499999999999999E-2</v>
      </c>
      <c r="T313" s="32">
        <v>2.3E-2</v>
      </c>
      <c r="U313" s="38"/>
      <c r="V313" s="15"/>
      <c r="W313" s="87" t="s">
        <v>11</v>
      </c>
    </row>
    <row r="314" spans="1:23" x14ac:dyDescent="0.25">
      <c r="A314" s="264">
        <v>41435</v>
      </c>
      <c r="B314" s="134" t="s">
        <v>1</v>
      </c>
      <c r="C314" s="32">
        <v>0.65</v>
      </c>
      <c r="D314" s="32">
        <v>0</v>
      </c>
      <c r="E314" s="165">
        <f t="shared" si="40"/>
        <v>0.65</v>
      </c>
      <c r="F314" s="156">
        <f t="shared" si="34"/>
        <v>155.02500000000001</v>
      </c>
      <c r="G314" s="183">
        <f t="shared" si="42"/>
        <v>516.75</v>
      </c>
      <c r="H314" s="157">
        <f t="shared" si="36"/>
        <v>930.15</v>
      </c>
      <c r="I314" s="214">
        <f>SUM(G314:G316)</f>
        <v>878.59199999999998</v>
      </c>
      <c r="J314" s="220">
        <f>SUM(H314:H316)</f>
        <v>1581.4656</v>
      </c>
      <c r="K314" s="139">
        <v>13.42</v>
      </c>
      <c r="L314" s="139">
        <v>2244</v>
      </c>
      <c r="M314" s="139">
        <v>6.1</v>
      </c>
      <c r="N314" s="7">
        <v>0.2</v>
      </c>
      <c r="O314" s="153">
        <v>2.27</v>
      </c>
      <c r="P314" s="32">
        <v>3.1800000000000002E-2</v>
      </c>
      <c r="Q314" s="182"/>
      <c r="R314" s="142">
        <v>1</v>
      </c>
      <c r="S314" s="5">
        <v>2.6499999999999999E-2</v>
      </c>
      <c r="T314" s="32"/>
      <c r="U314" s="66"/>
      <c r="V314" s="15"/>
      <c r="W314" s="87" t="s">
        <v>11</v>
      </c>
    </row>
    <row r="315" spans="1:23" x14ac:dyDescent="0.25">
      <c r="A315" s="265"/>
      <c r="B315" s="134" t="s">
        <v>2</v>
      </c>
      <c r="C315" s="32">
        <v>0.88470000000000004</v>
      </c>
      <c r="D315" s="32">
        <v>0.53749999999999998</v>
      </c>
      <c r="E315" s="165">
        <f t="shared" si="40"/>
        <v>0.34720000000000006</v>
      </c>
      <c r="F315" s="156">
        <f t="shared" si="34"/>
        <v>81.244800000000012</v>
      </c>
      <c r="G315" s="183">
        <f t="shared" si="42"/>
        <v>270.81600000000003</v>
      </c>
      <c r="H315" s="157">
        <f t="shared" si="36"/>
        <v>487.46880000000004</v>
      </c>
      <c r="I315" s="215"/>
      <c r="J315" s="221"/>
      <c r="K315" s="139">
        <v>13.83</v>
      </c>
      <c r="L315" s="139">
        <v>2124</v>
      </c>
      <c r="M315" s="139">
        <v>6.13</v>
      </c>
      <c r="N315" s="15"/>
      <c r="O315" s="153">
        <v>1.58</v>
      </c>
      <c r="P315" s="32">
        <v>2.7E-2</v>
      </c>
      <c r="Q315" s="32">
        <v>5.5E-2</v>
      </c>
      <c r="R315" s="142">
        <v>0.94</v>
      </c>
      <c r="S315" s="5">
        <v>2.5999999999999999E-2</v>
      </c>
      <c r="T315" s="32">
        <v>2.1999999999999999E-2</v>
      </c>
      <c r="U315" s="66"/>
      <c r="V315" s="15"/>
      <c r="W315" s="87" t="s">
        <v>11</v>
      </c>
    </row>
    <row r="316" spans="1:23" x14ac:dyDescent="0.25">
      <c r="A316" s="266"/>
      <c r="B316" s="134" t="s">
        <v>4</v>
      </c>
      <c r="C316" s="85">
        <v>0.42709999999999998</v>
      </c>
      <c r="D316" s="85">
        <v>0.31040000000000001</v>
      </c>
      <c r="E316" s="165">
        <f t="shared" si="40"/>
        <v>0.11669999999999997</v>
      </c>
      <c r="F316" s="156">
        <f t="shared" si="34"/>
        <v>27.307799999999993</v>
      </c>
      <c r="G316" s="183">
        <f t="shared" si="42"/>
        <v>91.025999999999968</v>
      </c>
      <c r="H316" s="157">
        <f t="shared" si="36"/>
        <v>163.84679999999994</v>
      </c>
      <c r="I316" s="216"/>
      <c r="J316" s="222"/>
      <c r="K316" s="139">
        <v>13.25</v>
      </c>
      <c r="L316" s="139"/>
      <c r="M316" s="139"/>
      <c r="N316" s="15"/>
      <c r="O316" s="154">
        <v>1.68</v>
      </c>
      <c r="P316" s="181">
        <v>2.81E-2</v>
      </c>
      <c r="Q316" s="85">
        <v>5.8000000000000003E-2</v>
      </c>
      <c r="R316" s="142">
        <v>0.94</v>
      </c>
      <c r="S316" s="5">
        <v>2.5999999999999999E-2</v>
      </c>
      <c r="T316" s="32">
        <v>2.1999999999999999E-2</v>
      </c>
      <c r="U316" s="38"/>
      <c r="V316" s="15"/>
      <c r="W316" s="87" t="s">
        <v>11</v>
      </c>
    </row>
    <row r="317" spans="1:23" x14ac:dyDescent="0.25">
      <c r="A317" s="264">
        <v>41436</v>
      </c>
      <c r="B317" s="134" t="s">
        <v>1</v>
      </c>
      <c r="C317" s="85">
        <v>0.84430000000000005</v>
      </c>
      <c r="D317" s="85">
        <v>0.38009999999999999</v>
      </c>
      <c r="E317" s="165">
        <f t="shared" si="40"/>
        <v>0.46420000000000006</v>
      </c>
      <c r="F317" s="156">
        <f t="shared" si="34"/>
        <v>119.48508000000001</v>
      </c>
      <c r="G317" s="183">
        <f t="shared" si="42"/>
        <v>398.28360000000004</v>
      </c>
      <c r="H317" s="157">
        <f t="shared" si="36"/>
        <v>716.91048000000012</v>
      </c>
      <c r="I317" s="214">
        <f>SUM(G317:G319)</f>
        <v>857.23560000000009</v>
      </c>
      <c r="J317" s="220">
        <f>SUM(H317:H319)</f>
        <v>1543.0240800000001</v>
      </c>
      <c r="K317" s="139">
        <v>13</v>
      </c>
      <c r="L317" s="139">
        <v>2268</v>
      </c>
      <c r="M317" s="139">
        <v>6.05</v>
      </c>
      <c r="N317" s="15"/>
      <c r="O317" s="154"/>
      <c r="P317" s="181"/>
      <c r="Q317" s="181"/>
      <c r="R317" s="142"/>
      <c r="S317" s="5">
        <v>2.86E-2</v>
      </c>
      <c r="T317" s="32"/>
      <c r="U317" s="15"/>
      <c r="V317" s="15"/>
      <c r="W317" s="87" t="s">
        <v>11</v>
      </c>
    </row>
    <row r="318" spans="1:23" x14ac:dyDescent="0.25">
      <c r="A318" s="265"/>
      <c r="B318" s="134" t="s">
        <v>2</v>
      </c>
      <c r="C318" s="85">
        <v>0.87160000000000004</v>
      </c>
      <c r="D318" s="85">
        <v>0.42220000000000002</v>
      </c>
      <c r="E318" s="165">
        <f t="shared" si="40"/>
        <v>0.44940000000000002</v>
      </c>
      <c r="F318" s="156">
        <f t="shared" si="34"/>
        <v>105.15960000000001</v>
      </c>
      <c r="G318" s="183">
        <f t="shared" si="42"/>
        <v>350.53200000000004</v>
      </c>
      <c r="H318" s="157">
        <f t="shared" si="36"/>
        <v>630.95760000000007</v>
      </c>
      <c r="I318" s="215"/>
      <c r="J318" s="221"/>
      <c r="K318" s="139">
        <v>12.33</v>
      </c>
      <c r="L318" s="139">
        <v>2156</v>
      </c>
      <c r="M318" s="139" t="s">
        <v>21</v>
      </c>
      <c r="N318" s="15"/>
      <c r="O318" s="154">
        <v>1.86</v>
      </c>
      <c r="P318" s="85">
        <v>2.23E-2</v>
      </c>
      <c r="Q318" s="85">
        <v>4.9599999999999998E-2</v>
      </c>
      <c r="R318" s="142">
        <v>0.84</v>
      </c>
      <c r="S318" s="5">
        <v>2.5999999999999999E-2</v>
      </c>
      <c r="T318" s="32">
        <v>2.2599999999999999E-2</v>
      </c>
      <c r="U318" s="15"/>
      <c r="V318" s="15"/>
      <c r="W318" s="87" t="s">
        <v>11</v>
      </c>
    </row>
    <row r="319" spans="1:23" x14ac:dyDescent="0.25">
      <c r="A319" s="266"/>
      <c r="B319" s="134" t="s">
        <v>4</v>
      </c>
      <c r="C319" s="32">
        <v>0.42220000000000002</v>
      </c>
      <c r="D319" s="32">
        <v>0.28320000000000001</v>
      </c>
      <c r="E319" s="165">
        <f t="shared" si="40"/>
        <v>0.13900000000000001</v>
      </c>
      <c r="F319" s="156">
        <f t="shared" si="34"/>
        <v>32.525999999999996</v>
      </c>
      <c r="G319" s="183">
        <f t="shared" si="42"/>
        <v>108.41999999999999</v>
      </c>
      <c r="H319" s="157">
        <f t="shared" si="36"/>
        <v>195.15599999999998</v>
      </c>
      <c r="I319" s="216"/>
      <c r="J319" s="222"/>
      <c r="K319" s="139">
        <v>12.5</v>
      </c>
      <c r="L319" s="139"/>
      <c r="M319" s="139"/>
      <c r="N319" s="15"/>
      <c r="O319" s="154">
        <v>2.14</v>
      </c>
      <c r="P319" s="85">
        <v>2.81E-2</v>
      </c>
      <c r="Q319" s="85">
        <v>6.6000000000000003E-2</v>
      </c>
      <c r="R319" s="142">
        <v>0.82</v>
      </c>
      <c r="S319" s="5">
        <v>2.5999999999999999E-2</v>
      </c>
      <c r="T319" s="32">
        <v>2.2599999999999999E-2</v>
      </c>
      <c r="U319" s="38"/>
      <c r="V319" s="15"/>
      <c r="W319" s="87" t="s">
        <v>11</v>
      </c>
    </row>
    <row r="320" spans="1:23" x14ac:dyDescent="0.25">
      <c r="A320" s="264">
        <v>41437</v>
      </c>
      <c r="B320" s="134" t="s">
        <v>1</v>
      </c>
      <c r="C320" s="85">
        <v>0.88380000000000003</v>
      </c>
      <c r="D320" s="85">
        <v>0.60429999999999995</v>
      </c>
      <c r="E320" s="165">
        <f t="shared" si="40"/>
        <v>0.27950000000000008</v>
      </c>
      <c r="F320" s="156">
        <f t="shared" si="34"/>
        <v>59.868900000000025</v>
      </c>
      <c r="G320" s="183">
        <f t="shared" si="42"/>
        <v>199.5630000000001</v>
      </c>
      <c r="H320" s="157">
        <f t="shared" si="36"/>
        <v>359.21340000000021</v>
      </c>
      <c r="I320" s="214">
        <f>SUM(G320:G323)</f>
        <v>737.79780000000017</v>
      </c>
      <c r="J320" s="217">
        <f>SUM(H320:H323)</f>
        <v>1328.0360400000002</v>
      </c>
      <c r="K320" s="139">
        <v>10.75</v>
      </c>
      <c r="L320" s="139">
        <v>2204</v>
      </c>
      <c r="M320" s="139"/>
      <c r="N320" s="15"/>
      <c r="O320" s="30">
        <v>1.51</v>
      </c>
      <c r="P320" s="85">
        <v>2.23E-2</v>
      </c>
      <c r="Q320" s="85">
        <v>6.6299999999999998E-2</v>
      </c>
      <c r="R320" s="142">
        <v>0.79</v>
      </c>
      <c r="S320" s="5">
        <v>2.3800000000000002E-2</v>
      </c>
      <c r="T320" s="32"/>
      <c r="U320" s="15"/>
      <c r="V320" s="15"/>
      <c r="W320" s="87" t="s">
        <v>11</v>
      </c>
    </row>
    <row r="321" spans="1:23" x14ac:dyDescent="0.25">
      <c r="A321" s="265"/>
      <c r="B321" s="134" t="s">
        <v>1</v>
      </c>
      <c r="C321" s="197">
        <v>0.60289999999999999</v>
      </c>
      <c r="D321" s="197">
        <v>0.3332</v>
      </c>
      <c r="E321" s="165">
        <f t="shared" si="40"/>
        <v>0.2697</v>
      </c>
      <c r="F321" s="156">
        <f t="shared" si="34"/>
        <v>60.439770000000003</v>
      </c>
      <c r="G321" s="183">
        <f t="shared" si="42"/>
        <v>201.4659</v>
      </c>
      <c r="H321" s="157">
        <f t="shared" si="36"/>
        <v>362.63862</v>
      </c>
      <c r="I321" s="215"/>
      <c r="J321" s="218"/>
      <c r="K321" s="139">
        <v>0</v>
      </c>
      <c r="L321" s="139" t="s">
        <v>21</v>
      </c>
      <c r="M321" s="139" t="s">
        <v>21</v>
      </c>
      <c r="N321" s="15"/>
      <c r="O321" s="198"/>
      <c r="P321" s="197"/>
      <c r="Q321" s="197"/>
      <c r="R321" s="194">
        <v>0.73</v>
      </c>
      <c r="S321" s="14">
        <v>2.4899999999999999E-2</v>
      </c>
      <c r="T321" s="196"/>
      <c r="U321" s="192"/>
      <c r="V321" s="15"/>
      <c r="W321" s="87" t="s">
        <v>11</v>
      </c>
    </row>
    <row r="322" spans="1:23" x14ac:dyDescent="0.25">
      <c r="A322" s="265"/>
      <c r="B322" s="134" t="s">
        <v>2</v>
      </c>
      <c r="C322" s="197">
        <v>0.3332</v>
      </c>
      <c r="D322" s="197">
        <v>6.3500000000000001E-2</v>
      </c>
      <c r="E322" s="165">
        <f t="shared" si="40"/>
        <v>0.2697</v>
      </c>
      <c r="F322" s="156">
        <f t="shared" si="34"/>
        <v>60.439770000000003</v>
      </c>
      <c r="G322" s="183">
        <f t="shared" si="42"/>
        <v>201.4659</v>
      </c>
      <c r="H322" s="157">
        <f t="shared" si="36"/>
        <v>362.63862</v>
      </c>
      <c r="I322" s="215"/>
      <c r="J322" s="218"/>
      <c r="K322" s="139">
        <v>0</v>
      </c>
      <c r="L322" s="139" t="s">
        <v>21</v>
      </c>
      <c r="M322" s="139" t="s">
        <v>21</v>
      </c>
      <c r="N322" s="15"/>
      <c r="O322" s="198">
        <v>1.26</v>
      </c>
      <c r="P322" s="197">
        <v>3.0200000000000001E-2</v>
      </c>
      <c r="Q322" s="197">
        <v>6.0199999999999997E-2</v>
      </c>
      <c r="R322" s="194">
        <v>0.73</v>
      </c>
      <c r="S322" s="14">
        <v>2.4899999999999999E-2</v>
      </c>
      <c r="T322" s="196"/>
      <c r="U322" s="192"/>
      <c r="V322" s="15"/>
      <c r="W322" s="87" t="s">
        <v>11</v>
      </c>
    </row>
    <row r="323" spans="1:23" x14ac:dyDescent="0.25">
      <c r="A323" s="265"/>
      <c r="B323" s="193" t="s">
        <v>4</v>
      </c>
      <c r="C323" s="197">
        <v>1.016</v>
      </c>
      <c r="D323" s="197">
        <v>0.82650000000000001</v>
      </c>
      <c r="E323" s="165">
        <f t="shared" si="40"/>
        <v>0.1895</v>
      </c>
      <c r="F323" s="156">
        <f t="shared" si="34"/>
        <v>40.590900000000005</v>
      </c>
      <c r="G323" s="183">
        <f>F323/30*100</f>
        <v>135.30300000000003</v>
      </c>
      <c r="H323" s="157">
        <f t="shared" si="36"/>
        <v>243.54540000000006</v>
      </c>
      <c r="I323" s="216"/>
      <c r="J323" s="219"/>
      <c r="K323" s="193">
        <v>0</v>
      </c>
      <c r="L323" s="193" t="s">
        <v>21</v>
      </c>
      <c r="M323" s="193" t="s">
        <v>21</v>
      </c>
      <c r="N323" s="15"/>
      <c r="O323" s="198">
        <v>2.2599999999999998</v>
      </c>
      <c r="P323" s="197">
        <v>3.0200000000000001E-2</v>
      </c>
      <c r="Q323" s="197">
        <v>6.0199999999999997E-2</v>
      </c>
      <c r="R323" s="194">
        <v>0.75</v>
      </c>
      <c r="S323" s="14">
        <v>2.3800000000000002E-2</v>
      </c>
      <c r="T323" s="196">
        <v>0</v>
      </c>
      <c r="U323" s="195"/>
      <c r="V323" s="15"/>
      <c r="W323" s="87" t="s">
        <v>11</v>
      </c>
    </row>
    <row r="324" spans="1:23" x14ac:dyDescent="0.25">
      <c r="A324" s="270">
        <v>41438</v>
      </c>
      <c r="B324" s="134" t="s">
        <v>1</v>
      </c>
      <c r="C324" s="85">
        <v>0.69920000000000004</v>
      </c>
      <c r="D324" s="85">
        <v>0.51980000000000004</v>
      </c>
      <c r="E324" s="165">
        <f t="shared" si="40"/>
        <v>0.1794</v>
      </c>
      <c r="F324" s="156">
        <f t="shared" ref="F324:F387" si="43">(E324*$AB$1)*S324</f>
        <v>37.620180000000005</v>
      </c>
      <c r="G324" s="183">
        <f t="shared" si="42"/>
        <v>125.40060000000001</v>
      </c>
      <c r="H324" s="157">
        <f t="shared" ref="H324:H387" si="44">G324*$Y$1</f>
        <v>225.72108000000003</v>
      </c>
      <c r="I324" s="244">
        <f>SUM(G324:G325)</f>
        <v>200.33340000000004</v>
      </c>
      <c r="J324" s="271">
        <f>SUM(H324:H325)</f>
        <v>360.60012000000006</v>
      </c>
      <c r="K324" s="139">
        <v>0</v>
      </c>
      <c r="L324" s="139" t="s">
        <v>21</v>
      </c>
      <c r="M324" s="139" t="s">
        <v>21</v>
      </c>
      <c r="N324" s="16">
        <v>0.16400000000000001</v>
      </c>
      <c r="O324" s="30"/>
      <c r="P324" s="85"/>
      <c r="Q324" s="85"/>
      <c r="R324" s="142">
        <v>0.8</v>
      </c>
      <c r="S324" s="5">
        <v>2.3300000000000001E-2</v>
      </c>
      <c r="T324" s="32">
        <v>2.0199999999999999E-2</v>
      </c>
      <c r="U324" s="15"/>
      <c r="V324" s="15"/>
      <c r="W324" s="87" t="s">
        <v>11</v>
      </c>
    </row>
    <row r="325" spans="1:23" x14ac:dyDescent="0.25">
      <c r="A325" s="265"/>
      <c r="B325" s="134" t="s">
        <v>4</v>
      </c>
      <c r="C325" s="85">
        <v>0.51980000000000004</v>
      </c>
      <c r="D325" s="85">
        <v>0.41260000000000002</v>
      </c>
      <c r="E325" s="165">
        <f t="shared" si="40"/>
        <v>0.10720000000000002</v>
      </c>
      <c r="F325" s="156">
        <f t="shared" si="43"/>
        <v>22.479840000000006</v>
      </c>
      <c r="G325" s="183">
        <f t="shared" si="42"/>
        <v>74.932800000000015</v>
      </c>
      <c r="H325" s="157">
        <f t="shared" si="44"/>
        <v>134.87904000000003</v>
      </c>
      <c r="I325" s="246"/>
      <c r="J325" s="272"/>
      <c r="K325" s="139">
        <v>0</v>
      </c>
      <c r="L325" s="139" t="s">
        <v>21</v>
      </c>
      <c r="M325" s="139" t="s">
        <v>21</v>
      </c>
      <c r="N325" s="15"/>
      <c r="O325" s="30"/>
      <c r="P325" s="85"/>
      <c r="Q325" s="85"/>
      <c r="R325" s="142">
        <v>0.8</v>
      </c>
      <c r="S325" s="5">
        <v>2.3300000000000001E-2</v>
      </c>
      <c r="T325" s="32">
        <v>2.0199999999999999E-2</v>
      </c>
      <c r="U325" s="15"/>
      <c r="V325" s="15"/>
      <c r="W325" s="87" t="s">
        <v>11</v>
      </c>
    </row>
    <row r="326" spans="1:23" x14ac:dyDescent="0.25">
      <c r="A326" s="264">
        <v>41439</v>
      </c>
      <c r="B326" s="134" t="s">
        <v>2</v>
      </c>
      <c r="C326" s="85">
        <v>0.92</v>
      </c>
      <c r="D326" s="85">
        <v>0.5</v>
      </c>
      <c r="E326" s="165">
        <f t="shared" si="40"/>
        <v>0.42000000000000004</v>
      </c>
      <c r="F326" s="156">
        <f t="shared" si="43"/>
        <v>96.012000000000015</v>
      </c>
      <c r="G326" s="183">
        <f t="shared" si="42"/>
        <v>320.04000000000008</v>
      </c>
      <c r="H326" s="157">
        <f t="shared" si="44"/>
        <v>576.07200000000012</v>
      </c>
      <c r="I326" s="214">
        <f>SUM(G326:G328)</f>
        <v>790.7700000000001</v>
      </c>
      <c r="J326" s="214">
        <f>SUM(H326:H328)</f>
        <v>1423.3860000000002</v>
      </c>
      <c r="K326" s="139">
        <v>15.67</v>
      </c>
      <c r="L326" s="139">
        <v>2300</v>
      </c>
      <c r="M326" s="139">
        <v>5.89</v>
      </c>
      <c r="N326" s="15"/>
      <c r="O326" s="30"/>
      <c r="P326" s="85"/>
      <c r="Q326" s="85"/>
      <c r="R326" s="142">
        <v>0.76</v>
      </c>
      <c r="S326" s="5">
        <v>2.5399999999999999E-2</v>
      </c>
      <c r="T326" s="32">
        <v>2.29E-2</v>
      </c>
      <c r="U326" s="15"/>
      <c r="V326" s="15"/>
    </row>
    <row r="327" spans="1:23" x14ac:dyDescent="0.25">
      <c r="A327" s="270"/>
      <c r="B327" s="134" t="s">
        <v>1</v>
      </c>
      <c r="C327" s="85">
        <v>0.9</v>
      </c>
      <c r="D327" s="85">
        <v>0.51</v>
      </c>
      <c r="E327" s="165">
        <f t="shared" si="40"/>
        <v>0.39</v>
      </c>
      <c r="F327" s="156">
        <f t="shared" si="43"/>
        <v>115.479</v>
      </c>
      <c r="G327" s="183">
        <f t="shared" si="42"/>
        <v>384.93</v>
      </c>
      <c r="H327" s="157">
        <f t="shared" si="44"/>
        <v>692.87400000000002</v>
      </c>
      <c r="I327" s="215"/>
      <c r="J327" s="215"/>
      <c r="K327" s="139">
        <v>14.25</v>
      </c>
      <c r="L327" s="139">
        <v>2216</v>
      </c>
      <c r="M327" s="139">
        <v>6.01</v>
      </c>
      <c r="N327" s="15"/>
      <c r="O327" s="30"/>
      <c r="P327" s="85"/>
      <c r="Q327" s="85"/>
      <c r="R327" s="142">
        <v>0.84</v>
      </c>
      <c r="S327" s="5">
        <v>3.2899999999999999E-2</v>
      </c>
      <c r="T327" s="32">
        <v>2.29E-2</v>
      </c>
      <c r="U327" s="15"/>
      <c r="V327" s="15"/>
    </row>
    <row r="328" spans="1:23" x14ac:dyDescent="0.25">
      <c r="A328" s="266"/>
      <c r="B328" s="134" t="s">
        <v>4</v>
      </c>
      <c r="C328" s="85">
        <v>0.51</v>
      </c>
      <c r="D328" s="85">
        <v>0.41</v>
      </c>
      <c r="E328" s="165">
        <f t="shared" si="40"/>
        <v>0.10000000000000003</v>
      </c>
      <c r="F328" s="156">
        <f t="shared" si="43"/>
        <v>25.740000000000009</v>
      </c>
      <c r="G328" s="183">
        <f t="shared" si="42"/>
        <v>85.800000000000026</v>
      </c>
      <c r="H328" s="157">
        <f t="shared" si="44"/>
        <v>154.44000000000005</v>
      </c>
      <c r="I328" s="216"/>
      <c r="J328" s="216"/>
      <c r="K328" s="139">
        <v>12.67</v>
      </c>
      <c r="L328" s="139"/>
      <c r="M328" s="139"/>
      <c r="N328" s="15"/>
      <c r="O328" s="30"/>
      <c r="P328" s="85"/>
      <c r="Q328" s="85"/>
      <c r="R328" s="142">
        <v>0.86</v>
      </c>
      <c r="S328" s="5">
        <v>2.86E-2</v>
      </c>
      <c r="T328" s="32">
        <v>2.8400000000000002E-2</v>
      </c>
      <c r="U328" s="15"/>
      <c r="V328" s="15"/>
    </row>
    <row r="329" spans="1:23" x14ac:dyDescent="0.25">
      <c r="A329" s="264">
        <v>41440</v>
      </c>
      <c r="B329" s="134" t="s">
        <v>2</v>
      </c>
      <c r="C329" s="85">
        <v>0.85799999999999998</v>
      </c>
      <c r="D329" s="85">
        <v>0.56620000000000004</v>
      </c>
      <c r="E329" s="165">
        <f t="shared" si="40"/>
        <v>0.29179999999999995</v>
      </c>
      <c r="F329" s="156">
        <f t="shared" si="43"/>
        <v>77.998139999999978</v>
      </c>
      <c r="G329" s="183">
        <f t="shared" si="42"/>
        <v>259.99379999999996</v>
      </c>
      <c r="H329" s="157">
        <f t="shared" si="44"/>
        <v>467.98883999999993</v>
      </c>
      <c r="I329" s="214">
        <f>SUM(G329:G332)</f>
        <v>749.79090000000019</v>
      </c>
      <c r="J329" s="214">
        <f>SUM(H329:H332)</f>
        <v>1349.6236200000003</v>
      </c>
      <c r="K329" s="139">
        <v>8.08</v>
      </c>
      <c r="L329" s="139">
        <v>2337</v>
      </c>
      <c r="M329" s="139">
        <v>5.99</v>
      </c>
      <c r="N329" s="46">
        <v>0.87</v>
      </c>
      <c r="O329" s="30">
        <v>1.29</v>
      </c>
      <c r="P329" s="85">
        <v>2.4400000000000002E-2</v>
      </c>
      <c r="Q329" s="85">
        <v>5.2400000000000002E-2</v>
      </c>
      <c r="R329" s="142">
        <v>0.86</v>
      </c>
      <c r="S329" s="5">
        <v>2.9700000000000001E-2</v>
      </c>
      <c r="T329" s="32">
        <v>2.5899999999999999E-2</v>
      </c>
      <c r="U329" s="15"/>
      <c r="V329" s="15"/>
    </row>
    <row r="330" spans="1:23" x14ac:dyDescent="0.25">
      <c r="A330" s="270"/>
      <c r="B330" s="134" t="s">
        <v>1</v>
      </c>
      <c r="C330" s="85">
        <v>0.56620000000000004</v>
      </c>
      <c r="D330" s="85">
        <v>0.1711</v>
      </c>
      <c r="E330" s="165">
        <f t="shared" si="40"/>
        <v>0.39510000000000001</v>
      </c>
      <c r="F330" s="156">
        <f t="shared" si="43"/>
        <v>86.763960000000012</v>
      </c>
      <c r="G330" s="183">
        <f t="shared" si="42"/>
        <v>289.21320000000009</v>
      </c>
      <c r="H330" s="157">
        <f t="shared" si="44"/>
        <v>520.58376000000021</v>
      </c>
      <c r="I330" s="215"/>
      <c r="J330" s="215"/>
      <c r="K330" s="139">
        <v>10.33</v>
      </c>
      <c r="L330" s="139">
        <v>2166</v>
      </c>
      <c r="M330" s="139">
        <v>6.12</v>
      </c>
      <c r="N330" s="200"/>
      <c r="O330" s="30">
        <v>1.04</v>
      </c>
      <c r="P330" s="85">
        <v>2.5399999999999999E-2</v>
      </c>
      <c r="Q330" s="85">
        <v>6.4000000000000001E-2</v>
      </c>
      <c r="R330" s="142">
        <v>0.95</v>
      </c>
      <c r="S330" s="5">
        <v>2.4400000000000002E-2</v>
      </c>
      <c r="T330" s="32"/>
      <c r="U330" s="15"/>
      <c r="V330" s="15"/>
    </row>
    <row r="331" spans="1:23" x14ac:dyDescent="0.25">
      <c r="A331" s="265"/>
      <c r="B331" s="134" t="s">
        <v>2</v>
      </c>
      <c r="C331" s="85">
        <v>0.98409999999999997</v>
      </c>
      <c r="D331" s="85">
        <v>0.73329999999999995</v>
      </c>
      <c r="E331" s="165">
        <f t="shared" si="40"/>
        <v>0.25080000000000002</v>
      </c>
      <c r="F331" s="156">
        <f t="shared" si="43"/>
        <v>44.241120000000002</v>
      </c>
      <c r="G331" s="183">
        <f t="shared" si="42"/>
        <v>147.47040000000001</v>
      </c>
      <c r="H331" s="157">
        <f t="shared" si="44"/>
        <v>265.44672000000003</v>
      </c>
      <c r="I331" s="215"/>
      <c r="J331" s="215"/>
      <c r="K331" s="139">
        <v>5.33</v>
      </c>
      <c r="L331" s="139">
        <v>2046</v>
      </c>
      <c r="M331" s="139">
        <v>6.15</v>
      </c>
      <c r="N331" s="200"/>
      <c r="O331" s="30">
        <v>1.55</v>
      </c>
      <c r="P331" s="85">
        <v>2.7E-2</v>
      </c>
      <c r="Q331" s="85">
        <v>5.8000000000000003E-2</v>
      </c>
      <c r="R331" s="142">
        <v>0.92</v>
      </c>
      <c r="S331" s="5">
        <v>1.9599999999999999E-2</v>
      </c>
      <c r="T331" s="32"/>
      <c r="U331" s="15"/>
      <c r="V331" s="15"/>
    </row>
    <row r="332" spans="1:23" x14ac:dyDescent="0.25">
      <c r="A332" s="265"/>
      <c r="B332" s="199" t="s">
        <v>4</v>
      </c>
      <c r="C332" s="85">
        <v>0.73309999999999997</v>
      </c>
      <c r="D332" s="85">
        <v>0.63739999999999997</v>
      </c>
      <c r="E332" s="165">
        <f t="shared" si="40"/>
        <v>9.5700000000000007E-2</v>
      </c>
      <c r="F332" s="156">
        <f t="shared" si="43"/>
        <v>15.934050000000001</v>
      </c>
      <c r="G332" s="183">
        <f t="shared" si="42"/>
        <v>53.113500000000002</v>
      </c>
      <c r="H332" s="157">
        <f t="shared" si="44"/>
        <v>95.604300000000009</v>
      </c>
      <c r="I332" s="216"/>
      <c r="J332" s="216"/>
      <c r="K332" s="199">
        <v>10.83</v>
      </c>
      <c r="L332" s="199"/>
      <c r="M332" s="199"/>
      <c r="N332" s="46">
        <v>0.1</v>
      </c>
      <c r="O332" s="30">
        <v>1.45</v>
      </c>
      <c r="P332" s="85">
        <v>1.5900000000000001E-2</v>
      </c>
      <c r="Q332" s="85">
        <v>6.8000000000000005E-2</v>
      </c>
      <c r="R332" s="199">
        <v>0.92</v>
      </c>
      <c r="S332" s="5">
        <v>1.8499999999999999E-2</v>
      </c>
      <c r="T332" s="32"/>
      <c r="U332" s="15"/>
      <c r="V332" s="15"/>
    </row>
    <row r="333" spans="1:23" s="87" customFormat="1" x14ac:dyDescent="0.25">
      <c r="A333" s="270">
        <v>41441</v>
      </c>
      <c r="B333" s="199" t="s">
        <v>1</v>
      </c>
      <c r="C333" s="32">
        <v>0.94669999999999999</v>
      </c>
      <c r="D333" s="32">
        <v>0.35599999999999998</v>
      </c>
      <c r="E333" s="165">
        <f t="shared" si="40"/>
        <v>0.5907</v>
      </c>
      <c r="F333" s="156">
        <f t="shared" si="43"/>
        <v>132.37586999999999</v>
      </c>
      <c r="G333" s="183">
        <f t="shared" si="42"/>
        <v>441.25290000000001</v>
      </c>
      <c r="H333" s="157">
        <f t="shared" si="44"/>
        <v>794.25522000000001</v>
      </c>
      <c r="I333" s="214">
        <f>SUM(G333:G335)</f>
        <v>675.81090000000006</v>
      </c>
      <c r="J333" s="214">
        <f>SUM(H333:H335)</f>
        <v>1216.4596199999999</v>
      </c>
      <c r="K333" s="199">
        <v>12.5</v>
      </c>
      <c r="L333" s="199">
        <v>2156</v>
      </c>
      <c r="M333" s="199">
        <v>6.12</v>
      </c>
      <c r="N333" s="199"/>
      <c r="O333" s="199"/>
      <c r="P333" s="32"/>
      <c r="Q333" s="32"/>
      <c r="R333" s="199"/>
      <c r="S333" s="5">
        <v>2.4899999999999999E-2</v>
      </c>
      <c r="T333" s="32"/>
      <c r="U333" s="201"/>
      <c r="V333" s="68"/>
    </row>
    <row r="334" spans="1:23" x14ac:dyDescent="0.25">
      <c r="A334" s="265"/>
      <c r="B334" s="134" t="s">
        <v>2</v>
      </c>
      <c r="C334" s="85">
        <v>0.35599999999999998</v>
      </c>
      <c r="D334" s="85">
        <v>0.1226</v>
      </c>
      <c r="E334" s="165">
        <f t="shared" si="40"/>
        <v>0.2334</v>
      </c>
      <c r="F334" s="156">
        <f t="shared" si="43"/>
        <v>52.304939999999995</v>
      </c>
      <c r="G334" s="183">
        <f t="shared" si="42"/>
        <v>174.34979999999999</v>
      </c>
      <c r="H334" s="157">
        <f t="shared" si="44"/>
        <v>313.82963999999998</v>
      </c>
      <c r="I334" s="215"/>
      <c r="J334" s="215"/>
      <c r="K334" s="139">
        <v>10.42</v>
      </c>
      <c r="L334" s="139">
        <v>2114</v>
      </c>
      <c r="M334" s="139">
        <v>6.18</v>
      </c>
      <c r="N334" s="200"/>
      <c r="O334" s="154"/>
      <c r="P334" s="85"/>
      <c r="Q334" s="85"/>
      <c r="R334" s="142"/>
      <c r="S334" s="5">
        <v>2.4899999999999999E-2</v>
      </c>
      <c r="T334" s="32"/>
      <c r="U334" s="15"/>
      <c r="V334" s="15"/>
    </row>
    <row r="335" spans="1:23" x14ac:dyDescent="0.25">
      <c r="A335" s="266"/>
      <c r="B335" s="134" t="s">
        <v>4</v>
      </c>
      <c r="C335" s="85">
        <v>0.1226</v>
      </c>
      <c r="D335" s="85">
        <v>4.2000000000000003E-2</v>
      </c>
      <c r="E335" s="165">
        <f t="shared" si="40"/>
        <v>8.0600000000000005E-2</v>
      </c>
      <c r="F335" s="156">
        <f t="shared" si="43"/>
        <v>18.062460000000002</v>
      </c>
      <c r="G335" s="183">
        <f t="shared" si="42"/>
        <v>60.208199999999998</v>
      </c>
      <c r="H335" s="157">
        <f t="shared" si="44"/>
        <v>108.37475999999999</v>
      </c>
      <c r="I335" s="216"/>
      <c r="J335" s="216"/>
      <c r="K335" s="139">
        <v>12.42</v>
      </c>
      <c r="L335" s="139"/>
      <c r="M335" s="139"/>
      <c r="N335" s="200"/>
      <c r="O335" s="154"/>
      <c r="P335" s="85"/>
      <c r="Q335" s="85"/>
      <c r="R335" s="142"/>
      <c r="S335" s="5">
        <v>2.4899999999999999E-2</v>
      </c>
      <c r="T335" s="32"/>
      <c r="U335" s="15"/>
      <c r="V335" s="15"/>
    </row>
    <row r="336" spans="1:23" x14ac:dyDescent="0.25">
      <c r="A336" s="264">
        <v>41442</v>
      </c>
      <c r="B336" s="134" t="s">
        <v>1</v>
      </c>
      <c r="C336" s="85">
        <v>0.65</v>
      </c>
      <c r="D336" s="85">
        <v>0.34</v>
      </c>
      <c r="E336" s="165">
        <f t="shared" si="40"/>
        <v>0.31</v>
      </c>
      <c r="F336" s="156">
        <f t="shared" si="43"/>
        <v>82.863</v>
      </c>
      <c r="G336" s="183">
        <f t="shared" si="42"/>
        <v>276.20999999999998</v>
      </c>
      <c r="H336" s="157">
        <f t="shared" si="44"/>
        <v>497.178</v>
      </c>
      <c r="I336" s="214">
        <f>SUM(G336:G338)</f>
        <v>276.20999999999998</v>
      </c>
      <c r="J336" s="214">
        <f>SUM(H336:H338)</f>
        <v>497.178</v>
      </c>
      <c r="K336" s="139"/>
      <c r="L336" s="139"/>
      <c r="M336" s="139"/>
      <c r="N336" s="46">
        <v>0.2</v>
      </c>
      <c r="O336" s="154"/>
      <c r="P336" s="85"/>
      <c r="Q336" s="85"/>
      <c r="R336" s="142"/>
      <c r="S336" s="5">
        <v>2.9700000000000001E-2</v>
      </c>
      <c r="T336" s="32"/>
      <c r="U336" s="15"/>
      <c r="V336" s="15"/>
    </row>
    <row r="337" spans="1:22" x14ac:dyDescent="0.25">
      <c r="A337" s="265"/>
      <c r="B337" s="134" t="s">
        <v>2</v>
      </c>
      <c r="C337" s="85"/>
      <c r="D337" s="85"/>
      <c r="E337" s="165">
        <f t="shared" si="40"/>
        <v>0</v>
      </c>
      <c r="F337" s="156">
        <f t="shared" si="43"/>
        <v>0</v>
      </c>
      <c r="G337" s="183">
        <v>0</v>
      </c>
      <c r="H337" s="157">
        <f t="shared" si="44"/>
        <v>0</v>
      </c>
      <c r="I337" s="215"/>
      <c r="J337" s="215"/>
      <c r="K337" s="139"/>
      <c r="L337" s="139"/>
      <c r="M337" s="139"/>
      <c r="N337" s="200"/>
      <c r="O337" s="154"/>
      <c r="P337" s="85"/>
      <c r="Q337" s="85"/>
      <c r="R337" s="142"/>
      <c r="S337" s="5"/>
      <c r="T337" s="32"/>
      <c r="U337" s="15"/>
      <c r="V337" s="15"/>
    </row>
    <row r="338" spans="1:22" x14ac:dyDescent="0.25">
      <c r="A338" s="266"/>
      <c r="B338" s="134" t="s">
        <v>4</v>
      </c>
      <c r="C338" s="85"/>
      <c r="D338" s="85"/>
      <c r="E338" s="165">
        <f t="shared" si="40"/>
        <v>0</v>
      </c>
      <c r="F338" s="156">
        <f t="shared" si="43"/>
        <v>0</v>
      </c>
      <c r="G338" s="183">
        <v>0</v>
      </c>
      <c r="H338" s="157">
        <f>G338*$Y$1</f>
        <v>0</v>
      </c>
      <c r="I338" s="216"/>
      <c r="J338" s="216"/>
      <c r="K338" s="139"/>
      <c r="L338" s="139"/>
      <c r="M338" s="139"/>
      <c r="N338" s="200"/>
      <c r="O338" s="154"/>
      <c r="P338" s="85"/>
      <c r="Q338" s="85"/>
      <c r="R338" s="142"/>
      <c r="S338" s="5"/>
      <c r="T338" s="32"/>
      <c r="U338" s="15"/>
      <c r="V338" s="15"/>
    </row>
    <row r="339" spans="1:22" x14ac:dyDescent="0.25">
      <c r="A339" s="264">
        <v>41443</v>
      </c>
      <c r="B339" s="134"/>
      <c r="C339" s="85"/>
      <c r="D339" s="85"/>
      <c r="E339" s="165">
        <f t="shared" si="40"/>
        <v>0</v>
      </c>
      <c r="F339" s="156">
        <f t="shared" si="43"/>
        <v>0</v>
      </c>
      <c r="G339" s="183">
        <f t="shared" si="42"/>
        <v>0</v>
      </c>
      <c r="H339" s="157">
        <f t="shared" si="44"/>
        <v>0</v>
      </c>
      <c r="I339" s="15"/>
      <c r="J339" s="15"/>
      <c r="K339" s="139"/>
      <c r="L339" s="139"/>
      <c r="M339" s="139"/>
      <c r="N339" s="15"/>
      <c r="O339" s="154"/>
      <c r="P339" s="85"/>
      <c r="Q339" s="85"/>
      <c r="R339" s="142"/>
      <c r="S339" s="5"/>
      <c r="T339" s="32"/>
      <c r="U339" s="15"/>
      <c r="V339" s="15"/>
    </row>
    <row r="340" spans="1:22" x14ac:dyDescent="0.25">
      <c r="A340" s="265"/>
      <c r="B340" s="134"/>
      <c r="C340" s="85"/>
      <c r="D340" s="85"/>
      <c r="E340" s="165">
        <f t="shared" si="40"/>
        <v>0</v>
      </c>
      <c r="F340" s="156">
        <f t="shared" si="43"/>
        <v>0</v>
      </c>
      <c r="G340" s="183">
        <f t="shared" si="42"/>
        <v>0</v>
      </c>
      <c r="H340" s="157">
        <f t="shared" si="44"/>
        <v>0</v>
      </c>
      <c r="I340" s="15"/>
      <c r="J340" s="15"/>
      <c r="K340" s="139"/>
      <c r="L340" s="139"/>
      <c r="M340" s="139"/>
      <c r="N340" s="15"/>
      <c r="O340" s="154"/>
      <c r="P340" s="85"/>
      <c r="Q340" s="85"/>
      <c r="R340" s="142"/>
      <c r="S340" s="5"/>
      <c r="T340" s="32"/>
      <c r="U340" s="15"/>
      <c r="V340" s="15"/>
    </row>
    <row r="341" spans="1:22" x14ac:dyDescent="0.25">
      <c r="A341" s="266"/>
      <c r="B341" s="134"/>
      <c r="C341" s="85"/>
      <c r="D341" s="85"/>
      <c r="E341" s="165">
        <f t="shared" si="40"/>
        <v>0</v>
      </c>
      <c r="F341" s="156">
        <f t="shared" si="43"/>
        <v>0</v>
      </c>
      <c r="G341" s="183">
        <f t="shared" si="42"/>
        <v>0</v>
      </c>
      <c r="H341" s="157">
        <f t="shared" si="44"/>
        <v>0</v>
      </c>
      <c r="I341" s="15"/>
      <c r="J341" s="15"/>
      <c r="K341" s="139"/>
      <c r="L341" s="139"/>
      <c r="M341" s="139"/>
      <c r="N341" s="15"/>
      <c r="O341" s="154"/>
      <c r="P341" s="85"/>
      <c r="Q341" s="85"/>
      <c r="R341" s="142"/>
      <c r="S341" s="5"/>
      <c r="T341" s="32"/>
      <c r="U341" s="15"/>
      <c r="V341" s="15"/>
    </row>
    <row r="342" spans="1:22" x14ac:dyDescent="0.25">
      <c r="A342" s="264">
        <v>41444</v>
      </c>
      <c r="B342" s="134"/>
      <c r="C342" s="85"/>
      <c r="D342" s="85"/>
      <c r="E342" s="165">
        <f t="shared" si="40"/>
        <v>0</v>
      </c>
      <c r="F342" s="156">
        <f t="shared" si="43"/>
        <v>0</v>
      </c>
      <c r="G342" s="183">
        <f t="shared" si="42"/>
        <v>0</v>
      </c>
      <c r="H342" s="157">
        <f t="shared" si="44"/>
        <v>0</v>
      </c>
      <c r="I342" s="15"/>
      <c r="J342" s="15"/>
      <c r="K342" s="139"/>
      <c r="L342" s="139"/>
      <c r="M342" s="139"/>
      <c r="N342" s="15"/>
      <c r="O342" s="154"/>
      <c r="P342" s="85"/>
      <c r="Q342" s="85"/>
      <c r="R342" s="142"/>
      <c r="S342" s="5"/>
      <c r="T342" s="32"/>
      <c r="U342" s="15"/>
      <c r="V342" s="15"/>
    </row>
    <row r="343" spans="1:22" x14ac:dyDescent="0.25">
      <c r="A343" s="265"/>
      <c r="B343" s="134"/>
      <c r="C343" s="85"/>
      <c r="D343" s="85"/>
      <c r="E343" s="165">
        <f t="shared" si="40"/>
        <v>0</v>
      </c>
      <c r="F343" s="156">
        <f t="shared" si="43"/>
        <v>0</v>
      </c>
      <c r="G343" s="183">
        <f t="shared" si="42"/>
        <v>0</v>
      </c>
      <c r="H343" s="157">
        <f t="shared" si="44"/>
        <v>0</v>
      </c>
      <c r="I343" s="15"/>
      <c r="J343" s="15"/>
      <c r="K343" s="139"/>
      <c r="L343" s="139"/>
      <c r="M343" s="139"/>
      <c r="N343" s="15"/>
      <c r="O343" s="154"/>
      <c r="P343" s="85"/>
      <c r="Q343" s="85"/>
      <c r="R343" s="142"/>
      <c r="S343" s="5"/>
      <c r="T343" s="32"/>
      <c r="U343" s="15"/>
      <c r="V343" s="15"/>
    </row>
    <row r="344" spans="1:22" x14ac:dyDescent="0.25">
      <c r="A344" s="266"/>
      <c r="B344" s="134"/>
      <c r="C344" s="85"/>
      <c r="D344" s="85"/>
      <c r="E344" s="165">
        <f t="shared" si="40"/>
        <v>0</v>
      </c>
      <c r="F344" s="156">
        <f t="shared" si="43"/>
        <v>0</v>
      </c>
      <c r="G344" s="183">
        <f t="shared" si="42"/>
        <v>0</v>
      </c>
      <c r="H344" s="157">
        <f t="shared" si="44"/>
        <v>0</v>
      </c>
      <c r="I344" s="15"/>
      <c r="J344" s="15"/>
      <c r="K344" s="139"/>
      <c r="L344" s="139"/>
      <c r="M344" s="139"/>
      <c r="N344" s="15"/>
      <c r="O344" s="154"/>
      <c r="P344" s="85"/>
      <c r="Q344" s="85"/>
      <c r="R344" s="142"/>
      <c r="S344" s="5"/>
      <c r="T344" s="32"/>
      <c r="U344" s="15"/>
      <c r="V344" s="15"/>
    </row>
    <row r="345" spans="1:22" x14ac:dyDescent="0.25">
      <c r="A345" s="264">
        <v>41445</v>
      </c>
      <c r="B345" s="134"/>
      <c r="C345" s="85"/>
      <c r="D345" s="85"/>
      <c r="E345" s="165">
        <f t="shared" si="40"/>
        <v>0</v>
      </c>
      <c r="F345" s="156">
        <f t="shared" si="43"/>
        <v>0</v>
      </c>
      <c r="G345" s="183">
        <f t="shared" si="42"/>
        <v>0</v>
      </c>
      <c r="H345" s="157">
        <f t="shared" si="44"/>
        <v>0</v>
      </c>
      <c r="I345" s="15"/>
      <c r="J345" s="15"/>
      <c r="K345" s="139"/>
      <c r="L345" s="139"/>
      <c r="M345" s="139"/>
      <c r="N345" s="15"/>
      <c r="O345" s="154"/>
      <c r="P345" s="85"/>
      <c r="Q345" s="85"/>
      <c r="R345" s="142"/>
      <c r="S345" s="5"/>
      <c r="T345" s="32"/>
      <c r="U345" s="15"/>
      <c r="V345" s="15"/>
    </row>
    <row r="346" spans="1:22" x14ac:dyDescent="0.25">
      <c r="A346" s="265"/>
      <c r="B346" s="134"/>
      <c r="C346" s="85"/>
      <c r="D346" s="85"/>
      <c r="E346" s="165">
        <f t="shared" si="40"/>
        <v>0</v>
      </c>
      <c r="F346" s="156">
        <f t="shared" si="43"/>
        <v>0</v>
      </c>
      <c r="G346" s="183">
        <f t="shared" si="42"/>
        <v>0</v>
      </c>
      <c r="H346" s="157">
        <f t="shared" si="44"/>
        <v>0</v>
      </c>
      <c r="I346" s="15"/>
      <c r="J346" s="15"/>
      <c r="K346" s="139"/>
      <c r="L346" s="139"/>
      <c r="M346" s="139"/>
      <c r="N346" s="15"/>
      <c r="O346" s="154"/>
      <c r="P346" s="85"/>
      <c r="Q346" s="85"/>
      <c r="R346" s="142"/>
      <c r="S346" s="5"/>
      <c r="T346" s="32"/>
      <c r="U346" s="15"/>
      <c r="V346" s="15"/>
    </row>
    <row r="347" spans="1:22" x14ac:dyDescent="0.25">
      <c r="A347" s="266"/>
      <c r="B347" s="134"/>
      <c r="C347" s="85"/>
      <c r="D347" s="85"/>
      <c r="E347" s="165">
        <f t="shared" si="40"/>
        <v>0</v>
      </c>
      <c r="F347" s="156">
        <f t="shared" si="43"/>
        <v>0</v>
      </c>
      <c r="G347" s="183">
        <f t="shared" si="42"/>
        <v>0</v>
      </c>
      <c r="H347" s="157">
        <f t="shared" si="44"/>
        <v>0</v>
      </c>
      <c r="I347" s="15"/>
      <c r="J347" s="15"/>
      <c r="K347" s="139"/>
      <c r="L347" s="139"/>
      <c r="M347" s="139"/>
      <c r="N347" s="15"/>
      <c r="O347" s="154"/>
      <c r="P347" s="85"/>
      <c r="Q347" s="85"/>
      <c r="R347" s="142"/>
      <c r="S347" s="5"/>
      <c r="T347" s="32"/>
      <c r="U347" s="15"/>
      <c r="V347" s="15"/>
    </row>
    <row r="348" spans="1:22" x14ac:dyDescent="0.25">
      <c r="A348" s="264">
        <v>41446</v>
      </c>
      <c r="B348" s="134"/>
      <c r="C348" s="85"/>
      <c r="D348" s="85"/>
      <c r="E348" s="165">
        <f t="shared" si="40"/>
        <v>0</v>
      </c>
      <c r="F348" s="156">
        <f t="shared" si="43"/>
        <v>0</v>
      </c>
      <c r="G348" s="183">
        <f t="shared" si="42"/>
        <v>0</v>
      </c>
      <c r="H348" s="157">
        <f t="shared" si="44"/>
        <v>0</v>
      </c>
      <c r="I348" s="15"/>
      <c r="J348" s="15"/>
      <c r="K348" s="139"/>
      <c r="L348" s="139"/>
      <c r="M348" s="139"/>
      <c r="N348" s="15"/>
      <c r="O348" s="154"/>
      <c r="P348" s="85"/>
      <c r="Q348" s="85"/>
      <c r="R348" s="142"/>
      <c r="S348" s="5"/>
      <c r="T348" s="32"/>
      <c r="U348" s="15"/>
      <c r="V348" s="15"/>
    </row>
    <row r="349" spans="1:22" x14ac:dyDescent="0.25">
      <c r="A349" s="265"/>
      <c r="B349" s="134"/>
      <c r="C349" s="85"/>
      <c r="D349" s="85"/>
      <c r="E349" s="165">
        <f t="shared" ref="E349:E412" si="45">C349-D349</f>
        <v>0</v>
      </c>
      <c r="F349" s="156">
        <f t="shared" si="43"/>
        <v>0</v>
      </c>
      <c r="G349" s="183">
        <f t="shared" si="42"/>
        <v>0</v>
      </c>
      <c r="H349" s="157">
        <f t="shared" si="44"/>
        <v>0</v>
      </c>
      <c r="I349" s="15"/>
      <c r="J349" s="15"/>
      <c r="K349" s="139"/>
      <c r="L349" s="139"/>
      <c r="M349" s="139"/>
      <c r="N349" s="15"/>
      <c r="O349" s="154"/>
      <c r="P349" s="85"/>
      <c r="Q349" s="85"/>
      <c r="R349" s="142"/>
      <c r="S349" s="5"/>
      <c r="T349" s="32"/>
      <c r="U349" s="15"/>
      <c r="V349" s="15"/>
    </row>
    <row r="350" spans="1:22" x14ac:dyDescent="0.25">
      <c r="A350" s="266"/>
      <c r="B350" s="134"/>
      <c r="C350" s="85"/>
      <c r="D350" s="85"/>
      <c r="E350" s="165">
        <f t="shared" si="45"/>
        <v>0</v>
      </c>
      <c r="F350" s="156">
        <f t="shared" si="43"/>
        <v>0</v>
      </c>
      <c r="G350" s="183">
        <f t="shared" si="42"/>
        <v>0</v>
      </c>
      <c r="H350" s="157">
        <f t="shared" si="44"/>
        <v>0</v>
      </c>
      <c r="I350" s="15"/>
      <c r="J350" s="15"/>
      <c r="K350" s="139"/>
      <c r="L350" s="139"/>
      <c r="M350" s="139"/>
      <c r="N350" s="15"/>
      <c r="O350" s="154"/>
      <c r="P350" s="85"/>
      <c r="Q350" s="85"/>
      <c r="R350" s="142"/>
      <c r="S350" s="5"/>
      <c r="T350" s="32"/>
      <c r="U350" s="15"/>
      <c r="V350" s="15"/>
    </row>
    <row r="351" spans="1:22" x14ac:dyDescent="0.25">
      <c r="A351" s="264">
        <v>41447</v>
      </c>
      <c r="B351" s="134"/>
      <c r="C351" s="85"/>
      <c r="D351" s="85"/>
      <c r="E351" s="165">
        <f t="shared" si="45"/>
        <v>0</v>
      </c>
      <c r="F351" s="156">
        <f t="shared" si="43"/>
        <v>0</v>
      </c>
      <c r="G351" s="183">
        <f t="shared" si="42"/>
        <v>0</v>
      </c>
      <c r="H351" s="157">
        <f t="shared" si="44"/>
        <v>0</v>
      </c>
      <c r="I351" s="15"/>
      <c r="J351" s="15"/>
      <c r="K351" s="139"/>
      <c r="L351" s="139"/>
      <c r="M351" s="139"/>
      <c r="N351" s="15"/>
      <c r="O351" s="154"/>
      <c r="P351" s="85"/>
      <c r="Q351" s="85"/>
      <c r="R351" s="142"/>
      <c r="S351" s="5"/>
      <c r="T351" s="32"/>
      <c r="U351" s="15"/>
      <c r="V351" s="15"/>
    </row>
    <row r="352" spans="1:22" x14ac:dyDescent="0.25">
      <c r="A352" s="265"/>
      <c r="B352" s="134"/>
      <c r="C352" s="85"/>
      <c r="D352" s="85"/>
      <c r="E352" s="165">
        <f t="shared" si="45"/>
        <v>0</v>
      </c>
      <c r="F352" s="156">
        <f t="shared" si="43"/>
        <v>0</v>
      </c>
      <c r="G352" s="183">
        <f t="shared" si="42"/>
        <v>0</v>
      </c>
      <c r="H352" s="157">
        <f t="shared" si="44"/>
        <v>0</v>
      </c>
      <c r="I352" s="15"/>
      <c r="J352" s="15"/>
      <c r="K352" s="139"/>
      <c r="L352" s="139"/>
      <c r="M352" s="139"/>
      <c r="N352" s="15"/>
      <c r="O352" s="154"/>
      <c r="P352" s="85"/>
      <c r="Q352" s="85"/>
      <c r="R352" s="142"/>
      <c r="S352" s="5"/>
      <c r="T352" s="32"/>
      <c r="U352" s="15"/>
      <c r="V352" s="15"/>
    </row>
    <row r="353" spans="1:22" x14ac:dyDescent="0.25">
      <c r="A353" s="266"/>
      <c r="B353" s="134"/>
      <c r="C353" s="85"/>
      <c r="D353" s="85"/>
      <c r="E353" s="165">
        <f t="shared" si="45"/>
        <v>0</v>
      </c>
      <c r="F353" s="156">
        <f t="shared" si="43"/>
        <v>0</v>
      </c>
      <c r="G353" s="183">
        <f t="shared" si="42"/>
        <v>0</v>
      </c>
      <c r="H353" s="157">
        <f t="shared" si="44"/>
        <v>0</v>
      </c>
      <c r="I353" s="15"/>
      <c r="J353" s="15"/>
      <c r="K353" s="139"/>
      <c r="L353" s="139"/>
      <c r="M353" s="139"/>
      <c r="N353" s="15"/>
      <c r="O353" s="154"/>
      <c r="P353" s="85"/>
      <c r="Q353" s="85"/>
      <c r="R353" s="142"/>
      <c r="S353" s="5"/>
      <c r="T353" s="32"/>
      <c r="U353" s="15"/>
      <c r="V353" s="15"/>
    </row>
    <row r="354" spans="1:22" x14ac:dyDescent="0.25">
      <c r="A354" s="264">
        <v>41448</v>
      </c>
      <c r="B354" s="134"/>
      <c r="C354" s="85"/>
      <c r="D354" s="85"/>
      <c r="E354" s="165">
        <f t="shared" si="45"/>
        <v>0</v>
      </c>
      <c r="F354" s="156">
        <f t="shared" si="43"/>
        <v>0</v>
      </c>
      <c r="G354" s="183">
        <f t="shared" si="42"/>
        <v>0</v>
      </c>
      <c r="H354" s="157">
        <f t="shared" si="44"/>
        <v>0</v>
      </c>
      <c r="I354" s="15"/>
      <c r="J354" s="15"/>
      <c r="K354" s="139"/>
      <c r="L354" s="139"/>
      <c r="M354" s="139"/>
      <c r="N354" s="15"/>
      <c r="O354" s="154"/>
      <c r="P354" s="85"/>
      <c r="Q354" s="85"/>
      <c r="R354" s="142"/>
      <c r="S354" s="5"/>
      <c r="T354" s="32"/>
      <c r="U354" s="15"/>
      <c r="V354" s="15"/>
    </row>
    <row r="355" spans="1:22" x14ac:dyDescent="0.25">
      <c r="A355" s="265"/>
      <c r="B355" s="134"/>
      <c r="C355" s="85"/>
      <c r="D355" s="85"/>
      <c r="E355" s="165">
        <f t="shared" si="45"/>
        <v>0</v>
      </c>
      <c r="F355" s="156">
        <f t="shared" si="43"/>
        <v>0</v>
      </c>
      <c r="G355" s="183">
        <f t="shared" si="42"/>
        <v>0</v>
      </c>
      <c r="H355" s="157">
        <f t="shared" si="44"/>
        <v>0</v>
      </c>
      <c r="I355" s="15"/>
      <c r="J355" s="15"/>
      <c r="K355" s="139"/>
      <c r="L355" s="139"/>
      <c r="M355" s="139"/>
      <c r="N355" s="15"/>
      <c r="O355" s="154"/>
      <c r="P355" s="85"/>
      <c r="Q355" s="85"/>
      <c r="R355" s="142"/>
      <c r="S355" s="5"/>
      <c r="T355" s="32"/>
      <c r="U355" s="15"/>
      <c r="V355" s="15"/>
    </row>
    <row r="356" spans="1:22" x14ac:dyDescent="0.25">
      <c r="A356" s="266"/>
      <c r="B356" s="134"/>
      <c r="C356" s="85"/>
      <c r="D356" s="85"/>
      <c r="E356" s="165">
        <f t="shared" si="45"/>
        <v>0</v>
      </c>
      <c r="F356" s="156">
        <f t="shared" si="43"/>
        <v>0</v>
      </c>
      <c r="G356" s="183">
        <f t="shared" si="42"/>
        <v>0</v>
      </c>
      <c r="H356" s="157">
        <f t="shared" si="44"/>
        <v>0</v>
      </c>
      <c r="I356" s="15"/>
      <c r="J356" s="15"/>
      <c r="K356" s="139"/>
      <c r="L356" s="139"/>
      <c r="M356" s="139"/>
      <c r="N356" s="15"/>
      <c r="O356" s="154"/>
      <c r="P356" s="85"/>
      <c r="Q356" s="85"/>
      <c r="R356" s="142"/>
      <c r="S356" s="5"/>
      <c r="T356" s="32"/>
      <c r="U356" s="15"/>
      <c r="V356" s="15"/>
    </row>
    <row r="357" spans="1:22" x14ac:dyDescent="0.25">
      <c r="A357" s="264">
        <v>41449</v>
      </c>
      <c r="B357" s="134"/>
      <c r="C357" s="85"/>
      <c r="D357" s="85"/>
      <c r="E357" s="165">
        <f t="shared" si="45"/>
        <v>0</v>
      </c>
      <c r="F357" s="156">
        <f t="shared" si="43"/>
        <v>0</v>
      </c>
      <c r="G357" s="183">
        <f t="shared" si="42"/>
        <v>0</v>
      </c>
      <c r="H357" s="157">
        <f t="shared" si="44"/>
        <v>0</v>
      </c>
      <c r="I357" s="15"/>
      <c r="J357" s="15"/>
      <c r="K357" s="139"/>
      <c r="L357" s="139"/>
      <c r="M357" s="139"/>
      <c r="N357" s="15"/>
      <c r="O357" s="154"/>
      <c r="P357" s="85"/>
      <c r="Q357" s="85"/>
      <c r="R357" s="142"/>
      <c r="S357" s="5"/>
      <c r="T357" s="32"/>
      <c r="U357" s="15"/>
      <c r="V357" s="15"/>
    </row>
    <row r="358" spans="1:22" x14ac:dyDescent="0.25">
      <c r="A358" s="265"/>
      <c r="B358" s="134"/>
      <c r="C358" s="85"/>
      <c r="D358" s="85"/>
      <c r="E358" s="165">
        <f t="shared" si="45"/>
        <v>0</v>
      </c>
      <c r="F358" s="156">
        <f t="shared" si="43"/>
        <v>0</v>
      </c>
      <c r="G358" s="183">
        <f t="shared" si="42"/>
        <v>0</v>
      </c>
      <c r="H358" s="157">
        <f t="shared" si="44"/>
        <v>0</v>
      </c>
      <c r="I358" s="15"/>
      <c r="J358" s="15"/>
      <c r="K358" s="139"/>
      <c r="L358" s="139"/>
      <c r="M358" s="139"/>
      <c r="N358" s="15"/>
      <c r="O358" s="154"/>
      <c r="P358" s="85"/>
      <c r="Q358" s="85"/>
      <c r="R358" s="142"/>
      <c r="S358" s="5"/>
      <c r="T358" s="32"/>
      <c r="U358" s="15"/>
      <c r="V358" s="15"/>
    </row>
    <row r="359" spans="1:22" x14ac:dyDescent="0.25">
      <c r="A359" s="266"/>
      <c r="B359" s="134"/>
      <c r="C359" s="85"/>
      <c r="D359" s="85"/>
      <c r="E359" s="165">
        <f t="shared" si="45"/>
        <v>0</v>
      </c>
      <c r="F359" s="156">
        <f t="shared" si="43"/>
        <v>0</v>
      </c>
      <c r="G359" s="183">
        <f t="shared" si="42"/>
        <v>0</v>
      </c>
      <c r="H359" s="157">
        <f t="shared" si="44"/>
        <v>0</v>
      </c>
      <c r="I359" s="15"/>
      <c r="J359" s="15"/>
      <c r="K359" s="139"/>
      <c r="L359" s="139"/>
      <c r="M359" s="139"/>
      <c r="N359" s="15"/>
      <c r="O359" s="154"/>
      <c r="P359" s="85"/>
      <c r="Q359" s="85"/>
      <c r="R359" s="142"/>
      <c r="S359" s="5"/>
      <c r="T359" s="32"/>
      <c r="U359" s="15"/>
      <c r="V359" s="15"/>
    </row>
    <row r="360" spans="1:22" x14ac:dyDescent="0.25">
      <c r="A360" s="264">
        <v>41450</v>
      </c>
      <c r="B360" s="134"/>
      <c r="C360" s="85"/>
      <c r="D360" s="85"/>
      <c r="E360" s="165">
        <f t="shared" si="45"/>
        <v>0</v>
      </c>
      <c r="F360" s="156">
        <f t="shared" si="43"/>
        <v>0</v>
      </c>
      <c r="G360" s="183">
        <f t="shared" si="42"/>
        <v>0</v>
      </c>
      <c r="H360" s="157">
        <f t="shared" si="44"/>
        <v>0</v>
      </c>
      <c r="I360" s="15"/>
      <c r="J360" s="15"/>
      <c r="K360" s="139"/>
      <c r="L360" s="139"/>
      <c r="M360" s="139"/>
      <c r="N360" s="15"/>
      <c r="O360" s="154"/>
      <c r="P360" s="85"/>
      <c r="Q360" s="85"/>
      <c r="R360" s="142"/>
      <c r="S360" s="5"/>
      <c r="T360" s="32"/>
      <c r="U360" s="15"/>
      <c r="V360" s="15"/>
    </row>
    <row r="361" spans="1:22" x14ac:dyDescent="0.25">
      <c r="A361" s="265"/>
      <c r="B361" s="134"/>
      <c r="C361" s="85"/>
      <c r="D361" s="85"/>
      <c r="E361" s="165">
        <f t="shared" si="45"/>
        <v>0</v>
      </c>
      <c r="F361" s="156">
        <f t="shared" si="43"/>
        <v>0</v>
      </c>
      <c r="G361" s="183">
        <f t="shared" si="42"/>
        <v>0</v>
      </c>
      <c r="H361" s="157">
        <f t="shared" si="44"/>
        <v>0</v>
      </c>
      <c r="I361" s="15"/>
      <c r="J361" s="15"/>
      <c r="K361" s="139"/>
      <c r="L361" s="139"/>
      <c r="M361" s="139"/>
      <c r="N361" s="15"/>
      <c r="O361" s="154"/>
      <c r="P361" s="85"/>
      <c r="Q361" s="85"/>
      <c r="R361" s="142"/>
      <c r="S361" s="5"/>
      <c r="T361" s="32"/>
      <c r="U361" s="15"/>
      <c r="V361" s="15"/>
    </row>
    <row r="362" spans="1:22" x14ac:dyDescent="0.25">
      <c r="A362" s="266"/>
      <c r="B362" s="134"/>
      <c r="C362" s="85"/>
      <c r="D362" s="85"/>
      <c r="E362" s="165">
        <f t="shared" si="45"/>
        <v>0</v>
      </c>
      <c r="F362" s="156">
        <f t="shared" si="43"/>
        <v>0</v>
      </c>
      <c r="G362" s="183">
        <f t="shared" si="42"/>
        <v>0</v>
      </c>
      <c r="H362" s="157">
        <f t="shared" si="44"/>
        <v>0</v>
      </c>
      <c r="I362" s="15"/>
      <c r="J362" s="15"/>
      <c r="K362" s="139"/>
      <c r="L362" s="139"/>
      <c r="M362" s="139"/>
      <c r="N362" s="15"/>
      <c r="O362" s="154"/>
      <c r="P362" s="85"/>
      <c r="Q362" s="85"/>
      <c r="R362" s="142"/>
      <c r="S362" s="5"/>
      <c r="T362" s="32"/>
      <c r="U362" s="15"/>
      <c r="V362" s="15"/>
    </row>
    <row r="363" spans="1:22" x14ac:dyDescent="0.25">
      <c r="A363" s="264">
        <v>41451</v>
      </c>
      <c r="B363" s="134"/>
      <c r="C363" s="85"/>
      <c r="D363" s="85"/>
      <c r="E363" s="165">
        <f t="shared" si="45"/>
        <v>0</v>
      </c>
      <c r="F363" s="156">
        <f t="shared" si="43"/>
        <v>0</v>
      </c>
      <c r="G363" s="183">
        <f t="shared" si="42"/>
        <v>0</v>
      </c>
      <c r="H363" s="157">
        <f t="shared" si="44"/>
        <v>0</v>
      </c>
      <c r="I363" s="15"/>
      <c r="J363" s="15"/>
      <c r="K363" s="139"/>
      <c r="L363" s="139"/>
      <c r="M363" s="139"/>
      <c r="N363" s="15"/>
      <c r="O363" s="154"/>
      <c r="P363" s="85"/>
      <c r="Q363" s="85"/>
      <c r="R363" s="142"/>
      <c r="S363" s="5"/>
      <c r="T363" s="32"/>
      <c r="U363" s="15"/>
      <c r="V363" s="15"/>
    </row>
    <row r="364" spans="1:22" x14ac:dyDescent="0.25">
      <c r="A364" s="265"/>
      <c r="B364" s="134"/>
      <c r="C364" s="85"/>
      <c r="D364" s="85"/>
      <c r="E364" s="165">
        <f t="shared" si="45"/>
        <v>0</v>
      </c>
      <c r="F364" s="156">
        <f t="shared" si="43"/>
        <v>0</v>
      </c>
      <c r="G364" s="183">
        <f t="shared" si="42"/>
        <v>0</v>
      </c>
      <c r="H364" s="157">
        <f t="shared" si="44"/>
        <v>0</v>
      </c>
      <c r="I364" s="15"/>
      <c r="J364" s="15"/>
      <c r="K364" s="139"/>
      <c r="L364" s="139"/>
      <c r="M364" s="139"/>
      <c r="N364" s="15"/>
      <c r="O364" s="154"/>
      <c r="P364" s="85"/>
      <c r="Q364" s="85"/>
      <c r="R364" s="142"/>
      <c r="S364" s="5"/>
      <c r="T364" s="32"/>
      <c r="U364" s="15"/>
      <c r="V364" s="15"/>
    </row>
    <row r="365" spans="1:22" x14ac:dyDescent="0.25">
      <c r="A365" s="266"/>
      <c r="B365" s="134"/>
      <c r="C365" s="85"/>
      <c r="D365" s="85"/>
      <c r="E365" s="165">
        <f t="shared" si="45"/>
        <v>0</v>
      </c>
      <c r="F365" s="156">
        <f t="shared" si="43"/>
        <v>0</v>
      </c>
      <c r="G365" s="183">
        <f t="shared" ref="G365:G428" si="46">F365/30*100</f>
        <v>0</v>
      </c>
      <c r="H365" s="157">
        <f t="shared" si="44"/>
        <v>0</v>
      </c>
      <c r="I365" s="15"/>
      <c r="J365" s="15"/>
      <c r="K365" s="139"/>
      <c r="L365" s="139"/>
      <c r="M365" s="139"/>
      <c r="N365" s="15"/>
      <c r="O365" s="154"/>
      <c r="P365" s="85"/>
      <c r="Q365" s="85"/>
      <c r="R365" s="142"/>
      <c r="S365" s="5"/>
      <c r="T365" s="32"/>
      <c r="U365" s="15"/>
      <c r="V365" s="15"/>
    </row>
    <row r="366" spans="1:22" x14ac:dyDescent="0.25">
      <c r="A366" s="264">
        <v>41452</v>
      </c>
      <c r="B366" s="134"/>
      <c r="C366" s="85"/>
      <c r="D366" s="85"/>
      <c r="E366" s="165">
        <f t="shared" si="45"/>
        <v>0</v>
      </c>
      <c r="F366" s="156">
        <f t="shared" si="43"/>
        <v>0</v>
      </c>
      <c r="G366" s="183">
        <f t="shared" si="46"/>
        <v>0</v>
      </c>
      <c r="H366" s="157">
        <f t="shared" si="44"/>
        <v>0</v>
      </c>
      <c r="I366" s="15"/>
      <c r="J366" s="15"/>
      <c r="K366" s="139"/>
      <c r="L366" s="139"/>
      <c r="M366" s="139"/>
      <c r="N366" s="15"/>
      <c r="O366" s="154"/>
      <c r="P366" s="85"/>
      <c r="Q366" s="85"/>
      <c r="R366" s="142"/>
      <c r="S366" s="5"/>
      <c r="T366" s="32"/>
      <c r="U366" s="15"/>
      <c r="V366" s="15"/>
    </row>
    <row r="367" spans="1:22" x14ac:dyDescent="0.25">
      <c r="A367" s="265"/>
      <c r="B367" s="134"/>
      <c r="C367" s="85"/>
      <c r="D367" s="85"/>
      <c r="E367" s="165">
        <f t="shared" si="45"/>
        <v>0</v>
      </c>
      <c r="F367" s="156">
        <f t="shared" si="43"/>
        <v>0</v>
      </c>
      <c r="G367" s="183">
        <f t="shared" si="46"/>
        <v>0</v>
      </c>
      <c r="H367" s="157">
        <f t="shared" si="44"/>
        <v>0</v>
      </c>
      <c r="I367" s="15"/>
      <c r="J367" s="15"/>
      <c r="K367" s="139"/>
      <c r="L367" s="139"/>
      <c r="M367" s="139"/>
      <c r="N367" s="15"/>
      <c r="O367" s="154"/>
      <c r="P367" s="85"/>
      <c r="Q367" s="85"/>
      <c r="R367" s="142"/>
      <c r="S367" s="5"/>
      <c r="T367" s="32"/>
      <c r="U367" s="15"/>
      <c r="V367" s="15"/>
    </row>
    <row r="368" spans="1:22" x14ac:dyDescent="0.25">
      <c r="A368" s="266"/>
      <c r="B368" s="134"/>
      <c r="C368" s="85"/>
      <c r="D368" s="85"/>
      <c r="E368" s="165">
        <f t="shared" si="45"/>
        <v>0</v>
      </c>
      <c r="F368" s="156">
        <f t="shared" si="43"/>
        <v>0</v>
      </c>
      <c r="G368" s="183">
        <f t="shared" si="46"/>
        <v>0</v>
      </c>
      <c r="H368" s="157">
        <f t="shared" si="44"/>
        <v>0</v>
      </c>
      <c r="I368" s="15"/>
      <c r="J368" s="15"/>
      <c r="K368" s="139"/>
      <c r="L368" s="139"/>
      <c r="M368" s="139"/>
      <c r="N368" s="15"/>
      <c r="O368" s="154"/>
      <c r="P368" s="85"/>
      <c r="Q368" s="85"/>
      <c r="R368" s="142"/>
      <c r="S368" s="5"/>
      <c r="T368" s="32"/>
      <c r="U368" s="15"/>
      <c r="V368" s="15"/>
    </row>
    <row r="369" spans="1:22" x14ac:dyDescent="0.25">
      <c r="A369" s="264">
        <v>41453</v>
      </c>
      <c r="B369" s="134"/>
      <c r="C369" s="85"/>
      <c r="D369" s="85"/>
      <c r="E369" s="165">
        <f t="shared" si="45"/>
        <v>0</v>
      </c>
      <c r="F369" s="156">
        <f t="shared" si="43"/>
        <v>0</v>
      </c>
      <c r="G369" s="183">
        <f t="shared" si="46"/>
        <v>0</v>
      </c>
      <c r="H369" s="157">
        <f t="shared" si="44"/>
        <v>0</v>
      </c>
      <c r="I369" s="15"/>
      <c r="J369" s="15"/>
      <c r="K369" s="139"/>
      <c r="L369" s="139"/>
      <c r="M369" s="139"/>
      <c r="N369" s="15"/>
      <c r="O369" s="154"/>
      <c r="P369" s="85"/>
      <c r="Q369" s="85"/>
      <c r="R369" s="142"/>
      <c r="S369" s="5"/>
      <c r="T369" s="32"/>
      <c r="U369" s="15"/>
      <c r="V369" s="15"/>
    </row>
    <row r="370" spans="1:22" x14ac:dyDescent="0.25">
      <c r="A370" s="265"/>
      <c r="B370" s="134"/>
      <c r="C370" s="85"/>
      <c r="D370" s="85"/>
      <c r="E370" s="165">
        <f t="shared" si="45"/>
        <v>0</v>
      </c>
      <c r="F370" s="156">
        <f t="shared" si="43"/>
        <v>0</v>
      </c>
      <c r="G370" s="183">
        <f t="shared" si="46"/>
        <v>0</v>
      </c>
      <c r="H370" s="157">
        <f t="shared" si="44"/>
        <v>0</v>
      </c>
      <c r="I370" s="15"/>
      <c r="J370" s="15"/>
      <c r="K370" s="139"/>
      <c r="L370" s="139"/>
      <c r="M370" s="139"/>
      <c r="N370" s="15"/>
      <c r="O370" s="154"/>
      <c r="P370" s="85"/>
      <c r="Q370" s="85"/>
      <c r="R370" s="142"/>
      <c r="S370" s="5"/>
      <c r="T370" s="32"/>
      <c r="U370" s="15"/>
      <c r="V370" s="15"/>
    </row>
    <row r="371" spans="1:22" x14ac:dyDescent="0.25">
      <c r="A371" s="266"/>
      <c r="B371" s="134"/>
      <c r="C371" s="85"/>
      <c r="D371" s="85"/>
      <c r="E371" s="165">
        <f t="shared" si="45"/>
        <v>0</v>
      </c>
      <c r="F371" s="156">
        <f t="shared" si="43"/>
        <v>0</v>
      </c>
      <c r="G371" s="183">
        <f t="shared" si="46"/>
        <v>0</v>
      </c>
      <c r="H371" s="157">
        <f t="shared" si="44"/>
        <v>0</v>
      </c>
      <c r="I371" s="15"/>
      <c r="J371" s="15"/>
      <c r="K371" s="139"/>
      <c r="L371" s="139"/>
      <c r="M371" s="139"/>
      <c r="N371" s="15"/>
      <c r="O371" s="154"/>
      <c r="P371" s="85"/>
      <c r="Q371" s="85"/>
      <c r="R371" s="142"/>
      <c r="S371" s="5"/>
      <c r="T371" s="32"/>
      <c r="U371" s="15"/>
      <c r="V371" s="15"/>
    </row>
    <row r="372" spans="1:22" x14ac:dyDescent="0.25">
      <c r="A372" s="264">
        <v>41454</v>
      </c>
      <c r="B372" s="134"/>
      <c r="C372" s="85"/>
      <c r="D372" s="85"/>
      <c r="E372" s="165">
        <f t="shared" si="45"/>
        <v>0</v>
      </c>
      <c r="F372" s="156">
        <f t="shared" si="43"/>
        <v>0</v>
      </c>
      <c r="G372" s="183">
        <f t="shared" si="46"/>
        <v>0</v>
      </c>
      <c r="H372" s="157">
        <f t="shared" si="44"/>
        <v>0</v>
      </c>
      <c r="I372" s="15"/>
      <c r="J372" s="15"/>
      <c r="K372" s="139"/>
      <c r="L372" s="139"/>
      <c r="M372" s="139"/>
      <c r="N372" s="15"/>
      <c r="O372" s="154"/>
      <c r="P372" s="85"/>
      <c r="Q372" s="85"/>
      <c r="R372" s="142"/>
      <c r="S372" s="5"/>
      <c r="T372" s="32"/>
      <c r="U372" s="15"/>
      <c r="V372" s="15"/>
    </row>
    <row r="373" spans="1:22" x14ac:dyDescent="0.25">
      <c r="A373" s="265"/>
      <c r="B373" s="134"/>
      <c r="C373" s="85"/>
      <c r="D373" s="85"/>
      <c r="E373" s="165">
        <f t="shared" si="45"/>
        <v>0</v>
      </c>
      <c r="F373" s="156">
        <f t="shared" si="43"/>
        <v>0</v>
      </c>
      <c r="G373" s="183">
        <f t="shared" si="46"/>
        <v>0</v>
      </c>
      <c r="H373" s="157">
        <f t="shared" si="44"/>
        <v>0</v>
      </c>
      <c r="I373" s="15"/>
      <c r="J373" s="15"/>
      <c r="K373" s="139"/>
      <c r="L373" s="139"/>
      <c r="M373" s="139"/>
      <c r="N373" s="15"/>
      <c r="O373" s="154"/>
      <c r="P373" s="85"/>
      <c r="Q373" s="85"/>
      <c r="R373" s="142"/>
      <c r="S373" s="5"/>
      <c r="T373" s="32"/>
      <c r="U373" s="15"/>
      <c r="V373" s="15"/>
    </row>
    <row r="374" spans="1:22" x14ac:dyDescent="0.25">
      <c r="A374" s="266"/>
      <c r="B374" s="134"/>
      <c r="C374" s="85"/>
      <c r="D374" s="85"/>
      <c r="E374" s="165">
        <f t="shared" si="45"/>
        <v>0</v>
      </c>
      <c r="F374" s="156">
        <f t="shared" si="43"/>
        <v>0</v>
      </c>
      <c r="G374" s="183">
        <f t="shared" si="46"/>
        <v>0</v>
      </c>
      <c r="H374" s="157">
        <f t="shared" si="44"/>
        <v>0</v>
      </c>
      <c r="I374" s="15"/>
      <c r="J374" s="15"/>
      <c r="K374" s="139"/>
      <c r="L374" s="139"/>
      <c r="M374" s="139"/>
      <c r="N374" s="15"/>
      <c r="O374" s="154"/>
      <c r="P374" s="85"/>
      <c r="Q374" s="85"/>
      <c r="R374" s="142"/>
      <c r="S374" s="5"/>
      <c r="T374" s="32"/>
      <c r="U374" s="15"/>
      <c r="V374" s="15"/>
    </row>
    <row r="375" spans="1:22" x14ac:dyDescent="0.25">
      <c r="A375" s="264">
        <v>41455</v>
      </c>
      <c r="B375" s="134"/>
      <c r="C375" s="85"/>
      <c r="D375" s="85"/>
      <c r="E375" s="165">
        <f t="shared" si="45"/>
        <v>0</v>
      </c>
      <c r="F375" s="156">
        <f t="shared" si="43"/>
        <v>0</v>
      </c>
      <c r="G375" s="183">
        <f t="shared" si="46"/>
        <v>0</v>
      </c>
      <c r="H375" s="157">
        <f t="shared" si="44"/>
        <v>0</v>
      </c>
      <c r="I375" s="15"/>
      <c r="J375" s="15"/>
      <c r="K375" s="139"/>
      <c r="L375" s="139"/>
      <c r="M375" s="139"/>
      <c r="N375" s="15"/>
      <c r="O375" s="154"/>
      <c r="P375" s="85"/>
      <c r="Q375" s="85"/>
      <c r="R375" s="142"/>
      <c r="S375" s="5"/>
      <c r="T375" s="32"/>
      <c r="U375" s="15"/>
      <c r="V375" s="15"/>
    </row>
    <row r="376" spans="1:22" x14ac:dyDescent="0.25">
      <c r="A376" s="265"/>
      <c r="B376" s="134"/>
      <c r="C376" s="85"/>
      <c r="D376" s="85"/>
      <c r="E376" s="165">
        <f t="shared" si="45"/>
        <v>0</v>
      </c>
      <c r="F376" s="156">
        <f t="shared" si="43"/>
        <v>0</v>
      </c>
      <c r="G376" s="183">
        <f t="shared" si="46"/>
        <v>0</v>
      </c>
      <c r="H376" s="157">
        <f t="shared" si="44"/>
        <v>0</v>
      </c>
      <c r="I376" s="15"/>
      <c r="J376" s="15"/>
      <c r="K376" s="139"/>
      <c r="L376" s="139"/>
      <c r="M376" s="139"/>
      <c r="N376" s="15"/>
      <c r="O376" s="154"/>
      <c r="P376" s="85"/>
      <c r="Q376" s="85"/>
      <c r="R376" s="142"/>
      <c r="S376" s="5"/>
      <c r="T376" s="32"/>
      <c r="U376" s="15"/>
      <c r="V376" s="15"/>
    </row>
    <row r="377" spans="1:22" x14ac:dyDescent="0.25">
      <c r="A377" s="266"/>
      <c r="B377" s="134"/>
      <c r="C377" s="85"/>
      <c r="D377" s="85"/>
      <c r="E377" s="165">
        <f t="shared" si="45"/>
        <v>0</v>
      </c>
      <c r="F377" s="156">
        <f t="shared" si="43"/>
        <v>0</v>
      </c>
      <c r="G377" s="183">
        <f t="shared" si="46"/>
        <v>0</v>
      </c>
      <c r="H377" s="157">
        <f t="shared" si="44"/>
        <v>0</v>
      </c>
      <c r="I377" s="15"/>
      <c r="J377" s="15"/>
      <c r="K377" s="139"/>
      <c r="L377" s="139"/>
      <c r="M377" s="139"/>
      <c r="N377" s="15"/>
      <c r="O377" s="154"/>
      <c r="P377" s="85"/>
      <c r="Q377" s="85"/>
      <c r="R377" s="142"/>
      <c r="S377" s="5"/>
      <c r="T377" s="32"/>
      <c r="U377" s="15"/>
      <c r="V377" s="15"/>
    </row>
    <row r="378" spans="1:22" x14ac:dyDescent="0.25">
      <c r="A378" s="264">
        <v>41456</v>
      </c>
      <c r="B378" s="134"/>
      <c r="C378" s="85"/>
      <c r="D378" s="85"/>
      <c r="E378" s="165">
        <f t="shared" si="45"/>
        <v>0</v>
      </c>
      <c r="F378" s="156">
        <f t="shared" si="43"/>
        <v>0</v>
      </c>
      <c r="G378" s="183">
        <f t="shared" si="46"/>
        <v>0</v>
      </c>
      <c r="H378" s="157">
        <f t="shared" si="44"/>
        <v>0</v>
      </c>
      <c r="I378" s="15"/>
      <c r="J378" s="15"/>
      <c r="K378" s="139"/>
      <c r="L378" s="139"/>
      <c r="M378" s="139"/>
      <c r="N378" s="15"/>
      <c r="O378" s="154"/>
      <c r="P378" s="85"/>
      <c r="Q378" s="85"/>
      <c r="R378" s="142"/>
      <c r="S378" s="5"/>
      <c r="T378" s="32"/>
      <c r="U378" s="15"/>
      <c r="V378" s="15"/>
    </row>
    <row r="379" spans="1:22" x14ac:dyDescent="0.25">
      <c r="A379" s="265"/>
      <c r="B379" s="134"/>
      <c r="C379" s="85"/>
      <c r="D379" s="85"/>
      <c r="E379" s="165">
        <f t="shared" si="45"/>
        <v>0</v>
      </c>
      <c r="F379" s="156">
        <f t="shared" si="43"/>
        <v>0</v>
      </c>
      <c r="G379" s="183">
        <f t="shared" si="46"/>
        <v>0</v>
      </c>
      <c r="H379" s="157">
        <f t="shared" si="44"/>
        <v>0</v>
      </c>
      <c r="I379" s="15"/>
      <c r="J379" s="15"/>
      <c r="K379" s="139"/>
      <c r="L379" s="139"/>
      <c r="M379" s="139"/>
      <c r="N379" s="15"/>
      <c r="O379" s="154"/>
      <c r="P379" s="85"/>
      <c r="Q379" s="85"/>
      <c r="R379" s="142"/>
      <c r="S379" s="5"/>
      <c r="T379" s="32"/>
      <c r="U379" s="15"/>
      <c r="V379" s="15"/>
    </row>
    <row r="380" spans="1:22" x14ac:dyDescent="0.25">
      <c r="A380" s="266"/>
      <c r="B380" s="134"/>
      <c r="C380" s="85"/>
      <c r="D380" s="85"/>
      <c r="E380" s="165">
        <f t="shared" si="45"/>
        <v>0</v>
      </c>
      <c r="F380" s="156">
        <f t="shared" si="43"/>
        <v>0</v>
      </c>
      <c r="G380" s="183">
        <f t="shared" si="46"/>
        <v>0</v>
      </c>
      <c r="H380" s="157">
        <f t="shared" si="44"/>
        <v>0</v>
      </c>
      <c r="I380" s="15"/>
      <c r="J380" s="15"/>
      <c r="K380" s="139"/>
      <c r="L380" s="139"/>
      <c r="M380" s="139"/>
      <c r="N380" s="15"/>
      <c r="O380" s="154"/>
      <c r="P380" s="85"/>
      <c r="Q380" s="85"/>
      <c r="R380" s="142"/>
      <c r="S380" s="5"/>
      <c r="T380" s="32"/>
      <c r="U380" s="15"/>
      <c r="V380" s="15"/>
    </row>
    <row r="381" spans="1:22" x14ac:dyDescent="0.25">
      <c r="A381" s="264">
        <v>41457</v>
      </c>
      <c r="B381" s="134"/>
      <c r="C381" s="85"/>
      <c r="D381" s="85"/>
      <c r="E381" s="165">
        <f t="shared" si="45"/>
        <v>0</v>
      </c>
      <c r="F381" s="156">
        <f t="shared" si="43"/>
        <v>0</v>
      </c>
      <c r="G381" s="183">
        <f t="shared" si="46"/>
        <v>0</v>
      </c>
      <c r="H381" s="157">
        <f t="shared" si="44"/>
        <v>0</v>
      </c>
      <c r="I381" s="15"/>
      <c r="J381" s="15"/>
      <c r="K381" s="139"/>
      <c r="L381" s="139"/>
      <c r="M381" s="139"/>
      <c r="N381" s="15"/>
      <c r="O381" s="154"/>
      <c r="P381" s="85"/>
      <c r="Q381" s="85"/>
      <c r="R381" s="142"/>
      <c r="S381" s="5"/>
      <c r="T381" s="32"/>
      <c r="U381" s="15"/>
      <c r="V381" s="15"/>
    </row>
    <row r="382" spans="1:22" x14ac:dyDescent="0.25">
      <c r="A382" s="265"/>
      <c r="B382" s="134"/>
      <c r="C382" s="85"/>
      <c r="D382" s="85"/>
      <c r="E382" s="165">
        <f t="shared" si="45"/>
        <v>0</v>
      </c>
      <c r="F382" s="156">
        <f t="shared" si="43"/>
        <v>0</v>
      </c>
      <c r="G382" s="183">
        <f t="shared" si="46"/>
        <v>0</v>
      </c>
      <c r="H382" s="157">
        <f t="shared" si="44"/>
        <v>0</v>
      </c>
      <c r="I382" s="15"/>
      <c r="J382" s="15"/>
      <c r="K382" s="139"/>
      <c r="L382" s="139"/>
      <c r="M382" s="139"/>
      <c r="N382" s="15"/>
      <c r="O382" s="154"/>
      <c r="P382" s="85"/>
      <c r="Q382" s="85"/>
      <c r="R382" s="142"/>
      <c r="S382" s="5"/>
      <c r="T382" s="32"/>
      <c r="U382" s="15"/>
      <c r="V382" s="15"/>
    </row>
    <row r="383" spans="1:22" x14ac:dyDescent="0.25">
      <c r="A383" s="266"/>
      <c r="B383" s="134"/>
      <c r="C383" s="85"/>
      <c r="D383" s="85"/>
      <c r="E383" s="165">
        <f t="shared" si="45"/>
        <v>0</v>
      </c>
      <c r="F383" s="156">
        <f t="shared" si="43"/>
        <v>0</v>
      </c>
      <c r="G383" s="183">
        <f t="shared" si="46"/>
        <v>0</v>
      </c>
      <c r="H383" s="157">
        <f t="shared" si="44"/>
        <v>0</v>
      </c>
      <c r="I383" s="15"/>
      <c r="J383" s="15"/>
      <c r="K383" s="139"/>
      <c r="L383" s="139"/>
      <c r="M383" s="139"/>
      <c r="N383" s="15"/>
      <c r="O383" s="154"/>
      <c r="P383" s="85"/>
      <c r="Q383" s="85"/>
      <c r="R383" s="142"/>
      <c r="S383" s="5"/>
      <c r="T383" s="32"/>
      <c r="U383" s="15"/>
      <c r="V383" s="15"/>
    </row>
    <row r="384" spans="1:22" x14ac:dyDescent="0.25">
      <c r="A384" s="264">
        <v>41458</v>
      </c>
      <c r="B384" s="134"/>
      <c r="C384" s="85"/>
      <c r="D384" s="85"/>
      <c r="E384" s="165">
        <f t="shared" si="45"/>
        <v>0</v>
      </c>
      <c r="F384" s="156">
        <f t="shared" si="43"/>
        <v>0</v>
      </c>
      <c r="G384" s="183">
        <f t="shared" si="46"/>
        <v>0</v>
      </c>
      <c r="H384" s="157">
        <f t="shared" si="44"/>
        <v>0</v>
      </c>
      <c r="I384" s="15"/>
      <c r="J384" s="15"/>
      <c r="K384" s="139"/>
      <c r="L384" s="139"/>
      <c r="M384" s="139"/>
      <c r="N384" s="15"/>
      <c r="O384" s="154"/>
      <c r="P384" s="85"/>
      <c r="Q384" s="85"/>
      <c r="R384" s="142"/>
      <c r="S384" s="5"/>
      <c r="T384" s="32"/>
      <c r="U384" s="15"/>
      <c r="V384" s="15"/>
    </row>
    <row r="385" spans="1:22" x14ac:dyDescent="0.25">
      <c r="A385" s="265"/>
      <c r="B385" s="134"/>
      <c r="C385" s="85"/>
      <c r="D385" s="85"/>
      <c r="E385" s="165">
        <f t="shared" si="45"/>
        <v>0</v>
      </c>
      <c r="F385" s="156">
        <f t="shared" si="43"/>
        <v>0</v>
      </c>
      <c r="G385" s="183">
        <f t="shared" si="46"/>
        <v>0</v>
      </c>
      <c r="H385" s="157">
        <f t="shared" si="44"/>
        <v>0</v>
      </c>
      <c r="I385" s="15"/>
      <c r="J385" s="15"/>
      <c r="K385" s="139"/>
      <c r="L385" s="139"/>
      <c r="M385" s="139"/>
      <c r="N385" s="15"/>
      <c r="O385" s="154"/>
      <c r="P385" s="85"/>
      <c r="Q385" s="85"/>
      <c r="R385" s="142"/>
      <c r="S385" s="5"/>
      <c r="T385" s="32"/>
      <c r="U385" s="15"/>
      <c r="V385" s="15"/>
    </row>
    <row r="386" spans="1:22" x14ac:dyDescent="0.25">
      <c r="A386" s="266"/>
      <c r="B386" s="134"/>
      <c r="C386" s="85"/>
      <c r="D386" s="85"/>
      <c r="E386" s="165">
        <f t="shared" si="45"/>
        <v>0</v>
      </c>
      <c r="F386" s="156">
        <f t="shared" si="43"/>
        <v>0</v>
      </c>
      <c r="G386" s="183">
        <f t="shared" si="46"/>
        <v>0</v>
      </c>
      <c r="H386" s="157">
        <f t="shared" si="44"/>
        <v>0</v>
      </c>
      <c r="I386" s="15"/>
      <c r="J386" s="15"/>
      <c r="K386" s="139"/>
      <c r="L386" s="139"/>
      <c r="M386" s="139"/>
      <c r="N386" s="15"/>
      <c r="O386" s="154"/>
      <c r="P386" s="85"/>
      <c r="Q386" s="85"/>
      <c r="R386" s="142"/>
      <c r="S386" s="5"/>
      <c r="T386" s="32"/>
      <c r="U386" s="15"/>
      <c r="V386" s="15"/>
    </row>
    <row r="387" spans="1:22" x14ac:dyDescent="0.25">
      <c r="A387" s="264">
        <v>41459</v>
      </c>
      <c r="B387" s="134"/>
      <c r="C387" s="85"/>
      <c r="D387" s="85"/>
      <c r="E387" s="165">
        <f t="shared" si="45"/>
        <v>0</v>
      </c>
      <c r="F387" s="156">
        <f t="shared" si="43"/>
        <v>0</v>
      </c>
      <c r="G387" s="183">
        <f t="shared" si="46"/>
        <v>0</v>
      </c>
      <c r="H387" s="157">
        <f t="shared" si="44"/>
        <v>0</v>
      </c>
      <c r="I387" s="15"/>
      <c r="J387" s="15"/>
      <c r="K387" s="139"/>
      <c r="L387" s="139"/>
      <c r="M387" s="139"/>
      <c r="N387" s="15"/>
      <c r="O387" s="154"/>
      <c r="P387" s="85"/>
      <c r="Q387" s="85"/>
      <c r="R387" s="142"/>
      <c r="S387" s="5"/>
      <c r="T387" s="32"/>
      <c r="U387" s="15"/>
      <c r="V387" s="15"/>
    </row>
    <row r="388" spans="1:22" x14ac:dyDescent="0.25">
      <c r="A388" s="265"/>
      <c r="B388" s="134"/>
      <c r="C388" s="85"/>
      <c r="D388" s="85"/>
      <c r="E388" s="165">
        <f t="shared" si="45"/>
        <v>0</v>
      </c>
      <c r="F388" s="156">
        <f t="shared" ref="F388:F451" si="47">(E388*$AB$1)*S388</f>
        <v>0</v>
      </c>
      <c r="G388" s="183">
        <f t="shared" si="46"/>
        <v>0</v>
      </c>
      <c r="H388" s="157">
        <f t="shared" ref="H388:H451" si="48">G388*$Y$1</f>
        <v>0</v>
      </c>
      <c r="I388" s="15"/>
      <c r="J388" s="15"/>
      <c r="K388" s="139"/>
      <c r="L388" s="139"/>
      <c r="M388" s="139"/>
      <c r="N388" s="15"/>
      <c r="O388" s="154"/>
      <c r="P388" s="85"/>
      <c r="Q388" s="85"/>
      <c r="R388" s="142"/>
      <c r="S388" s="5"/>
      <c r="T388" s="32"/>
      <c r="U388" s="15"/>
      <c r="V388" s="15"/>
    </row>
    <row r="389" spans="1:22" x14ac:dyDescent="0.25">
      <c r="A389" s="266"/>
      <c r="B389" s="134"/>
      <c r="C389" s="85"/>
      <c r="D389" s="85"/>
      <c r="E389" s="165">
        <f t="shared" si="45"/>
        <v>0</v>
      </c>
      <c r="F389" s="156">
        <f t="shared" si="47"/>
        <v>0</v>
      </c>
      <c r="G389" s="183">
        <f t="shared" si="46"/>
        <v>0</v>
      </c>
      <c r="H389" s="157">
        <f t="shared" si="48"/>
        <v>0</v>
      </c>
      <c r="I389" s="15"/>
      <c r="J389" s="15"/>
      <c r="K389" s="139"/>
      <c r="L389" s="139"/>
      <c r="M389" s="139"/>
      <c r="N389" s="15"/>
      <c r="O389" s="154"/>
      <c r="P389" s="85"/>
      <c r="Q389" s="85"/>
      <c r="R389" s="142"/>
      <c r="S389" s="5"/>
      <c r="T389" s="32"/>
      <c r="U389" s="15"/>
      <c r="V389" s="15"/>
    </row>
    <row r="390" spans="1:22" x14ac:dyDescent="0.25">
      <c r="A390" s="264">
        <v>41460</v>
      </c>
      <c r="B390" s="134"/>
      <c r="C390" s="85"/>
      <c r="D390" s="85"/>
      <c r="E390" s="165">
        <f t="shared" si="45"/>
        <v>0</v>
      </c>
      <c r="F390" s="156">
        <f t="shared" si="47"/>
        <v>0</v>
      </c>
      <c r="G390" s="183">
        <f t="shared" si="46"/>
        <v>0</v>
      </c>
      <c r="H390" s="157">
        <f t="shared" si="48"/>
        <v>0</v>
      </c>
      <c r="I390" s="15"/>
      <c r="J390" s="15"/>
      <c r="K390" s="139"/>
      <c r="L390" s="139"/>
      <c r="M390" s="139"/>
      <c r="N390" s="15"/>
      <c r="O390" s="154"/>
      <c r="P390" s="85"/>
      <c r="Q390" s="85"/>
      <c r="R390" s="142"/>
      <c r="S390" s="5"/>
      <c r="T390" s="32"/>
      <c r="U390" s="15"/>
      <c r="V390" s="15"/>
    </row>
    <row r="391" spans="1:22" x14ac:dyDescent="0.25">
      <c r="A391" s="265"/>
      <c r="B391" s="134"/>
      <c r="C391" s="85"/>
      <c r="D391" s="85"/>
      <c r="E391" s="165">
        <f t="shared" si="45"/>
        <v>0</v>
      </c>
      <c r="F391" s="156">
        <f t="shared" si="47"/>
        <v>0</v>
      </c>
      <c r="G391" s="183">
        <f t="shared" si="46"/>
        <v>0</v>
      </c>
      <c r="H391" s="157">
        <f t="shared" si="48"/>
        <v>0</v>
      </c>
      <c r="I391" s="15"/>
      <c r="J391" s="15"/>
      <c r="K391" s="139"/>
      <c r="L391" s="139"/>
      <c r="M391" s="139"/>
      <c r="N391" s="15"/>
      <c r="O391" s="154"/>
      <c r="P391" s="85"/>
      <c r="Q391" s="85"/>
      <c r="R391" s="142"/>
      <c r="S391" s="5"/>
      <c r="T391" s="32"/>
      <c r="U391" s="15"/>
      <c r="V391" s="15"/>
    </row>
    <row r="392" spans="1:22" x14ac:dyDescent="0.25">
      <c r="A392" s="266"/>
      <c r="B392" s="134"/>
      <c r="C392" s="85"/>
      <c r="D392" s="85"/>
      <c r="E392" s="165">
        <f t="shared" si="45"/>
        <v>0</v>
      </c>
      <c r="F392" s="156">
        <f t="shared" si="47"/>
        <v>0</v>
      </c>
      <c r="G392" s="183">
        <f t="shared" si="46"/>
        <v>0</v>
      </c>
      <c r="H392" s="157">
        <f t="shared" si="48"/>
        <v>0</v>
      </c>
      <c r="I392" s="15"/>
      <c r="J392" s="15"/>
      <c r="K392" s="139"/>
      <c r="L392" s="139"/>
      <c r="M392" s="139"/>
      <c r="N392" s="15"/>
      <c r="O392" s="154"/>
      <c r="P392" s="85"/>
      <c r="Q392" s="85"/>
      <c r="R392" s="142"/>
      <c r="S392" s="5"/>
      <c r="T392" s="32"/>
      <c r="U392" s="15"/>
      <c r="V392" s="15"/>
    </row>
    <row r="393" spans="1:22" x14ac:dyDescent="0.25">
      <c r="A393" s="264">
        <v>41461</v>
      </c>
      <c r="B393" s="134"/>
      <c r="C393" s="85"/>
      <c r="D393" s="85"/>
      <c r="E393" s="165">
        <f t="shared" si="45"/>
        <v>0</v>
      </c>
      <c r="F393" s="156">
        <f t="shared" si="47"/>
        <v>0</v>
      </c>
      <c r="G393" s="183">
        <f t="shared" si="46"/>
        <v>0</v>
      </c>
      <c r="H393" s="157">
        <f t="shared" si="48"/>
        <v>0</v>
      </c>
      <c r="I393" s="15"/>
      <c r="J393" s="15"/>
      <c r="K393" s="139"/>
      <c r="L393" s="139"/>
      <c r="M393" s="139"/>
      <c r="N393" s="15"/>
      <c r="O393" s="154"/>
      <c r="P393" s="85"/>
      <c r="Q393" s="85"/>
      <c r="R393" s="142"/>
      <c r="S393" s="5"/>
      <c r="T393" s="32"/>
      <c r="U393" s="15"/>
      <c r="V393" s="15"/>
    </row>
    <row r="394" spans="1:22" x14ac:dyDescent="0.25">
      <c r="A394" s="265"/>
      <c r="B394" s="134"/>
      <c r="C394" s="85"/>
      <c r="D394" s="85"/>
      <c r="E394" s="165">
        <f t="shared" si="45"/>
        <v>0</v>
      </c>
      <c r="F394" s="156">
        <f t="shared" si="47"/>
        <v>0</v>
      </c>
      <c r="G394" s="183">
        <f t="shared" si="46"/>
        <v>0</v>
      </c>
      <c r="H394" s="157">
        <f t="shared" si="48"/>
        <v>0</v>
      </c>
      <c r="I394" s="15"/>
      <c r="J394" s="15"/>
      <c r="K394" s="139"/>
      <c r="L394" s="139"/>
      <c r="M394" s="139"/>
      <c r="N394" s="15"/>
      <c r="O394" s="154"/>
      <c r="P394" s="85"/>
      <c r="Q394" s="85"/>
      <c r="R394" s="142"/>
      <c r="S394" s="5"/>
      <c r="T394" s="32"/>
      <c r="U394" s="15"/>
      <c r="V394" s="15"/>
    </row>
    <row r="395" spans="1:22" x14ac:dyDescent="0.25">
      <c r="A395" s="266"/>
      <c r="B395" s="134"/>
      <c r="C395" s="85"/>
      <c r="D395" s="85"/>
      <c r="E395" s="165">
        <f t="shared" si="45"/>
        <v>0</v>
      </c>
      <c r="F395" s="156">
        <f t="shared" si="47"/>
        <v>0</v>
      </c>
      <c r="G395" s="183">
        <f t="shared" si="46"/>
        <v>0</v>
      </c>
      <c r="H395" s="157">
        <f t="shared" si="48"/>
        <v>0</v>
      </c>
      <c r="I395" s="15"/>
      <c r="J395" s="15"/>
      <c r="K395" s="139"/>
      <c r="L395" s="139"/>
      <c r="M395" s="139"/>
      <c r="N395" s="15"/>
      <c r="O395" s="154"/>
      <c r="P395" s="85"/>
      <c r="Q395" s="85"/>
      <c r="R395" s="142"/>
      <c r="S395" s="5"/>
      <c r="T395" s="32"/>
      <c r="U395" s="15"/>
      <c r="V395" s="15"/>
    </row>
    <row r="396" spans="1:22" x14ac:dyDescent="0.25">
      <c r="A396" s="264">
        <v>41462</v>
      </c>
      <c r="B396" s="134"/>
      <c r="C396" s="85"/>
      <c r="D396" s="85"/>
      <c r="E396" s="165">
        <f t="shared" si="45"/>
        <v>0</v>
      </c>
      <c r="F396" s="156">
        <f t="shared" si="47"/>
        <v>0</v>
      </c>
      <c r="G396" s="183">
        <f t="shared" si="46"/>
        <v>0</v>
      </c>
      <c r="H396" s="157">
        <f t="shared" si="48"/>
        <v>0</v>
      </c>
      <c r="I396" s="15"/>
      <c r="J396" s="15"/>
      <c r="K396" s="139"/>
      <c r="L396" s="139"/>
      <c r="M396" s="139"/>
      <c r="N396" s="15"/>
      <c r="O396" s="154"/>
      <c r="P396" s="85"/>
      <c r="Q396" s="85"/>
      <c r="R396" s="142"/>
      <c r="S396" s="5"/>
      <c r="T396" s="32"/>
      <c r="U396" s="15"/>
      <c r="V396" s="15"/>
    </row>
    <row r="397" spans="1:22" x14ac:dyDescent="0.25">
      <c r="A397" s="265"/>
      <c r="B397" s="134"/>
      <c r="C397" s="85"/>
      <c r="D397" s="85"/>
      <c r="E397" s="165">
        <f t="shared" si="45"/>
        <v>0</v>
      </c>
      <c r="F397" s="156">
        <f t="shared" si="47"/>
        <v>0</v>
      </c>
      <c r="G397" s="183">
        <f t="shared" si="46"/>
        <v>0</v>
      </c>
      <c r="H397" s="157">
        <f t="shared" si="48"/>
        <v>0</v>
      </c>
      <c r="I397" s="15"/>
      <c r="J397" s="15"/>
      <c r="K397" s="139"/>
      <c r="L397" s="139"/>
      <c r="M397" s="139"/>
      <c r="N397" s="15"/>
      <c r="O397" s="154"/>
      <c r="P397" s="85"/>
      <c r="Q397" s="85"/>
      <c r="R397" s="142"/>
      <c r="S397" s="5"/>
      <c r="T397" s="32"/>
      <c r="U397" s="15"/>
      <c r="V397" s="15"/>
    </row>
    <row r="398" spans="1:22" x14ac:dyDescent="0.25">
      <c r="A398" s="266"/>
      <c r="B398" s="134"/>
      <c r="C398" s="85"/>
      <c r="D398" s="85"/>
      <c r="E398" s="165">
        <f t="shared" si="45"/>
        <v>0</v>
      </c>
      <c r="F398" s="156">
        <f t="shared" si="47"/>
        <v>0</v>
      </c>
      <c r="G398" s="183">
        <f t="shared" si="46"/>
        <v>0</v>
      </c>
      <c r="H398" s="157">
        <f t="shared" si="48"/>
        <v>0</v>
      </c>
      <c r="I398" s="15"/>
      <c r="J398" s="15"/>
      <c r="K398" s="139"/>
      <c r="L398" s="139"/>
      <c r="M398" s="139"/>
      <c r="N398" s="15"/>
      <c r="O398" s="154"/>
      <c r="P398" s="85"/>
      <c r="Q398" s="85"/>
      <c r="R398" s="142"/>
      <c r="S398" s="5"/>
      <c r="T398" s="32"/>
      <c r="U398" s="15"/>
      <c r="V398" s="15"/>
    </row>
    <row r="399" spans="1:22" x14ac:dyDescent="0.25">
      <c r="A399" s="264">
        <v>41463</v>
      </c>
      <c r="B399" s="134"/>
      <c r="C399" s="85"/>
      <c r="D399" s="85"/>
      <c r="E399" s="165">
        <f t="shared" si="45"/>
        <v>0</v>
      </c>
      <c r="F399" s="156">
        <f t="shared" si="47"/>
        <v>0</v>
      </c>
      <c r="G399" s="183">
        <f t="shared" si="46"/>
        <v>0</v>
      </c>
      <c r="H399" s="157">
        <f t="shared" si="48"/>
        <v>0</v>
      </c>
      <c r="I399" s="15"/>
      <c r="J399" s="15"/>
      <c r="K399" s="139"/>
      <c r="L399" s="139"/>
      <c r="M399" s="139"/>
      <c r="N399" s="15"/>
      <c r="O399" s="154"/>
      <c r="P399" s="85"/>
      <c r="Q399" s="85"/>
      <c r="R399" s="142"/>
      <c r="S399" s="5"/>
      <c r="T399" s="32"/>
      <c r="U399" s="15"/>
      <c r="V399" s="15"/>
    </row>
    <row r="400" spans="1:22" x14ac:dyDescent="0.25">
      <c r="A400" s="265"/>
      <c r="B400" s="134"/>
      <c r="C400" s="85"/>
      <c r="D400" s="85"/>
      <c r="E400" s="165">
        <f t="shared" si="45"/>
        <v>0</v>
      </c>
      <c r="F400" s="156">
        <f t="shared" si="47"/>
        <v>0</v>
      </c>
      <c r="G400" s="183">
        <f t="shared" si="46"/>
        <v>0</v>
      </c>
      <c r="H400" s="157">
        <f t="shared" si="48"/>
        <v>0</v>
      </c>
      <c r="I400" s="15"/>
      <c r="J400" s="15"/>
      <c r="K400" s="139"/>
      <c r="L400" s="139"/>
      <c r="M400" s="139"/>
      <c r="N400" s="15"/>
      <c r="O400" s="154"/>
      <c r="P400" s="85"/>
      <c r="Q400" s="85"/>
      <c r="R400" s="142"/>
      <c r="S400" s="5"/>
      <c r="T400" s="32"/>
      <c r="U400" s="15"/>
      <c r="V400" s="15"/>
    </row>
    <row r="401" spans="1:22" x14ac:dyDescent="0.25">
      <c r="A401" s="266"/>
      <c r="B401" s="134"/>
      <c r="C401" s="85"/>
      <c r="D401" s="85"/>
      <c r="E401" s="165">
        <f t="shared" si="45"/>
        <v>0</v>
      </c>
      <c r="F401" s="156">
        <f t="shared" si="47"/>
        <v>0</v>
      </c>
      <c r="G401" s="183">
        <f t="shared" si="46"/>
        <v>0</v>
      </c>
      <c r="H401" s="157">
        <f t="shared" si="48"/>
        <v>0</v>
      </c>
      <c r="I401" s="15"/>
      <c r="J401" s="15"/>
      <c r="K401" s="139"/>
      <c r="L401" s="139"/>
      <c r="M401" s="139"/>
      <c r="N401" s="15"/>
      <c r="O401" s="154"/>
      <c r="P401" s="85"/>
      <c r="Q401" s="85"/>
      <c r="R401" s="142"/>
      <c r="S401" s="5"/>
      <c r="T401" s="32"/>
      <c r="U401" s="15"/>
      <c r="V401" s="15"/>
    </row>
    <row r="402" spans="1:22" x14ac:dyDescent="0.25">
      <c r="A402" s="264">
        <v>41464</v>
      </c>
      <c r="B402" s="134"/>
      <c r="C402" s="85"/>
      <c r="D402" s="85"/>
      <c r="E402" s="165">
        <f t="shared" si="45"/>
        <v>0</v>
      </c>
      <c r="F402" s="156">
        <f t="shared" si="47"/>
        <v>0</v>
      </c>
      <c r="G402" s="183">
        <f t="shared" si="46"/>
        <v>0</v>
      </c>
      <c r="H402" s="157">
        <f t="shared" si="48"/>
        <v>0</v>
      </c>
      <c r="I402" s="15"/>
      <c r="J402" s="15"/>
      <c r="K402" s="139"/>
      <c r="L402" s="139"/>
      <c r="M402" s="139"/>
      <c r="N402" s="15"/>
      <c r="O402" s="154"/>
      <c r="P402" s="85"/>
      <c r="Q402" s="85"/>
      <c r="R402" s="142"/>
      <c r="S402" s="5"/>
      <c r="T402" s="32"/>
      <c r="U402" s="15"/>
      <c r="V402" s="15"/>
    </row>
    <row r="403" spans="1:22" x14ac:dyDescent="0.25">
      <c r="A403" s="265"/>
      <c r="B403" s="134"/>
      <c r="C403" s="85"/>
      <c r="D403" s="85"/>
      <c r="E403" s="165">
        <f t="shared" si="45"/>
        <v>0</v>
      </c>
      <c r="F403" s="156">
        <f t="shared" si="47"/>
        <v>0</v>
      </c>
      <c r="G403" s="183">
        <f t="shared" si="46"/>
        <v>0</v>
      </c>
      <c r="H403" s="157">
        <f t="shared" si="48"/>
        <v>0</v>
      </c>
      <c r="I403" s="15"/>
      <c r="J403" s="15"/>
      <c r="K403" s="139"/>
      <c r="L403" s="139"/>
      <c r="M403" s="139"/>
      <c r="N403" s="15"/>
      <c r="O403" s="154"/>
      <c r="P403" s="85"/>
      <c r="Q403" s="85"/>
      <c r="R403" s="142"/>
      <c r="S403" s="5"/>
      <c r="T403" s="32"/>
      <c r="U403" s="15"/>
      <c r="V403" s="15"/>
    </row>
    <row r="404" spans="1:22" x14ac:dyDescent="0.25">
      <c r="A404" s="266"/>
      <c r="B404" s="134"/>
      <c r="C404" s="85"/>
      <c r="D404" s="85"/>
      <c r="E404" s="165">
        <f t="shared" si="45"/>
        <v>0</v>
      </c>
      <c r="F404" s="156">
        <f t="shared" si="47"/>
        <v>0</v>
      </c>
      <c r="G404" s="183">
        <f t="shared" si="46"/>
        <v>0</v>
      </c>
      <c r="H404" s="157">
        <f t="shared" si="48"/>
        <v>0</v>
      </c>
      <c r="I404" s="15"/>
      <c r="J404" s="15"/>
      <c r="K404" s="139"/>
      <c r="L404" s="139"/>
      <c r="M404" s="139"/>
      <c r="N404" s="15"/>
      <c r="O404" s="154"/>
      <c r="P404" s="85"/>
      <c r="Q404" s="85"/>
      <c r="R404" s="142"/>
      <c r="S404" s="5"/>
      <c r="T404" s="32"/>
      <c r="U404" s="15"/>
      <c r="V404" s="15"/>
    </row>
    <row r="405" spans="1:22" x14ac:dyDescent="0.25">
      <c r="A405" s="264">
        <v>41465</v>
      </c>
      <c r="B405" s="134"/>
      <c r="C405" s="85"/>
      <c r="D405" s="85"/>
      <c r="E405" s="165">
        <f t="shared" si="45"/>
        <v>0</v>
      </c>
      <c r="F405" s="156">
        <f t="shared" si="47"/>
        <v>0</v>
      </c>
      <c r="G405" s="183">
        <f t="shared" si="46"/>
        <v>0</v>
      </c>
      <c r="H405" s="157">
        <f t="shared" si="48"/>
        <v>0</v>
      </c>
      <c r="I405" s="15"/>
      <c r="J405" s="15"/>
      <c r="K405" s="139"/>
      <c r="L405" s="139"/>
      <c r="M405" s="139"/>
      <c r="N405" s="15"/>
      <c r="O405" s="154"/>
      <c r="P405" s="85"/>
      <c r="Q405" s="85"/>
      <c r="R405" s="142"/>
      <c r="S405" s="5"/>
      <c r="T405" s="32"/>
      <c r="U405" s="15"/>
      <c r="V405" s="15"/>
    </row>
    <row r="406" spans="1:22" x14ac:dyDescent="0.25">
      <c r="A406" s="265"/>
      <c r="B406" s="134"/>
      <c r="C406" s="85"/>
      <c r="D406" s="85"/>
      <c r="E406" s="165">
        <f t="shared" si="45"/>
        <v>0</v>
      </c>
      <c r="F406" s="156">
        <f t="shared" si="47"/>
        <v>0</v>
      </c>
      <c r="G406" s="183">
        <f t="shared" si="46"/>
        <v>0</v>
      </c>
      <c r="H406" s="157">
        <f t="shared" si="48"/>
        <v>0</v>
      </c>
      <c r="I406" s="15"/>
      <c r="J406" s="15"/>
      <c r="K406" s="139"/>
      <c r="L406" s="139"/>
      <c r="M406" s="139"/>
      <c r="N406" s="15"/>
      <c r="O406" s="154"/>
      <c r="P406" s="85"/>
      <c r="Q406" s="85"/>
      <c r="R406" s="142"/>
      <c r="S406" s="5"/>
      <c r="T406" s="32"/>
      <c r="U406" s="15"/>
      <c r="V406" s="15"/>
    </row>
    <row r="407" spans="1:22" x14ac:dyDescent="0.25">
      <c r="A407" s="266"/>
      <c r="B407" s="134"/>
      <c r="C407" s="85"/>
      <c r="D407" s="85"/>
      <c r="E407" s="165">
        <f t="shared" si="45"/>
        <v>0</v>
      </c>
      <c r="F407" s="156">
        <f t="shared" si="47"/>
        <v>0</v>
      </c>
      <c r="G407" s="183">
        <f t="shared" si="46"/>
        <v>0</v>
      </c>
      <c r="H407" s="157">
        <f t="shared" si="48"/>
        <v>0</v>
      </c>
      <c r="I407" s="15"/>
      <c r="J407" s="15"/>
      <c r="K407" s="139"/>
      <c r="L407" s="139"/>
      <c r="M407" s="139"/>
      <c r="N407" s="15"/>
      <c r="O407" s="154"/>
      <c r="P407" s="85"/>
      <c r="Q407" s="85"/>
      <c r="R407" s="142"/>
      <c r="S407" s="5"/>
      <c r="T407" s="32"/>
      <c r="U407" s="15"/>
      <c r="V407" s="15"/>
    </row>
    <row r="408" spans="1:22" x14ac:dyDescent="0.25">
      <c r="A408" s="264">
        <v>41466</v>
      </c>
      <c r="B408" s="134"/>
      <c r="C408" s="85"/>
      <c r="D408" s="85"/>
      <c r="E408" s="165">
        <f t="shared" si="45"/>
        <v>0</v>
      </c>
      <c r="F408" s="156">
        <f t="shared" si="47"/>
        <v>0</v>
      </c>
      <c r="G408" s="183">
        <f t="shared" si="46"/>
        <v>0</v>
      </c>
      <c r="H408" s="157">
        <f t="shared" si="48"/>
        <v>0</v>
      </c>
      <c r="I408" s="15"/>
      <c r="J408" s="15"/>
      <c r="K408" s="139"/>
      <c r="L408" s="139"/>
      <c r="M408" s="139"/>
      <c r="N408" s="15"/>
      <c r="O408" s="154"/>
      <c r="P408" s="85"/>
      <c r="Q408" s="85"/>
      <c r="R408" s="142"/>
      <c r="S408" s="5"/>
      <c r="T408" s="32"/>
      <c r="U408" s="15"/>
      <c r="V408" s="15"/>
    </row>
    <row r="409" spans="1:22" x14ac:dyDescent="0.25">
      <c r="A409" s="265"/>
      <c r="B409" s="134"/>
      <c r="C409" s="85"/>
      <c r="D409" s="85"/>
      <c r="E409" s="165">
        <f t="shared" si="45"/>
        <v>0</v>
      </c>
      <c r="F409" s="156">
        <f t="shared" si="47"/>
        <v>0</v>
      </c>
      <c r="G409" s="183">
        <f t="shared" si="46"/>
        <v>0</v>
      </c>
      <c r="H409" s="157">
        <f t="shared" si="48"/>
        <v>0</v>
      </c>
      <c r="I409" s="15"/>
      <c r="J409" s="15"/>
      <c r="K409" s="139"/>
      <c r="L409" s="139"/>
      <c r="M409" s="139"/>
      <c r="N409" s="15"/>
      <c r="O409" s="154"/>
      <c r="P409" s="85"/>
      <c r="Q409" s="85"/>
      <c r="R409" s="142"/>
      <c r="S409" s="5"/>
      <c r="T409" s="32"/>
      <c r="U409" s="15"/>
      <c r="V409" s="15"/>
    </row>
    <row r="410" spans="1:22" x14ac:dyDescent="0.25">
      <c r="A410" s="266"/>
      <c r="B410" s="134"/>
      <c r="C410" s="85"/>
      <c r="D410" s="85"/>
      <c r="E410" s="165">
        <f t="shared" si="45"/>
        <v>0</v>
      </c>
      <c r="F410" s="156">
        <f t="shared" si="47"/>
        <v>0</v>
      </c>
      <c r="G410" s="183">
        <f t="shared" si="46"/>
        <v>0</v>
      </c>
      <c r="H410" s="157">
        <f t="shared" si="48"/>
        <v>0</v>
      </c>
      <c r="I410" s="15"/>
      <c r="J410" s="15"/>
      <c r="K410" s="139"/>
      <c r="L410" s="139"/>
      <c r="M410" s="139"/>
      <c r="N410" s="15"/>
      <c r="O410" s="154"/>
      <c r="P410" s="85"/>
      <c r="Q410" s="85"/>
      <c r="R410" s="142"/>
      <c r="S410" s="5"/>
      <c r="T410" s="32"/>
      <c r="U410" s="15"/>
      <c r="V410" s="15"/>
    </row>
    <row r="411" spans="1:22" x14ac:dyDescent="0.25">
      <c r="A411" s="264">
        <v>41467</v>
      </c>
      <c r="B411" s="134"/>
      <c r="C411" s="85"/>
      <c r="D411" s="85"/>
      <c r="E411" s="165">
        <f t="shared" si="45"/>
        <v>0</v>
      </c>
      <c r="F411" s="156">
        <f t="shared" si="47"/>
        <v>0</v>
      </c>
      <c r="G411" s="183">
        <f t="shared" si="46"/>
        <v>0</v>
      </c>
      <c r="H411" s="157">
        <f t="shared" si="48"/>
        <v>0</v>
      </c>
      <c r="I411" s="15"/>
      <c r="J411" s="15"/>
      <c r="K411" s="139"/>
      <c r="L411" s="139"/>
      <c r="M411" s="139"/>
      <c r="N411" s="15"/>
      <c r="O411" s="154"/>
      <c r="P411" s="85"/>
      <c r="Q411" s="85"/>
      <c r="R411" s="142"/>
      <c r="S411" s="5"/>
      <c r="T411" s="32"/>
      <c r="U411" s="15"/>
      <c r="V411" s="15"/>
    </row>
    <row r="412" spans="1:22" x14ac:dyDescent="0.25">
      <c r="A412" s="265"/>
      <c r="B412" s="134"/>
      <c r="C412" s="85"/>
      <c r="D412" s="85"/>
      <c r="E412" s="165">
        <f t="shared" si="45"/>
        <v>0</v>
      </c>
      <c r="F412" s="156">
        <f t="shared" si="47"/>
        <v>0</v>
      </c>
      <c r="G412" s="183">
        <f t="shared" si="46"/>
        <v>0</v>
      </c>
      <c r="H412" s="157">
        <f t="shared" si="48"/>
        <v>0</v>
      </c>
      <c r="I412" s="15"/>
      <c r="J412" s="15"/>
      <c r="K412" s="139"/>
      <c r="L412" s="139"/>
      <c r="M412" s="139"/>
      <c r="N412" s="15"/>
      <c r="O412" s="154"/>
      <c r="P412" s="85"/>
      <c r="Q412" s="85"/>
      <c r="R412" s="142"/>
      <c r="S412" s="5"/>
      <c r="T412" s="32"/>
      <c r="U412" s="15"/>
      <c r="V412" s="15"/>
    </row>
    <row r="413" spans="1:22" x14ac:dyDescent="0.25">
      <c r="A413" s="266"/>
      <c r="B413" s="134"/>
      <c r="C413" s="85"/>
      <c r="D413" s="85"/>
      <c r="E413" s="165">
        <f t="shared" ref="E413:E476" si="49">C413-D413</f>
        <v>0</v>
      </c>
      <c r="F413" s="156">
        <f t="shared" si="47"/>
        <v>0</v>
      </c>
      <c r="G413" s="183">
        <f t="shared" si="46"/>
        <v>0</v>
      </c>
      <c r="H413" s="157">
        <f t="shared" si="48"/>
        <v>0</v>
      </c>
      <c r="I413" s="15"/>
      <c r="J413" s="15"/>
      <c r="K413" s="139"/>
      <c r="L413" s="139"/>
      <c r="M413" s="139"/>
      <c r="N413" s="15"/>
      <c r="O413" s="154"/>
      <c r="P413" s="85"/>
      <c r="Q413" s="85"/>
      <c r="R413" s="142"/>
      <c r="S413" s="5"/>
      <c r="T413" s="32"/>
      <c r="U413" s="15"/>
      <c r="V413" s="15"/>
    </row>
    <row r="414" spans="1:22" x14ac:dyDescent="0.25">
      <c r="A414" s="264">
        <v>41468</v>
      </c>
      <c r="B414" s="134"/>
      <c r="C414" s="85"/>
      <c r="D414" s="85"/>
      <c r="E414" s="165">
        <f t="shared" si="49"/>
        <v>0</v>
      </c>
      <c r="F414" s="156">
        <f t="shared" si="47"/>
        <v>0</v>
      </c>
      <c r="G414" s="183">
        <f t="shared" si="46"/>
        <v>0</v>
      </c>
      <c r="H414" s="157">
        <f t="shared" si="48"/>
        <v>0</v>
      </c>
      <c r="I414" s="15"/>
      <c r="J414" s="15"/>
      <c r="K414" s="139"/>
      <c r="L414" s="139"/>
      <c r="M414" s="139"/>
      <c r="N414" s="15"/>
      <c r="O414" s="154"/>
      <c r="P414" s="85"/>
      <c r="Q414" s="85"/>
      <c r="R414" s="142"/>
      <c r="S414" s="5"/>
      <c r="T414" s="32"/>
      <c r="U414" s="15"/>
      <c r="V414" s="15"/>
    </row>
    <row r="415" spans="1:22" x14ac:dyDescent="0.25">
      <c r="A415" s="265"/>
      <c r="B415" s="134"/>
      <c r="C415" s="85"/>
      <c r="D415" s="85"/>
      <c r="E415" s="165">
        <f t="shared" si="49"/>
        <v>0</v>
      </c>
      <c r="F415" s="156">
        <f t="shared" si="47"/>
        <v>0</v>
      </c>
      <c r="G415" s="183">
        <f t="shared" si="46"/>
        <v>0</v>
      </c>
      <c r="H415" s="157">
        <f t="shared" si="48"/>
        <v>0</v>
      </c>
      <c r="I415" s="15"/>
      <c r="J415" s="15"/>
      <c r="K415" s="139"/>
      <c r="L415" s="139"/>
      <c r="M415" s="139"/>
      <c r="N415" s="15"/>
      <c r="O415" s="154"/>
      <c r="P415" s="85"/>
      <c r="Q415" s="85"/>
      <c r="R415" s="142"/>
      <c r="S415" s="5"/>
      <c r="T415" s="32"/>
      <c r="U415" s="15"/>
      <c r="V415" s="15"/>
    </row>
    <row r="416" spans="1:22" x14ac:dyDescent="0.25">
      <c r="A416" s="266"/>
      <c r="B416" s="134"/>
      <c r="C416" s="85"/>
      <c r="D416" s="85"/>
      <c r="E416" s="165">
        <f t="shared" si="49"/>
        <v>0</v>
      </c>
      <c r="F416" s="156">
        <f t="shared" si="47"/>
        <v>0</v>
      </c>
      <c r="G416" s="183">
        <f t="shared" si="46"/>
        <v>0</v>
      </c>
      <c r="H416" s="157">
        <f t="shared" si="48"/>
        <v>0</v>
      </c>
      <c r="I416" s="15"/>
      <c r="J416" s="15"/>
      <c r="K416" s="139"/>
      <c r="L416" s="139"/>
      <c r="M416" s="139"/>
      <c r="N416" s="15"/>
      <c r="O416" s="154"/>
      <c r="P416" s="85"/>
      <c r="Q416" s="85"/>
      <c r="R416" s="142"/>
      <c r="S416" s="5"/>
      <c r="T416" s="32"/>
      <c r="U416" s="15"/>
      <c r="V416" s="15"/>
    </row>
    <row r="417" spans="1:22" x14ac:dyDescent="0.25">
      <c r="A417" s="264">
        <v>41469</v>
      </c>
      <c r="B417" s="134"/>
      <c r="C417" s="85"/>
      <c r="D417" s="85"/>
      <c r="E417" s="165">
        <f t="shared" si="49"/>
        <v>0</v>
      </c>
      <c r="F417" s="156">
        <f t="shared" si="47"/>
        <v>0</v>
      </c>
      <c r="G417" s="183">
        <f t="shared" si="46"/>
        <v>0</v>
      </c>
      <c r="H417" s="157">
        <f t="shared" si="48"/>
        <v>0</v>
      </c>
      <c r="I417" s="15"/>
      <c r="J417" s="15"/>
      <c r="K417" s="139"/>
      <c r="L417" s="139"/>
      <c r="M417" s="139"/>
      <c r="N417" s="15"/>
      <c r="O417" s="154"/>
      <c r="P417" s="85"/>
      <c r="Q417" s="85"/>
      <c r="R417" s="142"/>
      <c r="S417" s="5"/>
      <c r="T417" s="32"/>
      <c r="U417" s="15"/>
      <c r="V417" s="15"/>
    </row>
    <row r="418" spans="1:22" x14ac:dyDescent="0.25">
      <c r="A418" s="265"/>
      <c r="B418" s="134"/>
      <c r="C418" s="85"/>
      <c r="D418" s="85"/>
      <c r="E418" s="165">
        <f t="shared" si="49"/>
        <v>0</v>
      </c>
      <c r="F418" s="156">
        <f t="shared" si="47"/>
        <v>0</v>
      </c>
      <c r="G418" s="183">
        <f t="shared" si="46"/>
        <v>0</v>
      </c>
      <c r="H418" s="157">
        <f t="shared" si="48"/>
        <v>0</v>
      </c>
      <c r="I418" s="15"/>
      <c r="J418" s="15"/>
      <c r="K418" s="139"/>
      <c r="L418" s="139"/>
      <c r="M418" s="139"/>
      <c r="N418" s="15"/>
      <c r="O418" s="154"/>
      <c r="P418" s="85"/>
      <c r="Q418" s="85"/>
      <c r="R418" s="142"/>
      <c r="S418" s="5"/>
      <c r="T418" s="32"/>
      <c r="U418" s="15"/>
      <c r="V418" s="15"/>
    </row>
    <row r="419" spans="1:22" x14ac:dyDescent="0.25">
      <c r="A419" s="266"/>
      <c r="B419" s="134"/>
      <c r="C419" s="85"/>
      <c r="D419" s="85"/>
      <c r="E419" s="165">
        <f t="shared" si="49"/>
        <v>0</v>
      </c>
      <c r="F419" s="156">
        <f t="shared" si="47"/>
        <v>0</v>
      </c>
      <c r="G419" s="183">
        <f t="shared" si="46"/>
        <v>0</v>
      </c>
      <c r="H419" s="157">
        <f t="shared" si="48"/>
        <v>0</v>
      </c>
      <c r="I419" s="15"/>
      <c r="J419" s="15"/>
      <c r="K419" s="139"/>
      <c r="L419" s="139"/>
      <c r="M419" s="139"/>
      <c r="N419" s="15"/>
      <c r="O419" s="154"/>
      <c r="P419" s="85"/>
      <c r="Q419" s="85"/>
      <c r="R419" s="142"/>
      <c r="S419" s="5"/>
      <c r="T419" s="32"/>
      <c r="U419" s="15"/>
      <c r="V419" s="15"/>
    </row>
    <row r="420" spans="1:22" x14ac:dyDescent="0.25">
      <c r="A420" s="264">
        <v>41470</v>
      </c>
      <c r="B420" s="134"/>
      <c r="C420" s="85"/>
      <c r="D420" s="85"/>
      <c r="E420" s="165">
        <f t="shared" si="49"/>
        <v>0</v>
      </c>
      <c r="F420" s="156">
        <f t="shared" si="47"/>
        <v>0</v>
      </c>
      <c r="G420" s="183">
        <f t="shared" si="46"/>
        <v>0</v>
      </c>
      <c r="H420" s="157">
        <f t="shared" si="48"/>
        <v>0</v>
      </c>
      <c r="I420" s="15"/>
      <c r="J420" s="15"/>
      <c r="K420" s="139"/>
      <c r="L420" s="139"/>
      <c r="M420" s="139"/>
      <c r="N420" s="15"/>
      <c r="O420" s="154"/>
      <c r="P420" s="85"/>
      <c r="Q420" s="85"/>
      <c r="R420" s="142"/>
      <c r="S420" s="5"/>
      <c r="T420" s="32"/>
      <c r="U420" s="15"/>
      <c r="V420" s="15"/>
    </row>
    <row r="421" spans="1:22" x14ac:dyDescent="0.25">
      <c r="A421" s="265"/>
      <c r="B421" s="134"/>
      <c r="C421" s="85"/>
      <c r="D421" s="85"/>
      <c r="E421" s="165">
        <f t="shared" si="49"/>
        <v>0</v>
      </c>
      <c r="F421" s="156">
        <f t="shared" si="47"/>
        <v>0</v>
      </c>
      <c r="G421" s="183">
        <f t="shared" si="46"/>
        <v>0</v>
      </c>
      <c r="H421" s="157">
        <f t="shared" si="48"/>
        <v>0</v>
      </c>
      <c r="I421" s="15"/>
      <c r="J421" s="15"/>
      <c r="K421" s="139"/>
      <c r="L421" s="139"/>
      <c r="M421" s="139"/>
      <c r="N421" s="15"/>
      <c r="O421" s="154"/>
      <c r="P421" s="85"/>
      <c r="Q421" s="85"/>
      <c r="R421" s="142"/>
      <c r="S421" s="5"/>
      <c r="T421" s="32"/>
      <c r="U421" s="15"/>
      <c r="V421" s="15"/>
    </row>
    <row r="422" spans="1:22" x14ac:dyDescent="0.25">
      <c r="A422" s="266"/>
      <c r="B422" s="134"/>
      <c r="C422" s="85"/>
      <c r="D422" s="85"/>
      <c r="E422" s="165">
        <f t="shared" si="49"/>
        <v>0</v>
      </c>
      <c r="F422" s="156">
        <f t="shared" si="47"/>
        <v>0</v>
      </c>
      <c r="G422" s="183">
        <f t="shared" si="46"/>
        <v>0</v>
      </c>
      <c r="H422" s="157">
        <f t="shared" si="48"/>
        <v>0</v>
      </c>
      <c r="I422" s="15"/>
      <c r="J422" s="15"/>
      <c r="K422" s="139"/>
      <c r="L422" s="139"/>
      <c r="M422" s="139"/>
      <c r="N422" s="15"/>
      <c r="O422" s="154"/>
      <c r="P422" s="85"/>
      <c r="Q422" s="85"/>
      <c r="R422" s="142"/>
      <c r="S422" s="5"/>
      <c r="T422" s="32"/>
      <c r="U422" s="15"/>
      <c r="V422" s="15"/>
    </row>
    <row r="423" spans="1:22" x14ac:dyDescent="0.25">
      <c r="A423" s="264">
        <v>41471</v>
      </c>
      <c r="B423" s="134"/>
      <c r="C423" s="85"/>
      <c r="D423" s="85"/>
      <c r="E423" s="165">
        <f t="shared" si="49"/>
        <v>0</v>
      </c>
      <c r="F423" s="156">
        <f t="shared" si="47"/>
        <v>0</v>
      </c>
      <c r="G423" s="183">
        <f t="shared" si="46"/>
        <v>0</v>
      </c>
      <c r="H423" s="157">
        <f t="shared" si="48"/>
        <v>0</v>
      </c>
      <c r="I423" s="15"/>
      <c r="J423" s="15"/>
      <c r="K423" s="139"/>
      <c r="L423" s="139"/>
      <c r="M423" s="139"/>
      <c r="N423" s="15"/>
      <c r="O423" s="154"/>
      <c r="P423" s="85"/>
      <c r="Q423" s="85"/>
      <c r="R423" s="142"/>
      <c r="S423" s="5"/>
      <c r="T423" s="32"/>
      <c r="U423" s="15"/>
      <c r="V423" s="15"/>
    </row>
    <row r="424" spans="1:22" x14ac:dyDescent="0.25">
      <c r="A424" s="265"/>
      <c r="B424" s="134"/>
      <c r="C424" s="85"/>
      <c r="D424" s="85"/>
      <c r="E424" s="165">
        <f t="shared" si="49"/>
        <v>0</v>
      </c>
      <c r="F424" s="156">
        <f t="shared" si="47"/>
        <v>0</v>
      </c>
      <c r="G424" s="183">
        <f t="shared" si="46"/>
        <v>0</v>
      </c>
      <c r="H424" s="157">
        <f t="shared" si="48"/>
        <v>0</v>
      </c>
      <c r="I424" s="15"/>
      <c r="J424" s="15"/>
      <c r="K424" s="139"/>
      <c r="L424" s="139"/>
      <c r="M424" s="139"/>
      <c r="N424" s="15"/>
      <c r="O424" s="154"/>
      <c r="P424" s="85"/>
      <c r="Q424" s="85"/>
      <c r="R424" s="142"/>
      <c r="S424" s="5"/>
      <c r="T424" s="32"/>
      <c r="U424" s="15"/>
      <c r="V424" s="15"/>
    </row>
    <row r="425" spans="1:22" x14ac:dyDescent="0.25">
      <c r="A425" s="266"/>
      <c r="B425" s="134"/>
      <c r="C425" s="85"/>
      <c r="D425" s="85"/>
      <c r="E425" s="165">
        <f t="shared" si="49"/>
        <v>0</v>
      </c>
      <c r="F425" s="156">
        <f t="shared" si="47"/>
        <v>0</v>
      </c>
      <c r="G425" s="183">
        <f t="shared" si="46"/>
        <v>0</v>
      </c>
      <c r="H425" s="157">
        <f t="shared" si="48"/>
        <v>0</v>
      </c>
      <c r="I425" s="15"/>
      <c r="J425" s="15"/>
      <c r="K425" s="139"/>
      <c r="L425" s="139"/>
      <c r="M425" s="139"/>
      <c r="N425" s="15"/>
      <c r="O425" s="154"/>
      <c r="P425" s="85"/>
      <c r="Q425" s="85"/>
      <c r="R425" s="142"/>
      <c r="S425" s="5"/>
      <c r="T425" s="32"/>
      <c r="U425" s="15"/>
      <c r="V425" s="15"/>
    </row>
    <row r="426" spans="1:22" x14ac:dyDescent="0.25">
      <c r="A426" s="264">
        <v>41472</v>
      </c>
      <c r="B426" s="134"/>
      <c r="C426" s="85"/>
      <c r="D426" s="85"/>
      <c r="E426" s="165">
        <f t="shared" si="49"/>
        <v>0</v>
      </c>
      <c r="F426" s="156">
        <f t="shared" si="47"/>
        <v>0</v>
      </c>
      <c r="G426" s="183">
        <f t="shared" si="46"/>
        <v>0</v>
      </c>
      <c r="H426" s="157">
        <f t="shared" si="48"/>
        <v>0</v>
      </c>
      <c r="I426" s="15"/>
      <c r="J426" s="15"/>
      <c r="K426" s="139"/>
      <c r="L426" s="139"/>
      <c r="M426" s="139"/>
      <c r="N426" s="15"/>
      <c r="O426" s="154"/>
      <c r="P426" s="85"/>
      <c r="Q426" s="85"/>
      <c r="R426" s="142"/>
      <c r="S426" s="5"/>
      <c r="T426" s="32"/>
      <c r="U426" s="15"/>
      <c r="V426" s="15"/>
    </row>
    <row r="427" spans="1:22" x14ac:dyDescent="0.25">
      <c r="A427" s="265"/>
      <c r="B427" s="134"/>
      <c r="C427" s="85"/>
      <c r="D427" s="85"/>
      <c r="E427" s="165">
        <f t="shared" si="49"/>
        <v>0</v>
      </c>
      <c r="F427" s="156">
        <f t="shared" si="47"/>
        <v>0</v>
      </c>
      <c r="G427" s="183">
        <f t="shared" si="46"/>
        <v>0</v>
      </c>
      <c r="H427" s="157">
        <f t="shared" si="48"/>
        <v>0</v>
      </c>
      <c r="I427" s="15"/>
      <c r="J427" s="15"/>
      <c r="K427" s="139"/>
      <c r="L427" s="139"/>
      <c r="M427" s="139"/>
      <c r="N427" s="15"/>
      <c r="O427" s="154"/>
      <c r="P427" s="85"/>
      <c r="Q427" s="85"/>
      <c r="R427" s="142"/>
      <c r="S427" s="5"/>
      <c r="T427" s="32"/>
      <c r="U427" s="15"/>
      <c r="V427" s="15"/>
    </row>
    <row r="428" spans="1:22" x14ac:dyDescent="0.25">
      <c r="A428" s="266"/>
      <c r="B428" s="134"/>
      <c r="C428" s="85"/>
      <c r="D428" s="85"/>
      <c r="E428" s="165">
        <f t="shared" si="49"/>
        <v>0</v>
      </c>
      <c r="F428" s="156">
        <f t="shared" si="47"/>
        <v>0</v>
      </c>
      <c r="G428" s="183">
        <f t="shared" si="46"/>
        <v>0</v>
      </c>
      <c r="H428" s="157">
        <f t="shared" si="48"/>
        <v>0</v>
      </c>
      <c r="I428" s="15"/>
      <c r="J428" s="15"/>
      <c r="K428" s="139"/>
      <c r="L428" s="139"/>
      <c r="M428" s="139"/>
      <c r="N428" s="15"/>
      <c r="O428" s="154"/>
      <c r="P428" s="85"/>
      <c r="Q428" s="85"/>
      <c r="R428" s="142"/>
      <c r="S428" s="5"/>
      <c r="T428" s="32"/>
      <c r="U428" s="15"/>
      <c r="V428" s="15"/>
    </row>
    <row r="429" spans="1:22" x14ac:dyDescent="0.25">
      <c r="A429" s="264">
        <v>41473</v>
      </c>
      <c r="B429" s="134"/>
      <c r="C429" s="85"/>
      <c r="D429" s="85"/>
      <c r="E429" s="165">
        <f t="shared" si="49"/>
        <v>0</v>
      </c>
      <c r="F429" s="156">
        <f t="shared" si="47"/>
        <v>0</v>
      </c>
      <c r="G429" s="183">
        <f t="shared" ref="G429:G492" si="50">F429/30*100</f>
        <v>0</v>
      </c>
      <c r="H429" s="157">
        <f t="shared" si="48"/>
        <v>0</v>
      </c>
      <c r="I429" s="15"/>
      <c r="J429" s="15"/>
      <c r="K429" s="139"/>
      <c r="L429" s="139"/>
      <c r="M429" s="139"/>
      <c r="N429" s="15"/>
      <c r="O429" s="154"/>
      <c r="P429" s="85"/>
      <c r="Q429" s="85"/>
      <c r="R429" s="142"/>
      <c r="S429" s="5"/>
      <c r="T429" s="32"/>
      <c r="U429" s="15"/>
      <c r="V429" s="15"/>
    </row>
    <row r="430" spans="1:22" x14ac:dyDescent="0.25">
      <c r="A430" s="265"/>
      <c r="B430" s="134"/>
      <c r="C430" s="85"/>
      <c r="D430" s="85"/>
      <c r="E430" s="165">
        <f t="shared" si="49"/>
        <v>0</v>
      </c>
      <c r="F430" s="156">
        <f t="shared" si="47"/>
        <v>0</v>
      </c>
      <c r="G430" s="183">
        <f t="shared" si="50"/>
        <v>0</v>
      </c>
      <c r="H430" s="157">
        <f t="shared" si="48"/>
        <v>0</v>
      </c>
      <c r="I430" s="15"/>
      <c r="J430" s="15"/>
      <c r="K430" s="139"/>
      <c r="L430" s="139"/>
      <c r="M430" s="139"/>
      <c r="N430" s="15"/>
      <c r="O430" s="154"/>
      <c r="P430" s="85"/>
      <c r="Q430" s="85"/>
      <c r="R430" s="142"/>
      <c r="S430" s="5"/>
      <c r="T430" s="32"/>
      <c r="U430" s="15"/>
      <c r="V430" s="15"/>
    </row>
    <row r="431" spans="1:22" x14ac:dyDescent="0.25">
      <c r="A431" s="266"/>
      <c r="B431" s="134"/>
      <c r="C431" s="85"/>
      <c r="D431" s="85"/>
      <c r="E431" s="165">
        <f t="shared" si="49"/>
        <v>0</v>
      </c>
      <c r="F431" s="156">
        <f t="shared" si="47"/>
        <v>0</v>
      </c>
      <c r="G431" s="183">
        <f t="shared" si="50"/>
        <v>0</v>
      </c>
      <c r="H431" s="157">
        <f t="shared" si="48"/>
        <v>0</v>
      </c>
      <c r="I431" s="15"/>
      <c r="J431" s="15"/>
      <c r="K431" s="139"/>
      <c r="L431" s="139"/>
      <c r="M431" s="139"/>
      <c r="N431" s="15"/>
      <c r="O431" s="154"/>
      <c r="P431" s="85"/>
      <c r="Q431" s="85"/>
      <c r="R431" s="142"/>
      <c r="S431" s="5"/>
      <c r="T431" s="32"/>
      <c r="U431" s="15"/>
      <c r="V431" s="15"/>
    </row>
    <row r="432" spans="1:22" x14ac:dyDescent="0.25">
      <c r="A432" s="264">
        <v>41474</v>
      </c>
      <c r="B432" s="134"/>
      <c r="C432" s="85"/>
      <c r="D432" s="85"/>
      <c r="E432" s="165">
        <f t="shared" si="49"/>
        <v>0</v>
      </c>
      <c r="F432" s="156">
        <f t="shared" si="47"/>
        <v>0</v>
      </c>
      <c r="G432" s="183">
        <f t="shared" si="50"/>
        <v>0</v>
      </c>
      <c r="H432" s="157">
        <f t="shared" si="48"/>
        <v>0</v>
      </c>
      <c r="I432" s="15"/>
      <c r="J432" s="15"/>
      <c r="K432" s="139"/>
      <c r="L432" s="139"/>
      <c r="M432" s="139"/>
      <c r="N432" s="15"/>
      <c r="O432" s="154"/>
      <c r="P432" s="85"/>
      <c r="Q432" s="85"/>
      <c r="R432" s="142"/>
      <c r="S432" s="5"/>
      <c r="T432" s="32"/>
      <c r="U432" s="15"/>
      <c r="V432" s="15"/>
    </row>
    <row r="433" spans="1:22" x14ac:dyDescent="0.25">
      <c r="A433" s="265"/>
      <c r="B433" s="134"/>
      <c r="C433" s="85"/>
      <c r="D433" s="85"/>
      <c r="E433" s="165">
        <f t="shared" si="49"/>
        <v>0</v>
      </c>
      <c r="F433" s="156">
        <f t="shared" si="47"/>
        <v>0</v>
      </c>
      <c r="G433" s="183">
        <f t="shared" si="50"/>
        <v>0</v>
      </c>
      <c r="H433" s="157">
        <f t="shared" si="48"/>
        <v>0</v>
      </c>
      <c r="I433" s="15"/>
      <c r="J433" s="15"/>
      <c r="K433" s="139"/>
      <c r="L433" s="139"/>
      <c r="M433" s="139"/>
      <c r="N433" s="15"/>
      <c r="O433" s="154"/>
      <c r="P433" s="85"/>
      <c r="Q433" s="85"/>
      <c r="R433" s="142"/>
      <c r="S433" s="5"/>
      <c r="T433" s="32"/>
      <c r="U433" s="15"/>
      <c r="V433" s="15"/>
    </row>
    <row r="434" spans="1:22" x14ac:dyDescent="0.25">
      <c r="A434" s="266"/>
      <c r="B434" s="134"/>
      <c r="C434" s="85"/>
      <c r="D434" s="85"/>
      <c r="E434" s="165">
        <f t="shared" si="49"/>
        <v>0</v>
      </c>
      <c r="F434" s="156">
        <f t="shared" si="47"/>
        <v>0</v>
      </c>
      <c r="G434" s="183">
        <f t="shared" si="50"/>
        <v>0</v>
      </c>
      <c r="H434" s="157">
        <f t="shared" si="48"/>
        <v>0</v>
      </c>
      <c r="I434" s="15"/>
      <c r="J434" s="15"/>
      <c r="K434" s="139"/>
      <c r="L434" s="139"/>
      <c r="M434" s="139"/>
      <c r="N434" s="15"/>
      <c r="O434" s="154"/>
      <c r="P434" s="85"/>
      <c r="Q434" s="85"/>
      <c r="R434" s="142"/>
      <c r="S434" s="5"/>
      <c r="T434" s="32"/>
      <c r="U434" s="15"/>
      <c r="V434" s="15"/>
    </row>
    <row r="435" spans="1:22" x14ac:dyDescent="0.25">
      <c r="A435" s="264">
        <v>41475</v>
      </c>
      <c r="B435" s="134"/>
      <c r="C435" s="85"/>
      <c r="D435" s="85"/>
      <c r="E435" s="165">
        <f t="shared" si="49"/>
        <v>0</v>
      </c>
      <c r="F435" s="156">
        <f t="shared" si="47"/>
        <v>0</v>
      </c>
      <c r="G435" s="183">
        <f t="shared" si="50"/>
        <v>0</v>
      </c>
      <c r="H435" s="157">
        <f t="shared" si="48"/>
        <v>0</v>
      </c>
      <c r="I435" s="15"/>
      <c r="J435" s="15"/>
      <c r="K435" s="139"/>
      <c r="L435" s="139"/>
      <c r="M435" s="139"/>
      <c r="N435" s="15"/>
      <c r="O435" s="154"/>
      <c r="P435" s="85"/>
      <c r="Q435" s="85"/>
      <c r="R435" s="142"/>
      <c r="S435" s="5"/>
      <c r="T435" s="32"/>
      <c r="U435" s="15"/>
      <c r="V435" s="15"/>
    </row>
    <row r="436" spans="1:22" x14ac:dyDescent="0.25">
      <c r="A436" s="265"/>
      <c r="B436" s="134"/>
      <c r="C436" s="85"/>
      <c r="D436" s="85"/>
      <c r="E436" s="165">
        <f t="shared" si="49"/>
        <v>0</v>
      </c>
      <c r="F436" s="156">
        <f t="shared" si="47"/>
        <v>0</v>
      </c>
      <c r="G436" s="183">
        <f t="shared" si="50"/>
        <v>0</v>
      </c>
      <c r="H436" s="157">
        <f t="shared" si="48"/>
        <v>0</v>
      </c>
      <c r="I436" s="15"/>
      <c r="J436" s="15"/>
      <c r="K436" s="139"/>
      <c r="L436" s="139"/>
      <c r="M436" s="139"/>
      <c r="N436" s="15"/>
      <c r="O436" s="154"/>
      <c r="P436" s="85"/>
      <c r="Q436" s="85"/>
      <c r="R436" s="142"/>
      <c r="S436" s="5"/>
      <c r="T436" s="32"/>
      <c r="U436" s="15"/>
      <c r="V436" s="15"/>
    </row>
    <row r="437" spans="1:22" x14ac:dyDescent="0.25">
      <c r="A437" s="266"/>
      <c r="B437" s="134"/>
      <c r="C437" s="85"/>
      <c r="D437" s="85"/>
      <c r="E437" s="165">
        <f t="shared" si="49"/>
        <v>0</v>
      </c>
      <c r="F437" s="156">
        <f t="shared" si="47"/>
        <v>0</v>
      </c>
      <c r="G437" s="183">
        <f t="shared" si="50"/>
        <v>0</v>
      </c>
      <c r="H437" s="157">
        <f t="shared" si="48"/>
        <v>0</v>
      </c>
      <c r="I437" s="15"/>
      <c r="J437" s="15"/>
      <c r="K437" s="139"/>
      <c r="L437" s="139"/>
      <c r="M437" s="139"/>
      <c r="N437" s="15"/>
      <c r="O437" s="154"/>
      <c r="P437" s="85"/>
      <c r="Q437" s="85"/>
      <c r="R437" s="142"/>
      <c r="S437" s="5"/>
      <c r="T437" s="32"/>
      <c r="U437" s="15"/>
      <c r="V437" s="15"/>
    </row>
    <row r="438" spans="1:22" x14ac:dyDescent="0.25">
      <c r="A438" s="264">
        <v>41476</v>
      </c>
      <c r="B438" s="134"/>
      <c r="C438" s="85"/>
      <c r="D438" s="85"/>
      <c r="E438" s="165">
        <f t="shared" si="49"/>
        <v>0</v>
      </c>
      <c r="F438" s="156">
        <f t="shared" si="47"/>
        <v>0</v>
      </c>
      <c r="G438" s="183">
        <f t="shared" si="50"/>
        <v>0</v>
      </c>
      <c r="H438" s="157">
        <f t="shared" si="48"/>
        <v>0</v>
      </c>
      <c r="I438" s="15"/>
      <c r="J438" s="15"/>
      <c r="K438" s="139"/>
      <c r="L438" s="139"/>
      <c r="M438" s="139"/>
      <c r="N438" s="15"/>
      <c r="O438" s="154"/>
      <c r="P438" s="85"/>
      <c r="Q438" s="85"/>
      <c r="R438" s="142"/>
      <c r="S438" s="5"/>
      <c r="T438" s="32"/>
      <c r="U438" s="15"/>
      <c r="V438" s="15"/>
    </row>
    <row r="439" spans="1:22" x14ac:dyDescent="0.25">
      <c r="A439" s="265"/>
      <c r="B439" s="134"/>
      <c r="C439" s="85"/>
      <c r="D439" s="85"/>
      <c r="E439" s="165">
        <f t="shared" si="49"/>
        <v>0</v>
      </c>
      <c r="F439" s="156">
        <f t="shared" si="47"/>
        <v>0</v>
      </c>
      <c r="G439" s="183">
        <f t="shared" si="50"/>
        <v>0</v>
      </c>
      <c r="H439" s="157">
        <f t="shared" si="48"/>
        <v>0</v>
      </c>
      <c r="I439" s="15"/>
      <c r="J439" s="15"/>
      <c r="K439" s="139"/>
      <c r="L439" s="139"/>
      <c r="M439" s="139"/>
      <c r="N439" s="15"/>
      <c r="O439" s="154"/>
      <c r="P439" s="85"/>
      <c r="Q439" s="85"/>
      <c r="R439" s="142"/>
      <c r="S439" s="5"/>
      <c r="T439" s="32"/>
      <c r="U439" s="15"/>
      <c r="V439" s="15"/>
    </row>
    <row r="440" spans="1:22" x14ac:dyDescent="0.25">
      <c r="A440" s="266"/>
      <c r="B440" s="134"/>
      <c r="C440" s="85"/>
      <c r="D440" s="85"/>
      <c r="E440" s="165">
        <f t="shared" si="49"/>
        <v>0</v>
      </c>
      <c r="F440" s="156">
        <f t="shared" si="47"/>
        <v>0</v>
      </c>
      <c r="G440" s="183">
        <f t="shared" si="50"/>
        <v>0</v>
      </c>
      <c r="H440" s="157">
        <f t="shared" si="48"/>
        <v>0</v>
      </c>
      <c r="I440" s="15"/>
      <c r="J440" s="15"/>
      <c r="K440" s="139"/>
      <c r="L440" s="139"/>
      <c r="M440" s="139"/>
      <c r="N440" s="15"/>
      <c r="O440" s="154"/>
      <c r="P440" s="85"/>
      <c r="Q440" s="85"/>
      <c r="R440" s="142"/>
      <c r="S440" s="5"/>
      <c r="T440" s="32"/>
      <c r="U440" s="15"/>
      <c r="V440" s="15"/>
    </row>
    <row r="441" spans="1:22" x14ac:dyDescent="0.25">
      <c r="A441" s="264">
        <v>41477</v>
      </c>
      <c r="B441" s="134"/>
      <c r="C441" s="85"/>
      <c r="D441" s="85"/>
      <c r="E441" s="165">
        <f t="shared" si="49"/>
        <v>0</v>
      </c>
      <c r="F441" s="156">
        <f t="shared" si="47"/>
        <v>0</v>
      </c>
      <c r="G441" s="183">
        <f t="shared" si="50"/>
        <v>0</v>
      </c>
      <c r="H441" s="157">
        <f t="shared" si="48"/>
        <v>0</v>
      </c>
      <c r="I441" s="15"/>
      <c r="J441" s="15"/>
      <c r="K441" s="139"/>
      <c r="L441" s="139"/>
      <c r="M441" s="139"/>
      <c r="N441" s="15"/>
      <c r="O441" s="154"/>
      <c r="P441" s="85"/>
      <c r="Q441" s="85"/>
      <c r="R441" s="142"/>
      <c r="S441" s="5"/>
      <c r="T441" s="32"/>
      <c r="U441" s="15"/>
      <c r="V441" s="15"/>
    </row>
    <row r="442" spans="1:22" x14ac:dyDescent="0.25">
      <c r="A442" s="265"/>
      <c r="B442" s="134"/>
      <c r="C442" s="85"/>
      <c r="D442" s="85"/>
      <c r="E442" s="165">
        <f t="shared" si="49"/>
        <v>0</v>
      </c>
      <c r="F442" s="156">
        <f t="shared" si="47"/>
        <v>0</v>
      </c>
      <c r="G442" s="183">
        <f t="shared" si="50"/>
        <v>0</v>
      </c>
      <c r="H442" s="157">
        <f t="shared" si="48"/>
        <v>0</v>
      </c>
      <c r="I442" s="15"/>
      <c r="J442" s="15"/>
      <c r="K442" s="139"/>
      <c r="L442" s="139"/>
      <c r="M442" s="139"/>
      <c r="N442" s="15"/>
      <c r="O442" s="154"/>
      <c r="P442" s="85"/>
      <c r="Q442" s="85"/>
      <c r="R442" s="142"/>
      <c r="S442" s="5"/>
      <c r="T442" s="32"/>
      <c r="U442" s="15"/>
      <c r="V442" s="15"/>
    </row>
    <row r="443" spans="1:22" x14ac:dyDescent="0.25">
      <c r="A443" s="266"/>
      <c r="B443" s="134"/>
      <c r="C443" s="85"/>
      <c r="D443" s="85"/>
      <c r="E443" s="165">
        <f t="shared" si="49"/>
        <v>0</v>
      </c>
      <c r="F443" s="156">
        <f t="shared" si="47"/>
        <v>0</v>
      </c>
      <c r="G443" s="183">
        <f t="shared" si="50"/>
        <v>0</v>
      </c>
      <c r="H443" s="157">
        <f t="shared" si="48"/>
        <v>0</v>
      </c>
      <c r="I443" s="15"/>
      <c r="J443" s="15"/>
      <c r="K443" s="139"/>
      <c r="L443" s="139"/>
      <c r="M443" s="139"/>
      <c r="N443" s="15"/>
      <c r="O443" s="154"/>
      <c r="P443" s="85"/>
      <c r="Q443" s="85"/>
      <c r="R443" s="142"/>
      <c r="S443" s="5"/>
      <c r="T443" s="32"/>
      <c r="U443" s="15"/>
      <c r="V443" s="15"/>
    </row>
    <row r="444" spans="1:22" x14ac:dyDescent="0.25">
      <c r="A444" s="264">
        <v>41478</v>
      </c>
      <c r="B444" s="134"/>
      <c r="C444" s="85"/>
      <c r="D444" s="85"/>
      <c r="E444" s="165">
        <f t="shared" si="49"/>
        <v>0</v>
      </c>
      <c r="F444" s="156">
        <f t="shared" si="47"/>
        <v>0</v>
      </c>
      <c r="G444" s="183">
        <f t="shared" si="50"/>
        <v>0</v>
      </c>
      <c r="H444" s="157">
        <f t="shared" si="48"/>
        <v>0</v>
      </c>
      <c r="I444" s="15"/>
      <c r="J444" s="15"/>
      <c r="K444" s="139"/>
      <c r="L444" s="139"/>
      <c r="M444" s="139"/>
      <c r="N444" s="15"/>
      <c r="O444" s="154"/>
      <c r="P444" s="85"/>
      <c r="Q444" s="85"/>
      <c r="R444" s="142"/>
      <c r="S444" s="5"/>
      <c r="T444" s="32"/>
      <c r="U444" s="15"/>
      <c r="V444" s="15"/>
    </row>
    <row r="445" spans="1:22" x14ac:dyDescent="0.25">
      <c r="A445" s="265"/>
      <c r="B445" s="134"/>
      <c r="C445" s="85"/>
      <c r="D445" s="85"/>
      <c r="E445" s="165">
        <f t="shared" si="49"/>
        <v>0</v>
      </c>
      <c r="F445" s="156">
        <f t="shared" si="47"/>
        <v>0</v>
      </c>
      <c r="G445" s="183">
        <f t="shared" si="50"/>
        <v>0</v>
      </c>
      <c r="H445" s="157">
        <f t="shared" si="48"/>
        <v>0</v>
      </c>
      <c r="I445" s="15"/>
      <c r="J445" s="15"/>
      <c r="K445" s="139"/>
      <c r="L445" s="139"/>
      <c r="M445" s="139"/>
      <c r="N445" s="15"/>
      <c r="O445" s="154"/>
      <c r="P445" s="85"/>
      <c r="Q445" s="85"/>
      <c r="R445" s="142"/>
      <c r="S445" s="5"/>
      <c r="T445" s="32"/>
      <c r="U445" s="15"/>
      <c r="V445" s="15"/>
    </row>
    <row r="446" spans="1:22" x14ac:dyDescent="0.25">
      <c r="A446" s="266"/>
      <c r="B446" s="134"/>
      <c r="C446" s="85"/>
      <c r="D446" s="85"/>
      <c r="E446" s="165">
        <f t="shared" si="49"/>
        <v>0</v>
      </c>
      <c r="F446" s="156">
        <f t="shared" si="47"/>
        <v>0</v>
      </c>
      <c r="G446" s="183">
        <f t="shared" si="50"/>
        <v>0</v>
      </c>
      <c r="H446" s="157">
        <f t="shared" si="48"/>
        <v>0</v>
      </c>
      <c r="I446" s="15"/>
      <c r="J446" s="15"/>
      <c r="K446" s="139"/>
      <c r="L446" s="139"/>
      <c r="M446" s="139"/>
      <c r="N446" s="15"/>
      <c r="O446" s="154"/>
      <c r="P446" s="85"/>
      <c r="Q446" s="85"/>
      <c r="R446" s="142"/>
      <c r="S446" s="5"/>
      <c r="T446" s="32"/>
      <c r="U446" s="15"/>
      <c r="V446" s="15"/>
    </row>
    <row r="447" spans="1:22" x14ac:dyDescent="0.25">
      <c r="A447" s="264">
        <v>41479</v>
      </c>
      <c r="B447" s="134"/>
      <c r="C447" s="85"/>
      <c r="D447" s="85"/>
      <c r="E447" s="165">
        <f t="shared" si="49"/>
        <v>0</v>
      </c>
      <c r="F447" s="156">
        <f t="shared" si="47"/>
        <v>0</v>
      </c>
      <c r="G447" s="183">
        <f t="shared" si="50"/>
        <v>0</v>
      </c>
      <c r="H447" s="157">
        <f t="shared" si="48"/>
        <v>0</v>
      </c>
      <c r="I447" s="15"/>
      <c r="J447" s="15"/>
      <c r="K447" s="139"/>
      <c r="L447" s="139"/>
      <c r="M447" s="139"/>
      <c r="N447" s="15"/>
      <c r="O447" s="154"/>
      <c r="P447" s="85"/>
      <c r="Q447" s="85"/>
      <c r="R447" s="142"/>
      <c r="S447" s="5"/>
      <c r="T447" s="32"/>
      <c r="U447" s="15"/>
      <c r="V447" s="15"/>
    </row>
    <row r="448" spans="1:22" x14ac:dyDescent="0.25">
      <c r="A448" s="265"/>
      <c r="B448" s="134"/>
      <c r="C448" s="85"/>
      <c r="D448" s="85"/>
      <c r="E448" s="165">
        <f t="shared" si="49"/>
        <v>0</v>
      </c>
      <c r="F448" s="156">
        <f t="shared" si="47"/>
        <v>0</v>
      </c>
      <c r="G448" s="183">
        <f t="shared" si="50"/>
        <v>0</v>
      </c>
      <c r="H448" s="157">
        <f t="shared" si="48"/>
        <v>0</v>
      </c>
      <c r="I448" s="15"/>
      <c r="J448" s="15"/>
      <c r="K448" s="139"/>
      <c r="L448" s="139"/>
      <c r="M448" s="139"/>
      <c r="N448" s="15"/>
      <c r="O448" s="154"/>
      <c r="P448" s="85"/>
      <c r="Q448" s="85"/>
      <c r="R448" s="142"/>
      <c r="S448" s="5"/>
      <c r="T448" s="32"/>
      <c r="U448" s="15"/>
      <c r="V448" s="15"/>
    </row>
    <row r="449" spans="1:22" x14ac:dyDescent="0.25">
      <c r="A449" s="266"/>
      <c r="B449" s="134"/>
      <c r="C449" s="85"/>
      <c r="D449" s="85"/>
      <c r="E449" s="165">
        <f t="shared" si="49"/>
        <v>0</v>
      </c>
      <c r="F449" s="156">
        <f t="shared" si="47"/>
        <v>0</v>
      </c>
      <c r="G449" s="183">
        <f t="shared" si="50"/>
        <v>0</v>
      </c>
      <c r="H449" s="157">
        <f t="shared" si="48"/>
        <v>0</v>
      </c>
      <c r="I449" s="15"/>
      <c r="J449" s="15"/>
      <c r="K449" s="139"/>
      <c r="L449" s="139"/>
      <c r="M449" s="139"/>
      <c r="N449" s="15"/>
      <c r="O449" s="154"/>
      <c r="P449" s="85"/>
      <c r="Q449" s="85"/>
      <c r="R449" s="142"/>
      <c r="S449" s="5"/>
      <c r="T449" s="32"/>
      <c r="U449" s="15"/>
      <c r="V449" s="15"/>
    </row>
    <row r="450" spans="1:22" x14ac:dyDescent="0.25">
      <c r="A450" s="264">
        <v>41480</v>
      </c>
      <c r="B450" s="134"/>
      <c r="C450" s="85"/>
      <c r="D450" s="85"/>
      <c r="E450" s="165">
        <f t="shared" si="49"/>
        <v>0</v>
      </c>
      <c r="F450" s="156">
        <f t="shared" si="47"/>
        <v>0</v>
      </c>
      <c r="G450" s="183">
        <f t="shared" si="50"/>
        <v>0</v>
      </c>
      <c r="H450" s="157">
        <f t="shared" si="48"/>
        <v>0</v>
      </c>
      <c r="I450" s="15"/>
      <c r="J450" s="15"/>
      <c r="K450" s="139"/>
      <c r="L450" s="139"/>
      <c r="M450" s="139"/>
      <c r="N450" s="15"/>
      <c r="O450" s="154"/>
      <c r="P450" s="85"/>
      <c r="Q450" s="85"/>
      <c r="R450" s="142"/>
      <c r="S450" s="5"/>
      <c r="T450" s="32"/>
      <c r="U450" s="15"/>
      <c r="V450" s="15"/>
    </row>
    <row r="451" spans="1:22" x14ac:dyDescent="0.25">
      <c r="A451" s="265"/>
      <c r="B451" s="134"/>
      <c r="C451" s="85"/>
      <c r="D451" s="85"/>
      <c r="E451" s="165">
        <f t="shared" si="49"/>
        <v>0</v>
      </c>
      <c r="F451" s="156">
        <f t="shared" si="47"/>
        <v>0</v>
      </c>
      <c r="G451" s="183">
        <f t="shared" si="50"/>
        <v>0</v>
      </c>
      <c r="H451" s="157">
        <f t="shared" si="48"/>
        <v>0</v>
      </c>
      <c r="I451" s="15"/>
      <c r="J451" s="15"/>
      <c r="K451" s="139"/>
      <c r="L451" s="139"/>
      <c r="M451" s="139"/>
      <c r="N451" s="15"/>
      <c r="O451" s="154"/>
      <c r="P451" s="85"/>
      <c r="Q451" s="85"/>
      <c r="R451" s="142"/>
      <c r="S451" s="5"/>
      <c r="T451" s="32"/>
      <c r="U451" s="15"/>
      <c r="V451" s="15"/>
    </row>
    <row r="452" spans="1:22" x14ac:dyDescent="0.25">
      <c r="A452" s="266"/>
      <c r="B452" s="134"/>
      <c r="C452" s="85"/>
      <c r="D452" s="85"/>
      <c r="E452" s="165">
        <f t="shared" si="49"/>
        <v>0</v>
      </c>
      <c r="F452" s="156">
        <f t="shared" ref="F452:F515" si="51">(E452*$AB$1)*S452</f>
        <v>0</v>
      </c>
      <c r="G452" s="183">
        <f t="shared" si="50"/>
        <v>0</v>
      </c>
      <c r="H452" s="157">
        <f t="shared" ref="H452:H515" si="52">G452*$Y$1</f>
        <v>0</v>
      </c>
      <c r="I452" s="15"/>
      <c r="J452" s="15"/>
      <c r="K452" s="139"/>
      <c r="L452" s="139"/>
      <c r="M452" s="139"/>
      <c r="N452" s="15"/>
      <c r="O452" s="154"/>
      <c r="P452" s="85"/>
      <c r="Q452" s="85"/>
      <c r="R452" s="142"/>
      <c r="S452" s="5"/>
      <c r="T452" s="32"/>
      <c r="U452" s="15"/>
      <c r="V452" s="15"/>
    </row>
    <row r="453" spans="1:22" x14ac:dyDescent="0.25">
      <c r="A453" s="264">
        <v>41481</v>
      </c>
      <c r="B453" s="134"/>
      <c r="C453" s="85"/>
      <c r="D453" s="85"/>
      <c r="E453" s="165">
        <f t="shared" si="49"/>
        <v>0</v>
      </c>
      <c r="F453" s="156">
        <f t="shared" si="51"/>
        <v>0</v>
      </c>
      <c r="G453" s="183">
        <f t="shared" si="50"/>
        <v>0</v>
      </c>
      <c r="H453" s="157">
        <f t="shared" si="52"/>
        <v>0</v>
      </c>
      <c r="I453" s="15"/>
      <c r="J453" s="15"/>
      <c r="K453" s="139"/>
      <c r="L453" s="139"/>
      <c r="M453" s="139"/>
      <c r="N453" s="15"/>
      <c r="O453" s="154"/>
      <c r="P453" s="85"/>
      <c r="Q453" s="85"/>
      <c r="R453" s="142"/>
      <c r="S453" s="5"/>
      <c r="T453" s="32"/>
      <c r="U453" s="15"/>
      <c r="V453" s="15"/>
    </row>
    <row r="454" spans="1:22" x14ac:dyDescent="0.25">
      <c r="A454" s="265"/>
      <c r="B454" s="134"/>
      <c r="C454" s="85"/>
      <c r="D454" s="85"/>
      <c r="E454" s="165">
        <f t="shared" si="49"/>
        <v>0</v>
      </c>
      <c r="F454" s="156">
        <f t="shared" si="51"/>
        <v>0</v>
      </c>
      <c r="G454" s="183">
        <f t="shared" si="50"/>
        <v>0</v>
      </c>
      <c r="H454" s="157">
        <f t="shared" si="52"/>
        <v>0</v>
      </c>
      <c r="I454" s="15"/>
      <c r="J454" s="15"/>
      <c r="K454" s="139"/>
      <c r="L454" s="139"/>
      <c r="M454" s="139"/>
      <c r="N454" s="15"/>
      <c r="O454" s="154"/>
      <c r="P454" s="85"/>
      <c r="Q454" s="85"/>
      <c r="R454" s="142"/>
      <c r="S454" s="5"/>
      <c r="T454" s="32"/>
      <c r="U454" s="15"/>
      <c r="V454" s="15"/>
    </row>
    <row r="455" spans="1:22" x14ac:dyDescent="0.25">
      <c r="A455" s="266"/>
      <c r="B455" s="134"/>
      <c r="C455" s="85"/>
      <c r="D455" s="85"/>
      <c r="E455" s="165">
        <f t="shared" si="49"/>
        <v>0</v>
      </c>
      <c r="F455" s="156">
        <f t="shared" si="51"/>
        <v>0</v>
      </c>
      <c r="G455" s="183">
        <f t="shared" si="50"/>
        <v>0</v>
      </c>
      <c r="H455" s="157">
        <f t="shared" si="52"/>
        <v>0</v>
      </c>
      <c r="I455" s="15"/>
      <c r="J455" s="15"/>
      <c r="K455" s="139"/>
      <c r="L455" s="139"/>
      <c r="M455" s="139"/>
      <c r="N455" s="15"/>
      <c r="O455" s="154"/>
      <c r="P455" s="85"/>
      <c r="Q455" s="85"/>
      <c r="R455" s="142"/>
      <c r="S455" s="5"/>
      <c r="T455" s="32"/>
      <c r="U455" s="15"/>
      <c r="V455" s="15"/>
    </row>
    <row r="456" spans="1:22" x14ac:dyDescent="0.25">
      <c r="A456" s="264">
        <v>41482</v>
      </c>
      <c r="B456" s="134"/>
      <c r="C456" s="85"/>
      <c r="D456" s="85"/>
      <c r="E456" s="165">
        <f t="shared" si="49"/>
        <v>0</v>
      </c>
      <c r="F456" s="156">
        <f t="shared" si="51"/>
        <v>0</v>
      </c>
      <c r="G456" s="183">
        <f t="shared" si="50"/>
        <v>0</v>
      </c>
      <c r="H456" s="157">
        <f t="shared" si="52"/>
        <v>0</v>
      </c>
      <c r="I456" s="15"/>
      <c r="J456" s="15"/>
      <c r="K456" s="139"/>
      <c r="L456" s="139"/>
      <c r="M456" s="139"/>
      <c r="N456" s="15"/>
      <c r="O456" s="154"/>
      <c r="P456" s="85"/>
      <c r="Q456" s="85"/>
      <c r="R456" s="142"/>
      <c r="S456" s="5"/>
      <c r="T456" s="32"/>
      <c r="U456" s="15"/>
      <c r="V456" s="15"/>
    </row>
    <row r="457" spans="1:22" x14ac:dyDescent="0.25">
      <c r="A457" s="265"/>
      <c r="B457" s="134"/>
      <c r="C457" s="85"/>
      <c r="D457" s="85"/>
      <c r="E457" s="165">
        <f t="shared" si="49"/>
        <v>0</v>
      </c>
      <c r="F457" s="156">
        <f t="shared" si="51"/>
        <v>0</v>
      </c>
      <c r="G457" s="183">
        <f t="shared" si="50"/>
        <v>0</v>
      </c>
      <c r="H457" s="157">
        <f t="shared" si="52"/>
        <v>0</v>
      </c>
      <c r="I457" s="15"/>
      <c r="J457" s="15"/>
      <c r="K457" s="139"/>
      <c r="L457" s="139"/>
      <c r="M457" s="139"/>
      <c r="N457" s="15"/>
      <c r="O457" s="154"/>
      <c r="P457" s="85"/>
      <c r="Q457" s="85"/>
      <c r="R457" s="142"/>
      <c r="S457" s="5"/>
      <c r="T457" s="32"/>
      <c r="U457" s="15"/>
      <c r="V457" s="15"/>
    </row>
    <row r="458" spans="1:22" x14ac:dyDescent="0.25">
      <c r="A458" s="266"/>
      <c r="B458" s="134"/>
      <c r="C458" s="85"/>
      <c r="D458" s="85"/>
      <c r="E458" s="165">
        <f t="shared" si="49"/>
        <v>0</v>
      </c>
      <c r="F458" s="156">
        <f t="shared" si="51"/>
        <v>0</v>
      </c>
      <c r="G458" s="183">
        <f t="shared" si="50"/>
        <v>0</v>
      </c>
      <c r="H458" s="157">
        <f t="shared" si="52"/>
        <v>0</v>
      </c>
      <c r="I458" s="15"/>
      <c r="J458" s="15"/>
      <c r="K458" s="139"/>
      <c r="L458" s="139"/>
      <c r="M458" s="139"/>
      <c r="N458" s="15"/>
      <c r="O458" s="154"/>
      <c r="P458" s="85"/>
      <c r="Q458" s="85"/>
      <c r="R458" s="142"/>
      <c r="S458" s="5"/>
      <c r="T458" s="32"/>
      <c r="U458" s="15"/>
      <c r="V458" s="15"/>
    </row>
    <row r="459" spans="1:22" x14ac:dyDescent="0.25">
      <c r="A459" s="264">
        <v>41483</v>
      </c>
      <c r="B459" s="134"/>
      <c r="C459" s="85"/>
      <c r="D459" s="85"/>
      <c r="E459" s="165">
        <f t="shared" si="49"/>
        <v>0</v>
      </c>
      <c r="F459" s="156">
        <f t="shared" si="51"/>
        <v>0</v>
      </c>
      <c r="G459" s="183">
        <f t="shared" si="50"/>
        <v>0</v>
      </c>
      <c r="H459" s="157">
        <f t="shared" si="52"/>
        <v>0</v>
      </c>
      <c r="I459" s="15"/>
      <c r="J459" s="15"/>
      <c r="K459" s="139"/>
      <c r="L459" s="139"/>
      <c r="M459" s="139"/>
      <c r="N459" s="15"/>
      <c r="O459" s="154"/>
      <c r="P459" s="85"/>
      <c r="Q459" s="85"/>
      <c r="R459" s="142"/>
      <c r="S459" s="5"/>
      <c r="T459" s="32"/>
      <c r="U459" s="15"/>
      <c r="V459" s="15"/>
    </row>
    <row r="460" spans="1:22" x14ac:dyDescent="0.25">
      <c r="A460" s="265"/>
      <c r="B460" s="134"/>
      <c r="C460" s="85"/>
      <c r="D460" s="85"/>
      <c r="E460" s="165">
        <f t="shared" si="49"/>
        <v>0</v>
      </c>
      <c r="F460" s="156">
        <f t="shared" si="51"/>
        <v>0</v>
      </c>
      <c r="G460" s="183">
        <f t="shared" si="50"/>
        <v>0</v>
      </c>
      <c r="H460" s="157">
        <f t="shared" si="52"/>
        <v>0</v>
      </c>
      <c r="I460" s="15"/>
      <c r="J460" s="15"/>
      <c r="K460" s="139"/>
      <c r="L460" s="139"/>
      <c r="M460" s="139"/>
      <c r="N460" s="15"/>
      <c r="O460" s="154"/>
      <c r="P460" s="85"/>
      <c r="Q460" s="85"/>
      <c r="R460" s="142"/>
      <c r="S460" s="5"/>
      <c r="T460" s="32"/>
      <c r="U460" s="15"/>
      <c r="V460" s="15"/>
    </row>
    <row r="461" spans="1:22" x14ac:dyDescent="0.25">
      <c r="A461" s="266"/>
      <c r="B461" s="134"/>
      <c r="C461" s="85"/>
      <c r="D461" s="85"/>
      <c r="E461" s="165">
        <f t="shared" si="49"/>
        <v>0</v>
      </c>
      <c r="F461" s="156">
        <f t="shared" si="51"/>
        <v>0</v>
      </c>
      <c r="G461" s="183">
        <f t="shared" si="50"/>
        <v>0</v>
      </c>
      <c r="H461" s="157">
        <f t="shared" si="52"/>
        <v>0</v>
      </c>
      <c r="I461" s="15"/>
      <c r="J461" s="15"/>
      <c r="K461" s="139"/>
      <c r="L461" s="139"/>
      <c r="M461" s="139"/>
      <c r="N461" s="15"/>
      <c r="O461" s="154"/>
      <c r="P461" s="85"/>
      <c r="Q461" s="85"/>
      <c r="R461" s="142"/>
      <c r="S461" s="5"/>
      <c r="T461" s="32"/>
      <c r="U461" s="15"/>
      <c r="V461" s="15"/>
    </row>
    <row r="462" spans="1:22" x14ac:dyDescent="0.25">
      <c r="A462" s="264">
        <v>41484</v>
      </c>
      <c r="B462" s="134"/>
      <c r="C462" s="85"/>
      <c r="D462" s="85"/>
      <c r="E462" s="165">
        <f t="shared" si="49"/>
        <v>0</v>
      </c>
      <c r="F462" s="156">
        <f t="shared" si="51"/>
        <v>0</v>
      </c>
      <c r="G462" s="183">
        <f t="shared" si="50"/>
        <v>0</v>
      </c>
      <c r="H462" s="157">
        <f t="shared" si="52"/>
        <v>0</v>
      </c>
      <c r="I462" s="15"/>
      <c r="J462" s="15"/>
      <c r="K462" s="139"/>
      <c r="L462" s="139"/>
      <c r="M462" s="139"/>
      <c r="N462" s="15"/>
      <c r="O462" s="154"/>
      <c r="P462" s="85"/>
      <c r="Q462" s="85"/>
      <c r="R462" s="142"/>
      <c r="S462" s="5"/>
      <c r="T462" s="32"/>
      <c r="U462" s="15"/>
      <c r="V462" s="15"/>
    </row>
    <row r="463" spans="1:22" x14ac:dyDescent="0.25">
      <c r="A463" s="265"/>
      <c r="B463" s="134"/>
      <c r="C463" s="85"/>
      <c r="D463" s="85"/>
      <c r="E463" s="165">
        <f t="shared" si="49"/>
        <v>0</v>
      </c>
      <c r="F463" s="156">
        <f t="shared" si="51"/>
        <v>0</v>
      </c>
      <c r="G463" s="183">
        <f t="shared" si="50"/>
        <v>0</v>
      </c>
      <c r="H463" s="157">
        <f t="shared" si="52"/>
        <v>0</v>
      </c>
      <c r="I463" s="15"/>
      <c r="J463" s="15"/>
      <c r="K463" s="139"/>
      <c r="L463" s="139"/>
      <c r="M463" s="139"/>
      <c r="N463" s="15"/>
      <c r="O463" s="154"/>
      <c r="P463" s="85"/>
      <c r="Q463" s="85"/>
      <c r="R463" s="142"/>
      <c r="S463" s="5"/>
      <c r="T463" s="32"/>
      <c r="U463" s="15"/>
      <c r="V463" s="15"/>
    </row>
    <row r="464" spans="1:22" x14ac:dyDescent="0.25">
      <c r="A464" s="266"/>
      <c r="B464" s="134"/>
      <c r="C464" s="85"/>
      <c r="D464" s="85"/>
      <c r="E464" s="165">
        <f t="shared" si="49"/>
        <v>0</v>
      </c>
      <c r="F464" s="156">
        <f t="shared" si="51"/>
        <v>0</v>
      </c>
      <c r="G464" s="183">
        <f t="shared" si="50"/>
        <v>0</v>
      </c>
      <c r="H464" s="157">
        <f t="shared" si="52"/>
        <v>0</v>
      </c>
      <c r="I464" s="15"/>
      <c r="J464" s="15"/>
      <c r="K464" s="139"/>
      <c r="L464" s="139"/>
      <c r="M464" s="139"/>
      <c r="N464" s="15"/>
      <c r="O464" s="154"/>
      <c r="P464" s="85"/>
      <c r="Q464" s="85"/>
      <c r="R464" s="142"/>
      <c r="S464" s="5"/>
      <c r="T464" s="32"/>
      <c r="U464" s="15"/>
      <c r="V464" s="15"/>
    </row>
    <row r="465" spans="1:22" x14ac:dyDescent="0.25">
      <c r="A465" s="264">
        <v>41485</v>
      </c>
      <c r="B465" s="134"/>
      <c r="C465" s="85"/>
      <c r="D465" s="85"/>
      <c r="E465" s="165">
        <f t="shared" si="49"/>
        <v>0</v>
      </c>
      <c r="F465" s="156">
        <f t="shared" si="51"/>
        <v>0</v>
      </c>
      <c r="G465" s="183">
        <f t="shared" si="50"/>
        <v>0</v>
      </c>
      <c r="H465" s="157">
        <f t="shared" si="52"/>
        <v>0</v>
      </c>
      <c r="I465" s="15"/>
      <c r="J465" s="15"/>
      <c r="K465" s="139"/>
      <c r="L465" s="139"/>
      <c r="M465" s="139"/>
      <c r="N465" s="15"/>
      <c r="O465" s="154"/>
      <c r="P465" s="85"/>
      <c r="Q465" s="85"/>
      <c r="R465" s="142"/>
      <c r="S465" s="5"/>
      <c r="T465" s="32"/>
      <c r="U465" s="15"/>
      <c r="V465" s="15"/>
    </row>
    <row r="466" spans="1:22" x14ac:dyDescent="0.25">
      <c r="A466" s="265"/>
      <c r="B466" s="134"/>
      <c r="C466" s="85"/>
      <c r="D466" s="85"/>
      <c r="E466" s="165">
        <f t="shared" si="49"/>
        <v>0</v>
      </c>
      <c r="F466" s="156">
        <f t="shared" si="51"/>
        <v>0</v>
      </c>
      <c r="G466" s="183">
        <f t="shared" si="50"/>
        <v>0</v>
      </c>
      <c r="H466" s="157">
        <f t="shared" si="52"/>
        <v>0</v>
      </c>
      <c r="I466" s="15"/>
      <c r="J466" s="15"/>
      <c r="K466" s="139"/>
      <c r="L466" s="139"/>
      <c r="M466" s="139"/>
      <c r="N466" s="15"/>
      <c r="O466" s="154"/>
      <c r="P466" s="85"/>
      <c r="Q466" s="85"/>
      <c r="R466" s="142"/>
      <c r="S466" s="5"/>
      <c r="T466" s="32"/>
      <c r="U466" s="15"/>
      <c r="V466" s="15"/>
    </row>
    <row r="467" spans="1:22" x14ac:dyDescent="0.25">
      <c r="A467" s="266"/>
      <c r="B467" s="134"/>
      <c r="C467" s="85"/>
      <c r="D467" s="85"/>
      <c r="E467" s="165">
        <f t="shared" si="49"/>
        <v>0</v>
      </c>
      <c r="F467" s="156">
        <f t="shared" si="51"/>
        <v>0</v>
      </c>
      <c r="G467" s="183">
        <f t="shared" si="50"/>
        <v>0</v>
      </c>
      <c r="H467" s="157">
        <f t="shared" si="52"/>
        <v>0</v>
      </c>
      <c r="I467" s="15"/>
      <c r="J467" s="15"/>
      <c r="K467" s="139"/>
      <c r="L467" s="139"/>
      <c r="M467" s="139"/>
      <c r="N467" s="15"/>
      <c r="O467" s="154"/>
      <c r="P467" s="85"/>
      <c r="Q467" s="85"/>
      <c r="R467" s="142"/>
      <c r="S467" s="5"/>
      <c r="T467" s="32"/>
      <c r="U467" s="15"/>
      <c r="V467" s="15"/>
    </row>
    <row r="468" spans="1:22" x14ac:dyDescent="0.25">
      <c r="A468" s="264">
        <v>41486</v>
      </c>
      <c r="B468" s="134"/>
      <c r="C468" s="85"/>
      <c r="D468" s="85"/>
      <c r="E468" s="165">
        <f t="shared" si="49"/>
        <v>0</v>
      </c>
      <c r="F468" s="156">
        <f t="shared" si="51"/>
        <v>0</v>
      </c>
      <c r="G468" s="183">
        <f t="shared" si="50"/>
        <v>0</v>
      </c>
      <c r="H468" s="157">
        <f t="shared" si="52"/>
        <v>0</v>
      </c>
      <c r="I468" s="15"/>
      <c r="J468" s="15"/>
      <c r="K468" s="139"/>
      <c r="L468" s="139"/>
      <c r="M468" s="139"/>
      <c r="N468" s="15"/>
      <c r="O468" s="154"/>
      <c r="P468" s="85"/>
      <c r="Q468" s="85"/>
      <c r="R468" s="142"/>
      <c r="S468" s="5"/>
      <c r="T468" s="32"/>
      <c r="U468" s="15"/>
      <c r="V468" s="15"/>
    </row>
    <row r="469" spans="1:22" x14ac:dyDescent="0.25">
      <c r="A469" s="265"/>
      <c r="B469" s="134"/>
      <c r="C469" s="85"/>
      <c r="D469" s="85"/>
      <c r="E469" s="165">
        <f t="shared" si="49"/>
        <v>0</v>
      </c>
      <c r="F469" s="156">
        <f t="shared" si="51"/>
        <v>0</v>
      </c>
      <c r="G469" s="183">
        <f t="shared" si="50"/>
        <v>0</v>
      </c>
      <c r="H469" s="157">
        <f t="shared" si="52"/>
        <v>0</v>
      </c>
      <c r="I469" s="15"/>
      <c r="J469" s="15"/>
      <c r="K469" s="139"/>
      <c r="L469" s="139"/>
      <c r="M469" s="139"/>
      <c r="N469" s="15"/>
      <c r="O469" s="154"/>
      <c r="P469" s="85"/>
      <c r="Q469" s="85"/>
      <c r="R469" s="142"/>
      <c r="S469" s="5"/>
      <c r="T469" s="32"/>
      <c r="U469" s="15"/>
      <c r="V469" s="15"/>
    </row>
    <row r="470" spans="1:22" x14ac:dyDescent="0.25">
      <c r="A470" s="266"/>
      <c r="B470" s="134"/>
      <c r="C470" s="85"/>
      <c r="D470" s="85"/>
      <c r="E470" s="165">
        <f t="shared" si="49"/>
        <v>0</v>
      </c>
      <c r="F470" s="156">
        <f t="shared" si="51"/>
        <v>0</v>
      </c>
      <c r="G470" s="183">
        <f t="shared" si="50"/>
        <v>0</v>
      </c>
      <c r="H470" s="157">
        <f t="shared" si="52"/>
        <v>0</v>
      </c>
      <c r="I470" s="15"/>
      <c r="J470" s="15"/>
      <c r="K470" s="139"/>
      <c r="L470" s="139"/>
      <c r="M470" s="139"/>
      <c r="N470" s="15"/>
      <c r="O470" s="154"/>
      <c r="P470" s="85"/>
      <c r="Q470" s="85"/>
      <c r="R470" s="142"/>
      <c r="S470" s="5"/>
      <c r="T470" s="32"/>
      <c r="U470" s="15"/>
      <c r="V470" s="15"/>
    </row>
    <row r="471" spans="1:22" x14ac:dyDescent="0.25">
      <c r="A471" s="264">
        <v>41487</v>
      </c>
      <c r="B471" s="134"/>
      <c r="C471" s="85"/>
      <c r="D471" s="85"/>
      <c r="E471" s="165">
        <f t="shared" si="49"/>
        <v>0</v>
      </c>
      <c r="F471" s="156">
        <f t="shared" si="51"/>
        <v>0</v>
      </c>
      <c r="G471" s="183">
        <f t="shared" si="50"/>
        <v>0</v>
      </c>
      <c r="H471" s="157">
        <f t="shared" si="52"/>
        <v>0</v>
      </c>
      <c r="I471" s="15"/>
      <c r="J471" s="15"/>
      <c r="K471" s="139"/>
      <c r="L471" s="139"/>
      <c r="M471" s="139"/>
      <c r="N471" s="15"/>
      <c r="O471" s="154"/>
      <c r="P471" s="85"/>
      <c r="Q471" s="85"/>
      <c r="R471" s="142"/>
      <c r="S471" s="5"/>
      <c r="T471" s="32"/>
      <c r="U471" s="15"/>
      <c r="V471" s="15"/>
    </row>
    <row r="472" spans="1:22" x14ac:dyDescent="0.25">
      <c r="A472" s="265"/>
      <c r="B472" s="134"/>
      <c r="C472" s="85"/>
      <c r="D472" s="85"/>
      <c r="E472" s="165">
        <f t="shared" si="49"/>
        <v>0</v>
      </c>
      <c r="F472" s="156">
        <f t="shared" si="51"/>
        <v>0</v>
      </c>
      <c r="G472" s="183">
        <f t="shared" si="50"/>
        <v>0</v>
      </c>
      <c r="H472" s="157">
        <f t="shared" si="52"/>
        <v>0</v>
      </c>
      <c r="I472" s="15"/>
      <c r="J472" s="15"/>
      <c r="K472" s="139"/>
      <c r="L472" s="139"/>
      <c r="M472" s="139"/>
      <c r="N472" s="15"/>
      <c r="O472" s="154"/>
      <c r="P472" s="85"/>
      <c r="Q472" s="85"/>
      <c r="R472" s="142"/>
      <c r="S472" s="5"/>
      <c r="T472" s="32"/>
      <c r="U472" s="15"/>
      <c r="V472" s="15"/>
    </row>
    <row r="473" spans="1:22" x14ac:dyDescent="0.25">
      <c r="A473" s="266"/>
      <c r="B473" s="134"/>
      <c r="C473" s="85"/>
      <c r="D473" s="85"/>
      <c r="E473" s="165">
        <f t="shared" si="49"/>
        <v>0</v>
      </c>
      <c r="F473" s="156">
        <f t="shared" si="51"/>
        <v>0</v>
      </c>
      <c r="G473" s="183">
        <f t="shared" si="50"/>
        <v>0</v>
      </c>
      <c r="H473" s="157">
        <f t="shared" si="52"/>
        <v>0</v>
      </c>
      <c r="I473" s="15"/>
      <c r="J473" s="15"/>
      <c r="K473" s="139"/>
      <c r="L473" s="139"/>
      <c r="M473" s="139"/>
      <c r="N473" s="15"/>
      <c r="O473" s="154"/>
      <c r="P473" s="85"/>
      <c r="Q473" s="85"/>
      <c r="R473" s="142"/>
      <c r="S473" s="5"/>
      <c r="T473" s="32"/>
      <c r="U473" s="15"/>
      <c r="V473" s="15"/>
    </row>
    <row r="474" spans="1:22" x14ac:dyDescent="0.25">
      <c r="A474" s="264">
        <v>41488</v>
      </c>
      <c r="B474" s="134"/>
      <c r="C474" s="85"/>
      <c r="D474" s="85"/>
      <c r="E474" s="165">
        <f t="shared" si="49"/>
        <v>0</v>
      </c>
      <c r="F474" s="156">
        <f t="shared" si="51"/>
        <v>0</v>
      </c>
      <c r="G474" s="183">
        <f t="shared" si="50"/>
        <v>0</v>
      </c>
      <c r="H474" s="157">
        <f t="shared" si="52"/>
        <v>0</v>
      </c>
      <c r="I474" s="15"/>
      <c r="J474" s="15"/>
      <c r="K474" s="139"/>
      <c r="L474" s="139"/>
      <c r="M474" s="139"/>
      <c r="N474" s="15"/>
      <c r="O474" s="154"/>
      <c r="P474" s="85"/>
      <c r="Q474" s="85"/>
      <c r="R474" s="142"/>
      <c r="S474" s="5"/>
      <c r="T474" s="32"/>
      <c r="U474" s="15"/>
      <c r="V474" s="15"/>
    </row>
    <row r="475" spans="1:22" x14ac:dyDescent="0.25">
      <c r="A475" s="265"/>
      <c r="B475" s="134"/>
      <c r="C475" s="85"/>
      <c r="D475" s="85"/>
      <c r="E475" s="165">
        <f t="shared" si="49"/>
        <v>0</v>
      </c>
      <c r="F475" s="156">
        <f t="shared" si="51"/>
        <v>0</v>
      </c>
      <c r="G475" s="183">
        <f t="shared" si="50"/>
        <v>0</v>
      </c>
      <c r="H475" s="157">
        <f t="shared" si="52"/>
        <v>0</v>
      </c>
      <c r="I475" s="15"/>
      <c r="J475" s="15"/>
      <c r="K475" s="139"/>
      <c r="L475" s="139"/>
      <c r="M475" s="139"/>
      <c r="N475" s="15"/>
      <c r="O475" s="154"/>
      <c r="P475" s="85"/>
      <c r="Q475" s="85"/>
      <c r="R475" s="142"/>
      <c r="S475" s="5"/>
      <c r="T475" s="32"/>
      <c r="U475" s="15"/>
      <c r="V475" s="15"/>
    </row>
    <row r="476" spans="1:22" x14ac:dyDescent="0.25">
      <c r="A476" s="266"/>
      <c r="B476" s="134"/>
      <c r="C476" s="85"/>
      <c r="D476" s="85"/>
      <c r="E476" s="165">
        <f t="shared" si="49"/>
        <v>0</v>
      </c>
      <c r="F476" s="156">
        <f t="shared" si="51"/>
        <v>0</v>
      </c>
      <c r="G476" s="183">
        <f t="shared" si="50"/>
        <v>0</v>
      </c>
      <c r="H476" s="157">
        <f t="shared" si="52"/>
        <v>0</v>
      </c>
      <c r="I476" s="15"/>
      <c r="J476" s="15"/>
      <c r="K476" s="139"/>
      <c r="L476" s="139"/>
      <c r="M476" s="139"/>
      <c r="N476" s="15"/>
      <c r="O476" s="154"/>
      <c r="P476" s="85"/>
      <c r="Q476" s="85"/>
      <c r="R476" s="142"/>
      <c r="S476" s="5"/>
      <c r="T476" s="32"/>
      <c r="U476" s="15"/>
      <c r="V476" s="15"/>
    </row>
    <row r="477" spans="1:22" x14ac:dyDescent="0.25">
      <c r="A477" s="264">
        <v>41489</v>
      </c>
      <c r="B477" s="134"/>
      <c r="C477" s="85"/>
      <c r="D477" s="85"/>
      <c r="E477" s="165">
        <f t="shared" ref="E477:E540" si="53">C477-D477</f>
        <v>0</v>
      </c>
      <c r="F477" s="156">
        <f t="shared" si="51"/>
        <v>0</v>
      </c>
      <c r="G477" s="183">
        <f t="shared" si="50"/>
        <v>0</v>
      </c>
      <c r="H477" s="157">
        <f t="shared" si="52"/>
        <v>0</v>
      </c>
      <c r="I477" s="15"/>
      <c r="J477" s="15"/>
      <c r="K477" s="139"/>
      <c r="L477" s="139"/>
      <c r="M477" s="139"/>
      <c r="N477" s="15"/>
      <c r="O477" s="154"/>
      <c r="P477" s="85"/>
      <c r="Q477" s="85"/>
      <c r="R477" s="142"/>
      <c r="S477" s="5"/>
      <c r="T477" s="32"/>
      <c r="U477" s="15"/>
      <c r="V477" s="15"/>
    </row>
    <row r="478" spans="1:22" x14ac:dyDescent="0.25">
      <c r="A478" s="265"/>
      <c r="B478" s="134"/>
      <c r="C478" s="85"/>
      <c r="D478" s="85"/>
      <c r="E478" s="165">
        <f t="shared" si="53"/>
        <v>0</v>
      </c>
      <c r="F478" s="156">
        <f t="shared" si="51"/>
        <v>0</v>
      </c>
      <c r="G478" s="183">
        <f t="shared" si="50"/>
        <v>0</v>
      </c>
      <c r="H478" s="157">
        <f t="shared" si="52"/>
        <v>0</v>
      </c>
      <c r="I478" s="15"/>
      <c r="J478" s="15"/>
      <c r="K478" s="139"/>
      <c r="L478" s="139"/>
      <c r="M478" s="139"/>
      <c r="N478" s="15"/>
      <c r="O478" s="154"/>
      <c r="P478" s="85"/>
      <c r="Q478" s="85"/>
      <c r="R478" s="142"/>
      <c r="S478" s="5"/>
      <c r="T478" s="32"/>
      <c r="U478" s="15"/>
      <c r="V478" s="15"/>
    </row>
    <row r="479" spans="1:22" x14ac:dyDescent="0.25">
      <c r="A479" s="266"/>
      <c r="B479" s="134"/>
      <c r="C479" s="85"/>
      <c r="D479" s="85"/>
      <c r="E479" s="165">
        <f t="shared" si="53"/>
        <v>0</v>
      </c>
      <c r="F479" s="156">
        <f t="shared" si="51"/>
        <v>0</v>
      </c>
      <c r="G479" s="183">
        <f t="shared" si="50"/>
        <v>0</v>
      </c>
      <c r="H479" s="157">
        <f t="shared" si="52"/>
        <v>0</v>
      </c>
      <c r="I479" s="15"/>
      <c r="J479" s="15"/>
      <c r="K479" s="139"/>
      <c r="L479" s="139"/>
      <c r="M479" s="139"/>
      <c r="N479" s="15"/>
      <c r="O479" s="154"/>
      <c r="P479" s="85"/>
      <c r="Q479" s="85"/>
      <c r="R479" s="142"/>
      <c r="S479" s="5"/>
      <c r="T479" s="32"/>
      <c r="U479" s="15"/>
      <c r="V479" s="15"/>
    </row>
    <row r="480" spans="1:22" x14ac:dyDescent="0.25">
      <c r="A480" s="264">
        <v>41490</v>
      </c>
      <c r="B480" s="134"/>
      <c r="C480" s="85"/>
      <c r="D480" s="85"/>
      <c r="E480" s="165">
        <f t="shared" si="53"/>
        <v>0</v>
      </c>
      <c r="F480" s="156">
        <f t="shared" si="51"/>
        <v>0</v>
      </c>
      <c r="G480" s="183">
        <f t="shared" si="50"/>
        <v>0</v>
      </c>
      <c r="H480" s="157">
        <f t="shared" si="52"/>
        <v>0</v>
      </c>
      <c r="I480" s="15"/>
      <c r="J480" s="15"/>
      <c r="K480" s="139"/>
      <c r="L480" s="139"/>
      <c r="M480" s="139"/>
      <c r="N480" s="15"/>
      <c r="O480" s="154"/>
      <c r="P480" s="85"/>
      <c r="Q480" s="85"/>
      <c r="R480" s="142"/>
      <c r="S480" s="5"/>
      <c r="T480" s="32"/>
      <c r="U480" s="15"/>
      <c r="V480" s="15"/>
    </row>
    <row r="481" spans="1:22" x14ac:dyDescent="0.25">
      <c r="A481" s="265"/>
      <c r="B481" s="134"/>
      <c r="C481" s="85"/>
      <c r="D481" s="85"/>
      <c r="E481" s="165">
        <f t="shared" si="53"/>
        <v>0</v>
      </c>
      <c r="F481" s="156">
        <f t="shared" si="51"/>
        <v>0</v>
      </c>
      <c r="G481" s="183">
        <f t="shared" si="50"/>
        <v>0</v>
      </c>
      <c r="H481" s="157">
        <f t="shared" si="52"/>
        <v>0</v>
      </c>
      <c r="I481" s="15"/>
      <c r="J481" s="15"/>
      <c r="K481" s="139"/>
      <c r="L481" s="139"/>
      <c r="M481" s="139"/>
      <c r="N481" s="15"/>
      <c r="O481" s="154"/>
      <c r="P481" s="85"/>
      <c r="Q481" s="85"/>
      <c r="R481" s="142"/>
      <c r="S481" s="5"/>
      <c r="T481" s="32"/>
      <c r="U481" s="15"/>
      <c r="V481" s="15"/>
    </row>
    <row r="482" spans="1:22" x14ac:dyDescent="0.25">
      <c r="A482" s="266"/>
      <c r="B482" s="134"/>
      <c r="C482" s="85"/>
      <c r="D482" s="85"/>
      <c r="E482" s="165">
        <f t="shared" si="53"/>
        <v>0</v>
      </c>
      <c r="F482" s="156">
        <f t="shared" si="51"/>
        <v>0</v>
      </c>
      <c r="G482" s="183">
        <f t="shared" si="50"/>
        <v>0</v>
      </c>
      <c r="H482" s="157">
        <f t="shared" si="52"/>
        <v>0</v>
      </c>
      <c r="I482" s="15"/>
      <c r="J482" s="15"/>
      <c r="K482" s="139"/>
      <c r="L482" s="139"/>
      <c r="M482" s="139"/>
      <c r="N482" s="15"/>
      <c r="O482" s="154"/>
      <c r="P482" s="85"/>
      <c r="Q482" s="85"/>
      <c r="R482" s="142"/>
      <c r="S482" s="5"/>
      <c r="T482" s="32"/>
      <c r="U482" s="15"/>
      <c r="V482" s="15"/>
    </row>
    <row r="483" spans="1:22" x14ac:dyDescent="0.25">
      <c r="A483" s="264">
        <v>41491</v>
      </c>
      <c r="B483" s="134"/>
      <c r="C483" s="85"/>
      <c r="D483" s="85"/>
      <c r="E483" s="165">
        <f t="shared" si="53"/>
        <v>0</v>
      </c>
      <c r="F483" s="156">
        <f t="shared" si="51"/>
        <v>0</v>
      </c>
      <c r="G483" s="183">
        <f t="shared" si="50"/>
        <v>0</v>
      </c>
      <c r="H483" s="157">
        <f t="shared" si="52"/>
        <v>0</v>
      </c>
      <c r="I483" s="15"/>
      <c r="J483" s="15"/>
      <c r="K483" s="139"/>
      <c r="L483" s="139"/>
      <c r="M483" s="139"/>
      <c r="N483" s="15"/>
      <c r="O483" s="154"/>
      <c r="P483" s="85"/>
      <c r="Q483" s="85"/>
      <c r="R483" s="142"/>
      <c r="S483" s="5"/>
      <c r="T483" s="32"/>
      <c r="U483" s="15"/>
      <c r="V483" s="15"/>
    </row>
    <row r="484" spans="1:22" x14ac:dyDescent="0.25">
      <c r="A484" s="265"/>
      <c r="B484" s="134"/>
      <c r="C484" s="85"/>
      <c r="D484" s="85"/>
      <c r="E484" s="165">
        <f t="shared" si="53"/>
        <v>0</v>
      </c>
      <c r="F484" s="156">
        <f t="shared" si="51"/>
        <v>0</v>
      </c>
      <c r="G484" s="183">
        <f t="shared" si="50"/>
        <v>0</v>
      </c>
      <c r="H484" s="157">
        <f t="shared" si="52"/>
        <v>0</v>
      </c>
      <c r="I484" s="15"/>
      <c r="J484" s="15"/>
      <c r="K484" s="139"/>
      <c r="L484" s="139"/>
      <c r="M484" s="139"/>
      <c r="N484" s="15"/>
      <c r="O484" s="154"/>
      <c r="P484" s="85"/>
      <c r="Q484" s="85"/>
      <c r="R484" s="142"/>
      <c r="S484" s="5"/>
      <c r="T484" s="32"/>
      <c r="U484" s="15"/>
      <c r="V484" s="15"/>
    </row>
    <row r="485" spans="1:22" x14ac:dyDescent="0.25">
      <c r="A485" s="266"/>
      <c r="B485" s="134"/>
      <c r="C485" s="85"/>
      <c r="D485" s="85"/>
      <c r="E485" s="165">
        <f t="shared" si="53"/>
        <v>0</v>
      </c>
      <c r="F485" s="156">
        <f t="shared" si="51"/>
        <v>0</v>
      </c>
      <c r="G485" s="183">
        <f t="shared" si="50"/>
        <v>0</v>
      </c>
      <c r="H485" s="157">
        <f t="shared" si="52"/>
        <v>0</v>
      </c>
      <c r="I485" s="15"/>
      <c r="J485" s="15"/>
      <c r="K485" s="139"/>
      <c r="L485" s="139"/>
      <c r="M485" s="139"/>
      <c r="N485" s="15"/>
      <c r="O485" s="154"/>
      <c r="P485" s="85"/>
      <c r="Q485" s="85"/>
      <c r="R485" s="142"/>
      <c r="S485" s="5"/>
      <c r="T485" s="32"/>
      <c r="U485" s="15"/>
      <c r="V485" s="15"/>
    </row>
    <row r="486" spans="1:22" x14ac:dyDescent="0.25">
      <c r="A486" s="264">
        <v>41492</v>
      </c>
      <c r="B486" s="134"/>
      <c r="C486" s="85"/>
      <c r="D486" s="85"/>
      <c r="E486" s="165">
        <f t="shared" si="53"/>
        <v>0</v>
      </c>
      <c r="F486" s="156">
        <f t="shared" si="51"/>
        <v>0</v>
      </c>
      <c r="G486" s="183">
        <f t="shared" si="50"/>
        <v>0</v>
      </c>
      <c r="H486" s="157">
        <f t="shared" si="52"/>
        <v>0</v>
      </c>
      <c r="I486" s="15"/>
      <c r="J486" s="15"/>
      <c r="K486" s="139"/>
      <c r="L486" s="139"/>
      <c r="M486" s="139"/>
      <c r="N486" s="15"/>
      <c r="O486" s="154"/>
      <c r="P486" s="85"/>
      <c r="Q486" s="85"/>
      <c r="R486" s="142"/>
      <c r="S486" s="5"/>
      <c r="T486" s="32"/>
      <c r="U486" s="15"/>
      <c r="V486" s="15"/>
    </row>
    <row r="487" spans="1:22" x14ac:dyDescent="0.25">
      <c r="A487" s="265"/>
      <c r="B487" s="134"/>
      <c r="C487" s="85"/>
      <c r="D487" s="85"/>
      <c r="E487" s="165">
        <f t="shared" si="53"/>
        <v>0</v>
      </c>
      <c r="F487" s="156">
        <f t="shared" si="51"/>
        <v>0</v>
      </c>
      <c r="G487" s="183">
        <f t="shared" si="50"/>
        <v>0</v>
      </c>
      <c r="H487" s="157">
        <f t="shared" si="52"/>
        <v>0</v>
      </c>
      <c r="I487" s="15"/>
      <c r="J487" s="15"/>
      <c r="K487" s="139"/>
      <c r="L487" s="139"/>
      <c r="M487" s="139"/>
      <c r="N487" s="15"/>
      <c r="O487" s="154"/>
      <c r="P487" s="85"/>
      <c r="Q487" s="85"/>
      <c r="R487" s="142"/>
      <c r="S487" s="5"/>
      <c r="T487" s="32"/>
      <c r="U487" s="15"/>
      <c r="V487" s="15"/>
    </row>
    <row r="488" spans="1:22" x14ac:dyDescent="0.25">
      <c r="A488" s="266"/>
      <c r="B488" s="134"/>
      <c r="C488" s="85"/>
      <c r="D488" s="85"/>
      <c r="E488" s="165">
        <f t="shared" si="53"/>
        <v>0</v>
      </c>
      <c r="F488" s="156">
        <f t="shared" si="51"/>
        <v>0</v>
      </c>
      <c r="G488" s="183">
        <f t="shared" si="50"/>
        <v>0</v>
      </c>
      <c r="H488" s="157">
        <f t="shared" si="52"/>
        <v>0</v>
      </c>
      <c r="I488" s="15"/>
      <c r="J488" s="15"/>
      <c r="K488" s="139"/>
      <c r="L488" s="139"/>
      <c r="M488" s="139"/>
      <c r="N488" s="15"/>
      <c r="O488" s="154"/>
      <c r="P488" s="85"/>
      <c r="Q488" s="85"/>
      <c r="R488" s="142"/>
      <c r="S488" s="5"/>
      <c r="T488" s="32"/>
      <c r="U488" s="15"/>
      <c r="V488" s="15"/>
    </row>
    <row r="489" spans="1:22" x14ac:dyDescent="0.25">
      <c r="A489" s="264">
        <v>41493</v>
      </c>
      <c r="B489" s="134"/>
      <c r="C489" s="85"/>
      <c r="D489" s="85"/>
      <c r="E489" s="165">
        <f t="shared" si="53"/>
        <v>0</v>
      </c>
      <c r="F489" s="156">
        <f t="shared" si="51"/>
        <v>0</v>
      </c>
      <c r="G489" s="183">
        <f t="shared" si="50"/>
        <v>0</v>
      </c>
      <c r="H489" s="157">
        <f t="shared" si="52"/>
        <v>0</v>
      </c>
      <c r="I489" s="15"/>
      <c r="J489" s="15"/>
      <c r="K489" s="139"/>
      <c r="L489" s="139"/>
      <c r="M489" s="139"/>
      <c r="N489" s="15"/>
      <c r="O489" s="154"/>
      <c r="P489" s="85"/>
      <c r="Q489" s="85"/>
      <c r="R489" s="142"/>
      <c r="S489" s="5"/>
      <c r="T489" s="32"/>
      <c r="U489" s="15"/>
      <c r="V489" s="15"/>
    </row>
    <row r="490" spans="1:22" x14ac:dyDescent="0.25">
      <c r="A490" s="265"/>
      <c r="B490" s="134"/>
      <c r="C490" s="85"/>
      <c r="D490" s="85"/>
      <c r="E490" s="165">
        <f t="shared" si="53"/>
        <v>0</v>
      </c>
      <c r="F490" s="156">
        <f t="shared" si="51"/>
        <v>0</v>
      </c>
      <c r="G490" s="183">
        <f t="shared" si="50"/>
        <v>0</v>
      </c>
      <c r="H490" s="157">
        <f t="shared" si="52"/>
        <v>0</v>
      </c>
      <c r="I490" s="15"/>
      <c r="J490" s="15"/>
      <c r="K490" s="139"/>
      <c r="L490" s="139"/>
      <c r="M490" s="139"/>
      <c r="N490" s="15"/>
      <c r="O490" s="154"/>
      <c r="P490" s="85"/>
      <c r="Q490" s="85"/>
      <c r="R490" s="142"/>
      <c r="S490" s="5"/>
      <c r="T490" s="32"/>
      <c r="U490" s="15"/>
      <c r="V490" s="15"/>
    </row>
    <row r="491" spans="1:22" x14ac:dyDescent="0.25">
      <c r="A491" s="266"/>
      <c r="B491" s="134"/>
      <c r="C491" s="85"/>
      <c r="D491" s="85"/>
      <c r="E491" s="165">
        <f t="shared" si="53"/>
        <v>0</v>
      </c>
      <c r="F491" s="156">
        <f t="shared" si="51"/>
        <v>0</v>
      </c>
      <c r="G491" s="183">
        <f t="shared" si="50"/>
        <v>0</v>
      </c>
      <c r="H491" s="157">
        <f t="shared" si="52"/>
        <v>0</v>
      </c>
      <c r="I491" s="15"/>
      <c r="J491" s="15"/>
      <c r="K491" s="139"/>
      <c r="L491" s="139"/>
      <c r="M491" s="139"/>
      <c r="N491" s="15"/>
      <c r="O491" s="154"/>
      <c r="P491" s="85"/>
      <c r="Q491" s="85"/>
      <c r="R491" s="142"/>
      <c r="S491" s="5"/>
      <c r="T491" s="32"/>
      <c r="U491" s="15"/>
      <c r="V491" s="15"/>
    </row>
    <row r="492" spans="1:22" x14ac:dyDescent="0.25">
      <c r="A492" s="264">
        <v>41494</v>
      </c>
      <c r="B492" s="134"/>
      <c r="C492" s="85"/>
      <c r="D492" s="85"/>
      <c r="E492" s="165">
        <f t="shared" si="53"/>
        <v>0</v>
      </c>
      <c r="F492" s="156">
        <f t="shared" si="51"/>
        <v>0</v>
      </c>
      <c r="G492" s="183">
        <f t="shared" si="50"/>
        <v>0</v>
      </c>
      <c r="H492" s="157">
        <f t="shared" si="52"/>
        <v>0</v>
      </c>
      <c r="I492" s="15"/>
      <c r="J492" s="15"/>
      <c r="K492" s="139"/>
      <c r="L492" s="139"/>
      <c r="M492" s="139"/>
      <c r="N492" s="15"/>
      <c r="O492" s="154"/>
      <c r="P492" s="85"/>
      <c r="Q492" s="85"/>
      <c r="R492" s="142"/>
      <c r="S492" s="5"/>
      <c r="T492" s="32"/>
      <c r="U492" s="15"/>
      <c r="V492" s="15"/>
    </row>
    <row r="493" spans="1:22" x14ac:dyDescent="0.25">
      <c r="A493" s="265"/>
      <c r="B493" s="134"/>
      <c r="C493" s="85"/>
      <c r="D493" s="85"/>
      <c r="E493" s="165">
        <f t="shared" si="53"/>
        <v>0</v>
      </c>
      <c r="F493" s="156">
        <f t="shared" si="51"/>
        <v>0</v>
      </c>
      <c r="G493" s="183">
        <f t="shared" ref="G493:G556" si="54">F493/30*100</f>
        <v>0</v>
      </c>
      <c r="H493" s="157">
        <f t="shared" si="52"/>
        <v>0</v>
      </c>
      <c r="I493" s="15"/>
      <c r="J493" s="15"/>
      <c r="K493" s="139"/>
      <c r="L493" s="139"/>
      <c r="M493" s="139"/>
      <c r="N493" s="15"/>
      <c r="O493" s="154"/>
      <c r="P493" s="85"/>
      <c r="Q493" s="85"/>
      <c r="R493" s="142"/>
      <c r="S493" s="5"/>
      <c r="T493" s="32"/>
      <c r="U493" s="15"/>
      <c r="V493" s="15"/>
    </row>
    <row r="494" spans="1:22" x14ac:dyDescent="0.25">
      <c r="A494" s="266"/>
      <c r="B494" s="134"/>
      <c r="C494" s="85"/>
      <c r="D494" s="85"/>
      <c r="E494" s="165">
        <f t="shared" si="53"/>
        <v>0</v>
      </c>
      <c r="F494" s="156">
        <f t="shared" si="51"/>
        <v>0</v>
      </c>
      <c r="G494" s="183">
        <f t="shared" si="54"/>
        <v>0</v>
      </c>
      <c r="H494" s="157">
        <f t="shared" si="52"/>
        <v>0</v>
      </c>
      <c r="I494" s="15"/>
      <c r="J494" s="15"/>
      <c r="K494" s="139"/>
      <c r="L494" s="139"/>
      <c r="M494" s="139"/>
      <c r="N494" s="15"/>
      <c r="O494" s="154"/>
      <c r="P494" s="85"/>
      <c r="Q494" s="85"/>
      <c r="R494" s="142"/>
      <c r="S494" s="5"/>
      <c r="T494" s="32"/>
      <c r="U494" s="15"/>
      <c r="V494" s="15"/>
    </row>
    <row r="495" spans="1:22" x14ac:dyDescent="0.25">
      <c r="A495" s="264">
        <v>41495</v>
      </c>
      <c r="B495" s="134"/>
      <c r="C495" s="85"/>
      <c r="D495" s="85"/>
      <c r="E495" s="165">
        <f t="shared" si="53"/>
        <v>0</v>
      </c>
      <c r="F495" s="156">
        <f t="shared" si="51"/>
        <v>0</v>
      </c>
      <c r="G495" s="183">
        <f t="shared" si="54"/>
        <v>0</v>
      </c>
      <c r="H495" s="157">
        <f t="shared" si="52"/>
        <v>0</v>
      </c>
      <c r="I495" s="15"/>
      <c r="J495" s="15"/>
      <c r="K495" s="139"/>
      <c r="L495" s="139"/>
      <c r="M495" s="139"/>
      <c r="N495" s="15"/>
      <c r="O495" s="154"/>
      <c r="P495" s="85"/>
      <c r="Q495" s="85"/>
      <c r="R495" s="142"/>
      <c r="S495" s="5"/>
      <c r="T495" s="32"/>
      <c r="U495" s="15"/>
      <c r="V495" s="15"/>
    </row>
    <row r="496" spans="1:22" x14ac:dyDescent="0.25">
      <c r="A496" s="265"/>
      <c r="B496" s="134"/>
      <c r="C496" s="85"/>
      <c r="D496" s="85"/>
      <c r="E496" s="165">
        <f t="shared" si="53"/>
        <v>0</v>
      </c>
      <c r="F496" s="156">
        <f t="shared" si="51"/>
        <v>0</v>
      </c>
      <c r="G496" s="183">
        <f t="shared" si="54"/>
        <v>0</v>
      </c>
      <c r="H496" s="157">
        <f t="shared" si="52"/>
        <v>0</v>
      </c>
      <c r="I496" s="15"/>
      <c r="J496" s="15"/>
      <c r="K496" s="139"/>
      <c r="L496" s="139"/>
      <c r="M496" s="139"/>
      <c r="N496" s="15"/>
      <c r="O496" s="154"/>
      <c r="P496" s="85"/>
      <c r="Q496" s="85"/>
      <c r="R496" s="142"/>
      <c r="S496" s="5"/>
      <c r="T496" s="32"/>
      <c r="U496" s="15"/>
      <c r="V496" s="15"/>
    </row>
    <row r="497" spans="1:22" x14ac:dyDescent="0.25">
      <c r="A497" s="266"/>
      <c r="B497" s="134"/>
      <c r="C497" s="85"/>
      <c r="D497" s="85"/>
      <c r="E497" s="165">
        <f t="shared" si="53"/>
        <v>0</v>
      </c>
      <c r="F497" s="156">
        <f t="shared" si="51"/>
        <v>0</v>
      </c>
      <c r="G497" s="183">
        <f t="shared" si="54"/>
        <v>0</v>
      </c>
      <c r="H497" s="157">
        <f t="shared" si="52"/>
        <v>0</v>
      </c>
      <c r="I497" s="15"/>
      <c r="J497" s="15"/>
      <c r="K497" s="139"/>
      <c r="L497" s="139"/>
      <c r="M497" s="139"/>
      <c r="N497" s="15"/>
      <c r="O497" s="154"/>
      <c r="P497" s="85"/>
      <c r="Q497" s="85"/>
      <c r="R497" s="142"/>
      <c r="S497" s="5"/>
      <c r="T497" s="32"/>
      <c r="U497" s="15"/>
      <c r="V497" s="15"/>
    </row>
    <row r="498" spans="1:22" x14ac:dyDescent="0.25">
      <c r="A498" s="264">
        <v>41496</v>
      </c>
      <c r="B498" s="134"/>
      <c r="C498" s="85"/>
      <c r="D498" s="85"/>
      <c r="E498" s="165">
        <f t="shared" si="53"/>
        <v>0</v>
      </c>
      <c r="F498" s="156">
        <f t="shared" si="51"/>
        <v>0</v>
      </c>
      <c r="G498" s="183">
        <f t="shared" si="54"/>
        <v>0</v>
      </c>
      <c r="H498" s="157">
        <f t="shared" si="52"/>
        <v>0</v>
      </c>
      <c r="I498" s="15"/>
      <c r="J498" s="15"/>
      <c r="K498" s="139"/>
      <c r="L498" s="139"/>
      <c r="M498" s="139"/>
      <c r="N498" s="15"/>
      <c r="O498" s="154"/>
      <c r="P498" s="85"/>
      <c r="Q498" s="85"/>
      <c r="R498" s="142"/>
      <c r="S498" s="5"/>
      <c r="T498" s="32"/>
      <c r="U498" s="15"/>
      <c r="V498" s="15"/>
    </row>
    <row r="499" spans="1:22" x14ac:dyDescent="0.25">
      <c r="A499" s="265"/>
      <c r="B499" s="134"/>
      <c r="C499" s="85"/>
      <c r="D499" s="85"/>
      <c r="E499" s="165">
        <f t="shared" si="53"/>
        <v>0</v>
      </c>
      <c r="F499" s="156">
        <f t="shared" si="51"/>
        <v>0</v>
      </c>
      <c r="G499" s="183">
        <f t="shared" si="54"/>
        <v>0</v>
      </c>
      <c r="H499" s="157">
        <f t="shared" si="52"/>
        <v>0</v>
      </c>
      <c r="I499" s="15"/>
      <c r="J499" s="15"/>
      <c r="K499" s="139"/>
      <c r="L499" s="139"/>
      <c r="M499" s="139"/>
      <c r="N499" s="15"/>
      <c r="O499" s="154"/>
      <c r="P499" s="85"/>
      <c r="Q499" s="85"/>
      <c r="R499" s="142"/>
      <c r="S499" s="5"/>
      <c r="T499" s="32"/>
      <c r="U499" s="15"/>
      <c r="V499" s="15"/>
    </row>
    <row r="500" spans="1:22" x14ac:dyDescent="0.25">
      <c r="A500" s="266"/>
      <c r="B500" s="134"/>
      <c r="C500" s="85"/>
      <c r="D500" s="85"/>
      <c r="E500" s="165">
        <f t="shared" si="53"/>
        <v>0</v>
      </c>
      <c r="F500" s="156">
        <f t="shared" si="51"/>
        <v>0</v>
      </c>
      <c r="G500" s="183">
        <f t="shared" si="54"/>
        <v>0</v>
      </c>
      <c r="H500" s="157">
        <f t="shared" si="52"/>
        <v>0</v>
      </c>
      <c r="I500" s="15"/>
      <c r="J500" s="15"/>
      <c r="K500" s="139"/>
      <c r="L500" s="139"/>
      <c r="M500" s="139"/>
      <c r="N500" s="15"/>
      <c r="O500" s="154"/>
      <c r="P500" s="85"/>
      <c r="Q500" s="85"/>
      <c r="R500" s="142"/>
      <c r="S500" s="5"/>
      <c r="T500" s="32"/>
      <c r="U500" s="15"/>
      <c r="V500" s="15"/>
    </row>
    <row r="501" spans="1:22" x14ac:dyDescent="0.25">
      <c r="A501" s="264">
        <v>41497</v>
      </c>
      <c r="B501" s="134"/>
      <c r="C501" s="85"/>
      <c r="D501" s="85"/>
      <c r="E501" s="165">
        <f t="shared" si="53"/>
        <v>0</v>
      </c>
      <c r="F501" s="156">
        <f t="shared" si="51"/>
        <v>0</v>
      </c>
      <c r="G501" s="183">
        <f t="shared" si="54"/>
        <v>0</v>
      </c>
      <c r="H501" s="157">
        <f t="shared" si="52"/>
        <v>0</v>
      </c>
      <c r="I501" s="15"/>
      <c r="J501" s="15"/>
      <c r="K501" s="139"/>
      <c r="L501" s="139"/>
      <c r="M501" s="139"/>
      <c r="N501" s="15"/>
      <c r="O501" s="154"/>
      <c r="P501" s="85"/>
      <c r="Q501" s="85"/>
      <c r="R501" s="142"/>
      <c r="S501" s="5"/>
      <c r="T501" s="32"/>
      <c r="U501" s="15"/>
      <c r="V501" s="15"/>
    </row>
    <row r="502" spans="1:22" x14ac:dyDescent="0.25">
      <c r="A502" s="265"/>
      <c r="B502" s="134"/>
      <c r="C502" s="85"/>
      <c r="D502" s="85"/>
      <c r="E502" s="165">
        <f t="shared" si="53"/>
        <v>0</v>
      </c>
      <c r="F502" s="156">
        <f t="shared" si="51"/>
        <v>0</v>
      </c>
      <c r="G502" s="183">
        <f t="shared" si="54"/>
        <v>0</v>
      </c>
      <c r="H502" s="157">
        <f t="shared" si="52"/>
        <v>0</v>
      </c>
      <c r="I502" s="15"/>
      <c r="J502" s="15"/>
      <c r="K502" s="139"/>
      <c r="L502" s="139"/>
      <c r="M502" s="139"/>
      <c r="N502" s="15"/>
      <c r="O502" s="154"/>
      <c r="P502" s="85"/>
      <c r="Q502" s="85"/>
      <c r="R502" s="142"/>
      <c r="S502" s="5"/>
      <c r="T502" s="32"/>
      <c r="U502" s="15"/>
      <c r="V502" s="15"/>
    </row>
    <row r="503" spans="1:22" x14ac:dyDescent="0.25">
      <c r="A503" s="266"/>
      <c r="B503" s="134"/>
      <c r="C503" s="85"/>
      <c r="D503" s="85"/>
      <c r="E503" s="165">
        <f t="shared" si="53"/>
        <v>0</v>
      </c>
      <c r="F503" s="156">
        <f t="shared" si="51"/>
        <v>0</v>
      </c>
      <c r="G503" s="183">
        <f t="shared" si="54"/>
        <v>0</v>
      </c>
      <c r="H503" s="157">
        <f t="shared" si="52"/>
        <v>0</v>
      </c>
      <c r="I503" s="15"/>
      <c r="J503" s="15"/>
      <c r="K503" s="139"/>
      <c r="L503" s="139"/>
      <c r="M503" s="139"/>
      <c r="N503" s="15"/>
      <c r="O503" s="154"/>
      <c r="P503" s="85"/>
      <c r="Q503" s="85"/>
      <c r="R503" s="142"/>
      <c r="S503" s="5"/>
      <c r="T503" s="32"/>
      <c r="U503" s="15"/>
      <c r="V503" s="15"/>
    </row>
    <row r="504" spans="1:22" x14ac:dyDescent="0.25">
      <c r="A504" s="264">
        <v>41498</v>
      </c>
      <c r="B504" s="134"/>
      <c r="C504" s="85"/>
      <c r="D504" s="85"/>
      <c r="E504" s="165">
        <f t="shared" si="53"/>
        <v>0</v>
      </c>
      <c r="F504" s="156">
        <f t="shared" si="51"/>
        <v>0</v>
      </c>
      <c r="G504" s="183">
        <f t="shared" si="54"/>
        <v>0</v>
      </c>
      <c r="H504" s="157">
        <f t="shared" si="52"/>
        <v>0</v>
      </c>
      <c r="I504" s="15"/>
      <c r="J504" s="15"/>
      <c r="K504" s="139"/>
      <c r="L504" s="139"/>
      <c r="M504" s="139"/>
      <c r="N504" s="15"/>
      <c r="O504" s="154"/>
      <c r="P504" s="85"/>
      <c r="Q504" s="85"/>
      <c r="R504" s="142"/>
      <c r="S504" s="5"/>
      <c r="T504" s="32"/>
      <c r="U504" s="15"/>
      <c r="V504" s="15"/>
    </row>
    <row r="505" spans="1:22" x14ac:dyDescent="0.25">
      <c r="A505" s="265"/>
      <c r="B505" s="134"/>
      <c r="C505" s="85"/>
      <c r="D505" s="85"/>
      <c r="E505" s="165">
        <f t="shared" si="53"/>
        <v>0</v>
      </c>
      <c r="F505" s="156">
        <f t="shared" si="51"/>
        <v>0</v>
      </c>
      <c r="G505" s="183">
        <f t="shared" si="54"/>
        <v>0</v>
      </c>
      <c r="H505" s="157">
        <f t="shared" si="52"/>
        <v>0</v>
      </c>
      <c r="I505" s="15"/>
      <c r="J505" s="15"/>
      <c r="K505" s="139"/>
      <c r="L505" s="139"/>
      <c r="M505" s="139"/>
      <c r="N505" s="15"/>
      <c r="O505" s="154"/>
      <c r="P505" s="85"/>
      <c r="Q505" s="85"/>
      <c r="R505" s="142"/>
      <c r="S505" s="5"/>
      <c r="T505" s="32"/>
      <c r="U505" s="15"/>
      <c r="V505" s="15"/>
    </row>
    <row r="506" spans="1:22" x14ac:dyDescent="0.25">
      <c r="A506" s="266"/>
      <c r="B506" s="134"/>
      <c r="C506" s="85"/>
      <c r="D506" s="85"/>
      <c r="E506" s="165">
        <f t="shared" si="53"/>
        <v>0</v>
      </c>
      <c r="F506" s="156">
        <f t="shared" si="51"/>
        <v>0</v>
      </c>
      <c r="G506" s="183">
        <f t="shared" si="54"/>
        <v>0</v>
      </c>
      <c r="H506" s="157">
        <f t="shared" si="52"/>
        <v>0</v>
      </c>
      <c r="I506" s="15"/>
      <c r="J506" s="15"/>
      <c r="K506" s="139"/>
      <c r="L506" s="139"/>
      <c r="M506" s="139"/>
      <c r="N506" s="15"/>
      <c r="O506" s="154"/>
      <c r="P506" s="85"/>
      <c r="Q506" s="85"/>
      <c r="R506" s="142"/>
      <c r="S506" s="5"/>
      <c r="T506" s="32"/>
      <c r="U506" s="15"/>
      <c r="V506" s="15"/>
    </row>
    <row r="507" spans="1:22" x14ac:dyDescent="0.25">
      <c r="A507" s="264">
        <v>41499</v>
      </c>
      <c r="B507" s="134"/>
      <c r="C507" s="85"/>
      <c r="D507" s="85"/>
      <c r="E507" s="165">
        <f t="shared" si="53"/>
        <v>0</v>
      </c>
      <c r="F507" s="156">
        <f t="shared" si="51"/>
        <v>0</v>
      </c>
      <c r="G507" s="183">
        <f t="shared" si="54"/>
        <v>0</v>
      </c>
      <c r="H507" s="157">
        <f t="shared" si="52"/>
        <v>0</v>
      </c>
      <c r="I507" s="15"/>
      <c r="J507" s="15"/>
      <c r="K507" s="139"/>
      <c r="L507" s="139"/>
      <c r="M507" s="139"/>
      <c r="N507" s="15"/>
      <c r="O507" s="154"/>
      <c r="P507" s="85"/>
      <c r="Q507" s="85"/>
      <c r="R507" s="142"/>
      <c r="S507" s="5"/>
      <c r="T507" s="32"/>
      <c r="U507" s="15"/>
      <c r="V507" s="15"/>
    </row>
    <row r="508" spans="1:22" x14ac:dyDescent="0.25">
      <c r="A508" s="265"/>
      <c r="B508" s="134"/>
      <c r="C508" s="85"/>
      <c r="D508" s="85"/>
      <c r="E508" s="165">
        <f t="shared" si="53"/>
        <v>0</v>
      </c>
      <c r="F508" s="156">
        <f t="shared" si="51"/>
        <v>0</v>
      </c>
      <c r="G508" s="183">
        <f t="shared" si="54"/>
        <v>0</v>
      </c>
      <c r="H508" s="157">
        <f t="shared" si="52"/>
        <v>0</v>
      </c>
      <c r="I508" s="15"/>
      <c r="J508" s="15"/>
      <c r="K508" s="139"/>
      <c r="L508" s="139"/>
      <c r="M508" s="139"/>
      <c r="N508" s="15"/>
      <c r="O508" s="154"/>
      <c r="P508" s="85"/>
      <c r="Q508" s="85"/>
      <c r="R508" s="142"/>
      <c r="S508" s="5"/>
      <c r="T508" s="32"/>
      <c r="U508" s="15"/>
      <c r="V508" s="15"/>
    </row>
    <row r="509" spans="1:22" x14ac:dyDescent="0.25">
      <c r="A509" s="266"/>
      <c r="B509" s="134"/>
      <c r="C509" s="85"/>
      <c r="D509" s="85"/>
      <c r="E509" s="165">
        <f t="shared" si="53"/>
        <v>0</v>
      </c>
      <c r="F509" s="156">
        <f t="shared" si="51"/>
        <v>0</v>
      </c>
      <c r="G509" s="183">
        <f t="shared" si="54"/>
        <v>0</v>
      </c>
      <c r="H509" s="157">
        <f t="shared" si="52"/>
        <v>0</v>
      </c>
      <c r="I509" s="15"/>
      <c r="J509" s="15"/>
      <c r="K509" s="139"/>
      <c r="L509" s="139"/>
      <c r="M509" s="139"/>
      <c r="N509" s="15"/>
      <c r="O509" s="154"/>
      <c r="P509" s="85"/>
      <c r="Q509" s="85"/>
      <c r="R509" s="142"/>
      <c r="S509" s="5"/>
      <c r="T509" s="32"/>
      <c r="U509" s="15"/>
      <c r="V509" s="15"/>
    </row>
    <row r="510" spans="1:22" x14ac:dyDescent="0.25">
      <c r="A510" s="264">
        <v>41500</v>
      </c>
      <c r="B510" s="134"/>
      <c r="C510" s="85"/>
      <c r="D510" s="85"/>
      <c r="E510" s="165">
        <f t="shared" si="53"/>
        <v>0</v>
      </c>
      <c r="F510" s="156">
        <f t="shared" si="51"/>
        <v>0</v>
      </c>
      <c r="G510" s="183">
        <f t="shared" si="54"/>
        <v>0</v>
      </c>
      <c r="H510" s="157">
        <f t="shared" si="52"/>
        <v>0</v>
      </c>
      <c r="I510" s="15"/>
      <c r="J510" s="15"/>
      <c r="K510" s="139"/>
      <c r="L510" s="139"/>
      <c r="M510" s="139"/>
      <c r="N510" s="15"/>
      <c r="O510" s="154"/>
      <c r="P510" s="85"/>
      <c r="Q510" s="85"/>
      <c r="R510" s="142"/>
      <c r="S510" s="5"/>
      <c r="T510" s="32"/>
      <c r="U510" s="15"/>
      <c r="V510" s="15"/>
    </row>
    <row r="511" spans="1:22" x14ac:dyDescent="0.25">
      <c r="A511" s="265"/>
      <c r="B511" s="134"/>
      <c r="C511" s="85"/>
      <c r="D511" s="85"/>
      <c r="E511" s="165">
        <f t="shared" si="53"/>
        <v>0</v>
      </c>
      <c r="F511" s="156">
        <f t="shared" si="51"/>
        <v>0</v>
      </c>
      <c r="G511" s="183">
        <f t="shared" si="54"/>
        <v>0</v>
      </c>
      <c r="H511" s="157">
        <f t="shared" si="52"/>
        <v>0</v>
      </c>
      <c r="I511" s="15"/>
      <c r="J511" s="15"/>
      <c r="K511" s="139"/>
      <c r="L511" s="139"/>
      <c r="M511" s="139"/>
      <c r="N511" s="15"/>
      <c r="O511" s="154"/>
      <c r="P511" s="85"/>
      <c r="Q511" s="85"/>
      <c r="R511" s="142"/>
      <c r="S511" s="5"/>
      <c r="T511" s="32"/>
      <c r="U511" s="15"/>
      <c r="V511" s="15"/>
    </row>
    <row r="512" spans="1:22" x14ac:dyDescent="0.25">
      <c r="A512" s="266"/>
      <c r="B512" s="134"/>
      <c r="C512" s="85"/>
      <c r="D512" s="85"/>
      <c r="E512" s="165">
        <f t="shared" si="53"/>
        <v>0</v>
      </c>
      <c r="F512" s="156">
        <f t="shared" si="51"/>
        <v>0</v>
      </c>
      <c r="G512" s="183">
        <f t="shared" si="54"/>
        <v>0</v>
      </c>
      <c r="H512" s="157">
        <f t="shared" si="52"/>
        <v>0</v>
      </c>
      <c r="I512" s="15"/>
      <c r="J512" s="15"/>
      <c r="K512" s="139"/>
      <c r="L512" s="139"/>
      <c r="M512" s="139"/>
      <c r="N512" s="15"/>
      <c r="O512" s="154"/>
      <c r="P512" s="85"/>
      <c r="Q512" s="85"/>
      <c r="R512" s="142"/>
      <c r="S512" s="5"/>
      <c r="T512" s="32"/>
      <c r="U512" s="15"/>
      <c r="V512" s="15"/>
    </row>
    <row r="513" spans="1:22" x14ac:dyDescent="0.25">
      <c r="A513" s="264">
        <v>41501</v>
      </c>
      <c r="B513" s="134"/>
      <c r="C513" s="85"/>
      <c r="D513" s="85"/>
      <c r="E513" s="165">
        <f t="shared" si="53"/>
        <v>0</v>
      </c>
      <c r="F513" s="156">
        <f t="shared" si="51"/>
        <v>0</v>
      </c>
      <c r="G513" s="183">
        <f t="shared" si="54"/>
        <v>0</v>
      </c>
      <c r="H513" s="157">
        <f t="shared" si="52"/>
        <v>0</v>
      </c>
      <c r="I513" s="15"/>
      <c r="J513" s="15"/>
      <c r="K513" s="139"/>
      <c r="L513" s="139"/>
      <c r="M513" s="139"/>
      <c r="N513" s="15"/>
      <c r="O513" s="154"/>
      <c r="P513" s="85"/>
      <c r="Q513" s="85"/>
      <c r="R513" s="142"/>
      <c r="S513" s="5"/>
      <c r="T513" s="32"/>
      <c r="U513" s="15"/>
      <c r="V513" s="15"/>
    </row>
    <row r="514" spans="1:22" x14ac:dyDescent="0.25">
      <c r="A514" s="265"/>
      <c r="B514" s="134"/>
      <c r="C514" s="85"/>
      <c r="D514" s="85"/>
      <c r="E514" s="165">
        <f t="shared" si="53"/>
        <v>0</v>
      </c>
      <c r="F514" s="156">
        <f t="shared" si="51"/>
        <v>0</v>
      </c>
      <c r="G514" s="183">
        <f t="shared" si="54"/>
        <v>0</v>
      </c>
      <c r="H514" s="157">
        <f t="shared" si="52"/>
        <v>0</v>
      </c>
      <c r="I514" s="15"/>
      <c r="J514" s="15"/>
      <c r="K514" s="139"/>
      <c r="L514" s="139"/>
      <c r="M514" s="139"/>
      <c r="N514" s="15"/>
      <c r="O514" s="154"/>
      <c r="P514" s="85"/>
      <c r="Q514" s="85"/>
      <c r="R514" s="142"/>
      <c r="S514" s="5"/>
      <c r="T514" s="32"/>
      <c r="U514" s="15"/>
      <c r="V514" s="15"/>
    </row>
    <row r="515" spans="1:22" x14ac:dyDescent="0.25">
      <c r="A515" s="266"/>
      <c r="B515" s="134"/>
      <c r="C515" s="85"/>
      <c r="D515" s="85"/>
      <c r="E515" s="165">
        <f t="shared" si="53"/>
        <v>0</v>
      </c>
      <c r="F515" s="156">
        <f t="shared" si="51"/>
        <v>0</v>
      </c>
      <c r="G515" s="183">
        <f t="shared" si="54"/>
        <v>0</v>
      </c>
      <c r="H515" s="157">
        <f t="shared" si="52"/>
        <v>0</v>
      </c>
      <c r="I515" s="15"/>
      <c r="J515" s="15"/>
      <c r="K515" s="139"/>
      <c r="L515" s="139"/>
      <c r="M515" s="139"/>
      <c r="N515" s="15"/>
      <c r="O515" s="154"/>
      <c r="P515" s="85"/>
      <c r="Q515" s="85"/>
      <c r="R515" s="142"/>
      <c r="S515" s="5"/>
      <c r="T515" s="32"/>
      <c r="U515" s="15"/>
      <c r="V515" s="15"/>
    </row>
    <row r="516" spans="1:22" x14ac:dyDescent="0.25">
      <c r="A516" s="264">
        <v>41502</v>
      </c>
      <c r="B516" s="134"/>
      <c r="C516" s="85"/>
      <c r="D516" s="85"/>
      <c r="E516" s="165">
        <f t="shared" si="53"/>
        <v>0</v>
      </c>
      <c r="F516" s="156">
        <f t="shared" ref="F516:F579" si="55">(E516*$AB$1)*S516</f>
        <v>0</v>
      </c>
      <c r="G516" s="183">
        <f t="shared" si="54"/>
        <v>0</v>
      </c>
      <c r="H516" s="157">
        <f t="shared" ref="H516:H579" si="56">G516*$Y$1</f>
        <v>0</v>
      </c>
      <c r="I516" s="15"/>
      <c r="J516" s="15"/>
      <c r="K516" s="139"/>
      <c r="L516" s="139"/>
      <c r="M516" s="139"/>
      <c r="N516" s="15"/>
      <c r="O516" s="154"/>
      <c r="P516" s="85"/>
      <c r="Q516" s="85"/>
      <c r="R516" s="142"/>
      <c r="S516" s="5"/>
      <c r="T516" s="32"/>
      <c r="U516" s="15"/>
      <c r="V516" s="15"/>
    </row>
    <row r="517" spans="1:22" x14ac:dyDescent="0.25">
      <c r="A517" s="265"/>
      <c r="B517" s="134"/>
      <c r="C517" s="85"/>
      <c r="D517" s="85"/>
      <c r="E517" s="165">
        <f t="shared" si="53"/>
        <v>0</v>
      </c>
      <c r="F517" s="156">
        <f t="shared" si="55"/>
        <v>0</v>
      </c>
      <c r="G517" s="183">
        <f t="shared" si="54"/>
        <v>0</v>
      </c>
      <c r="H517" s="157">
        <f t="shared" si="56"/>
        <v>0</v>
      </c>
      <c r="I517" s="15"/>
      <c r="J517" s="15"/>
      <c r="K517" s="139"/>
      <c r="L517" s="139"/>
      <c r="M517" s="139"/>
      <c r="N517" s="15"/>
      <c r="O517" s="154"/>
      <c r="P517" s="85"/>
      <c r="Q517" s="85"/>
      <c r="R517" s="142"/>
      <c r="S517" s="5"/>
      <c r="T517" s="32"/>
      <c r="U517" s="15"/>
      <c r="V517" s="15"/>
    </row>
    <row r="518" spans="1:22" x14ac:dyDescent="0.25">
      <c r="A518" s="266"/>
      <c r="B518" s="134"/>
      <c r="C518" s="85"/>
      <c r="D518" s="85"/>
      <c r="E518" s="165">
        <f t="shared" si="53"/>
        <v>0</v>
      </c>
      <c r="F518" s="156">
        <f t="shared" si="55"/>
        <v>0</v>
      </c>
      <c r="G518" s="183">
        <f t="shared" si="54"/>
        <v>0</v>
      </c>
      <c r="H518" s="157">
        <f t="shared" si="56"/>
        <v>0</v>
      </c>
      <c r="I518" s="15"/>
      <c r="J518" s="15"/>
      <c r="K518" s="139"/>
      <c r="L518" s="139"/>
      <c r="M518" s="139"/>
      <c r="N518" s="15"/>
      <c r="O518" s="154"/>
      <c r="P518" s="85"/>
      <c r="Q518" s="85"/>
      <c r="R518" s="142"/>
      <c r="S518" s="5"/>
      <c r="T518" s="32"/>
      <c r="U518" s="15"/>
      <c r="V518" s="15"/>
    </row>
    <row r="519" spans="1:22" x14ac:dyDescent="0.25">
      <c r="A519" s="264">
        <v>41503</v>
      </c>
      <c r="B519" s="134"/>
      <c r="C519" s="85"/>
      <c r="D519" s="85"/>
      <c r="E519" s="165">
        <f t="shared" si="53"/>
        <v>0</v>
      </c>
      <c r="F519" s="156">
        <f t="shared" si="55"/>
        <v>0</v>
      </c>
      <c r="G519" s="183">
        <f t="shared" si="54"/>
        <v>0</v>
      </c>
      <c r="H519" s="157">
        <f t="shared" si="56"/>
        <v>0</v>
      </c>
      <c r="I519" s="15"/>
      <c r="J519" s="15"/>
      <c r="K519" s="139"/>
      <c r="L519" s="139"/>
      <c r="M519" s="139"/>
      <c r="N519" s="15"/>
      <c r="O519" s="154"/>
      <c r="P519" s="85"/>
      <c r="Q519" s="85"/>
      <c r="R519" s="142"/>
      <c r="S519" s="5"/>
      <c r="T519" s="32"/>
      <c r="U519" s="15"/>
      <c r="V519" s="15"/>
    </row>
    <row r="520" spans="1:22" x14ac:dyDescent="0.25">
      <c r="A520" s="265"/>
      <c r="B520" s="134"/>
      <c r="C520" s="85"/>
      <c r="D520" s="85"/>
      <c r="E520" s="165">
        <f t="shared" si="53"/>
        <v>0</v>
      </c>
      <c r="F520" s="156">
        <f t="shared" si="55"/>
        <v>0</v>
      </c>
      <c r="G520" s="183">
        <f t="shared" si="54"/>
        <v>0</v>
      </c>
      <c r="H520" s="157">
        <f t="shared" si="56"/>
        <v>0</v>
      </c>
      <c r="I520" s="15"/>
      <c r="J520" s="15"/>
      <c r="K520" s="139"/>
      <c r="L520" s="139"/>
      <c r="M520" s="139"/>
      <c r="N520" s="15"/>
      <c r="O520" s="154"/>
      <c r="P520" s="85"/>
      <c r="Q520" s="85"/>
      <c r="R520" s="142"/>
      <c r="S520" s="5"/>
      <c r="T520" s="32"/>
      <c r="U520" s="15"/>
      <c r="V520" s="15"/>
    </row>
    <row r="521" spans="1:22" x14ac:dyDescent="0.25">
      <c r="A521" s="266"/>
      <c r="B521" s="134"/>
      <c r="C521" s="85"/>
      <c r="D521" s="85"/>
      <c r="E521" s="165">
        <f t="shared" si="53"/>
        <v>0</v>
      </c>
      <c r="F521" s="156">
        <f t="shared" si="55"/>
        <v>0</v>
      </c>
      <c r="G521" s="183">
        <f t="shared" si="54"/>
        <v>0</v>
      </c>
      <c r="H521" s="157">
        <f t="shared" si="56"/>
        <v>0</v>
      </c>
      <c r="I521" s="15"/>
      <c r="J521" s="15"/>
      <c r="K521" s="139"/>
      <c r="L521" s="139"/>
      <c r="M521" s="139"/>
      <c r="N521" s="15"/>
      <c r="O521" s="154"/>
      <c r="P521" s="85"/>
      <c r="Q521" s="85"/>
      <c r="R521" s="142"/>
      <c r="S521" s="5"/>
      <c r="T521" s="32"/>
      <c r="U521" s="15"/>
      <c r="V521" s="15"/>
    </row>
    <row r="522" spans="1:22" x14ac:dyDescent="0.25">
      <c r="A522" s="264">
        <v>41504</v>
      </c>
      <c r="B522" s="134"/>
      <c r="C522" s="85"/>
      <c r="D522" s="85"/>
      <c r="E522" s="165">
        <f t="shared" si="53"/>
        <v>0</v>
      </c>
      <c r="F522" s="156">
        <f t="shared" si="55"/>
        <v>0</v>
      </c>
      <c r="G522" s="183">
        <f t="shared" si="54"/>
        <v>0</v>
      </c>
      <c r="H522" s="157">
        <f t="shared" si="56"/>
        <v>0</v>
      </c>
      <c r="I522" s="15"/>
      <c r="J522" s="15"/>
      <c r="K522" s="139"/>
      <c r="L522" s="139"/>
      <c r="M522" s="139"/>
      <c r="N522" s="15"/>
      <c r="O522" s="154"/>
      <c r="P522" s="85"/>
      <c r="Q522" s="85"/>
      <c r="R522" s="142"/>
      <c r="S522" s="5"/>
      <c r="T522" s="32"/>
      <c r="U522" s="15"/>
      <c r="V522" s="15"/>
    </row>
    <row r="523" spans="1:22" x14ac:dyDescent="0.25">
      <c r="A523" s="265"/>
      <c r="B523" s="134"/>
      <c r="C523" s="85"/>
      <c r="D523" s="85"/>
      <c r="E523" s="165">
        <f t="shared" si="53"/>
        <v>0</v>
      </c>
      <c r="F523" s="156">
        <f t="shared" si="55"/>
        <v>0</v>
      </c>
      <c r="G523" s="183">
        <f t="shared" si="54"/>
        <v>0</v>
      </c>
      <c r="H523" s="157">
        <f t="shared" si="56"/>
        <v>0</v>
      </c>
      <c r="I523" s="15"/>
      <c r="J523" s="15"/>
      <c r="K523" s="139"/>
      <c r="L523" s="139"/>
      <c r="M523" s="139"/>
      <c r="N523" s="15"/>
      <c r="O523" s="154"/>
      <c r="P523" s="85"/>
      <c r="Q523" s="85"/>
      <c r="R523" s="142"/>
      <c r="S523" s="5"/>
      <c r="T523" s="32"/>
      <c r="U523" s="15"/>
      <c r="V523" s="15"/>
    </row>
    <row r="524" spans="1:22" x14ac:dyDescent="0.25">
      <c r="A524" s="266"/>
      <c r="B524" s="134"/>
      <c r="C524" s="85"/>
      <c r="D524" s="85"/>
      <c r="E524" s="165">
        <f t="shared" si="53"/>
        <v>0</v>
      </c>
      <c r="F524" s="156">
        <f t="shared" si="55"/>
        <v>0</v>
      </c>
      <c r="G524" s="183">
        <f t="shared" si="54"/>
        <v>0</v>
      </c>
      <c r="H524" s="157">
        <f t="shared" si="56"/>
        <v>0</v>
      </c>
      <c r="I524" s="15"/>
      <c r="J524" s="15"/>
      <c r="K524" s="139"/>
      <c r="L524" s="139"/>
      <c r="M524" s="139"/>
      <c r="N524" s="15"/>
      <c r="O524" s="154"/>
      <c r="P524" s="85"/>
      <c r="Q524" s="85"/>
      <c r="R524" s="142"/>
      <c r="S524" s="5"/>
      <c r="T524" s="32"/>
      <c r="U524" s="15"/>
      <c r="V524" s="15"/>
    </row>
    <row r="525" spans="1:22" x14ac:dyDescent="0.25">
      <c r="A525" s="264">
        <v>41505</v>
      </c>
      <c r="B525" s="134"/>
      <c r="C525" s="85"/>
      <c r="D525" s="85"/>
      <c r="E525" s="165">
        <f t="shared" si="53"/>
        <v>0</v>
      </c>
      <c r="F525" s="156">
        <f t="shared" si="55"/>
        <v>0</v>
      </c>
      <c r="G525" s="183">
        <f t="shared" si="54"/>
        <v>0</v>
      </c>
      <c r="H525" s="157">
        <f t="shared" si="56"/>
        <v>0</v>
      </c>
      <c r="I525" s="15"/>
      <c r="J525" s="15"/>
      <c r="K525" s="139"/>
      <c r="L525" s="139"/>
      <c r="M525" s="139"/>
      <c r="N525" s="15"/>
      <c r="O525" s="154"/>
      <c r="P525" s="85"/>
      <c r="Q525" s="85"/>
      <c r="R525" s="142"/>
      <c r="S525" s="5"/>
      <c r="T525" s="32"/>
      <c r="U525" s="15"/>
      <c r="V525" s="15"/>
    </row>
    <row r="526" spans="1:22" x14ac:dyDescent="0.25">
      <c r="A526" s="265"/>
      <c r="B526" s="134"/>
      <c r="C526" s="85"/>
      <c r="D526" s="85"/>
      <c r="E526" s="165">
        <f t="shared" si="53"/>
        <v>0</v>
      </c>
      <c r="F526" s="156">
        <f t="shared" si="55"/>
        <v>0</v>
      </c>
      <c r="G526" s="183">
        <f t="shared" si="54"/>
        <v>0</v>
      </c>
      <c r="H526" s="157">
        <f t="shared" si="56"/>
        <v>0</v>
      </c>
      <c r="I526" s="15"/>
      <c r="J526" s="15"/>
      <c r="K526" s="139"/>
      <c r="L526" s="139"/>
      <c r="M526" s="139"/>
      <c r="N526" s="15"/>
      <c r="O526" s="154"/>
      <c r="P526" s="85"/>
      <c r="Q526" s="85"/>
      <c r="R526" s="142"/>
      <c r="S526" s="5"/>
      <c r="T526" s="32"/>
      <c r="U526" s="15"/>
      <c r="V526" s="15"/>
    </row>
    <row r="527" spans="1:22" x14ac:dyDescent="0.25">
      <c r="A527" s="266"/>
      <c r="B527" s="134"/>
      <c r="C527" s="85"/>
      <c r="D527" s="85"/>
      <c r="E527" s="165">
        <f t="shared" si="53"/>
        <v>0</v>
      </c>
      <c r="F527" s="156">
        <f t="shared" si="55"/>
        <v>0</v>
      </c>
      <c r="G527" s="183">
        <f t="shared" si="54"/>
        <v>0</v>
      </c>
      <c r="H527" s="157">
        <f t="shared" si="56"/>
        <v>0</v>
      </c>
      <c r="I527" s="15"/>
      <c r="J527" s="15"/>
      <c r="K527" s="139"/>
      <c r="L527" s="139"/>
      <c r="M527" s="139"/>
      <c r="N527" s="15"/>
      <c r="O527" s="154"/>
      <c r="P527" s="85"/>
      <c r="Q527" s="85"/>
      <c r="R527" s="142"/>
      <c r="S527" s="5"/>
      <c r="T527" s="32"/>
      <c r="U527" s="15"/>
      <c r="V527" s="15"/>
    </row>
    <row r="528" spans="1:22" x14ac:dyDescent="0.25">
      <c r="A528" s="264">
        <v>41506</v>
      </c>
      <c r="B528" s="134"/>
      <c r="C528" s="85"/>
      <c r="D528" s="85"/>
      <c r="E528" s="165">
        <f t="shared" si="53"/>
        <v>0</v>
      </c>
      <c r="F528" s="156">
        <f t="shared" si="55"/>
        <v>0</v>
      </c>
      <c r="G528" s="183">
        <f t="shared" si="54"/>
        <v>0</v>
      </c>
      <c r="H528" s="157">
        <f t="shared" si="56"/>
        <v>0</v>
      </c>
      <c r="I528" s="15"/>
      <c r="J528" s="15"/>
      <c r="K528" s="139"/>
      <c r="L528" s="139"/>
      <c r="M528" s="139"/>
      <c r="N528" s="15"/>
      <c r="O528" s="154"/>
      <c r="P528" s="85"/>
      <c r="Q528" s="85"/>
      <c r="R528" s="142"/>
      <c r="S528" s="5"/>
      <c r="T528" s="32"/>
      <c r="U528" s="15"/>
      <c r="V528" s="15"/>
    </row>
    <row r="529" spans="1:22" x14ac:dyDescent="0.25">
      <c r="A529" s="265"/>
      <c r="B529" s="134"/>
      <c r="C529" s="85"/>
      <c r="D529" s="85"/>
      <c r="E529" s="165">
        <f t="shared" si="53"/>
        <v>0</v>
      </c>
      <c r="F529" s="156">
        <f t="shared" si="55"/>
        <v>0</v>
      </c>
      <c r="G529" s="183">
        <f t="shared" si="54"/>
        <v>0</v>
      </c>
      <c r="H529" s="157">
        <f t="shared" si="56"/>
        <v>0</v>
      </c>
      <c r="I529" s="15"/>
      <c r="J529" s="15"/>
      <c r="K529" s="139"/>
      <c r="L529" s="139"/>
      <c r="M529" s="139"/>
      <c r="N529" s="15"/>
      <c r="O529" s="154"/>
      <c r="P529" s="85"/>
      <c r="Q529" s="85"/>
      <c r="R529" s="142"/>
      <c r="S529" s="5"/>
      <c r="T529" s="32"/>
      <c r="U529" s="15"/>
      <c r="V529" s="15"/>
    </row>
    <row r="530" spans="1:22" x14ac:dyDescent="0.25">
      <c r="A530" s="266"/>
      <c r="B530" s="134"/>
      <c r="C530" s="85"/>
      <c r="D530" s="85"/>
      <c r="E530" s="165">
        <f t="shared" si="53"/>
        <v>0</v>
      </c>
      <c r="F530" s="156">
        <f t="shared" si="55"/>
        <v>0</v>
      </c>
      <c r="G530" s="183">
        <f t="shared" si="54"/>
        <v>0</v>
      </c>
      <c r="H530" s="157">
        <f t="shared" si="56"/>
        <v>0</v>
      </c>
      <c r="I530" s="15"/>
      <c r="J530" s="15"/>
      <c r="K530" s="139"/>
      <c r="L530" s="139"/>
      <c r="M530" s="139"/>
      <c r="N530" s="15"/>
      <c r="O530" s="154"/>
      <c r="P530" s="85"/>
      <c r="Q530" s="85"/>
      <c r="R530" s="142"/>
      <c r="S530" s="5"/>
      <c r="T530" s="32"/>
      <c r="U530" s="15"/>
      <c r="V530" s="15"/>
    </row>
    <row r="531" spans="1:22" x14ac:dyDescent="0.25">
      <c r="A531" s="264">
        <v>41507</v>
      </c>
      <c r="B531" s="134"/>
      <c r="C531" s="85"/>
      <c r="D531" s="85"/>
      <c r="E531" s="165">
        <f t="shared" si="53"/>
        <v>0</v>
      </c>
      <c r="F531" s="156">
        <f t="shared" si="55"/>
        <v>0</v>
      </c>
      <c r="G531" s="183">
        <f t="shared" si="54"/>
        <v>0</v>
      </c>
      <c r="H531" s="157">
        <f t="shared" si="56"/>
        <v>0</v>
      </c>
      <c r="I531" s="15"/>
      <c r="J531" s="15"/>
      <c r="K531" s="139"/>
      <c r="L531" s="139"/>
      <c r="M531" s="139"/>
      <c r="N531" s="15"/>
      <c r="O531" s="154"/>
      <c r="P531" s="85"/>
      <c r="Q531" s="85"/>
      <c r="R531" s="142"/>
      <c r="S531" s="5"/>
      <c r="T531" s="32"/>
      <c r="U531" s="15"/>
      <c r="V531" s="15"/>
    </row>
    <row r="532" spans="1:22" x14ac:dyDescent="0.25">
      <c r="A532" s="265"/>
      <c r="B532" s="134"/>
      <c r="C532" s="85"/>
      <c r="D532" s="85"/>
      <c r="E532" s="165">
        <f t="shared" si="53"/>
        <v>0</v>
      </c>
      <c r="F532" s="156">
        <f t="shared" si="55"/>
        <v>0</v>
      </c>
      <c r="G532" s="183">
        <f t="shared" si="54"/>
        <v>0</v>
      </c>
      <c r="H532" s="157">
        <f t="shared" si="56"/>
        <v>0</v>
      </c>
      <c r="I532" s="15"/>
      <c r="J532" s="15"/>
      <c r="K532" s="139"/>
      <c r="L532" s="139"/>
      <c r="M532" s="139"/>
      <c r="N532" s="15"/>
      <c r="O532" s="154"/>
      <c r="P532" s="85"/>
      <c r="Q532" s="85"/>
      <c r="R532" s="142"/>
      <c r="S532" s="5"/>
      <c r="T532" s="32"/>
      <c r="U532" s="15"/>
      <c r="V532" s="15"/>
    </row>
    <row r="533" spans="1:22" x14ac:dyDescent="0.25">
      <c r="A533" s="266"/>
      <c r="B533" s="134"/>
      <c r="C533" s="85"/>
      <c r="D533" s="85"/>
      <c r="E533" s="165">
        <f t="shared" si="53"/>
        <v>0</v>
      </c>
      <c r="F533" s="156">
        <f t="shared" si="55"/>
        <v>0</v>
      </c>
      <c r="G533" s="183">
        <f t="shared" si="54"/>
        <v>0</v>
      </c>
      <c r="H533" s="157">
        <f t="shared" si="56"/>
        <v>0</v>
      </c>
      <c r="I533" s="15"/>
      <c r="J533" s="15"/>
      <c r="K533" s="139"/>
      <c r="L533" s="139"/>
      <c r="M533" s="139"/>
      <c r="N533" s="15"/>
      <c r="O533" s="154"/>
      <c r="P533" s="85"/>
      <c r="Q533" s="85"/>
      <c r="R533" s="142"/>
      <c r="S533" s="5"/>
      <c r="T533" s="32"/>
      <c r="U533" s="15"/>
      <c r="V533" s="15"/>
    </row>
    <row r="534" spans="1:22" x14ac:dyDescent="0.25">
      <c r="A534" s="264">
        <v>41508</v>
      </c>
      <c r="B534" s="134"/>
      <c r="C534" s="85"/>
      <c r="D534" s="85"/>
      <c r="E534" s="165">
        <f t="shared" si="53"/>
        <v>0</v>
      </c>
      <c r="F534" s="156">
        <f t="shared" si="55"/>
        <v>0</v>
      </c>
      <c r="G534" s="183">
        <f t="shared" si="54"/>
        <v>0</v>
      </c>
      <c r="H534" s="157">
        <f t="shared" si="56"/>
        <v>0</v>
      </c>
      <c r="I534" s="15"/>
      <c r="J534" s="15"/>
      <c r="K534" s="139"/>
      <c r="L534" s="139"/>
      <c r="M534" s="139"/>
      <c r="N534" s="15"/>
      <c r="O534" s="154"/>
      <c r="P534" s="85"/>
      <c r="Q534" s="85"/>
      <c r="R534" s="142"/>
      <c r="S534" s="5"/>
      <c r="T534" s="32"/>
      <c r="U534" s="15"/>
      <c r="V534" s="15"/>
    </row>
    <row r="535" spans="1:22" x14ac:dyDescent="0.25">
      <c r="A535" s="265"/>
      <c r="B535" s="134"/>
      <c r="C535" s="85"/>
      <c r="D535" s="85"/>
      <c r="E535" s="165">
        <f t="shared" si="53"/>
        <v>0</v>
      </c>
      <c r="F535" s="156">
        <f t="shared" si="55"/>
        <v>0</v>
      </c>
      <c r="G535" s="183">
        <f t="shared" si="54"/>
        <v>0</v>
      </c>
      <c r="H535" s="157">
        <f t="shared" si="56"/>
        <v>0</v>
      </c>
      <c r="I535" s="15"/>
      <c r="J535" s="15"/>
      <c r="K535" s="139"/>
      <c r="L535" s="139"/>
      <c r="M535" s="139"/>
      <c r="N535" s="15"/>
      <c r="O535" s="154"/>
      <c r="P535" s="85"/>
      <c r="Q535" s="85"/>
      <c r="R535" s="142"/>
      <c r="S535" s="5"/>
      <c r="T535" s="32"/>
      <c r="U535" s="15"/>
      <c r="V535" s="15"/>
    </row>
    <row r="536" spans="1:22" x14ac:dyDescent="0.25">
      <c r="A536" s="266"/>
      <c r="B536" s="134"/>
      <c r="C536" s="85"/>
      <c r="D536" s="85"/>
      <c r="E536" s="165">
        <f t="shared" si="53"/>
        <v>0</v>
      </c>
      <c r="F536" s="156">
        <f t="shared" si="55"/>
        <v>0</v>
      </c>
      <c r="G536" s="183">
        <f t="shared" si="54"/>
        <v>0</v>
      </c>
      <c r="H536" s="157">
        <f t="shared" si="56"/>
        <v>0</v>
      </c>
      <c r="I536" s="15"/>
      <c r="J536" s="15"/>
      <c r="K536" s="139"/>
      <c r="L536" s="139"/>
      <c r="M536" s="139"/>
      <c r="N536" s="15"/>
      <c r="O536" s="154"/>
      <c r="P536" s="85"/>
      <c r="Q536" s="85"/>
      <c r="R536" s="142"/>
      <c r="S536" s="5"/>
      <c r="T536" s="32"/>
      <c r="U536" s="15"/>
      <c r="V536" s="15"/>
    </row>
    <row r="537" spans="1:22" x14ac:dyDescent="0.25">
      <c r="A537" s="264">
        <v>41509</v>
      </c>
      <c r="B537" s="134"/>
      <c r="C537" s="85"/>
      <c r="D537" s="85"/>
      <c r="E537" s="165">
        <f t="shared" si="53"/>
        <v>0</v>
      </c>
      <c r="F537" s="156">
        <f t="shared" si="55"/>
        <v>0</v>
      </c>
      <c r="G537" s="183">
        <f t="shared" si="54"/>
        <v>0</v>
      </c>
      <c r="H537" s="157">
        <f t="shared" si="56"/>
        <v>0</v>
      </c>
      <c r="I537" s="15"/>
      <c r="J537" s="15"/>
      <c r="K537" s="139"/>
      <c r="L537" s="139"/>
      <c r="M537" s="139"/>
      <c r="N537" s="15"/>
      <c r="O537" s="154"/>
      <c r="P537" s="85"/>
      <c r="Q537" s="85"/>
      <c r="R537" s="142"/>
      <c r="S537" s="5"/>
      <c r="T537" s="32"/>
      <c r="U537" s="15"/>
      <c r="V537" s="15"/>
    </row>
    <row r="538" spans="1:22" x14ac:dyDescent="0.25">
      <c r="A538" s="265"/>
      <c r="B538" s="134"/>
      <c r="C538" s="85"/>
      <c r="D538" s="85"/>
      <c r="E538" s="165">
        <f t="shared" si="53"/>
        <v>0</v>
      </c>
      <c r="F538" s="156">
        <f t="shared" si="55"/>
        <v>0</v>
      </c>
      <c r="G538" s="183">
        <f t="shared" si="54"/>
        <v>0</v>
      </c>
      <c r="H538" s="157">
        <f t="shared" si="56"/>
        <v>0</v>
      </c>
      <c r="I538" s="15"/>
      <c r="J538" s="15"/>
      <c r="K538" s="139"/>
      <c r="L538" s="139"/>
      <c r="M538" s="139"/>
      <c r="N538" s="15"/>
      <c r="O538" s="154"/>
      <c r="P538" s="85"/>
      <c r="Q538" s="85"/>
      <c r="R538" s="142"/>
      <c r="S538" s="5"/>
      <c r="T538" s="32"/>
      <c r="U538" s="15"/>
      <c r="V538" s="15"/>
    </row>
    <row r="539" spans="1:22" x14ac:dyDescent="0.25">
      <c r="A539" s="266"/>
      <c r="B539" s="134"/>
      <c r="C539" s="85"/>
      <c r="D539" s="85"/>
      <c r="E539" s="165">
        <f t="shared" si="53"/>
        <v>0</v>
      </c>
      <c r="F539" s="156">
        <f t="shared" si="55"/>
        <v>0</v>
      </c>
      <c r="G539" s="183">
        <f t="shared" si="54"/>
        <v>0</v>
      </c>
      <c r="H539" s="157">
        <f t="shared" si="56"/>
        <v>0</v>
      </c>
      <c r="I539" s="15"/>
      <c r="J539" s="15"/>
      <c r="K539" s="139"/>
      <c r="L539" s="139"/>
      <c r="M539" s="139"/>
      <c r="N539" s="15"/>
      <c r="O539" s="154"/>
      <c r="P539" s="85"/>
      <c r="Q539" s="85"/>
      <c r="R539" s="142"/>
      <c r="S539" s="5"/>
      <c r="T539" s="32"/>
      <c r="U539" s="15"/>
      <c r="V539" s="15"/>
    </row>
    <row r="540" spans="1:22" x14ac:dyDescent="0.25">
      <c r="A540" s="264">
        <v>41510</v>
      </c>
      <c r="B540" s="134"/>
      <c r="C540" s="85"/>
      <c r="D540" s="85"/>
      <c r="E540" s="165">
        <f t="shared" si="53"/>
        <v>0</v>
      </c>
      <c r="F540" s="156">
        <f t="shared" si="55"/>
        <v>0</v>
      </c>
      <c r="G540" s="183">
        <f t="shared" si="54"/>
        <v>0</v>
      </c>
      <c r="H540" s="157">
        <f t="shared" si="56"/>
        <v>0</v>
      </c>
      <c r="I540" s="15"/>
      <c r="J540" s="15"/>
      <c r="K540" s="139"/>
      <c r="L540" s="139"/>
      <c r="M540" s="139"/>
      <c r="N540" s="15"/>
      <c r="O540" s="154"/>
      <c r="P540" s="85"/>
      <c r="Q540" s="85"/>
      <c r="R540" s="142"/>
      <c r="S540" s="5"/>
      <c r="T540" s="32"/>
      <c r="U540" s="15"/>
      <c r="V540" s="15"/>
    </row>
    <row r="541" spans="1:22" x14ac:dyDescent="0.25">
      <c r="A541" s="265"/>
      <c r="B541" s="134"/>
      <c r="C541" s="85"/>
      <c r="D541" s="85"/>
      <c r="E541" s="165">
        <f t="shared" ref="E541:E604" si="57">C541-D541</f>
        <v>0</v>
      </c>
      <c r="F541" s="156">
        <f t="shared" si="55"/>
        <v>0</v>
      </c>
      <c r="G541" s="183">
        <f t="shared" si="54"/>
        <v>0</v>
      </c>
      <c r="H541" s="157">
        <f t="shared" si="56"/>
        <v>0</v>
      </c>
      <c r="I541" s="15"/>
      <c r="J541" s="15"/>
      <c r="K541" s="139"/>
      <c r="L541" s="139"/>
      <c r="M541" s="139"/>
      <c r="N541" s="15"/>
      <c r="O541" s="154"/>
      <c r="P541" s="85"/>
      <c r="Q541" s="85"/>
      <c r="R541" s="142"/>
      <c r="S541" s="5"/>
      <c r="T541" s="32"/>
      <c r="U541" s="15"/>
      <c r="V541" s="15"/>
    </row>
    <row r="542" spans="1:22" x14ac:dyDescent="0.25">
      <c r="A542" s="266"/>
      <c r="B542" s="134"/>
      <c r="C542" s="85"/>
      <c r="D542" s="85"/>
      <c r="E542" s="165">
        <f t="shared" si="57"/>
        <v>0</v>
      </c>
      <c r="F542" s="156">
        <f t="shared" si="55"/>
        <v>0</v>
      </c>
      <c r="G542" s="183">
        <f t="shared" si="54"/>
        <v>0</v>
      </c>
      <c r="H542" s="157">
        <f t="shared" si="56"/>
        <v>0</v>
      </c>
      <c r="I542" s="15"/>
      <c r="J542" s="15"/>
      <c r="K542" s="139"/>
      <c r="L542" s="139"/>
      <c r="M542" s="139"/>
      <c r="N542" s="15"/>
      <c r="O542" s="154"/>
      <c r="P542" s="85"/>
      <c r="Q542" s="85"/>
      <c r="R542" s="142"/>
      <c r="S542" s="5"/>
      <c r="T542" s="32"/>
      <c r="U542" s="15"/>
      <c r="V542" s="15"/>
    </row>
    <row r="543" spans="1:22" x14ac:dyDescent="0.25">
      <c r="A543" s="264">
        <v>41511</v>
      </c>
      <c r="B543" s="134"/>
      <c r="C543" s="85"/>
      <c r="D543" s="85"/>
      <c r="E543" s="165">
        <f t="shared" si="57"/>
        <v>0</v>
      </c>
      <c r="F543" s="156">
        <f t="shared" si="55"/>
        <v>0</v>
      </c>
      <c r="G543" s="183">
        <f t="shared" si="54"/>
        <v>0</v>
      </c>
      <c r="H543" s="157">
        <f t="shared" si="56"/>
        <v>0</v>
      </c>
      <c r="I543" s="15"/>
      <c r="J543" s="15"/>
      <c r="K543" s="139"/>
      <c r="L543" s="139"/>
      <c r="M543" s="139"/>
      <c r="N543" s="15"/>
      <c r="O543" s="154"/>
      <c r="P543" s="85"/>
      <c r="Q543" s="85"/>
      <c r="R543" s="142"/>
      <c r="S543" s="5"/>
      <c r="T543" s="32"/>
      <c r="U543" s="15"/>
      <c r="V543" s="15"/>
    </row>
    <row r="544" spans="1:22" x14ac:dyDescent="0.25">
      <c r="A544" s="265"/>
      <c r="B544" s="134"/>
      <c r="C544" s="85"/>
      <c r="D544" s="85"/>
      <c r="E544" s="165">
        <f t="shared" si="57"/>
        <v>0</v>
      </c>
      <c r="F544" s="156">
        <f t="shared" si="55"/>
        <v>0</v>
      </c>
      <c r="G544" s="183">
        <f t="shared" si="54"/>
        <v>0</v>
      </c>
      <c r="H544" s="157">
        <f t="shared" si="56"/>
        <v>0</v>
      </c>
      <c r="I544" s="15"/>
      <c r="J544" s="15"/>
      <c r="K544" s="139"/>
      <c r="L544" s="139"/>
      <c r="M544" s="139"/>
      <c r="N544" s="15"/>
      <c r="O544" s="154"/>
      <c r="P544" s="85"/>
      <c r="Q544" s="85"/>
      <c r="R544" s="142"/>
      <c r="S544" s="5"/>
      <c r="T544" s="32"/>
      <c r="U544" s="15"/>
      <c r="V544" s="15"/>
    </row>
    <row r="545" spans="1:22" x14ac:dyDescent="0.25">
      <c r="A545" s="266"/>
      <c r="B545" s="134"/>
      <c r="C545" s="85"/>
      <c r="D545" s="85"/>
      <c r="E545" s="165">
        <f t="shared" si="57"/>
        <v>0</v>
      </c>
      <c r="F545" s="156">
        <f t="shared" si="55"/>
        <v>0</v>
      </c>
      <c r="G545" s="183">
        <f t="shared" si="54"/>
        <v>0</v>
      </c>
      <c r="H545" s="157">
        <f t="shared" si="56"/>
        <v>0</v>
      </c>
      <c r="I545" s="15"/>
      <c r="J545" s="15"/>
      <c r="K545" s="139"/>
      <c r="L545" s="139"/>
      <c r="M545" s="139"/>
      <c r="N545" s="15"/>
      <c r="O545" s="154"/>
      <c r="P545" s="85"/>
      <c r="Q545" s="85"/>
      <c r="R545" s="142"/>
      <c r="S545" s="5"/>
      <c r="T545" s="32"/>
      <c r="U545" s="15"/>
      <c r="V545" s="15"/>
    </row>
    <row r="546" spans="1:22" x14ac:dyDescent="0.25">
      <c r="A546" s="264">
        <v>41512</v>
      </c>
      <c r="B546" s="134"/>
      <c r="C546" s="85"/>
      <c r="D546" s="85"/>
      <c r="E546" s="165">
        <f t="shared" si="57"/>
        <v>0</v>
      </c>
      <c r="F546" s="156">
        <f t="shared" si="55"/>
        <v>0</v>
      </c>
      <c r="G546" s="183">
        <f t="shared" si="54"/>
        <v>0</v>
      </c>
      <c r="H546" s="157">
        <f t="shared" si="56"/>
        <v>0</v>
      </c>
      <c r="I546" s="15"/>
      <c r="J546" s="15"/>
      <c r="K546" s="139"/>
      <c r="L546" s="139"/>
      <c r="M546" s="139"/>
      <c r="N546" s="15"/>
      <c r="O546" s="154"/>
      <c r="P546" s="85"/>
      <c r="Q546" s="85"/>
      <c r="R546" s="142"/>
      <c r="S546" s="5"/>
      <c r="T546" s="32"/>
      <c r="U546" s="15"/>
      <c r="V546" s="15"/>
    </row>
    <row r="547" spans="1:22" x14ac:dyDescent="0.25">
      <c r="A547" s="265"/>
      <c r="B547" s="134"/>
      <c r="C547" s="85"/>
      <c r="D547" s="85"/>
      <c r="E547" s="165">
        <f t="shared" si="57"/>
        <v>0</v>
      </c>
      <c r="F547" s="156">
        <f t="shared" si="55"/>
        <v>0</v>
      </c>
      <c r="G547" s="183">
        <f t="shared" si="54"/>
        <v>0</v>
      </c>
      <c r="H547" s="157">
        <f t="shared" si="56"/>
        <v>0</v>
      </c>
      <c r="I547" s="15"/>
      <c r="J547" s="15"/>
      <c r="K547" s="139"/>
      <c r="L547" s="139"/>
      <c r="M547" s="139"/>
      <c r="N547" s="15"/>
      <c r="O547" s="154"/>
      <c r="P547" s="85"/>
      <c r="Q547" s="85"/>
      <c r="R547" s="142"/>
      <c r="S547" s="5"/>
      <c r="T547" s="32"/>
      <c r="U547" s="15"/>
      <c r="V547" s="15"/>
    </row>
    <row r="548" spans="1:22" x14ac:dyDescent="0.25">
      <c r="A548" s="266"/>
      <c r="B548" s="134"/>
      <c r="C548" s="85"/>
      <c r="D548" s="85"/>
      <c r="E548" s="165">
        <f t="shared" si="57"/>
        <v>0</v>
      </c>
      <c r="F548" s="156">
        <f t="shared" si="55"/>
        <v>0</v>
      </c>
      <c r="G548" s="183">
        <f t="shared" si="54"/>
        <v>0</v>
      </c>
      <c r="H548" s="157">
        <f t="shared" si="56"/>
        <v>0</v>
      </c>
      <c r="I548" s="15"/>
      <c r="J548" s="15"/>
      <c r="K548" s="139"/>
      <c r="L548" s="139"/>
      <c r="M548" s="139"/>
      <c r="N548" s="15"/>
      <c r="O548" s="154"/>
      <c r="P548" s="85"/>
      <c r="Q548" s="85"/>
      <c r="R548" s="142"/>
      <c r="S548" s="5"/>
      <c r="T548" s="32"/>
      <c r="U548" s="15"/>
      <c r="V548" s="15"/>
    </row>
    <row r="549" spans="1:22" x14ac:dyDescent="0.25">
      <c r="A549" s="264">
        <v>41513</v>
      </c>
      <c r="B549" s="134"/>
      <c r="C549" s="85"/>
      <c r="D549" s="85"/>
      <c r="E549" s="165">
        <f t="shared" si="57"/>
        <v>0</v>
      </c>
      <c r="F549" s="156">
        <f t="shared" si="55"/>
        <v>0</v>
      </c>
      <c r="G549" s="183">
        <f t="shared" si="54"/>
        <v>0</v>
      </c>
      <c r="H549" s="157">
        <f t="shared" si="56"/>
        <v>0</v>
      </c>
      <c r="I549" s="15"/>
      <c r="J549" s="15"/>
      <c r="K549" s="139"/>
      <c r="L549" s="139"/>
      <c r="M549" s="139"/>
      <c r="N549" s="15"/>
      <c r="O549" s="154"/>
      <c r="P549" s="85"/>
      <c r="Q549" s="85"/>
      <c r="R549" s="142"/>
      <c r="S549" s="5"/>
      <c r="T549" s="32"/>
      <c r="U549" s="15"/>
      <c r="V549" s="15"/>
    </row>
    <row r="550" spans="1:22" x14ac:dyDescent="0.25">
      <c r="A550" s="265"/>
      <c r="B550" s="134"/>
      <c r="C550" s="85"/>
      <c r="D550" s="85"/>
      <c r="E550" s="165">
        <f t="shared" si="57"/>
        <v>0</v>
      </c>
      <c r="F550" s="156">
        <f t="shared" si="55"/>
        <v>0</v>
      </c>
      <c r="G550" s="183">
        <f t="shared" si="54"/>
        <v>0</v>
      </c>
      <c r="H550" s="157">
        <f t="shared" si="56"/>
        <v>0</v>
      </c>
      <c r="I550" s="15"/>
      <c r="J550" s="15"/>
      <c r="K550" s="139"/>
      <c r="L550" s="139"/>
      <c r="M550" s="139"/>
      <c r="N550" s="15"/>
      <c r="O550" s="154"/>
      <c r="P550" s="85"/>
      <c r="Q550" s="85"/>
      <c r="R550" s="142"/>
      <c r="S550" s="5"/>
      <c r="T550" s="32"/>
      <c r="U550" s="15"/>
      <c r="V550" s="15"/>
    </row>
    <row r="551" spans="1:22" x14ac:dyDescent="0.25">
      <c r="A551" s="266"/>
      <c r="B551" s="134"/>
      <c r="C551" s="85"/>
      <c r="D551" s="85"/>
      <c r="E551" s="165">
        <f t="shared" si="57"/>
        <v>0</v>
      </c>
      <c r="F551" s="156">
        <f t="shared" si="55"/>
        <v>0</v>
      </c>
      <c r="G551" s="183">
        <f t="shared" si="54"/>
        <v>0</v>
      </c>
      <c r="H551" s="157">
        <f t="shared" si="56"/>
        <v>0</v>
      </c>
      <c r="I551" s="15"/>
      <c r="J551" s="15"/>
      <c r="K551" s="139"/>
      <c r="L551" s="139"/>
      <c r="M551" s="139"/>
      <c r="N551" s="15"/>
      <c r="O551" s="154"/>
      <c r="P551" s="85"/>
      <c r="Q551" s="85"/>
      <c r="R551" s="142"/>
      <c r="S551" s="5"/>
      <c r="T551" s="32"/>
      <c r="U551" s="15"/>
      <c r="V551" s="15"/>
    </row>
    <row r="552" spans="1:22" x14ac:dyDescent="0.25">
      <c r="A552" s="264">
        <v>41514</v>
      </c>
      <c r="B552" s="134"/>
      <c r="C552" s="85"/>
      <c r="D552" s="85"/>
      <c r="E552" s="165">
        <f t="shared" si="57"/>
        <v>0</v>
      </c>
      <c r="F552" s="156">
        <f t="shared" si="55"/>
        <v>0</v>
      </c>
      <c r="G552" s="183">
        <f t="shared" si="54"/>
        <v>0</v>
      </c>
      <c r="H552" s="157">
        <f t="shared" si="56"/>
        <v>0</v>
      </c>
      <c r="I552" s="15"/>
      <c r="J552" s="15"/>
      <c r="K552" s="139"/>
      <c r="L552" s="139"/>
      <c r="M552" s="139"/>
      <c r="N552" s="15"/>
      <c r="O552" s="154"/>
      <c r="P552" s="85"/>
      <c r="Q552" s="85"/>
      <c r="R552" s="142"/>
      <c r="S552" s="5"/>
      <c r="T552" s="32"/>
      <c r="U552" s="15"/>
      <c r="V552" s="15"/>
    </row>
    <row r="553" spans="1:22" x14ac:dyDescent="0.25">
      <c r="A553" s="265"/>
      <c r="B553" s="134"/>
      <c r="C553" s="85"/>
      <c r="D553" s="85"/>
      <c r="E553" s="165">
        <f t="shared" si="57"/>
        <v>0</v>
      </c>
      <c r="F553" s="156">
        <f t="shared" si="55"/>
        <v>0</v>
      </c>
      <c r="G553" s="183">
        <f t="shared" si="54"/>
        <v>0</v>
      </c>
      <c r="H553" s="157">
        <f t="shared" si="56"/>
        <v>0</v>
      </c>
      <c r="I553" s="15"/>
      <c r="J553" s="15"/>
      <c r="K553" s="139"/>
      <c r="L553" s="139"/>
      <c r="M553" s="139"/>
      <c r="N553" s="15"/>
      <c r="O553" s="154"/>
      <c r="P553" s="85"/>
      <c r="Q553" s="85"/>
      <c r="R553" s="142"/>
      <c r="S553" s="5"/>
      <c r="T553" s="32"/>
      <c r="U553" s="15"/>
      <c r="V553" s="15"/>
    </row>
    <row r="554" spans="1:22" x14ac:dyDescent="0.25">
      <c r="A554" s="266"/>
      <c r="B554" s="134"/>
      <c r="C554" s="85"/>
      <c r="D554" s="85"/>
      <c r="E554" s="165">
        <f t="shared" si="57"/>
        <v>0</v>
      </c>
      <c r="F554" s="156">
        <f t="shared" si="55"/>
        <v>0</v>
      </c>
      <c r="G554" s="183">
        <f t="shared" si="54"/>
        <v>0</v>
      </c>
      <c r="H554" s="157">
        <f t="shared" si="56"/>
        <v>0</v>
      </c>
      <c r="I554" s="15"/>
      <c r="J554" s="15"/>
      <c r="K554" s="139"/>
      <c r="L554" s="139"/>
      <c r="M554" s="139"/>
      <c r="N554" s="15"/>
      <c r="O554" s="154"/>
      <c r="P554" s="85"/>
      <c r="Q554" s="85"/>
      <c r="R554" s="142"/>
      <c r="S554" s="5"/>
      <c r="T554" s="32"/>
      <c r="U554" s="15"/>
      <c r="V554" s="15"/>
    </row>
    <row r="555" spans="1:22" x14ac:dyDescent="0.25">
      <c r="A555" s="264">
        <v>41515</v>
      </c>
      <c r="B555" s="134"/>
      <c r="C555" s="85"/>
      <c r="D555" s="85"/>
      <c r="E555" s="165">
        <f t="shared" si="57"/>
        <v>0</v>
      </c>
      <c r="F555" s="156">
        <f t="shared" si="55"/>
        <v>0</v>
      </c>
      <c r="G555" s="183">
        <f t="shared" si="54"/>
        <v>0</v>
      </c>
      <c r="H555" s="157">
        <f t="shared" si="56"/>
        <v>0</v>
      </c>
      <c r="I555" s="15"/>
      <c r="J555" s="15"/>
      <c r="K555" s="139"/>
      <c r="L555" s="139"/>
      <c r="M555" s="139"/>
      <c r="N555" s="15"/>
      <c r="O555" s="154"/>
      <c r="P555" s="85"/>
      <c r="Q555" s="85"/>
      <c r="R555" s="142"/>
      <c r="S555" s="5"/>
      <c r="T555" s="32"/>
      <c r="U555" s="15"/>
      <c r="V555" s="15"/>
    </row>
    <row r="556" spans="1:22" x14ac:dyDescent="0.25">
      <c r="A556" s="265"/>
      <c r="B556" s="134"/>
      <c r="C556" s="85"/>
      <c r="D556" s="85"/>
      <c r="E556" s="165">
        <f t="shared" si="57"/>
        <v>0</v>
      </c>
      <c r="F556" s="156">
        <f t="shared" si="55"/>
        <v>0</v>
      </c>
      <c r="G556" s="183">
        <f t="shared" si="54"/>
        <v>0</v>
      </c>
      <c r="H556" s="157">
        <f t="shared" si="56"/>
        <v>0</v>
      </c>
      <c r="I556" s="15"/>
      <c r="J556" s="15"/>
      <c r="K556" s="139"/>
      <c r="L556" s="139"/>
      <c r="M556" s="139"/>
      <c r="N556" s="15"/>
      <c r="O556" s="154"/>
      <c r="P556" s="85"/>
      <c r="Q556" s="85"/>
      <c r="R556" s="142"/>
      <c r="S556" s="5"/>
      <c r="T556" s="32"/>
      <c r="U556" s="15"/>
      <c r="V556" s="15"/>
    </row>
    <row r="557" spans="1:22" x14ac:dyDescent="0.25">
      <c r="A557" s="266"/>
      <c r="B557" s="134"/>
      <c r="C557" s="85"/>
      <c r="D557" s="85"/>
      <c r="E557" s="165">
        <f t="shared" si="57"/>
        <v>0</v>
      </c>
      <c r="F557" s="156">
        <f t="shared" si="55"/>
        <v>0</v>
      </c>
      <c r="G557" s="183">
        <f t="shared" ref="G557:G620" si="58">F557/30*100</f>
        <v>0</v>
      </c>
      <c r="H557" s="157">
        <f t="shared" si="56"/>
        <v>0</v>
      </c>
      <c r="I557" s="15"/>
      <c r="J557" s="15"/>
      <c r="K557" s="139"/>
      <c r="L557" s="139"/>
      <c r="M557" s="139"/>
      <c r="N557" s="15"/>
      <c r="O557" s="154"/>
      <c r="P557" s="85"/>
      <c r="Q557" s="85"/>
      <c r="R557" s="142"/>
      <c r="S557" s="5"/>
      <c r="T557" s="32"/>
      <c r="U557" s="15"/>
      <c r="V557" s="15"/>
    </row>
    <row r="558" spans="1:22" x14ac:dyDescent="0.25">
      <c r="A558" s="264">
        <v>41516</v>
      </c>
      <c r="B558" s="134"/>
      <c r="C558" s="85"/>
      <c r="D558" s="85"/>
      <c r="E558" s="165">
        <f t="shared" si="57"/>
        <v>0</v>
      </c>
      <c r="F558" s="156">
        <f t="shared" si="55"/>
        <v>0</v>
      </c>
      <c r="G558" s="183">
        <f t="shared" si="58"/>
        <v>0</v>
      </c>
      <c r="H558" s="157">
        <f t="shared" si="56"/>
        <v>0</v>
      </c>
      <c r="I558" s="15"/>
      <c r="J558" s="15"/>
      <c r="K558" s="139"/>
      <c r="L558" s="139"/>
      <c r="M558" s="139"/>
      <c r="N558" s="15"/>
      <c r="O558" s="154"/>
      <c r="P558" s="85"/>
      <c r="Q558" s="85"/>
      <c r="R558" s="142"/>
      <c r="S558" s="5"/>
      <c r="T558" s="32"/>
      <c r="U558" s="15"/>
      <c r="V558" s="15"/>
    </row>
    <row r="559" spans="1:22" x14ac:dyDescent="0.25">
      <c r="A559" s="265"/>
      <c r="B559" s="134"/>
      <c r="C559" s="85"/>
      <c r="D559" s="85"/>
      <c r="E559" s="165">
        <f t="shared" si="57"/>
        <v>0</v>
      </c>
      <c r="F559" s="156">
        <f t="shared" si="55"/>
        <v>0</v>
      </c>
      <c r="G559" s="183">
        <f t="shared" si="58"/>
        <v>0</v>
      </c>
      <c r="H559" s="157">
        <f t="shared" si="56"/>
        <v>0</v>
      </c>
      <c r="I559" s="15"/>
      <c r="J559" s="15"/>
      <c r="K559" s="139"/>
      <c r="L559" s="139"/>
      <c r="M559" s="139"/>
      <c r="N559" s="15"/>
      <c r="O559" s="154"/>
      <c r="P559" s="85"/>
      <c r="Q559" s="85"/>
      <c r="R559" s="142"/>
      <c r="S559" s="5"/>
      <c r="T559" s="32"/>
      <c r="U559" s="15"/>
      <c r="V559" s="15"/>
    </row>
    <row r="560" spans="1:22" x14ac:dyDescent="0.25">
      <c r="A560" s="266"/>
      <c r="B560" s="134"/>
      <c r="C560" s="85"/>
      <c r="D560" s="85"/>
      <c r="E560" s="165">
        <f t="shared" si="57"/>
        <v>0</v>
      </c>
      <c r="F560" s="156">
        <f t="shared" si="55"/>
        <v>0</v>
      </c>
      <c r="G560" s="183">
        <f t="shared" si="58"/>
        <v>0</v>
      </c>
      <c r="H560" s="157">
        <f t="shared" si="56"/>
        <v>0</v>
      </c>
      <c r="I560" s="15"/>
      <c r="J560" s="15"/>
      <c r="K560" s="139"/>
      <c r="L560" s="139"/>
      <c r="M560" s="139"/>
      <c r="N560" s="15"/>
      <c r="O560" s="154"/>
      <c r="P560" s="85"/>
      <c r="Q560" s="85"/>
      <c r="R560" s="142"/>
      <c r="S560" s="5"/>
      <c r="T560" s="32"/>
      <c r="U560" s="15"/>
      <c r="V560" s="15"/>
    </row>
    <row r="561" spans="1:22" x14ac:dyDescent="0.25">
      <c r="A561" s="264">
        <v>41517</v>
      </c>
      <c r="B561" s="134"/>
      <c r="C561" s="85"/>
      <c r="D561" s="85"/>
      <c r="E561" s="165">
        <f t="shared" si="57"/>
        <v>0</v>
      </c>
      <c r="F561" s="156">
        <f t="shared" si="55"/>
        <v>0</v>
      </c>
      <c r="G561" s="183">
        <f t="shared" si="58"/>
        <v>0</v>
      </c>
      <c r="H561" s="157">
        <f t="shared" si="56"/>
        <v>0</v>
      </c>
      <c r="I561" s="15"/>
      <c r="J561" s="15"/>
      <c r="K561" s="139"/>
      <c r="L561" s="139"/>
      <c r="M561" s="139"/>
      <c r="N561" s="15"/>
      <c r="O561" s="154"/>
      <c r="P561" s="85"/>
      <c r="Q561" s="85"/>
      <c r="R561" s="142"/>
      <c r="S561" s="5"/>
      <c r="T561" s="32"/>
      <c r="U561" s="15"/>
      <c r="V561" s="15"/>
    </row>
    <row r="562" spans="1:22" x14ac:dyDescent="0.25">
      <c r="A562" s="265"/>
      <c r="B562" s="134"/>
      <c r="C562" s="85"/>
      <c r="D562" s="85"/>
      <c r="E562" s="165">
        <f t="shared" si="57"/>
        <v>0</v>
      </c>
      <c r="F562" s="156">
        <f t="shared" si="55"/>
        <v>0</v>
      </c>
      <c r="G562" s="183">
        <f t="shared" si="58"/>
        <v>0</v>
      </c>
      <c r="H562" s="157">
        <f t="shared" si="56"/>
        <v>0</v>
      </c>
      <c r="I562" s="15"/>
      <c r="J562" s="15"/>
      <c r="K562" s="139"/>
      <c r="L562" s="139"/>
      <c r="M562" s="139"/>
      <c r="N562" s="15"/>
      <c r="O562" s="154"/>
      <c r="P562" s="85"/>
      <c r="Q562" s="85"/>
      <c r="R562" s="142"/>
      <c r="S562" s="5"/>
      <c r="T562" s="32"/>
      <c r="U562" s="15"/>
      <c r="V562" s="15"/>
    </row>
    <row r="563" spans="1:22" x14ac:dyDescent="0.25">
      <c r="A563" s="266"/>
      <c r="B563" s="134"/>
      <c r="C563" s="85"/>
      <c r="D563" s="85"/>
      <c r="E563" s="165">
        <f t="shared" si="57"/>
        <v>0</v>
      </c>
      <c r="F563" s="156">
        <f t="shared" si="55"/>
        <v>0</v>
      </c>
      <c r="G563" s="183">
        <f t="shared" si="58"/>
        <v>0</v>
      </c>
      <c r="H563" s="157">
        <f t="shared" si="56"/>
        <v>0</v>
      </c>
      <c r="I563" s="15"/>
      <c r="J563" s="15"/>
      <c r="K563" s="139"/>
      <c r="L563" s="139"/>
      <c r="M563" s="139"/>
      <c r="N563" s="15"/>
      <c r="O563" s="154"/>
      <c r="P563" s="85"/>
      <c r="Q563" s="85"/>
      <c r="R563" s="142"/>
      <c r="S563" s="5"/>
      <c r="T563" s="32"/>
      <c r="U563" s="15"/>
      <c r="V563" s="15"/>
    </row>
    <row r="564" spans="1:22" x14ac:dyDescent="0.25">
      <c r="A564" s="264">
        <v>41518</v>
      </c>
      <c r="B564" s="134"/>
      <c r="C564" s="85"/>
      <c r="D564" s="85"/>
      <c r="E564" s="165">
        <f t="shared" si="57"/>
        <v>0</v>
      </c>
      <c r="F564" s="156">
        <f t="shared" si="55"/>
        <v>0</v>
      </c>
      <c r="G564" s="183">
        <f t="shared" si="58"/>
        <v>0</v>
      </c>
      <c r="H564" s="157">
        <f t="shared" si="56"/>
        <v>0</v>
      </c>
      <c r="I564" s="15"/>
      <c r="J564" s="15"/>
      <c r="K564" s="139"/>
      <c r="L564" s="139"/>
      <c r="M564" s="139"/>
      <c r="N564" s="15"/>
      <c r="O564" s="154"/>
      <c r="P564" s="85"/>
      <c r="Q564" s="85"/>
      <c r="R564" s="142"/>
      <c r="S564" s="5"/>
      <c r="T564" s="32"/>
      <c r="U564" s="15"/>
      <c r="V564" s="15"/>
    </row>
    <row r="565" spans="1:22" x14ac:dyDescent="0.25">
      <c r="A565" s="265"/>
      <c r="B565" s="134"/>
      <c r="C565" s="85"/>
      <c r="D565" s="85"/>
      <c r="E565" s="165">
        <f t="shared" si="57"/>
        <v>0</v>
      </c>
      <c r="F565" s="156">
        <f t="shared" si="55"/>
        <v>0</v>
      </c>
      <c r="G565" s="183">
        <f t="shared" si="58"/>
        <v>0</v>
      </c>
      <c r="H565" s="157">
        <f t="shared" si="56"/>
        <v>0</v>
      </c>
      <c r="I565" s="15"/>
      <c r="J565" s="15"/>
      <c r="K565" s="139"/>
      <c r="L565" s="139"/>
      <c r="M565" s="139"/>
      <c r="N565" s="15"/>
      <c r="O565" s="154"/>
      <c r="P565" s="85"/>
      <c r="Q565" s="85"/>
      <c r="R565" s="142"/>
      <c r="S565" s="5"/>
      <c r="T565" s="32"/>
      <c r="U565" s="15"/>
      <c r="V565" s="15"/>
    </row>
    <row r="566" spans="1:22" x14ac:dyDescent="0.25">
      <c r="A566" s="266"/>
      <c r="B566" s="134"/>
      <c r="C566" s="85"/>
      <c r="D566" s="85"/>
      <c r="E566" s="165">
        <f t="shared" si="57"/>
        <v>0</v>
      </c>
      <c r="F566" s="156">
        <f t="shared" si="55"/>
        <v>0</v>
      </c>
      <c r="G566" s="183">
        <f t="shared" si="58"/>
        <v>0</v>
      </c>
      <c r="H566" s="157">
        <f t="shared" si="56"/>
        <v>0</v>
      </c>
      <c r="I566" s="15"/>
      <c r="J566" s="15"/>
      <c r="K566" s="139"/>
      <c r="L566" s="139"/>
      <c r="M566" s="139"/>
      <c r="N566" s="15"/>
      <c r="O566" s="154"/>
      <c r="P566" s="85"/>
      <c r="Q566" s="85"/>
      <c r="R566" s="142"/>
      <c r="S566" s="5"/>
      <c r="T566" s="32"/>
      <c r="U566" s="15"/>
      <c r="V566" s="15"/>
    </row>
    <row r="567" spans="1:22" x14ac:dyDescent="0.25">
      <c r="A567" s="264">
        <v>41519</v>
      </c>
      <c r="B567" s="134"/>
      <c r="C567" s="85"/>
      <c r="D567" s="85"/>
      <c r="E567" s="165">
        <f t="shared" si="57"/>
        <v>0</v>
      </c>
      <c r="F567" s="156">
        <f t="shared" si="55"/>
        <v>0</v>
      </c>
      <c r="G567" s="183">
        <f t="shared" si="58"/>
        <v>0</v>
      </c>
      <c r="H567" s="157">
        <f t="shared" si="56"/>
        <v>0</v>
      </c>
      <c r="I567" s="15"/>
      <c r="J567" s="15"/>
      <c r="K567" s="139"/>
      <c r="L567" s="139"/>
      <c r="M567" s="139"/>
      <c r="N567" s="15"/>
      <c r="O567" s="154"/>
      <c r="P567" s="85"/>
      <c r="Q567" s="85"/>
      <c r="R567" s="142"/>
      <c r="S567" s="5"/>
      <c r="T567" s="32"/>
      <c r="U567" s="15"/>
      <c r="V567" s="15"/>
    </row>
    <row r="568" spans="1:22" x14ac:dyDescent="0.25">
      <c r="A568" s="265"/>
      <c r="B568" s="134"/>
      <c r="C568" s="85"/>
      <c r="D568" s="85"/>
      <c r="E568" s="165">
        <f t="shared" si="57"/>
        <v>0</v>
      </c>
      <c r="F568" s="156">
        <f t="shared" si="55"/>
        <v>0</v>
      </c>
      <c r="G568" s="183">
        <f t="shared" si="58"/>
        <v>0</v>
      </c>
      <c r="H568" s="157">
        <f t="shared" si="56"/>
        <v>0</v>
      </c>
      <c r="I568" s="15"/>
      <c r="J568" s="15"/>
      <c r="K568" s="139"/>
      <c r="L568" s="139"/>
      <c r="M568" s="139"/>
      <c r="N568" s="15"/>
      <c r="O568" s="154"/>
      <c r="P568" s="85"/>
      <c r="Q568" s="85"/>
      <c r="R568" s="142"/>
      <c r="S568" s="5"/>
      <c r="T568" s="32"/>
      <c r="U568" s="15"/>
      <c r="V568" s="15"/>
    </row>
    <row r="569" spans="1:22" x14ac:dyDescent="0.25">
      <c r="A569" s="266"/>
      <c r="B569" s="134"/>
      <c r="C569" s="85"/>
      <c r="D569" s="85"/>
      <c r="E569" s="165">
        <f t="shared" si="57"/>
        <v>0</v>
      </c>
      <c r="F569" s="156">
        <f t="shared" si="55"/>
        <v>0</v>
      </c>
      <c r="G569" s="183">
        <f t="shared" si="58"/>
        <v>0</v>
      </c>
      <c r="H569" s="157">
        <f t="shared" si="56"/>
        <v>0</v>
      </c>
      <c r="I569" s="15"/>
      <c r="J569" s="15"/>
      <c r="K569" s="139"/>
      <c r="L569" s="139"/>
      <c r="M569" s="139"/>
      <c r="N569" s="15"/>
      <c r="O569" s="154"/>
      <c r="P569" s="85"/>
      <c r="Q569" s="85"/>
      <c r="R569" s="142"/>
      <c r="S569" s="5"/>
      <c r="T569" s="32"/>
      <c r="U569" s="15"/>
      <c r="V569" s="15"/>
    </row>
    <row r="570" spans="1:22" x14ac:dyDescent="0.25">
      <c r="A570" s="264">
        <v>41520</v>
      </c>
      <c r="B570" s="134"/>
      <c r="C570" s="85"/>
      <c r="D570" s="85"/>
      <c r="E570" s="165">
        <f t="shared" si="57"/>
        <v>0</v>
      </c>
      <c r="F570" s="156">
        <f t="shared" si="55"/>
        <v>0</v>
      </c>
      <c r="G570" s="183">
        <f t="shared" si="58"/>
        <v>0</v>
      </c>
      <c r="H570" s="157">
        <f t="shared" si="56"/>
        <v>0</v>
      </c>
      <c r="I570" s="15"/>
      <c r="J570" s="15"/>
      <c r="K570" s="139"/>
      <c r="L570" s="139"/>
      <c r="M570" s="139"/>
      <c r="N570" s="15"/>
      <c r="O570" s="154"/>
      <c r="P570" s="85"/>
      <c r="Q570" s="85"/>
      <c r="R570" s="142"/>
      <c r="S570" s="5"/>
      <c r="T570" s="32"/>
      <c r="U570" s="15"/>
      <c r="V570" s="15"/>
    </row>
    <row r="571" spans="1:22" x14ac:dyDescent="0.25">
      <c r="A571" s="265"/>
      <c r="B571" s="134"/>
      <c r="C571" s="85"/>
      <c r="D571" s="85"/>
      <c r="E571" s="165">
        <f t="shared" si="57"/>
        <v>0</v>
      </c>
      <c r="F571" s="156">
        <f t="shared" si="55"/>
        <v>0</v>
      </c>
      <c r="G571" s="183">
        <f t="shared" si="58"/>
        <v>0</v>
      </c>
      <c r="H571" s="157">
        <f t="shared" si="56"/>
        <v>0</v>
      </c>
      <c r="I571" s="15"/>
      <c r="J571" s="15"/>
      <c r="K571" s="139"/>
      <c r="L571" s="139"/>
      <c r="M571" s="139"/>
      <c r="N571" s="15"/>
      <c r="O571" s="154"/>
      <c r="P571" s="85"/>
      <c r="Q571" s="85"/>
      <c r="R571" s="142"/>
      <c r="S571" s="5"/>
      <c r="T571" s="32"/>
      <c r="U571" s="15"/>
      <c r="V571" s="15"/>
    </row>
    <row r="572" spans="1:22" x14ac:dyDescent="0.25">
      <c r="A572" s="266"/>
      <c r="B572" s="134"/>
      <c r="C572" s="85"/>
      <c r="D572" s="85"/>
      <c r="E572" s="165">
        <f t="shared" si="57"/>
        <v>0</v>
      </c>
      <c r="F572" s="156">
        <f t="shared" si="55"/>
        <v>0</v>
      </c>
      <c r="G572" s="183">
        <f t="shared" si="58"/>
        <v>0</v>
      </c>
      <c r="H572" s="157">
        <f t="shared" si="56"/>
        <v>0</v>
      </c>
      <c r="I572" s="15"/>
      <c r="J572" s="15"/>
      <c r="K572" s="139"/>
      <c r="L572" s="139"/>
      <c r="M572" s="139"/>
      <c r="N572" s="15"/>
      <c r="O572" s="154"/>
      <c r="P572" s="85"/>
      <c r="Q572" s="85"/>
      <c r="R572" s="142"/>
      <c r="S572" s="5"/>
      <c r="T572" s="32"/>
      <c r="U572" s="15"/>
      <c r="V572" s="15"/>
    </row>
    <row r="573" spans="1:22" x14ac:dyDescent="0.25">
      <c r="A573" s="264">
        <v>41521</v>
      </c>
      <c r="B573" s="134"/>
      <c r="C573" s="85"/>
      <c r="D573" s="85"/>
      <c r="E573" s="165">
        <f t="shared" si="57"/>
        <v>0</v>
      </c>
      <c r="F573" s="156">
        <f t="shared" si="55"/>
        <v>0</v>
      </c>
      <c r="G573" s="183">
        <f t="shared" si="58"/>
        <v>0</v>
      </c>
      <c r="H573" s="157">
        <f t="shared" si="56"/>
        <v>0</v>
      </c>
      <c r="I573" s="15"/>
      <c r="J573" s="15"/>
      <c r="K573" s="139"/>
      <c r="L573" s="139"/>
      <c r="M573" s="139"/>
      <c r="N573" s="15"/>
      <c r="O573" s="154"/>
      <c r="P573" s="85"/>
      <c r="Q573" s="85"/>
      <c r="R573" s="142"/>
      <c r="S573" s="5"/>
      <c r="T573" s="32"/>
      <c r="U573" s="15"/>
      <c r="V573" s="15"/>
    </row>
    <row r="574" spans="1:22" x14ac:dyDescent="0.25">
      <c r="A574" s="265"/>
      <c r="B574" s="134"/>
      <c r="C574" s="85"/>
      <c r="D574" s="85"/>
      <c r="E574" s="165">
        <f t="shared" si="57"/>
        <v>0</v>
      </c>
      <c r="F574" s="156">
        <f t="shared" si="55"/>
        <v>0</v>
      </c>
      <c r="G574" s="183">
        <f t="shared" si="58"/>
        <v>0</v>
      </c>
      <c r="H574" s="157">
        <f t="shared" si="56"/>
        <v>0</v>
      </c>
      <c r="I574" s="15"/>
      <c r="J574" s="15"/>
      <c r="K574" s="139"/>
      <c r="L574" s="139"/>
      <c r="M574" s="139"/>
      <c r="N574" s="15"/>
      <c r="O574" s="154"/>
      <c r="P574" s="85"/>
      <c r="Q574" s="85"/>
      <c r="R574" s="142"/>
      <c r="S574" s="5"/>
      <c r="T574" s="32"/>
      <c r="U574" s="15"/>
      <c r="V574" s="15"/>
    </row>
    <row r="575" spans="1:22" x14ac:dyDescent="0.25">
      <c r="A575" s="266"/>
      <c r="B575" s="134"/>
      <c r="C575" s="85"/>
      <c r="D575" s="85"/>
      <c r="E575" s="165">
        <f t="shared" si="57"/>
        <v>0</v>
      </c>
      <c r="F575" s="156">
        <f t="shared" si="55"/>
        <v>0</v>
      </c>
      <c r="G575" s="183">
        <f t="shared" si="58"/>
        <v>0</v>
      </c>
      <c r="H575" s="157">
        <f t="shared" si="56"/>
        <v>0</v>
      </c>
      <c r="I575" s="15"/>
      <c r="J575" s="15"/>
      <c r="K575" s="139"/>
      <c r="L575" s="139"/>
      <c r="M575" s="139"/>
      <c r="N575" s="15"/>
      <c r="O575" s="154"/>
      <c r="P575" s="85"/>
      <c r="Q575" s="85"/>
      <c r="R575" s="142"/>
      <c r="S575" s="5"/>
      <c r="T575" s="32"/>
      <c r="U575" s="15"/>
      <c r="V575" s="15"/>
    </row>
    <row r="576" spans="1:22" x14ac:dyDescent="0.25">
      <c r="A576" s="264">
        <v>41522</v>
      </c>
      <c r="B576" s="134"/>
      <c r="C576" s="85"/>
      <c r="D576" s="85"/>
      <c r="E576" s="165">
        <f t="shared" si="57"/>
        <v>0</v>
      </c>
      <c r="F576" s="156">
        <f t="shared" si="55"/>
        <v>0</v>
      </c>
      <c r="G576" s="183">
        <f t="shared" si="58"/>
        <v>0</v>
      </c>
      <c r="H576" s="157">
        <f t="shared" si="56"/>
        <v>0</v>
      </c>
      <c r="I576" s="15"/>
      <c r="J576" s="15"/>
      <c r="K576" s="139"/>
      <c r="L576" s="139"/>
      <c r="M576" s="139"/>
      <c r="N576" s="15"/>
      <c r="O576" s="154"/>
      <c r="P576" s="85"/>
      <c r="Q576" s="85"/>
      <c r="R576" s="142"/>
      <c r="S576" s="5"/>
      <c r="T576" s="32"/>
      <c r="U576" s="15"/>
      <c r="V576" s="15"/>
    </row>
    <row r="577" spans="1:22" x14ac:dyDescent="0.25">
      <c r="A577" s="265"/>
      <c r="B577" s="134"/>
      <c r="C577" s="85"/>
      <c r="D577" s="85"/>
      <c r="E577" s="165">
        <f t="shared" si="57"/>
        <v>0</v>
      </c>
      <c r="F577" s="156">
        <f t="shared" si="55"/>
        <v>0</v>
      </c>
      <c r="G577" s="183">
        <f t="shared" si="58"/>
        <v>0</v>
      </c>
      <c r="H577" s="157">
        <f t="shared" si="56"/>
        <v>0</v>
      </c>
      <c r="I577" s="15"/>
      <c r="J577" s="15"/>
      <c r="K577" s="139"/>
      <c r="L577" s="139"/>
      <c r="M577" s="139"/>
      <c r="N577" s="15"/>
      <c r="O577" s="154"/>
      <c r="P577" s="85"/>
      <c r="Q577" s="85"/>
      <c r="R577" s="142"/>
      <c r="S577" s="5"/>
      <c r="T577" s="32"/>
      <c r="U577" s="15"/>
      <c r="V577" s="15"/>
    </row>
    <row r="578" spans="1:22" x14ac:dyDescent="0.25">
      <c r="A578" s="266"/>
      <c r="B578" s="134"/>
      <c r="C578" s="85"/>
      <c r="D578" s="85"/>
      <c r="E578" s="165">
        <f t="shared" si="57"/>
        <v>0</v>
      </c>
      <c r="F578" s="156">
        <f t="shared" si="55"/>
        <v>0</v>
      </c>
      <c r="G578" s="183">
        <f t="shared" si="58"/>
        <v>0</v>
      </c>
      <c r="H578" s="157">
        <f t="shared" si="56"/>
        <v>0</v>
      </c>
      <c r="I578" s="15"/>
      <c r="J578" s="15"/>
      <c r="K578" s="139"/>
      <c r="L578" s="139"/>
      <c r="M578" s="139"/>
      <c r="N578" s="15"/>
      <c r="O578" s="154"/>
      <c r="P578" s="85"/>
      <c r="Q578" s="85"/>
      <c r="R578" s="142"/>
      <c r="S578" s="5"/>
      <c r="T578" s="32"/>
      <c r="U578" s="15"/>
      <c r="V578" s="15"/>
    </row>
    <row r="579" spans="1:22" x14ac:dyDescent="0.25">
      <c r="A579" s="264">
        <v>41523</v>
      </c>
      <c r="B579" s="134"/>
      <c r="C579" s="85"/>
      <c r="D579" s="85"/>
      <c r="E579" s="165">
        <f t="shared" si="57"/>
        <v>0</v>
      </c>
      <c r="F579" s="156">
        <f t="shared" si="55"/>
        <v>0</v>
      </c>
      <c r="G579" s="183">
        <f t="shared" si="58"/>
        <v>0</v>
      </c>
      <c r="H579" s="157">
        <f t="shared" si="56"/>
        <v>0</v>
      </c>
      <c r="I579" s="15"/>
      <c r="J579" s="15"/>
      <c r="K579" s="139"/>
      <c r="L579" s="139"/>
      <c r="M579" s="139"/>
      <c r="N579" s="15"/>
      <c r="O579" s="154"/>
      <c r="P579" s="85"/>
      <c r="Q579" s="85"/>
      <c r="R579" s="142"/>
      <c r="S579" s="5"/>
      <c r="T579" s="32"/>
      <c r="U579" s="15"/>
      <c r="V579" s="15"/>
    </row>
    <row r="580" spans="1:22" x14ac:dyDescent="0.25">
      <c r="A580" s="265"/>
      <c r="B580" s="134"/>
      <c r="C580" s="85"/>
      <c r="D580" s="85"/>
      <c r="E580" s="165">
        <f t="shared" si="57"/>
        <v>0</v>
      </c>
      <c r="F580" s="156">
        <f t="shared" ref="F580:F643" si="59">(E580*$AB$1)*S580</f>
        <v>0</v>
      </c>
      <c r="G580" s="183">
        <f t="shared" si="58"/>
        <v>0</v>
      </c>
      <c r="H580" s="157">
        <f t="shared" ref="H580:H643" si="60">G580*$Y$1</f>
        <v>0</v>
      </c>
      <c r="I580" s="15"/>
      <c r="J580" s="15"/>
      <c r="K580" s="139"/>
      <c r="L580" s="139"/>
      <c r="M580" s="139"/>
      <c r="N580" s="15"/>
      <c r="O580" s="154"/>
      <c r="P580" s="85"/>
      <c r="Q580" s="85"/>
      <c r="R580" s="142"/>
      <c r="S580" s="5"/>
      <c r="T580" s="32"/>
      <c r="U580" s="15"/>
      <c r="V580" s="15"/>
    </row>
    <row r="581" spans="1:22" x14ac:dyDescent="0.25">
      <c r="A581" s="266"/>
      <c r="B581" s="134"/>
      <c r="C581" s="85"/>
      <c r="D581" s="85"/>
      <c r="E581" s="165">
        <f t="shared" si="57"/>
        <v>0</v>
      </c>
      <c r="F581" s="156">
        <f t="shared" si="59"/>
        <v>0</v>
      </c>
      <c r="G581" s="183">
        <f t="shared" si="58"/>
        <v>0</v>
      </c>
      <c r="H581" s="157">
        <f t="shared" si="60"/>
        <v>0</v>
      </c>
      <c r="I581" s="15"/>
      <c r="J581" s="15"/>
      <c r="K581" s="139"/>
      <c r="L581" s="139"/>
      <c r="M581" s="139"/>
      <c r="N581" s="15"/>
      <c r="O581" s="154"/>
      <c r="P581" s="85"/>
      <c r="Q581" s="85"/>
      <c r="R581" s="142"/>
      <c r="S581" s="5"/>
      <c r="T581" s="32"/>
      <c r="U581" s="15"/>
      <c r="V581" s="15"/>
    </row>
    <row r="582" spans="1:22" x14ac:dyDescent="0.25">
      <c r="A582" s="264">
        <v>41524</v>
      </c>
      <c r="B582" s="134"/>
      <c r="C582" s="85"/>
      <c r="D582" s="85"/>
      <c r="E582" s="165">
        <f t="shared" si="57"/>
        <v>0</v>
      </c>
      <c r="F582" s="156">
        <f t="shared" si="59"/>
        <v>0</v>
      </c>
      <c r="G582" s="183">
        <f t="shared" si="58"/>
        <v>0</v>
      </c>
      <c r="H582" s="157">
        <f t="shared" si="60"/>
        <v>0</v>
      </c>
      <c r="I582" s="15"/>
      <c r="J582" s="15"/>
      <c r="K582" s="139"/>
      <c r="L582" s="139"/>
      <c r="M582" s="139"/>
      <c r="N582" s="15"/>
      <c r="O582" s="154"/>
      <c r="P582" s="85"/>
      <c r="Q582" s="85"/>
      <c r="R582" s="142"/>
      <c r="S582" s="5"/>
      <c r="T582" s="32"/>
      <c r="U582" s="15"/>
      <c r="V582" s="15"/>
    </row>
    <row r="583" spans="1:22" x14ac:dyDescent="0.25">
      <c r="A583" s="265"/>
      <c r="B583" s="134"/>
      <c r="C583" s="85"/>
      <c r="D583" s="85"/>
      <c r="E583" s="165">
        <f t="shared" si="57"/>
        <v>0</v>
      </c>
      <c r="F583" s="156">
        <f t="shared" si="59"/>
        <v>0</v>
      </c>
      <c r="G583" s="183">
        <f t="shared" si="58"/>
        <v>0</v>
      </c>
      <c r="H583" s="157">
        <f t="shared" si="60"/>
        <v>0</v>
      </c>
      <c r="I583" s="15"/>
      <c r="J583" s="15"/>
      <c r="K583" s="139"/>
      <c r="L583" s="139"/>
      <c r="M583" s="139"/>
      <c r="N583" s="15"/>
      <c r="O583" s="154"/>
      <c r="P583" s="85"/>
      <c r="Q583" s="85"/>
      <c r="R583" s="142"/>
      <c r="S583" s="5"/>
      <c r="T583" s="32"/>
      <c r="U583" s="15"/>
      <c r="V583" s="15"/>
    </row>
    <row r="584" spans="1:22" x14ac:dyDescent="0.25">
      <c r="A584" s="266"/>
      <c r="B584" s="134"/>
      <c r="C584" s="85"/>
      <c r="D584" s="85"/>
      <c r="E584" s="165">
        <f t="shared" si="57"/>
        <v>0</v>
      </c>
      <c r="F584" s="156">
        <f t="shared" si="59"/>
        <v>0</v>
      </c>
      <c r="G584" s="183">
        <f t="shared" si="58"/>
        <v>0</v>
      </c>
      <c r="H584" s="157">
        <f t="shared" si="60"/>
        <v>0</v>
      </c>
      <c r="I584" s="15"/>
      <c r="J584" s="15"/>
      <c r="K584" s="139"/>
      <c r="L584" s="139"/>
      <c r="M584" s="139"/>
      <c r="N584" s="15"/>
      <c r="O584" s="154"/>
      <c r="P584" s="85"/>
      <c r="Q584" s="85"/>
      <c r="R584" s="142"/>
      <c r="S584" s="5"/>
      <c r="T584" s="32"/>
      <c r="U584" s="15"/>
      <c r="V584" s="15"/>
    </row>
    <row r="585" spans="1:22" x14ac:dyDescent="0.25">
      <c r="A585" s="264">
        <v>41525</v>
      </c>
      <c r="B585" s="134"/>
      <c r="C585" s="85"/>
      <c r="D585" s="85"/>
      <c r="E585" s="165">
        <f t="shared" si="57"/>
        <v>0</v>
      </c>
      <c r="F585" s="156">
        <f t="shared" si="59"/>
        <v>0</v>
      </c>
      <c r="G585" s="183">
        <f t="shared" si="58"/>
        <v>0</v>
      </c>
      <c r="H585" s="157">
        <f t="shared" si="60"/>
        <v>0</v>
      </c>
      <c r="I585" s="15"/>
      <c r="J585" s="15"/>
      <c r="K585" s="139"/>
      <c r="L585" s="139"/>
      <c r="M585" s="139"/>
      <c r="N585" s="15"/>
      <c r="O585" s="154"/>
      <c r="P585" s="85"/>
      <c r="Q585" s="85"/>
      <c r="R585" s="142"/>
      <c r="S585" s="5"/>
      <c r="T585" s="32"/>
      <c r="U585" s="15"/>
      <c r="V585" s="15"/>
    </row>
    <row r="586" spans="1:22" x14ac:dyDescent="0.25">
      <c r="A586" s="265"/>
      <c r="B586" s="134"/>
      <c r="C586" s="85"/>
      <c r="D586" s="85"/>
      <c r="E586" s="165">
        <f t="shared" si="57"/>
        <v>0</v>
      </c>
      <c r="F586" s="156">
        <f t="shared" si="59"/>
        <v>0</v>
      </c>
      <c r="G586" s="183">
        <f t="shared" si="58"/>
        <v>0</v>
      </c>
      <c r="H586" s="157">
        <f t="shared" si="60"/>
        <v>0</v>
      </c>
      <c r="I586" s="15"/>
      <c r="J586" s="15"/>
      <c r="K586" s="139"/>
      <c r="L586" s="139"/>
      <c r="M586" s="139"/>
      <c r="N586" s="15"/>
      <c r="O586" s="154"/>
      <c r="P586" s="85"/>
      <c r="Q586" s="85"/>
      <c r="R586" s="142"/>
      <c r="S586" s="5"/>
      <c r="T586" s="32"/>
      <c r="U586" s="15"/>
      <c r="V586" s="15"/>
    </row>
    <row r="587" spans="1:22" x14ac:dyDescent="0.25">
      <c r="A587" s="266"/>
      <c r="B587" s="134"/>
      <c r="C587" s="85"/>
      <c r="D587" s="85"/>
      <c r="E587" s="165">
        <f t="shared" si="57"/>
        <v>0</v>
      </c>
      <c r="F587" s="156">
        <f t="shared" si="59"/>
        <v>0</v>
      </c>
      <c r="G587" s="183">
        <f t="shared" si="58"/>
        <v>0</v>
      </c>
      <c r="H587" s="157">
        <f t="shared" si="60"/>
        <v>0</v>
      </c>
      <c r="I587" s="15"/>
      <c r="J587" s="15"/>
      <c r="K587" s="139"/>
      <c r="L587" s="139"/>
      <c r="M587" s="139"/>
      <c r="N587" s="15"/>
      <c r="O587" s="154"/>
      <c r="P587" s="85"/>
      <c r="Q587" s="85"/>
      <c r="R587" s="142"/>
      <c r="S587" s="5"/>
      <c r="T587" s="32"/>
      <c r="U587" s="15"/>
      <c r="V587" s="15"/>
    </row>
    <row r="588" spans="1:22" x14ac:dyDescent="0.25">
      <c r="A588" s="264">
        <v>41526</v>
      </c>
      <c r="B588" s="134"/>
      <c r="C588" s="85"/>
      <c r="D588" s="85"/>
      <c r="E588" s="165">
        <f t="shared" si="57"/>
        <v>0</v>
      </c>
      <c r="F588" s="156">
        <f t="shared" si="59"/>
        <v>0</v>
      </c>
      <c r="G588" s="183">
        <f t="shared" si="58"/>
        <v>0</v>
      </c>
      <c r="H588" s="157">
        <f t="shared" si="60"/>
        <v>0</v>
      </c>
      <c r="I588" s="15"/>
      <c r="J588" s="15"/>
      <c r="K588" s="139"/>
      <c r="L588" s="139"/>
      <c r="M588" s="139"/>
      <c r="N588" s="15"/>
      <c r="O588" s="154"/>
      <c r="P588" s="85"/>
      <c r="Q588" s="85"/>
      <c r="R588" s="142"/>
      <c r="S588" s="5"/>
      <c r="T588" s="32"/>
      <c r="U588" s="15"/>
      <c r="V588" s="15"/>
    </row>
    <row r="589" spans="1:22" x14ac:dyDescent="0.25">
      <c r="A589" s="265"/>
      <c r="B589" s="134"/>
      <c r="C589" s="85"/>
      <c r="D589" s="85"/>
      <c r="E589" s="165">
        <f t="shared" si="57"/>
        <v>0</v>
      </c>
      <c r="F589" s="156">
        <f t="shared" si="59"/>
        <v>0</v>
      </c>
      <c r="G589" s="183">
        <f t="shared" si="58"/>
        <v>0</v>
      </c>
      <c r="H589" s="157">
        <f t="shared" si="60"/>
        <v>0</v>
      </c>
      <c r="I589" s="15"/>
      <c r="J589" s="15"/>
      <c r="K589" s="139"/>
      <c r="L589" s="139"/>
      <c r="M589" s="139"/>
      <c r="N589" s="15"/>
      <c r="O589" s="154"/>
      <c r="P589" s="85"/>
      <c r="Q589" s="85"/>
      <c r="R589" s="142"/>
      <c r="S589" s="5"/>
      <c r="T589" s="32"/>
      <c r="U589" s="15"/>
      <c r="V589" s="15"/>
    </row>
    <row r="590" spans="1:22" x14ac:dyDescent="0.25">
      <c r="A590" s="266"/>
      <c r="B590" s="134"/>
      <c r="C590" s="85"/>
      <c r="D590" s="85"/>
      <c r="E590" s="165">
        <f t="shared" si="57"/>
        <v>0</v>
      </c>
      <c r="F590" s="156">
        <f t="shared" si="59"/>
        <v>0</v>
      </c>
      <c r="G590" s="183">
        <f t="shared" si="58"/>
        <v>0</v>
      </c>
      <c r="H590" s="157">
        <f t="shared" si="60"/>
        <v>0</v>
      </c>
      <c r="I590" s="15"/>
      <c r="J590" s="15"/>
      <c r="K590" s="139"/>
      <c r="L590" s="139"/>
      <c r="M590" s="139"/>
      <c r="N590" s="15"/>
      <c r="O590" s="154"/>
      <c r="P590" s="85"/>
      <c r="Q590" s="85"/>
      <c r="R590" s="142"/>
      <c r="S590" s="5"/>
      <c r="T590" s="32"/>
      <c r="U590" s="15"/>
      <c r="V590" s="15"/>
    </row>
    <row r="591" spans="1:22" x14ac:dyDescent="0.25">
      <c r="A591" s="264">
        <v>41527</v>
      </c>
      <c r="B591" s="134"/>
      <c r="C591" s="85"/>
      <c r="D591" s="85"/>
      <c r="E591" s="165">
        <f t="shared" si="57"/>
        <v>0</v>
      </c>
      <c r="F591" s="156">
        <f t="shared" si="59"/>
        <v>0</v>
      </c>
      <c r="G591" s="183">
        <f t="shared" si="58"/>
        <v>0</v>
      </c>
      <c r="H591" s="157">
        <f t="shared" si="60"/>
        <v>0</v>
      </c>
      <c r="I591" s="15"/>
      <c r="J591" s="15"/>
      <c r="K591" s="139"/>
      <c r="L591" s="139"/>
      <c r="M591" s="139"/>
      <c r="N591" s="15"/>
      <c r="O591" s="154"/>
      <c r="P591" s="85"/>
      <c r="Q591" s="85"/>
      <c r="R591" s="142"/>
      <c r="S591" s="5"/>
      <c r="T591" s="32"/>
      <c r="U591" s="15"/>
      <c r="V591" s="15"/>
    </row>
    <row r="592" spans="1:22" x14ac:dyDescent="0.25">
      <c r="A592" s="265"/>
      <c r="B592" s="134"/>
      <c r="C592" s="85"/>
      <c r="D592" s="85"/>
      <c r="E592" s="165">
        <f t="shared" si="57"/>
        <v>0</v>
      </c>
      <c r="F592" s="156">
        <f t="shared" si="59"/>
        <v>0</v>
      </c>
      <c r="G592" s="183">
        <f t="shared" si="58"/>
        <v>0</v>
      </c>
      <c r="H592" s="157">
        <f t="shared" si="60"/>
        <v>0</v>
      </c>
      <c r="I592" s="15"/>
      <c r="J592" s="15"/>
      <c r="K592" s="139"/>
      <c r="L592" s="139"/>
      <c r="M592" s="139"/>
      <c r="N592" s="15"/>
      <c r="O592" s="154"/>
      <c r="P592" s="85"/>
      <c r="Q592" s="85"/>
      <c r="R592" s="142"/>
      <c r="S592" s="5"/>
      <c r="T592" s="32"/>
      <c r="U592" s="15"/>
      <c r="V592" s="15"/>
    </row>
    <row r="593" spans="1:22" x14ac:dyDescent="0.25">
      <c r="A593" s="266"/>
      <c r="B593" s="134"/>
      <c r="C593" s="85"/>
      <c r="D593" s="85"/>
      <c r="E593" s="165">
        <f t="shared" si="57"/>
        <v>0</v>
      </c>
      <c r="F593" s="156">
        <f t="shared" si="59"/>
        <v>0</v>
      </c>
      <c r="G593" s="183">
        <f t="shared" si="58"/>
        <v>0</v>
      </c>
      <c r="H593" s="157">
        <f t="shared" si="60"/>
        <v>0</v>
      </c>
      <c r="I593" s="15"/>
      <c r="J593" s="15"/>
      <c r="K593" s="139"/>
      <c r="L593" s="139"/>
      <c r="M593" s="139"/>
      <c r="N593" s="15"/>
      <c r="O593" s="154"/>
      <c r="P593" s="85"/>
      <c r="Q593" s="85"/>
      <c r="R593" s="142"/>
      <c r="S593" s="5"/>
      <c r="T593" s="32"/>
      <c r="U593" s="15"/>
      <c r="V593" s="15"/>
    </row>
    <row r="594" spans="1:22" x14ac:dyDescent="0.25">
      <c r="A594" s="264">
        <v>41528</v>
      </c>
      <c r="B594" s="134"/>
      <c r="C594" s="85"/>
      <c r="D594" s="85"/>
      <c r="E594" s="165">
        <f t="shared" si="57"/>
        <v>0</v>
      </c>
      <c r="F594" s="156">
        <f t="shared" si="59"/>
        <v>0</v>
      </c>
      <c r="G594" s="183">
        <f t="shared" si="58"/>
        <v>0</v>
      </c>
      <c r="H594" s="157">
        <f t="shared" si="60"/>
        <v>0</v>
      </c>
      <c r="I594" s="15"/>
      <c r="J594" s="15"/>
      <c r="K594" s="139"/>
      <c r="L594" s="139"/>
      <c r="M594" s="139"/>
      <c r="N594" s="15"/>
      <c r="O594" s="154"/>
      <c r="P594" s="85"/>
      <c r="Q594" s="85"/>
      <c r="R594" s="142"/>
      <c r="S594" s="5"/>
      <c r="T594" s="32"/>
      <c r="U594" s="15"/>
      <c r="V594" s="15"/>
    </row>
    <row r="595" spans="1:22" x14ac:dyDescent="0.25">
      <c r="A595" s="265"/>
      <c r="B595" s="134"/>
      <c r="C595" s="85"/>
      <c r="D595" s="85"/>
      <c r="E595" s="165">
        <f t="shared" si="57"/>
        <v>0</v>
      </c>
      <c r="F595" s="156">
        <f t="shared" si="59"/>
        <v>0</v>
      </c>
      <c r="G595" s="183">
        <f t="shared" si="58"/>
        <v>0</v>
      </c>
      <c r="H595" s="157">
        <f t="shared" si="60"/>
        <v>0</v>
      </c>
      <c r="I595" s="15"/>
      <c r="J595" s="15"/>
      <c r="K595" s="139"/>
      <c r="L595" s="139"/>
      <c r="M595" s="139"/>
      <c r="N595" s="15"/>
      <c r="O595" s="154"/>
      <c r="P595" s="85"/>
      <c r="Q595" s="85"/>
      <c r="R595" s="142"/>
      <c r="S595" s="5"/>
      <c r="T595" s="32"/>
      <c r="U595" s="15"/>
      <c r="V595" s="15"/>
    </row>
    <row r="596" spans="1:22" x14ac:dyDescent="0.25">
      <c r="A596" s="266"/>
      <c r="B596" s="134"/>
      <c r="C596" s="85"/>
      <c r="D596" s="85"/>
      <c r="E596" s="165">
        <f t="shared" si="57"/>
        <v>0</v>
      </c>
      <c r="F596" s="156">
        <f t="shared" si="59"/>
        <v>0</v>
      </c>
      <c r="G596" s="183">
        <f t="shared" si="58"/>
        <v>0</v>
      </c>
      <c r="H596" s="157">
        <f t="shared" si="60"/>
        <v>0</v>
      </c>
      <c r="I596" s="15"/>
      <c r="J596" s="15"/>
      <c r="K596" s="139"/>
      <c r="L596" s="139"/>
      <c r="M596" s="139"/>
      <c r="N596" s="15"/>
      <c r="O596" s="154"/>
      <c r="P596" s="85"/>
      <c r="Q596" s="85"/>
      <c r="R596" s="142"/>
      <c r="S596" s="5"/>
      <c r="T596" s="32"/>
      <c r="U596" s="15"/>
      <c r="V596" s="15"/>
    </row>
    <row r="597" spans="1:22" x14ac:dyDescent="0.25">
      <c r="A597" s="264">
        <v>41529</v>
      </c>
      <c r="B597" s="134"/>
      <c r="C597" s="85"/>
      <c r="D597" s="85"/>
      <c r="E597" s="165">
        <f t="shared" si="57"/>
        <v>0</v>
      </c>
      <c r="F597" s="156">
        <f t="shared" si="59"/>
        <v>0</v>
      </c>
      <c r="G597" s="183">
        <f t="shared" si="58"/>
        <v>0</v>
      </c>
      <c r="H597" s="157">
        <f t="shared" si="60"/>
        <v>0</v>
      </c>
      <c r="I597" s="15"/>
      <c r="J597" s="15"/>
      <c r="K597" s="139"/>
      <c r="L597" s="139"/>
      <c r="M597" s="139"/>
      <c r="N597" s="15"/>
      <c r="O597" s="154"/>
      <c r="P597" s="85"/>
      <c r="Q597" s="85"/>
      <c r="R597" s="142"/>
      <c r="S597" s="5"/>
      <c r="T597" s="32"/>
      <c r="U597" s="15"/>
      <c r="V597" s="15"/>
    </row>
    <row r="598" spans="1:22" x14ac:dyDescent="0.25">
      <c r="A598" s="265"/>
      <c r="B598" s="134"/>
      <c r="C598" s="85"/>
      <c r="D598" s="85"/>
      <c r="E598" s="165">
        <f t="shared" si="57"/>
        <v>0</v>
      </c>
      <c r="F598" s="156">
        <f t="shared" si="59"/>
        <v>0</v>
      </c>
      <c r="G598" s="183">
        <f t="shared" si="58"/>
        <v>0</v>
      </c>
      <c r="H598" s="157">
        <f t="shared" si="60"/>
        <v>0</v>
      </c>
      <c r="I598" s="15"/>
      <c r="J598" s="15"/>
      <c r="K598" s="139"/>
      <c r="L598" s="139"/>
      <c r="M598" s="139"/>
      <c r="N598" s="15"/>
      <c r="O598" s="154"/>
      <c r="P598" s="85"/>
      <c r="Q598" s="85"/>
      <c r="R598" s="142"/>
      <c r="S598" s="5"/>
      <c r="T598" s="32"/>
      <c r="U598" s="15"/>
      <c r="V598" s="15"/>
    </row>
    <row r="599" spans="1:22" x14ac:dyDescent="0.25">
      <c r="A599" s="266"/>
      <c r="B599" s="134"/>
      <c r="C599" s="85"/>
      <c r="D599" s="85"/>
      <c r="E599" s="165">
        <f t="shared" si="57"/>
        <v>0</v>
      </c>
      <c r="F599" s="156">
        <f t="shared" si="59"/>
        <v>0</v>
      </c>
      <c r="G599" s="183">
        <f t="shared" si="58"/>
        <v>0</v>
      </c>
      <c r="H599" s="157">
        <f t="shared" si="60"/>
        <v>0</v>
      </c>
      <c r="I599" s="15"/>
      <c r="J599" s="15"/>
      <c r="K599" s="139"/>
      <c r="L599" s="139"/>
      <c r="M599" s="139"/>
      <c r="N599" s="15"/>
      <c r="O599" s="154"/>
      <c r="P599" s="85"/>
      <c r="Q599" s="85"/>
      <c r="R599" s="142"/>
      <c r="S599" s="5"/>
      <c r="T599" s="32"/>
      <c r="U599" s="15"/>
      <c r="V599" s="15"/>
    </row>
    <row r="600" spans="1:22" x14ac:dyDescent="0.25">
      <c r="A600" s="264">
        <v>41530</v>
      </c>
      <c r="B600" s="134"/>
      <c r="C600" s="85"/>
      <c r="D600" s="85"/>
      <c r="E600" s="165">
        <f t="shared" si="57"/>
        <v>0</v>
      </c>
      <c r="F600" s="156">
        <f t="shared" si="59"/>
        <v>0</v>
      </c>
      <c r="G600" s="183">
        <f t="shared" si="58"/>
        <v>0</v>
      </c>
      <c r="H600" s="157">
        <f t="shared" si="60"/>
        <v>0</v>
      </c>
      <c r="I600" s="15"/>
      <c r="J600" s="15"/>
      <c r="K600" s="139"/>
      <c r="L600" s="139"/>
      <c r="M600" s="139"/>
      <c r="N600" s="15"/>
      <c r="O600" s="154"/>
      <c r="P600" s="85"/>
      <c r="Q600" s="85"/>
      <c r="R600" s="142"/>
      <c r="S600" s="5"/>
      <c r="T600" s="32"/>
      <c r="U600" s="15"/>
      <c r="V600" s="15"/>
    </row>
    <row r="601" spans="1:22" x14ac:dyDescent="0.25">
      <c r="A601" s="265"/>
      <c r="B601" s="134"/>
      <c r="C601" s="85"/>
      <c r="D601" s="85"/>
      <c r="E601" s="165">
        <f t="shared" si="57"/>
        <v>0</v>
      </c>
      <c r="F601" s="156">
        <f t="shared" si="59"/>
        <v>0</v>
      </c>
      <c r="G601" s="183">
        <f t="shared" si="58"/>
        <v>0</v>
      </c>
      <c r="H601" s="157">
        <f t="shared" si="60"/>
        <v>0</v>
      </c>
      <c r="I601" s="15"/>
      <c r="J601" s="15"/>
      <c r="K601" s="139"/>
      <c r="L601" s="139"/>
      <c r="M601" s="139"/>
      <c r="N601" s="15"/>
      <c r="O601" s="154"/>
      <c r="P601" s="85"/>
      <c r="Q601" s="85"/>
      <c r="R601" s="142"/>
      <c r="S601" s="5"/>
      <c r="T601" s="32"/>
      <c r="U601" s="15"/>
      <c r="V601" s="15"/>
    </row>
    <row r="602" spans="1:22" x14ac:dyDescent="0.25">
      <c r="A602" s="266"/>
      <c r="B602" s="134"/>
      <c r="C602" s="85"/>
      <c r="D602" s="85"/>
      <c r="E602" s="165">
        <f t="shared" si="57"/>
        <v>0</v>
      </c>
      <c r="F602" s="156">
        <f t="shared" si="59"/>
        <v>0</v>
      </c>
      <c r="G602" s="183">
        <f t="shared" si="58"/>
        <v>0</v>
      </c>
      <c r="H602" s="157">
        <f t="shared" si="60"/>
        <v>0</v>
      </c>
      <c r="I602" s="15"/>
      <c r="J602" s="15"/>
      <c r="K602" s="139"/>
      <c r="L602" s="139"/>
      <c r="M602" s="139"/>
      <c r="N602" s="15"/>
      <c r="O602" s="154"/>
      <c r="P602" s="85"/>
      <c r="Q602" s="85"/>
      <c r="R602" s="142"/>
      <c r="S602" s="5"/>
      <c r="T602" s="32"/>
      <c r="U602" s="15"/>
      <c r="V602" s="15"/>
    </row>
    <row r="603" spans="1:22" x14ac:dyDescent="0.25">
      <c r="A603" s="264">
        <v>41531</v>
      </c>
      <c r="B603" s="134"/>
      <c r="C603" s="85"/>
      <c r="D603" s="85"/>
      <c r="E603" s="165">
        <f t="shared" si="57"/>
        <v>0</v>
      </c>
      <c r="F603" s="156">
        <f t="shared" si="59"/>
        <v>0</v>
      </c>
      <c r="G603" s="183">
        <f t="shared" si="58"/>
        <v>0</v>
      </c>
      <c r="H603" s="157">
        <f t="shared" si="60"/>
        <v>0</v>
      </c>
      <c r="I603" s="15"/>
      <c r="J603" s="15"/>
      <c r="K603" s="139"/>
      <c r="L603" s="139"/>
      <c r="M603" s="139"/>
      <c r="N603" s="15"/>
      <c r="O603" s="154"/>
      <c r="P603" s="85"/>
      <c r="Q603" s="85"/>
      <c r="R603" s="142"/>
      <c r="S603" s="5"/>
      <c r="T603" s="32"/>
      <c r="U603" s="15"/>
      <c r="V603" s="15"/>
    </row>
    <row r="604" spans="1:22" x14ac:dyDescent="0.25">
      <c r="A604" s="265"/>
      <c r="B604" s="134"/>
      <c r="C604" s="85"/>
      <c r="D604" s="85"/>
      <c r="E604" s="165">
        <f t="shared" si="57"/>
        <v>0</v>
      </c>
      <c r="F604" s="156">
        <f t="shared" si="59"/>
        <v>0</v>
      </c>
      <c r="G604" s="183">
        <f t="shared" si="58"/>
        <v>0</v>
      </c>
      <c r="H604" s="157">
        <f t="shared" si="60"/>
        <v>0</v>
      </c>
      <c r="I604" s="15"/>
      <c r="J604" s="15"/>
      <c r="K604" s="139"/>
      <c r="L604" s="139"/>
      <c r="M604" s="139"/>
      <c r="N604" s="15"/>
      <c r="O604" s="154"/>
      <c r="P604" s="85"/>
      <c r="Q604" s="85"/>
      <c r="R604" s="142"/>
      <c r="S604" s="5"/>
      <c r="T604" s="32"/>
      <c r="U604" s="15"/>
      <c r="V604" s="15"/>
    </row>
    <row r="605" spans="1:22" x14ac:dyDescent="0.25">
      <c r="A605" s="266"/>
      <c r="B605" s="134"/>
      <c r="C605" s="85"/>
      <c r="D605" s="85"/>
      <c r="E605" s="165">
        <f t="shared" ref="E605:E668" si="61">C605-D605</f>
        <v>0</v>
      </c>
      <c r="F605" s="156">
        <f t="shared" si="59"/>
        <v>0</v>
      </c>
      <c r="G605" s="183">
        <f t="shared" si="58"/>
        <v>0</v>
      </c>
      <c r="H605" s="157">
        <f t="shared" si="60"/>
        <v>0</v>
      </c>
      <c r="I605" s="15"/>
      <c r="J605" s="15"/>
      <c r="K605" s="139"/>
      <c r="L605" s="139"/>
      <c r="M605" s="139"/>
      <c r="N605" s="15"/>
      <c r="O605" s="154"/>
      <c r="P605" s="85"/>
      <c r="Q605" s="85"/>
      <c r="R605" s="142"/>
      <c r="S605" s="5"/>
      <c r="T605" s="32"/>
      <c r="U605" s="15"/>
      <c r="V605" s="15"/>
    </row>
    <row r="606" spans="1:22" x14ac:dyDescent="0.25">
      <c r="A606" s="264">
        <v>41532</v>
      </c>
      <c r="B606" s="134"/>
      <c r="C606" s="85"/>
      <c r="D606" s="85"/>
      <c r="E606" s="165">
        <f t="shared" si="61"/>
        <v>0</v>
      </c>
      <c r="F606" s="156">
        <f t="shared" si="59"/>
        <v>0</v>
      </c>
      <c r="G606" s="183">
        <f t="shared" si="58"/>
        <v>0</v>
      </c>
      <c r="H606" s="157">
        <f t="shared" si="60"/>
        <v>0</v>
      </c>
      <c r="I606" s="15"/>
      <c r="J606" s="15"/>
      <c r="K606" s="139"/>
      <c r="L606" s="139"/>
      <c r="M606" s="139"/>
      <c r="N606" s="15"/>
      <c r="O606" s="154"/>
      <c r="P606" s="85"/>
      <c r="Q606" s="85"/>
      <c r="R606" s="142"/>
      <c r="S606" s="5"/>
      <c r="T606" s="32"/>
      <c r="U606" s="15"/>
      <c r="V606" s="15"/>
    </row>
    <row r="607" spans="1:22" x14ac:dyDescent="0.25">
      <c r="A607" s="265"/>
      <c r="B607" s="134"/>
      <c r="C607" s="85"/>
      <c r="D607" s="85"/>
      <c r="E607" s="165">
        <f t="shared" si="61"/>
        <v>0</v>
      </c>
      <c r="F607" s="156">
        <f t="shared" si="59"/>
        <v>0</v>
      </c>
      <c r="G607" s="183">
        <f t="shared" si="58"/>
        <v>0</v>
      </c>
      <c r="H607" s="157">
        <f t="shared" si="60"/>
        <v>0</v>
      </c>
      <c r="I607" s="15"/>
      <c r="J607" s="15"/>
      <c r="K607" s="139"/>
      <c r="L607" s="139"/>
      <c r="M607" s="139"/>
      <c r="N607" s="15"/>
      <c r="O607" s="154"/>
      <c r="P607" s="85"/>
      <c r="Q607" s="85"/>
      <c r="R607" s="142"/>
      <c r="S607" s="5"/>
      <c r="T607" s="32"/>
      <c r="U607" s="15"/>
      <c r="V607" s="15"/>
    </row>
    <row r="608" spans="1:22" x14ac:dyDescent="0.25">
      <c r="A608" s="266"/>
      <c r="B608" s="134"/>
      <c r="C608" s="85"/>
      <c r="D608" s="85"/>
      <c r="E608" s="165">
        <f t="shared" si="61"/>
        <v>0</v>
      </c>
      <c r="F608" s="156">
        <f t="shared" si="59"/>
        <v>0</v>
      </c>
      <c r="G608" s="183">
        <f t="shared" si="58"/>
        <v>0</v>
      </c>
      <c r="H608" s="157">
        <f t="shared" si="60"/>
        <v>0</v>
      </c>
      <c r="I608" s="15"/>
      <c r="J608" s="15"/>
      <c r="K608" s="139"/>
      <c r="L608" s="139"/>
      <c r="M608" s="139"/>
      <c r="N608" s="15"/>
      <c r="O608" s="154"/>
      <c r="P608" s="85"/>
      <c r="Q608" s="85"/>
      <c r="R608" s="142"/>
      <c r="S608" s="5"/>
      <c r="T608" s="32"/>
      <c r="U608" s="15"/>
      <c r="V608" s="15"/>
    </row>
    <row r="609" spans="1:22" x14ac:dyDescent="0.25">
      <c r="A609" s="264">
        <v>41533</v>
      </c>
      <c r="B609" s="134"/>
      <c r="C609" s="85"/>
      <c r="D609" s="85"/>
      <c r="E609" s="165">
        <f t="shared" si="61"/>
        <v>0</v>
      </c>
      <c r="F609" s="156">
        <f t="shared" si="59"/>
        <v>0</v>
      </c>
      <c r="G609" s="183">
        <f t="shared" si="58"/>
        <v>0</v>
      </c>
      <c r="H609" s="157">
        <f t="shared" si="60"/>
        <v>0</v>
      </c>
      <c r="I609" s="15"/>
      <c r="J609" s="15"/>
      <c r="K609" s="139"/>
      <c r="L609" s="139"/>
      <c r="M609" s="139"/>
      <c r="N609" s="15"/>
      <c r="O609" s="154"/>
      <c r="P609" s="85"/>
      <c r="Q609" s="85"/>
      <c r="R609" s="142"/>
      <c r="S609" s="5"/>
      <c r="T609" s="32"/>
      <c r="U609" s="15"/>
      <c r="V609" s="15"/>
    </row>
    <row r="610" spans="1:22" x14ac:dyDescent="0.25">
      <c r="A610" s="265"/>
      <c r="B610" s="134"/>
      <c r="C610" s="85"/>
      <c r="D610" s="85"/>
      <c r="E610" s="165">
        <f t="shared" si="61"/>
        <v>0</v>
      </c>
      <c r="F610" s="156">
        <f t="shared" si="59"/>
        <v>0</v>
      </c>
      <c r="G610" s="183">
        <f t="shared" si="58"/>
        <v>0</v>
      </c>
      <c r="H610" s="157">
        <f t="shared" si="60"/>
        <v>0</v>
      </c>
      <c r="I610" s="15"/>
      <c r="J610" s="15"/>
      <c r="K610" s="139"/>
      <c r="L610" s="139"/>
      <c r="M610" s="139"/>
      <c r="N610" s="15"/>
      <c r="O610" s="154"/>
      <c r="P610" s="85"/>
      <c r="Q610" s="85"/>
      <c r="R610" s="142"/>
      <c r="S610" s="5"/>
      <c r="T610" s="32"/>
      <c r="U610" s="15"/>
      <c r="V610" s="15"/>
    </row>
    <row r="611" spans="1:22" x14ac:dyDescent="0.25">
      <c r="A611" s="266"/>
      <c r="B611" s="134"/>
      <c r="C611" s="85"/>
      <c r="D611" s="85"/>
      <c r="E611" s="165">
        <f t="shared" si="61"/>
        <v>0</v>
      </c>
      <c r="F611" s="156">
        <f t="shared" si="59"/>
        <v>0</v>
      </c>
      <c r="G611" s="183">
        <f t="shared" si="58"/>
        <v>0</v>
      </c>
      <c r="H611" s="157">
        <f t="shared" si="60"/>
        <v>0</v>
      </c>
      <c r="I611" s="15"/>
      <c r="J611" s="15"/>
      <c r="K611" s="139"/>
      <c r="L611" s="139"/>
      <c r="M611" s="139"/>
      <c r="N611" s="15"/>
      <c r="O611" s="154"/>
      <c r="P611" s="85"/>
      <c r="Q611" s="85"/>
      <c r="R611" s="142"/>
      <c r="S611" s="5"/>
      <c r="T611" s="32"/>
      <c r="U611" s="15"/>
      <c r="V611" s="15"/>
    </row>
    <row r="612" spans="1:22" x14ac:dyDescent="0.25">
      <c r="A612" s="264">
        <v>41534</v>
      </c>
      <c r="B612" s="134"/>
      <c r="C612" s="85"/>
      <c r="D612" s="85"/>
      <c r="E612" s="165">
        <f t="shared" si="61"/>
        <v>0</v>
      </c>
      <c r="F612" s="156">
        <f t="shared" si="59"/>
        <v>0</v>
      </c>
      <c r="G612" s="183">
        <f t="shared" si="58"/>
        <v>0</v>
      </c>
      <c r="H612" s="157">
        <f t="shared" si="60"/>
        <v>0</v>
      </c>
      <c r="I612" s="15"/>
      <c r="J612" s="15"/>
      <c r="K612" s="139"/>
      <c r="L612" s="139"/>
      <c r="M612" s="139"/>
      <c r="N612" s="15"/>
      <c r="O612" s="154"/>
      <c r="P612" s="85"/>
      <c r="Q612" s="85"/>
      <c r="R612" s="142"/>
      <c r="S612" s="5"/>
      <c r="T612" s="32"/>
      <c r="U612" s="15"/>
      <c r="V612" s="15"/>
    </row>
    <row r="613" spans="1:22" x14ac:dyDescent="0.25">
      <c r="A613" s="265"/>
      <c r="B613" s="134"/>
      <c r="C613" s="85"/>
      <c r="D613" s="85"/>
      <c r="E613" s="165">
        <f t="shared" si="61"/>
        <v>0</v>
      </c>
      <c r="F613" s="156">
        <f t="shared" si="59"/>
        <v>0</v>
      </c>
      <c r="G613" s="183">
        <f t="shared" si="58"/>
        <v>0</v>
      </c>
      <c r="H613" s="157">
        <f t="shared" si="60"/>
        <v>0</v>
      </c>
      <c r="I613" s="15"/>
      <c r="J613" s="15"/>
      <c r="K613" s="139"/>
      <c r="L613" s="139"/>
      <c r="M613" s="139"/>
      <c r="N613" s="15"/>
      <c r="O613" s="154"/>
      <c r="P613" s="85"/>
      <c r="Q613" s="85"/>
      <c r="R613" s="142"/>
      <c r="S613" s="5"/>
      <c r="T613" s="32"/>
      <c r="U613" s="15"/>
      <c r="V613" s="15"/>
    </row>
    <row r="614" spans="1:22" x14ac:dyDescent="0.25">
      <c r="A614" s="266"/>
      <c r="B614" s="134"/>
      <c r="C614" s="85"/>
      <c r="D614" s="85"/>
      <c r="E614" s="165">
        <f t="shared" si="61"/>
        <v>0</v>
      </c>
      <c r="F614" s="156">
        <f t="shared" si="59"/>
        <v>0</v>
      </c>
      <c r="G614" s="183">
        <f t="shared" si="58"/>
        <v>0</v>
      </c>
      <c r="H614" s="157">
        <f t="shared" si="60"/>
        <v>0</v>
      </c>
      <c r="I614" s="15"/>
      <c r="J614" s="15"/>
      <c r="K614" s="139"/>
      <c r="L614" s="139"/>
      <c r="M614" s="139"/>
      <c r="N614" s="15"/>
      <c r="O614" s="154"/>
      <c r="P614" s="85"/>
      <c r="Q614" s="85"/>
      <c r="R614" s="142"/>
      <c r="S614" s="5"/>
      <c r="T614" s="32"/>
      <c r="U614" s="15"/>
      <c r="V614" s="15"/>
    </row>
    <row r="615" spans="1:22" x14ac:dyDescent="0.25">
      <c r="A615" s="264">
        <v>41535</v>
      </c>
      <c r="B615" s="134"/>
      <c r="C615" s="85"/>
      <c r="D615" s="85"/>
      <c r="E615" s="165">
        <f t="shared" si="61"/>
        <v>0</v>
      </c>
      <c r="F615" s="156">
        <f t="shared" si="59"/>
        <v>0</v>
      </c>
      <c r="G615" s="183">
        <f t="shared" si="58"/>
        <v>0</v>
      </c>
      <c r="H615" s="157">
        <f t="shared" si="60"/>
        <v>0</v>
      </c>
      <c r="I615" s="15"/>
      <c r="J615" s="15"/>
      <c r="K615" s="139"/>
      <c r="L615" s="139"/>
      <c r="M615" s="139"/>
      <c r="N615" s="15"/>
      <c r="O615" s="154"/>
      <c r="P615" s="85"/>
      <c r="Q615" s="85"/>
      <c r="R615" s="142"/>
      <c r="S615" s="5"/>
      <c r="T615" s="32"/>
      <c r="U615" s="15"/>
      <c r="V615" s="15"/>
    </row>
    <row r="616" spans="1:22" x14ac:dyDescent="0.25">
      <c r="A616" s="265"/>
      <c r="B616" s="134"/>
      <c r="C616" s="85"/>
      <c r="D616" s="85"/>
      <c r="E616" s="165">
        <f t="shared" si="61"/>
        <v>0</v>
      </c>
      <c r="F616" s="156">
        <f t="shared" si="59"/>
        <v>0</v>
      </c>
      <c r="G616" s="183">
        <f t="shared" si="58"/>
        <v>0</v>
      </c>
      <c r="H616" s="157">
        <f t="shared" si="60"/>
        <v>0</v>
      </c>
      <c r="I616" s="15"/>
      <c r="J616" s="15"/>
      <c r="K616" s="139"/>
      <c r="L616" s="139"/>
      <c r="M616" s="139"/>
      <c r="N616" s="15"/>
      <c r="O616" s="154"/>
      <c r="P616" s="85"/>
      <c r="Q616" s="85"/>
      <c r="R616" s="142"/>
      <c r="S616" s="5"/>
      <c r="T616" s="32"/>
      <c r="U616" s="15"/>
      <c r="V616" s="15"/>
    </row>
    <row r="617" spans="1:22" x14ac:dyDescent="0.25">
      <c r="A617" s="266"/>
      <c r="B617" s="134"/>
      <c r="C617" s="85"/>
      <c r="D617" s="85"/>
      <c r="E617" s="165">
        <f t="shared" si="61"/>
        <v>0</v>
      </c>
      <c r="F617" s="156">
        <f t="shared" si="59"/>
        <v>0</v>
      </c>
      <c r="G617" s="183">
        <f t="shared" si="58"/>
        <v>0</v>
      </c>
      <c r="H617" s="157">
        <f t="shared" si="60"/>
        <v>0</v>
      </c>
      <c r="I617" s="15"/>
      <c r="J617" s="15"/>
      <c r="K617" s="139"/>
      <c r="L617" s="139"/>
      <c r="M617" s="139"/>
      <c r="N617" s="15"/>
      <c r="O617" s="154"/>
      <c r="P617" s="85"/>
      <c r="Q617" s="85"/>
      <c r="R617" s="142"/>
      <c r="S617" s="5"/>
      <c r="T617" s="32"/>
      <c r="U617" s="15"/>
      <c r="V617" s="15"/>
    </row>
    <row r="618" spans="1:22" x14ac:dyDescent="0.25">
      <c r="A618" s="264">
        <v>41536</v>
      </c>
      <c r="B618" s="134"/>
      <c r="C618" s="85"/>
      <c r="D618" s="85"/>
      <c r="E618" s="165">
        <f t="shared" si="61"/>
        <v>0</v>
      </c>
      <c r="F618" s="156">
        <f t="shared" si="59"/>
        <v>0</v>
      </c>
      <c r="G618" s="183">
        <f t="shared" si="58"/>
        <v>0</v>
      </c>
      <c r="H618" s="157">
        <f t="shared" si="60"/>
        <v>0</v>
      </c>
      <c r="I618" s="15"/>
      <c r="J618" s="15"/>
      <c r="K618" s="139"/>
      <c r="L618" s="139"/>
      <c r="M618" s="139"/>
      <c r="N618" s="15"/>
      <c r="O618" s="154"/>
      <c r="P618" s="85"/>
      <c r="Q618" s="85"/>
      <c r="R618" s="142"/>
      <c r="S618" s="5"/>
      <c r="T618" s="32"/>
      <c r="U618" s="15"/>
      <c r="V618" s="15"/>
    </row>
    <row r="619" spans="1:22" x14ac:dyDescent="0.25">
      <c r="A619" s="265"/>
      <c r="B619" s="134"/>
      <c r="C619" s="85"/>
      <c r="D619" s="85"/>
      <c r="E619" s="165">
        <f t="shared" si="61"/>
        <v>0</v>
      </c>
      <c r="F619" s="156">
        <f t="shared" si="59"/>
        <v>0</v>
      </c>
      <c r="G619" s="183">
        <f t="shared" si="58"/>
        <v>0</v>
      </c>
      <c r="H619" s="157">
        <f t="shared" si="60"/>
        <v>0</v>
      </c>
      <c r="I619" s="15"/>
      <c r="J619" s="15"/>
      <c r="K619" s="139"/>
      <c r="L619" s="139"/>
      <c r="M619" s="139"/>
      <c r="N619" s="15"/>
      <c r="O619" s="154"/>
      <c r="P619" s="85"/>
      <c r="Q619" s="85"/>
      <c r="R619" s="142"/>
      <c r="S619" s="5"/>
      <c r="T619" s="32"/>
      <c r="U619" s="15"/>
      <c r="V619" s="15"/>
    </row>
    <row r="620" spans="1:22" x14ac:dyDescent="0.25">
      <c r="A620" s="266"/>
      <c r="B620" s="134"/>
      <c r="C620" s="85"/>
      <c r="D620" s="85"/>
      <c r="E620" s="165">
        <f t="shared" si="61"/>
        <v>0</v>
      </c>
      <c r="F620" s="156">
        <f t="shared" si="59"/>
        <v>0</v>
      </c>
      <c r="G620" s="183">
        <f t="shared" si="58"/>
        <v>0</v>
      </c>
      <c r="H620" s="157">
        <f t="shared" si="60"/>
        <v>0</v>
      </c>
      <c r="I620" s="15"/>
      <c r="J620" s="15"/>
      <c r="K620" s="139"/>
      <c r="L620" s="139"/>
      <c r="M620" s="139"/>
      <c r="N620" s="15"/>
      <c r="O620" s="154"/>
      <c r="P620" s="85"/>
      <c r="Q620" s="85"/>
      <c r="R620" s="142"/>
      <c r="S620" s="5"/>
      <c r="T620" s="32"/>
      <c r="U620" s="15"/>
      <c r="V620" s="15"/>
    </row>
    <row r="621" spans="1:22" x14ac:dyDescent="0.25">
      <c r="A621" s="264">
        <v>41537</v>
      </c>
      <c r="B621" s="134"/>
      <c r="C621" s="85"/>
      <c r="D621" s="85"/>
      <c r="E621" s="165">
        <f t="shared" si="61"/>
        <v>0</v>
      </c>
      <c r="F621" s="156">
        <f t="shared" si="59"/>
        <v>0</v>
      </c>
      <c r="G621" s="183">
        <f t="shared" ref="G621:G684" si="62">F621/30*100</f>
        <v>0</v>
      </c>
      <c r="H621" s="157">
        <f t="shared" si="60"/>
        <v>0</v>
      </c>
      <c r="I621" s="15"/>
      <c r="J621" s="15"/>
      <c r="K621" s="139"/>
      <c r="L621" s="139"/>
      <c r="M621" s="139"/>
      <c r="N621" s="15"/>
      <c r="O621" s="154"/>
      <c r="P621" s="85"/>
      <c r="Q621" s="85"/>
      <c r="R621" s="142"/>
      <c r="S621" s="5"/>
      <c r="T621" s="32"/>
      <c r="U621" s="15"/>
      <c r="V621" s="15"/>
    </row>
    <row r="622" spans="1:22" x14ac:dyDescent="0.25">
      <c r="A622" s="265"/>
      <c r="B622" s="134"/>
      <c r="C622" s="85"/>
      <c r="D622" s="85"/>
      <c r="E622" s="165">
        <f t="shared" si="61"/>
        <v>0</v>
      </c>
      <c r="F622" s="156">
        <f t="shared" si="59"/>
        <v>0</v>
      </c>
      <c r="G622" s="183">
        <f t="shared" si="62"/>
        <v>0</v>
      </c>
      <c r="H622" s="157">
        <f t="shared" si="60"/>
        <v>0</v>
      </c>
      <c r="I622" s="15"/>
      <c r="J622" s="15"/>
      <c r="K622" s="139"/>
      <c r="L622" s="139"/>
      <c r="M622" s="139"/>
      <c r="N622" s="15"/>
      <c r="O622" s="154"/>
      <c r="P622" s="85"/>
      <c r="Q622" s="85"/>
      <c r="R622" s="142"/>
      <c r="S622" s="5"/>
      <c r="T622" s="32"/>
      <c r="U622" s="15"/>
      <c r="V622" s="15"/>
    </row>
    <row r="623" spans="1:22" x14ac:dyDescent="0.25">
      <c r="A623" s="266"/>
      <c r="B623" s="134"/>
      <c r="C623" s="85"/>
      <c r="D623" s="85"/>
      <c r="E623" s="165">
        <f t="shared" si="61"/>
        <v>0</v>
      </c>
      <c r="F623" s="156">
        <f t="shared" si="59"/>
        <v>0</v>
      </c>
      <c r="G623" s="183">
        <f t="shared" si="62"/>
        <v>0</v>
      </c>
      <c r="H623" s="157">
        <f t="shared" si="60"/>
        <v>0</v>
      </c>
      <c r="I623" s="15"/>
      <c r="J623" s="15"/>
      <c r="K623" s="139"/>
      <c r="L623" s="139"/>
      <c r="M623" s="139"/>
      <c r="N623" s="15"/>
      <c r="O623" s="154"/>
      <c r="P623" s="85"/>
      <c r="Q623" s="85"/>
      <c r="R623" s="142"/>
      <c r="S623" s="5"/>
      <c r="T623" s="32"/>
      <c r="U623" s="15"/>
      <c r="V623" s="15"/>
    </row>
    <row r="624" spans="1:22" x14ac:dyDescent="0.25">
      <c r="A624" s="264">
        <v>41538</v>
      </c>
      <c r="B624" s="134"/>
      <c r="C624" s="85"/>
      <c r="D624" s="85"/>
      <c r="E624" s="165">
        <f t="shared" si="61"/>
        <v>0</v>
      </c>
      <c r="F624" s="156">
        <f t="shared" si="59"/>
        <v>0</v>
      </c>
      <c r="G624" s="183">
        <f t="shared" si="62"/>
        <v>0</v>
      </c>
      <c r="H624" s="157">
        <f t="shared" si="60"/>
        <v>0</v>
      </c>
      <c r="I624" s="15"/>
      <c r="J624" s="15"/>
      <c r="K624" s="139"/>
      <c r="L624" s="139"/>
      <c r="M624" s="139"/>
      <c r="N624" s="15"/>
      <c r="O624" s="154"/>
      <c r="P624" s="85"/>
      <c r="Q624" s="85"/>
      <c r="R624" s="142"/>
      <c r="S624" s="5"/>
      <c r="T624" s="32"/>
      <c r="U624" s="15"/>
      <c r="V624" s="15"/>
    </row>
    <row r="625" spans="1:22" x14ac:dyDescent="0.25">
      <c r="A625" s="265"/>
      <c r="B625" s="134"/>
      <c r="C625" s="85"/>
      <c r="D625" s="85"/>
      <c r="E625" s="165">
        <f t="shared" si="61"/>
        <v>0</v>
      </c>
      <c r="F625" s="156">
        <f t="shared" si="59"/>
        <v>0</v>
      </c>
      <c r="G625" s="183">
        <f t="shared" si="62"/>
        <v>0</v>
      </c>
      <c r="H625" s="157">
        <f t="shared" si="60"/>
        <v>0</v>
      </c>
      <c r="I625" s="15"/>
      <c r="J625" s="15"/>
      <c r="K625" s="139"/>
      <c r="L625" s="139"/>
      <c r="M625" s="139"/>
      <c r="N625" s="15"/>
      <c r="O625" s="154"/>
      <c r="P625" s="85"/>
      <c r="Q625" s="85"/>
      <c r="R625" s="142"/>
      <c r="S625" s="5"/>
      <c r="T625" s="32"/>
      <c r="U625" s="15"/>
      <c r="V625" s="15"/>
    </row>
    <row r="626" spans="1:22" x14ac:dyDescent="0.25">
      <c r="A626" s="266"/>
      <c r="B626" s="134"/>
      <c r="C626" s="85"/>
      <c r="D626" s="85"/>
      <c r="E626" s="165">
        <f t="shared" si="61"/>
        <v>0</v>
      </c>
      <c r="F626" s="156">
        <f t="shared" si="59"/>
        <v>0</v>
      </c>
      <c r="G626" s="183">
        <f t="shared" si="62"/>
        <v>0</v>
      </c>
      <c r="H626" s="157">
        <f t="shared" si="60"/>
        <v>0</v>
      </c>
      <c r="I626" s="15"/>
      <c r="J626" s="15"/>
      <c r="K626" s="139"/>
      <c r="L626" s="139"/>
      <c r="M626" s="139"/>
      <c r="N626" s="15"/>
      <c r="O626" s="154"/>
      <c r="P626" s="85"/>
      <c r="Q626" s="85"/>
      <c r="R626" s="142"/>
      <c r="S626" s="5"/>
      <c r="T626" s="32"/>
      <c r="U626" s="15"/>
      <c r="V626" s="15"/>
    </row>
    <row r="627" spans="1:22" x14ac:dyDescent="0.25">
      <c r="A627" s="264">
        <v>41539</v>
      </c>
      <c r="B627" s="134"/>
      <c r="C627" s="85"/>
      <c r="D627" s="85"/>
      <c r="E627" s="165">
        <f t="shared" si="61"/>
        <v>0</v>
      </c>
      <c r="F627" s="156">
        <f t="shared" si="59"/>
        <v>0</v>
      </c>
      <c r="G627" s="183">
        <f t="shared" si="62"/>
        <v>0</v>
      </c>
      <c r="H627" s="157">
        <f t="shared" si="60"/>
        <v>0</v>
      </c>
      <c r="I627" s="15"/>
      <c r="J627" s="15"/>
      <c r="K627" s="139"/>
      <c r="L627" s="139"/>
      <c r="M627" s="139"/>
      <c r="N627" s="15"/>
      <c r="O627" s="154"/>
      <c r="P627" s="85"/>
      <c r="Q627" s="85"/>
      <c r="R627" s="142"/>
      <c r="S627" s="5"/>
      <c r="T627" s="32"/>
      <c r="U627" s="15"/>
      <c r="V627" s="15"/>
    </row>
    <row r="628" spans="1:22" x14ac:dyDescent="0.25">
      <c r="A628" s="265"/>
      <c r="B628" s="134"/>
      <c r="C628" s="85"/>
      <c r="D628" s="85"/>
      <c r="E628" s="165">
        <f t="shared" si="61"/>
        <v>0</v>
      </c>
      <c r="F628" s="156">
        <f t="shared" si="59"/>
        <v>0</v>
      </c>
      <c r="G628" s="183">
        <f t="shared" si="62"/>
        <v>0</v>
      </c>
      <c r="H628" s="157">
        <f t="shared" si="60"/>
        <v>0</v>
      </c>
      <c r="I628" s="15"/>
      <c r="J628" s="15"/>
      <c r="K628" s="139"/>
      <c r="L628" s="139"/>
      <c r="M628" s="139"/>
      <c r="N628" s="15"/>
      <c r="O628" s="154"/>
      <c r="P628" s="85"/>
      <c r="Q628" s="85"/>
      <c r="R628" s="142"/>
      <c r="S628" s="5"/>
      <c r="T628" s="32"/>
      <c r="U628" s="15"/>
      <c r="V628" s="15"/>
    </row>
    <row r="629" spans="1:22" x14ac:dyDescent="0.25">
      <c r="A629" s="266"/>
      <c r="B629" s="134"/>
      <c r="C629" s="85"/>
      <c r="D629" s="85"/>
      <c r="E629" s="165">
        <f t="shared" si="61"/>
        <v>0</v>
      </c>
      <c r="F629" s="156">
        <f t="shared" si="59"/>
        <v>0</v>
      </c>
      <c r="G629" s="183">
        <f t="shared" si="62"/>
        <v>0</v>
      </c>
      <c r="H629" s="157">
        <f t="shared" si="60"/>
        <v>0</v>
      </c>
      <c r="I629" s="15"/>
      <c r="J629" s="15"/>
      <c r="K629" s="139"/>
      <c r="L629" s="139"/>
      <c r="M629" s="139"/>
      <c r="N629" s="15"/>
      <c r="O629" s="154"/>
      <c r="P629" s="85"/>
      <c r="Q629" s="85"/>
      <c r="R629" s="142"/>
      <c r="S629" s="5"/>
      <c r="T629" s="32"/>
      <c r="U629" s="15"/>
      <c r="V629" s="15"/>
    </row>
    <row r="630" spans="1:22" x14ac:dyDescent="0.25">
      <c r="A630" s="264">
        <v>41540</v>
      </c>
      <c r="B630" s="134"/>
      <c r="C630" s="85"/>
      <c r="D630" s="85"/>
      <c r="E630" s="165">
        <f t="shared" si="61"/>
        <v>0</v>
      </c>
      <c r="F630" s="156">
        <f t="shared" si="59"/>
        <v>0</v>
      </c>
      <c r="G630" s="183">
        <f t="shared" si="62"/>
        <v>0</v>
      </c>
      <c r="H630" s="157">
        <f t="shared" si="60"/>
        <v>0</v>
      </c>
      <c r="I630" s="15"/>
      <c r="J630" s="15"/>
      <c r="K630" s="139"/>
      <c r="L630" s="139"/>
      <c r="M630" s="139"/>
      <c r="N630" s="15"/>
      <c r="O630" s="154"/>
      <c r="P630" s="85"/>
      <c r="Q630" s="85"/>
      <c r="R630" s="142"/>
      <c r="S630" s="5"/>
      <c r="T630" s="32"/>
      <c r="U630" s="15"/>
      <c r="V630" s="15"/>
    </row>
    <row r="631" spans="1:22" x14ac:dyDescent="0.25">
      <c r="A631" s="265"/>
      <c r="B631" s="134"/>
      <c r="C631" s="85"/>
      <c r="D631" s="85"/>
      <c r="E631" s="165">
        <f t="shared" si="61"/>
        <v>0</v>
      </c>
      <c r="F631" s="156">
        <f t="shared" si="59"/>
        <v>0</v>
      </c>
      <c r="G631" s="183">
        <f t="shared" si="62"/>
        <v>0</v>
      </c>
      <c r="H631" s="157">
        <f t="shared" si="60"/>
        <v>0</v>
      </c>
      <c r="I631" s="15"/>
      <c r="J631" s="15"/>
      <c r="K631" s="139"/>
      <c r="L631" s="139"/>
      <c r="M631" s="139"/>
      <c r="N631" s="15"/>
      <c r="O631" s="154"/>
      <c r="P631" s="85"/>
      <c r="Q631" s="85"/>
      <c r="R631" s="142"/>
      <c r="S631" s="5"/>
      <c r="T631" s="32"/>
      <c r="U631" s="15"/>
      <c r="V631" s="15"/>
    </row>
    <row r="632" spans="1:22" x14ac:dyDescent="0.25">
      <c r="A632" s="266"/>
      <c r="B632" s="134"/>
      <c r="C632" s="85"/>
      <c r="D632" s="85"/>
      <c r="E632" s="165">
        <f t="shared" si="61"/>
        <v>0</v>
      </c>
      <c r="F632" s="156">
        <f t="shared" si="59"/>
        <v>0</v>
      </c>
      <c r="G632" s="183">
        <f t="shared" si="62"/>
        <v>0</v>
      </c>
      <c r="H632" s="157">
        <f t="shared" si="60"/>
        <v>0</v>
      </c>
      <c r="I632" s="15"/>
      <c r="J632" s="15"/>
      <c r="K632" s="139"/>
      <c r="L632" s="139"/>
      <c r="M632" s="139"/>
      <c r="N632" s="15"/>
      <c r="O632" s="154"/>
      <c r="P632" s="85"/>
      <c r="Q632" s="85"/>
      <c r="R632" s="142"/>
      <c r="S632" s="5"/>
      <c r="T632" s="32"/>
      <c r="U632" s="15"/>
      <c r="V632" s="15"/>
    </row>
    <row r="633" spans="1:22" x14ac:dyDescent="0.25">
      <c r="A633" s="264">
        <v>41541</v>
      </c>
      <c r="B633" s="134"/>
      <c r="C633" s="85"/>
      <c r="D633" s="85"/>
      <c r="E633" s="165">
        <f t="shared" si="61"/>
        <v>0</v>
      </c>
      <c r="F633" s="156">
        <f t="shared" si="59"/>
        <v>0</v>
      </c>
      <c r="G633" s="183">
        <f t="shared" si="62"/>
        <v>0</v>
      </c>
      <c r="H633" s="157">
        <f t="shared" si="60"/>
        <v>0</v>
      </c>
      <c r="I633" s="15"/>
      <c r="J633" s="15"/>
      <c r="K633" s="139"/>
      <c r="L633" s="139"/>
      <c r="M633" s="139"/>
      <c r="N633" s="15"/>
      <c r="O633" s="154"/>
      <c r="P633" s="85"/>
      <c r="Q633" s="85"/>
      <c r="R633" s="142"/>
      <c r="S633" s="5"/>
      <c r="T633" s="32"/>
      <c r="U633" s="15"/>
      <c r="V633" s="15"/>
    </row>
    <row r="634" spans="1:22" x14ac:dyDescent="0.25">
      <c r="A634" s="265"/>
      <c r="B634" s="134"/>
      <c r="C634" s="85"/>
      <c r="D634" s="85"/>
      <c r="E634" s="165">
        <f t="shared" si="61"/>
        <v>0</v>
      </c>
      <c r="F634" s="156">
        <f t="shared" si="59"/>
        <v>0</v>
      </c>
      <c r="G634" s="183">
        <f t="shared" si="62"/>
        <v>0</v>
      </c>
      <c r="H634" s="157">
        <f t="shared" si="60"/>
        <v>0</v>
      </c>
      <c r="I634" s="15"/>
      <c r="J634" s="15"/>
      <c r="K634" s="139"/>
      <c r="L634" s="139"/>
      <c r="M634" s="139"/>
      <c r="N634" s="15"/>
      <c r="O634" s="154"/>
      <c r="P634" s="85"/>
      <c r="Q634" s="85"/>
      <c r="R634" s="142"/>
      <c r="S634" s="5"/>
      <c r="T634" s="32"/>
      <c r="U634" s="15"/>
      <c r="V634" s="15"/>
    </row>
    <row r="635" spans="1:22" x14ac:dyDescent="0.25">
      <c r="A635" s="266"/>
      <c r="B635" s="134"/>
      <c r="C635" s="85"/>
      <c r="D635" s="85"/>
      <c r="E635" s="165">
        <f t="shared" si="61"/>
        <v>0</v>
      </c>
      <c r="F635" s="156">
        <f t="shared" si="59"/>
        <v>0</v>
      </c>
      <c r="G635" s="183">
        <f t="shared" si="62"/>
        <v>0</v>
      </c>
      <c r="H635" s="157">
        <f t="shared" si="60"/>
        <v>0</v>
      </c>
      <c r="I635" s="15"/>
      <c r="J635" s="15"/>
      <c r="K635" s="139"/>
      <c r="L635" s="139"/>
      <c r="M635" s="139"/>
      <c r="N635" s="15"/>
      <c r="O635" s="154"/>
      <c r="P635" s="85"/>
      <c r="Q635" s="85"/>
      <c r="R635" s="142"/>
      <c r="S635" s="5"/>
      <c r="T635" s="32"/>
      <c r="U635" s="15"/>
      <c r="V635" s="15"/>
    </row>
    <row r="636" spans="1:22" x14ac:dyDescent="0.25">
      <c r="A636" s="264">
        <v>41542</v>
      </c>
      <c r="B636" s="134"/>
      <c r="C636" s="85"/>
      <c r="D636" s="85"/>
      <c r="E636" s="165">
        <f t="shared" si="61"/>
        <v>0</v>
      </c>
      <c r="F636" s="156">
        <f t="shared" si="59"/>
        <v>0</v>
      </c>
      <c r="G636" s="183">
        <f t="shared" si="62"/>
        <v>0</v>
      </c>
      <c r="H636" s="157">
        <f t="shared" si="60"/>
        <v>0</v>
      </c>
      <c r="I636" s="15"/>
      <c r="J636" s="15"/>
      <c r="K636" s="139"/>
      <c r="L636" s="139"/>
      <c r="M636" s="139"/>
      <c r="N636" s="15"/>
      <c r="O636" s="154"/>
      <c r="P636" s="85"/>
      <c r="Q636" s="85"/>
      <c r="R636" s="142"/>
      <c r="S636" s="5"/>
      <c r="T636" s="32"/>
      <c r="U636" s="15"/>
      <c r="V636" s="15"/>
    </row>
    <row r="637" spans="1:22" x14ac:dyDescent="0.25">
      <c r="A637" s="265"/>
      <c r="B637" s="134"/>
      <c r="C637" s="85"/>
      <c r="D637" s="85"/>
      <c r="E637" s="165">
        <f t="shared" si="61"/>
        <v>0</v>
      </c>
      <c r="F637" s="156">
        <f t="shared" si="59"/>
        <v>0</v>
      </c>
      <c r="G637" s="183">
        <f t="shared" si="62"/>
        <v>0</v>
      </c>
      <c r="H637" s="157">
        <f t="shared" si="60"/>
        <v>0</v>
      </c>
      <c r="I637" s="15"/>
      <c r="J637" s="15"/>
      <c r="K637" s="139"/>
      <c r="L637" s="139"/>
      <c r="M637" s="139"/>
      <c r="N637" s="15"/>
      <c r="O637" s="154"/>
      <c r="P637" s="85"/>
      <c r="Q637" s="85"/>
      <c r="R637" s="142"/>
      <c r="S637" s="5"/>
      <c r="T637" s="32"/>
      <c r="U637" s="15"/>
      <c r="V637" s="15"/>
    </row>
    <row r="638" spans="1:22" x14ac:dyDescent="0.25">
      <c r="A638" s="266"/>
      <c r="B638" s="134"/>
      <c r="C638" s="85"/>
      <c r="D638" s="85"/>
      <c r="E638" s="165">
        <f t="shared" si="61"/>
        <v>0</v>
      </c>
      <c r="F638" s="156">
        <f t="shared" si="59"/>
        <v>0</v>
      </c>
      <c r="G638" s="183">
        <f t="shared" si="62"/>
        <v>0</v>
      </c>
      <c r="H638" s="157">
        <f t="shared" si="60"/>
        <v>0</v>
      </c>
      <c r="I638" s="15"/>
      <c r="J638" s="15"/>
      <c r="K638" s="139"/>
      <c r="L638" s="139"/>
      <c r="M638" s="139"/>
      <c r="N638" s="15"/>
      <c r="O638" s="154"/>
      <c r="P638" s="85"/>
      <c r="Q638" s="85"/>
      <c r="R638" s="142"/>
      <c r="S638" s="5"/>
      <c r="T638" s="32"/>
      <c r="U638" s="15"/>
      <c r="V638" s="15"/>
    </row>
    <row r="639" spans="1:22" x14ac:dyDescent="0.25">
      <c r="A639" s="264">
        <v>41543</v>
      </c>
      <c r="B639" s="134"/>
      <c r="C639" s="85"/>
      <c r="D639" s="85"/>
      <c r="E639" s="165">
        <f t="shared" si="61"/>
        <v>0</v>
      </c>
      <c r="F639" s="156">
        <f t="shared" si="59"/>
        <v>0</v>
      </c>
      <c r="G639" s="183">
        <f t="shared" si="62"/>
        <v>0</v>
      </c>
      <c r="H639" s="157">
        <f t="shared" si="60"/>
        <v>0</v>
      </c>
      <c r="I639" s="15"/>
      <c r="J639" s="15"/>
      <c r="K639" s="139"/>
      <c r="L639" s="139"/>
      <c r="M639" s="139"/>
      <c r="N639" s="15"/>
      <c r="O639" s="154"/>
      <c r="P639" s="85"/>
      <c r="Q639" s="85"/>
      <c r="R639" s="142"/>
      <c r="S639" s="5"/>
      <c r="T639" s="32"/>
      <c r="U639" s="15"/>
      <c r="V639" s="15"/>
    </row>
    <row r="640" spans="1:22" x14ac:dyDescent="0.25">
      <c r="A640" s="265"/>
      <c r="B640" s="134"/>
      <c r="C640" s="85"/>
      <c r="D640" s="85"/>
      <c r="E640" s="165">
        <f t="shared" si="61"/>
        <v>0</v>
      </c>
      <c r="F640" s="156">
        <f t="shared" si="59"/>
        <v>0</v>
      </c>
      <c r="G640" s="183">
        <f t="shared" si="62"/>
        <v>0</v>
      </c>
      <c r="H640" s="157">
        <f t="shared" si="60"/>
        <v>0</v>
      </c>
      <c r="I640" s="15"/>
      <c r="J640" s="15"/>
      <c r="K640" s="139"/>
      <c r="L640" s="139"/>
      <c r="M640" s="139"/>
      <c r="N640" s="15"/>
      <c r="O640" s="154"/>
      <c r="P640" s="85"/>
      <c r="Q640" s="85"/>
      <c r="R640" s="142"/>
      <c r="S640" s="5"/>
      <c r="T640" s="32"/>
      <c r="U640" s="15"/>
      <c r="V640" s="15"/>
    </row>
    <row r="641" spans="1:22" x14ac:dyDescent="0.25">
      <c r="A641" s="266"/>
      <c r="B641" s="134"/>
      <c r="C641" s="85"/>
      <c r="D641" s="85"/>
      <c r="E641" s="165">
        <f t="shared" si="61"/>
        <v>0</v>
      </c>
      <c r="F641" s="156">
        <f t="shared" si="59"/>
        <v>0</v>
      </c>
      <c r="G641" s="183">
        <f t="shared" si="62"/>
        <v>0</v>
      </c>
      <c r="H641" s="157">
        <f t="shared" si="60"/>
        <v>0</v>
      </c>
      <c r="I641" s="15"/>
      <c r="J641" s="15"/>
      <c r="K641" s="139"/>
      <c r="L641" s="139"/>
      <c r="M641" s="139"/>
      <c r="N641" s="15"/>
      <c r="O641" s="154"/>
      <c r="P641" s="85"/>
      <c r="Q641" s="85"/>
      <c r="R641" s="142"/>
      <c r="S641" s="5"/>
      <c r="T641" s="32"/>
      <c r="U641" s="15"/>
      <c r="V641" s="15"/>
    </row>
    <row r="642" spans="1:22" x14ac:dyDescent="0.25">
      <c r="A642" s="264">
        <v>41544</v>
      </c>
      <c r="B642" s="134"/>
      <c r="C642" s="85"/>
      <c r="D642" s="85"/>
      <c r="E642" s="165">
        <f t="shared" si="61"/>
        <v>0</v>
      </c>
      <c r="F642" s="156">
        <f t="shared" si="59"/>
        <v>0</v>
      </c>
      <c r="G642" s="183">
        <f t="shared" si="62"/>
        <v>0</v>
      </c>
      <c r="H642" s="157">
        <f t="shared" si="60"/>
        <v>0</v>
      </c>
      <c r="I642" s="15"/>
      <c r="J642" s="15"/>
      <c r="K642" s="139"/>
      <c r="L642" s="139"/>
      <c r="M642" s="139"/>
      <c r="N642" s="15"/>
      <c r="O642" s="154"/>
      <c r="P642" s="85"/>
      <c r="Q642" s="85"/>
      <c r="R642" s="142"/>
      <c r="S642" s="5"/>
      <c r="T642" s="32"/>
      <c r="U642" s="15"/>
      <c r="V642" s="15"/>
    </row>
    <row r="643" spans="1:22" x14ac:dyDescent="0.25">
      <c r="A643" s="265"/>
      <c r="B643" s="134"/>
      <c r="C643" s="85"/>
      <c r="D643" s="85"/>
      <c r="E643" s="165">
        <f t="shared" si="61"/>
        <v>0</v>
      </c>
      <c r="F643" s="156">
        <f t="shared" si="59"/>
        <v>0</v>
      </c>
      <c r="G643" s="183">
        <f t="shared" si="62"/>
        <v>0</v>
      </c>
      <c r="H643" s="157">
        <f t="shared" si="60"/>
        <v>0</v>
      </c>
      <c r="I643" s="15"/>
      <c r="J643" s="15"/>
      <c r="K643" s="139"/>
      <c r="L643" s="139"/>
      <c r="M643" s="139"/>
      <c r="N643" s="15"/>
      <c r="O643" s="154"/>
      <c r="P643" s="85"/>
      <c r="Q643" s="85"/>
      <c r="R643" s="142"/>
      <c r="S643" s="5"/>
      <c r="T643" s="32"/>
      <c r="U643" s="15"/>
      <c r="V643" s="15"/>
    </row>
    <row r="644" spans="1:22" x14ac:dyDescent="0.25">
      <c r="A644" s="266"/>
      <c r="B644" s="134"/>
      <c r="C644" s="85"/>
      <c r="D644" s="85"/>
      <c r="E644" s="165">
        <f t="shared" si="61"/>
        <v>0</v>
      </c>
      <c r="F644" s="156">
        <f t="shared" ref="F644:F707" si="63">(E644*$AB$1)*S644</f>
        <v>0</v>
      </c>
      <c r="G644" s="183">
        <f t="shared" si="62"/>
        <v>0</v>
      </c>
      <c r="H644" s="157">
        <f t="shared" ref="H644:H707" si="64">G644*$Y$1</f>
        <v>0</v>
      </c>
      <c r="I644" s="15"/>
      <c r="J644" s="15"/>
      <c r="K644" s="139"/>
      <c r="L644" s="139"/>
      <c r="M644" s="139"/>
      <c r="N644" s="15"/>
      <c r="O644" s="154"/>
      <c r="P644" s="85"/>
      <c r="Q644" s="85"/>
      <c r="R644" s="142"/>
      <c r="S644" s="5"/>
      <c r="T644" s="32"/>
      <c r="U644" s="15"/>
      <c r="V644" s="15"/>
    </row>
    <row r="645" spans="1:22" x14ac:dyDescent="0.25">
      <c r="A645" s="264">
        <v>41545</v>
      </c>
      <c r="B645" s="134"/>
      <c r="C645" s="85"/>
      <c r="D645" s="85"/>
      <c r="E645" s="165">
        <f t="shared" si="61"/>
        <v>0</v>
      </c>
      <c r="F645" s="156">
        <f t="shared" si="63"/>
        <v>0</v>
      </c>
      <c r="G645" s="183">
        <f t="shared" si="62"/>
        <v>0</v>
      </c>
      <c r="H645" s="157">
        <f t="shared" si="64"/>
        <v>0</v>
      </c>
      <c r="I645" s="15"/>
      <c r="J645" s="15"/>
      <c r="K645" s="139"/>
      <c r="L645" s="139"/>
      <c r="M645" s="139"/>
      <c r="N645" s="15"/>
      <c r="O645" s="154"/>
      <c r="P645" s="85"/>
      <c r="Q645" s="85"/>
      <c r="R645" s="142"/>
      <c r="S645" s="5"/>
      <c r="T645" s="32"/>
      <c r="U645" s="15"/>
      <c r="V645" s="15"/>
    </row>
    <row r="646" spans="1:22" x14ac:dyDescent="0.25">
      <c r="A646" s="265"/>
      <c r="B646" s="134"/>
      <c r="C646" s="85"/>
      <c r="D646" s="85"/>
      <c r="E646" s="165">
        <f t="shared" si="61"/>
        <v>0</v>
      </c>
      <c r="F646" s="156">
        <f t="shared" si="63"/>
        <v>0</v>
      </c>
      <c r="G646" s="183">
        <f t="shared" si="62"/>
        <v>0</v>
      </c>
      <c r="H646" s="157">
        <f t="shared" si="64"/>
        <v>0</v>
      </c>
      <c r="I646" s="15"/>
      <c r="J646" s="15"/>
      <c r="K646" s="139"/>
      <c r="L646" s="139"/>
      <c r="M646" s="139"/>
      <c r="N646" s="15"/>
      <c r="O646" s="154"/>
      <c r="P646" s="85"/>
      <c r="Q646" s="85"/>
      <c r="R646" s="142"/>
      <c r="S646" s="5"/>
      <c r="T646" s="32"/>
      <c r="U646" s="15"/>
      <c r="V646" s="15"/>
    </row>
    <row r="647" spans="1:22" x14ac:dyDescent="0.25">
      <c r="A647" s="266"/>
      <c r="B647" s="134"/>
      <c r="C647" s="85"/>
      <c r="D647" s="85"/>
      <c r="E647" s="165">
        <f t="shared" si="61"/>
        <v>0</v>
      </c>
      <c r="F647" s="156">
        <f t="shared" si="63"/>
        <v>0</v>
      </c>
      <c r="G647" s="183">
        <f t="shared" si="62"/>
        <v>0</v>
      </c>
      <c r="H647" s="157">
        <f t="shared" si="64"/>
        <v>0</v>
      </c>
      <c r="I647" s="15"/>
      <c r="J647" s="15"/>
      <c r="K647" s="139"/>
      <c r="L647" s="139"/>
      <c r="M647" s="139"/>
      <c r="N647" s="15"/>
      <c r="O647" s="154"/>
      <c r="P647" s="85"/>
      <c r="Q647" s="85"/>
      <c r="R647" s="142"/>
      <c r="S647" s="5"/>
      <c r="T647" s="32"/>
      <c r="U647" s="15"/>
      <c r="V647" s="15"/>
    </row>
    <row r="648" spans="1:22" x14ac:dyDescent="0.25">
      <c r="A648" s="264">
        <v>41546</v>
      </c>
      <c r="B648" s="134"/>
      <c r="C648" s="85"/>
      <c r="D648" s="85"/>
      <c r="E648" s="165">
        <f t="shared" si="61"/>
        <v>0</v>
      </c>
      <c r="F648" s="156">
        <f t="shared" si="63"/>
        <v>0</v>
      </c>
      <c r="G648" s="183">
        <f t="shared" si="62"/>
        <v>0</v>
      </c>
      <c r="H648" s="157">
        <f t="shared" si="64"/>
        <v>0</v>
      </c>
      <c r="I648" s="15"/>
      <c r="J648" s="15"/>
      <c r="K648" s="139"/>
      <c r="L648" s="139"/>
      <c r="M648" s="139"/>
      <c r="N648" s="15"/>
      <c r="O648" s="154"/>
      <c r="P648" s="85"/>
      <c r="Q648" s="85"/>
      <c r="R648" s="142"/>
      <c r="S648" s="5"/>
      <c r="T648" s="32"/>
      <c r="U648" s="15"/>
      <c r="V648" s="15"/>
    </row>
    <row r="649" spans="1:22" x14ac:dyDescent="0.25">
      <c r="A649" s="265"/>
      <c r="B649" s="134"/>
      <c r="C649" s="85"/>
      <c r="D649" s="85"/>
      <c r="E649" s="165">
        <f t="shared" si="61"/>
        <v>0</v>
      </c>
      <c r="F649" s="156">
        <f t="shared" si="63"/>
        <v>0</v>
      </c>
      <c r="G649" s="183">
        <f t="shared" si="62"/>
        <v>0</v>
      </c>
      <c r="H649" s="157">
        <f t="shared" si="64"/>
        <v>0</v>
      </c>
      <c r="I649" s="15"/>
      <c r="J649" s="15"/>
      <c r="K649" s="139"/>
      <c r="L649" s="139"/>
      <c r="M649" s="139"/>
      <c r="N649" s="15"/>
      <c r="O649" s="154"/>
      <c r="P649" s="85"/>
      <c r="Q649" s="85"/>
      <c r="R649" s="142"/>
      <c r="S649" s="5"/>
      <c r="T649" s="32"/>
      <c r="U649" s="15"/>
      <c r="V649" s="15"/>
    </row>
    <row r="650" spans="1:22" x14ac:dyDescent="0.25">
      <c r="A650" s="266"/>
      <c r="B650" s="134"/>
      <c r="C650" s="85"/>
      <c r="D650" s="85"/>
      <c r="E650" s="165">
        <f t="shared" si="61"/>
        <v>0</v>
      </c>
      <c r="F650" s="156">
        <f t="shared" si="63"/>
        <v>0</v>
      </c>
      <c r="G650" s="183">
        <f t="shared" si="62"/>
        <v>0</v>
      </c>
      <c r="H650" s="157">
        <f t="shared" si="64"/>
        <v>0</v>
      </c>
      <c r="I650" s="15"/>
      <c r="J650" s="15"/>
      <c r="K650" s="139"/>
      <c r="L650" s="139"/>
      <c r="M650" s="139"/>
      <c r="N650" s="15"/>
      <c r="O650" s="154"/>
      <c r="P650" s="85"/>
      <c r="Q650" s="85"/>
      <c r="R650" s="142"/>
      <c r="S650" s="5"/>
      <c r="T650" s="32"/>
      <c r="U650" s="15"/>
      <c r="V650" s="15"/>
    </row>
    <row r="651" spans="1:22" x14ac:dyDescent="0.25">
      <c r="A651" s="264">
        <v>41547</v>
      </c>
      <c r="B651" s="134"/>
      <c r="C651" s="85"/>
      <c r="D651" s="85"/>
      <c r="E651" s="165">
        <f t="shared" si="61"/>
        <v>0</v>
      </c>
      <c r="F651" s="156">
        <f t="shared" si="63"/>
        <v>0</v>
      </c>
      <c r="G651" s="183">
        <f t="shared" si="62"/>
        <v>0</v>
      </c>
      <c r="H651" s="157">
        <f t="shared" si="64"/>
        <v>0</v>
      </c>
      <c r="I651" s="15"/>
      <c r="J651" s="15"/>
      <c r="K651" s="139"/>
      <c r="L651" s="139"/>
      <c r="M651" s="139"/>
      <c r="N651" s="15"/>
      <c r="O651" s="154"/>
      <c r="P651" s="85"/>
      <c r="Q651" s="85"/>
      <c r="R651" s="142"/>
      <c r="S651" s="5"/>
      <c r="T651" s="32"/>
      <c r="U651" s="15"/>
      <c r="V651" s="15"/>
    </row>
    <row r="652" spans="1:22" x14ac:dyDescent="0.25">
      <c r="A652" s="265"/>
      <c r="B652" s="134"/>
      <c r="C652" s="85"/>
      <c r="D652" s="85"/>
      <c r="E652" s="165">
        <f t="shared" si="61"/>
        <v>0</v>
      </c>
      <c r="F652" s="156">
        <f t="shared" si="63"/>
        <v>0</v>
      </c>
      <c r="G652" s="183">
        <f t="shared" si="62"/>
        <v>0</v>
      </c>
      <c r="H652" s="157">
        <f t="shared" si="64"/>
        <v>0</v>
      </c>
      <c r="I652" s="15"/>
      <c r="J652" s="15"/>
      <c r="K652" s="139"/>
      <c r="L652" s="139"/>
      <c r="M652" s="139"/>
      <c r="N652" s="15"/>
      <c r="O652" s="154"/>
      <c r="P652" s="85"/>
      <c r="Q652" s="85"/>
      <c r="R652" s="142"/>
      <c r="S652" s="5"/>
      <c r="T652" s="32"/>
      <c r="U652" s="15"/>
      <c r="V652" s="15"/>
    </row>
    <row r="653" spans="1:22" x14ac:dyDescent="0.25">
      <c r="A653" s="266"/>
      <c r="B653" s="134"/>
      <c r="C653" s="85"/>
      <c r="D653" s="85"/>
      <c r="E653" s="165">
        <f t="shared" si="61"/>
        <v>0</v>
      </c>
      <c r="F653" s="156">
        <f t="shared" si="63"/>
        <v>0</v>
      </c>
      <c r="G653" s="183">
        <f t="shared" si="62"/>
        <v>0</v>
      </c>
      <c r="H653" s="157">
        <f t="shared" si="64"/>
        <v>0</v>
      </c>
      <c r="I653" s="15"/>
      <c r="J653" s="15"/>
      <c r="K653" s="139"/>
      <c r="L653" s="139"/>
      <c r="M653" s="139"/>
      <c r="N653" s="15"/>
      <c r="O653" s="154"/>
      <c r="P653" s="85"/>
      <c r="Q653" s="85"/>
      <c r="R653" s="142"/>
      <c r="S653" s="5"/>
      <c r="T653" s="32"/>
      <c r="U653" s="15"/>
      <c r="V653" s="15"/>
    </row>
    <row r="654" spans="1:22" x14ac:dyDescent="0.25">
      <c r="A654" s="264">
        <v>41548</v>
      </c>
      <c r="B654" s="134"/>
      <c r="C654" s="85"/>
      <c r="D654" s="85"/>
      <c r="E654" s="165">
        <f t="shared" si="61"/>
        <v>0</v>
      </c>
      <c r="F654" s="156">
        <f t="shared" si="63"/>
        <v>0</v>
      </c>
      <c r="G654" s="183">
        <f t="shared" si="62"/>
        <v>0</v>
      </c>
      <c r="H654" s="157">
        <f t="shared" si="64"/>
        <v>0</v>
      </c>
      <c r="I654" s="15"/>
      <c r="J654" s="15"/>
      <c r="K654" s="139"/>
      <c r="L654" s="139"/>
      <c r="M654" s="139"/>
      <c r="N654" s="15"/>
      <c r="O654" s="154"/>
      <c r="P654" s="85"/>
      <c r="Q654" s="85"/>
      <c r="R654" s="142"/>
      <c r="S654" s="5"/>
      <c r="T654" s="32"/>
      <c r="U654" s="15"/>
      <c r="V654" s="15"/>
    </row>
    <row r="655" spans="1:22" x14ac:dyDescent="0.25">
      <c r="A655" s="265"/>
      <c r="B655" s="134"/>
      <c r="C655" s="85"/>
      <c r="D655" s="85"/>
      <c r="E655" s="165">
        <f t="shared" si="61"/>
        <v>0</v>
      </c>
      <c r="F655" s="156">
        <f t="shared" si="63"/>
        <v>0</v>
      </c>
      <c r="G655" s="183">
        <f t="shared" si="62"/>
        <v>0</v>
      </c>
      <c r="H655" s="157">
        <f t="shared" si="64"/>
        <v>0</v>
      </c>
      <c r="I655" s="15"/>
      <c r="J655" s="15"/>
      <c r="K655" s="139"/>
      <c r="L655" s="139"/>
      <c r="M655" s="139"/>
      <c r="N655" s="15"/>
      <c r="O655" s="154"/>
      <c r="P655" s="85"/>
      <c r="Q655" s="85"/>
      <c r="R655" s="142"/>
      <c r="S655" s="5"/>
      <c r="T655" s="32"/>
      <c r="U655" s="15"/>
      <c r="V655" s="15"/>
    </row>
    <row r="656" spans="1:22" x14ac:dyDescent="0.25">
      <c r="A656" s="266"/>
      <c r="B656" s="134"/>
      <c r="C656" s="85"/>
      <c r="D656" s="85"/>
      <c r="E656" s="165">
        <f t="shared" si="61"/>
        <v>0</v>
      </c>
      <c r="F656" s="156">
        <f t="shared" si="63"/>
        <v>0</v>
      </c>
      <c r="G656" s="183">
        <f t="shared" si="62"/>
        <v>0</v>
      </c>
      <c r="H656" s="157">
        <f t="shared" si="64"/>
        <v>0</v>
      </c>
      <c r="I656" s="15"/>
      <c r="J656" s="15"/>
      <c r="K656" s="139"/>
      <c r="L656" s="139"/>
      <c r="M656" s="139"/>
      <c r="N656" s="15"/>
      <c r="O656" s="154"/>
      <c r="P656" s="85"/>
      <c r="Q656" s="85"/>
      <c r="R656" s="142"/>
      <c r="S656" s="5"/>
      <c r="T656" s="32"/>
      <c r="U656" s="15"/>
      <c r="V656" s="15"/>
    </row>
    <row r="657" spans="1:22" x14ac:dyDescent="0.25">
      <c r="A657" s="264">
        <v>41549</v>
      </c>
      <c r="B657" s="134"/>
      <c r="C657" s="85"/>
      <c r="D657" s="85"/>
      <c r="E657" s="165">
        <f t="shared" si="61"/>
        <v>0</v>
      </c>
      <c r="F657" s="156">
        <f t="shared" si="63"/>
        <v>0</v>
      </c>
      <c r="G657" s="183">
        <f t="shared" si="62"/>
        <v>0</v>
      </c>
      <c r="H657" s="157">
        <f t="shared" si="64"/>
        <v>0</v>
      </c>
      <c r="I657" s="15"/>
      <c r="J657" s="15"/>
      <c r="K657" s="139"/>
      <c r="L657" s="139"/>
      <c r="M657" s="139"/>
      <c r="N657" s="15"/>
      <c r="O657" s="154"/>
      <c r="P657" s="85"/>
      <c r="Q657" s="85"/>
      <c r="R657" s="142"/>
      <c r="S657" s="5"/>
      <c r="T657" s="32"/>
      <c r="U657" s="15"/>
      <c r="V657" s="15"/>
    </row>
    <row r="658" spans="1:22" x14ac:dyDescent="0.25">
      <c r="A658" s="265"/>
      <c r="B658" s="134"/>
      <c r="C658" s="85"/>
      <c r="D658" s="85"/>
      <c r="E658" s="165">
        <f t="shared" si="61"/>
        <v>0</v>
      </c>
      <c r="F658" s="156">
        <f t="shared" si="63"/>
        <v>0</v>
      </c>
      <c r="G658" s="183">
        <f t="shared" si="62"/>
        <v>0</v>
      </c>
      <c r="H658" s="157">
        <f t="shared" si="64"/>
        <v>0</v>
      </c>
      <c r="I658" s="15"/>
      <c r="J658" s="15"/>
      <c r="K658" s="139"/>
      <c r="L658" s="139"/>
      <c r="M658" s="139"/>
      <c r="N658" s="15"/>
      <c r="O658" s="154"/>
      <c r="P658" s="85"/>
      <c r="Q658" s="85"/>
      <c r="R658" s="142"/>
      <c r="S658" s="5"/>
      <c r="T658" s="32"/>
      <c r="U658" s="15"/>
      <c r="V658" s="15"/>
    </row>
    <row r="659" spans="1:22" x14ac:dyDescent="0.25">
      <c r="A659" s="266"/>
      <c r="B659" s="134"/>
      <c r="C659" s="85"/>
      <c r="D659" s="85"/>
      <c r="E659" s="165">
        <f t="shared" si="61"/>
        <v>0</v>
      </c>
      <c r="F659" s="156">
        <f t="shared" si="63"/>
        <v>0</v>
      </c>
      <c r="G659" s="183">
        <f t="shared" si="62"/>
        <v>0</v>
      </c>
      <c r="H659" s="157">
        <f t="shared" si="64"/>
        <v>0</v>
      </c>
      <c r="I659" s="15"/>
      <c r="J659" s="15"/>
      <c r="K659" s="139"/>
      <c r="L659" s="139"/>
      <c r="M659" s="139"/>
      <c r="N659" s="15"/>
      <c r="O659" s="154"/>
      <c r="P659" s="85"/>
      <c r="Q659" s="85"/>
      <c r="R659" s="142"/>
      <c r="S659" s="5"/>
      <c r="T659" s="32"/>
      <c r="U659" s="15"/>
      <c r="V659" s="15"/>
    </row>
    <row r="660" spans="1:22" x14ac:dyDescent="0.25">
      <c r="A660" s="264">
        <v>41550</v>
      </c>
      <c r="B660" s="134"/>
      <c r="C660" s="85"/>
      <c r="D660" s="85"/>
      <c r="E660" s="165">
        <f t="shared" si="61"/>
        <v>0</v>
      </c>
      <c r="F660" s="156">
        <f t="shared" si="63"/>
        <v>0</v>
      </c>
      <c r="G660" s="183">
        <f t="shared" si="62"/>
        <v>0</v>
      </c>
      <c r="H660" s="157">
        <f t="shared" si="64"/>
        <v>0</v>
      </c>
      <c r="I660" s="15"/>
      <c r="J660" s="15"/>
      <c r="K660" s="139"/>
      <c r="L660" s="139"/>
      <c r="M660" s="139"/>
      <c r="N660" s="15"/>
      <c r="O660" s="154"/>
      <c r="P660" s="85"/>
      <c r="Q660" s="85"/>
      <c r="R660" s="142"/>
      <c r="S660" s="5"/>
      <c r="T660" s="32"/>
      <c r="U660" s="15"/>
      <c r="V660" s="15"/>
    </row>
    <row r="661" spans="1:22" x14ac:dyDescent="0.25">
      <c r="A661" s="265"/>
      <c r="B661" s="134"/>
      <c r="C661" s="85"/>
      <c r="D661" s="85"/>
      <c r="E661" s="165">
        <f t="shared" si="61"/>
        <v>0</v>
      </c>
      <c r="F661" s="156">
        <f t="shared" si="63"/>
        <v>0</v>
      </c>
      <c r="G661" s="183">
        <f t="shared" si="62"/>
        <v>0</v>
      </c>
      <c r="H661" s="157">
        <f t="shared" si="64"/>
        <v>0</v>
      </c>
      <c r="I661" s="15"/>
      <c r="J661" s="15"/>
      <c r="K661" s="139"/>
      <c r="L661" s="139"/>
      <c r="M661" s="139"/>
      <c r="N661" s="15"/>
      <c r="O661" s="154"/>
      <c r="P661" s="85"/>
      <c r="Q661" s="85"/>
      <c r="R661" s="142"/>
      <c r="S661" s="5"/>
      <c r="T661" s="32"/>
      <c r="U661" s="15"/>
      <c r="V661" s="15"/>
    </row>
    <row r="662" spans="1:22" x14ac:dyDescent="0.25">
      <c r="A662" s="266"/>
      <c r="B662" s="134"/>
      <c r="C662" s="85"/>
      <c r="D662" s="85"/>
      <c r="E662" s="165">
        <f t="shared" si="61"/>
        <v>0</v>
      </c>
      <c r="F662" s="156">
        <f t="shared" si="63"/>
        <v>0</v>
      </c>
      <c r="G662" s="183">
        <f t="shared" si="62"/>
        <v>0</v>
      </c>
      <c r="H662" s="157">
        <f t="shared" si="64"/>
        <v>0</v>
      </c>
      <c r="I662" s="15"/>
      <c r="J662" s="15"/>
      <c r="K662" s="139"/>
      <c r="L662" s="139"/>
      <c r="M662" s="139"/>
      <c r="N662" s="15"/>
      <c r="O662" s="154"/>
      <c r="P662" s="85"/>
      <c r="Q662" s="85"/>
      <c r="R662" s="142"/>
      <c r="S662" s="5"/>
      <c r="T662" s="32"/>
      <c r="U662" s="15"/>
      <c r="V662" s="15"/>
    </row>
    <row r="663" spans="1:22" x14ac:dyDescent="0.25">
      <c r="A663" s="264">
        <v>41551</v>
      </c>
      <c r="B663" s="134"/>
      <c r="C663" s="85"/>
      <c r="D663" s="85"/>
      <c r="E663" s="165">
        <f t="shared" si="61"/>
        <v>0</v>
      </c>
      <c r="F663" s="156">
        <f t="shared" si="63"/>
        <v>0</v>
      </c>
      <c r="G663" s="183">
        <f t="shared" si="62"/>
        <v>0</v>
      </c>
      <c r="H663" s="157">
        <f t="shared" si="64"/>
        <v>0</v>
      </c>
      <c r="I663" s="15"/>
      <c r="J663" s="15"/>
      <c r="K663" s="139"/>
      <c r="L663" s="139"/>
      <c r="M663" s="139"/>
      <c r="N663" s="15"/>
      <c r="O663" s="154"/>
      <c r="P663" s="85"/>
      <c r="Q663" s="85"/>
      <c r="R663" s="142"/>
      <c r="S663" s="5"/>
      <c r="T663" s="32"/>
      <c r="U663" s="15"/>
      <c r="V663" s="15"/>
    </row>
    <row r="664" spans="1:22" x14ac:dyDescent="0.25">
      <c r="A664" s="265"/>
      <c r="B664" s="134"/>
      <c r="C664" s="85"/>
      <c r="D664" s="85"/>
      <c r="E664" s="165">
        <f t="shared" si="61"/>
        <v>0</v>
      </c>
      <c r="F664" s="156">
        <f t="shared" si="63"/>
        <v>0</v>
      </c>
      <c r="G664" s="183">
        <f t="shared" si="62"/>
        <v>0</v>
      </c>
      <c r="H664" s="157">
        <f t="shared" si="64"/>
        <v>0</v>
      </c>
      <c r="I664" s="15"/>
      <c r="J664" s="15"/>
      <c r="K664" s="139"/>
      <c r="L664" s="139"/>
      <c r="M664" s="139"/>
      <c r="N664" s="15"/>
      <c r="O664" s="154"/>
      <c r="P664" s="85"/>
      <c r="Q664" s="85"/>
      <c r="R664" s="142"/>
      <c r="S664" s="5"/>
      <c r="T664" s="32"/>
      <c r="U664" s="15"/>
      <c r="V664" s="15"/>
    </row>
    <row r="665" spans="1:22" x14ac:dyDescent="0.25">
      <c r="A665" s="266"/>
      <c r="B665" s="134"/>
      <c r="C665" s="85"/>
      <c r="D665" s="85"/>
      <c r="E665" s="165">
        <f t="shared" si="61"/>
        <v>0</v>
      </c>
      <c r="F665" s="156">
        <f t="shared" si="63"/>
        <v>0</v>
      </c>
      <c r="G665" s="183">
        <f t="shared" si="62"/>
        <v>0</v>
      </c>
      <c r="H665" s="157">
        <f t="shared" si="64"/>
        <v>0</v>
      </c>
      <c r="I665" s="15"/>
      <c r="J665" s="15"/>
      <c r="K665" s="139"/>
      <c r="L665" s="139"/>
      <c r="M665" s="139"/>
      <c r="N665" s="15"/>
      <c r="O665" s="154"/>
      <c r="P665" s="85"/>
      <c r="Q665" s="85"/>
      <c r="R665" s="142"/>
      <c r="S665" s="5"/>
      <c r="T665" s="32"/>
      <c r="U665" s="15"/>
      <c r="V665" s="15"/>
    </row>
    <row r="666" spans="1:22" x14ac:dyDescent="0.25">
      <c r="A666" s="264">
        <v>41552</v>
      </c>
      <c r="B666" s="134"/>
      <c r="C666" s="85"/>
      <c r="D666" s="85"/>
      <c r="E666" s="165">
        <f t="shared" si="61"/>
        <v>0</v>
      </c>
      <c r="F666" s="156">
        <f t="shared" si="63"/>
        <v>0</v>
      </c>
      <c r="G666" s="183">
        <f t="shared" si="62"/>
        <v>0</v>
      </c>
      <c r="H666" s="157">
        <f t="shared" si="64"/>
        <v>0</v>
      </c>
      <c r="I666" s="15"/>
      <c r="J666" s="15"/>
      <c r="K666" s="139"/>
      <c r="L666" s="139"/>
      <c r="M666" s="139"/>
      <c r="N666" s="15"/>
      <c r="O666" s="154"/>
      <c r="P666" s="85"/>
      <c r="Q666" s="85"/>
      <c r="R666" s="142"/>
      <c r="S666" s="5"/>
      <c r="T666" s="32"/>
      <c r="U666" s="15"/>
      <c r="V666" s="15"/>
    </row>
    <row r="667" spans="1:22" x14ac:dyDescent="0.25">
      <c r="A667" s="265"/>
      <c r="B667" s="134"/>
      <c r="C667" s="85"/>
      <c r="D667" s="85"/>
      <c r="E667" s="165">
        <f t="shared" si="61"/>
        <v>0</v>
      </c>
      <c r="F667" s="156">
        <f t="shared" si="63"/>
        <v>0</v>
      </c>
      <c r="G667" s="183">
        <f t="shared" si="62"/>
        <v>0</v>
      </c>
      <c r="H667" s="157">
        <f t="shared" si="64"/>
        <v>0</v>
      </c>
      <c r="I667" s="15"/>
      <c r="J667" s="15"/>
      <c r="K667" s="139"/>
      <c r="L667" s="139"/>
      <c r="M667" s="139"/>
      <c r="N667" s="15"/>
      <c r="O667" s="154"/>
      <c r="P667" s="85"/>
      <c r="Q667" s="85"/>
      <c r="R667" s="142"/>
      <c r="S667" s="5"/>
      <c r="T667" s="32"/>
      <c r="U667" s="15"/>
      <c r="V667" s="15"/>
    </row>
    <row r="668" spans="1:22" x14ac:dyDescent="0.25">
      <c r="A668" s="266"/>
      <c r="B668" s="134"/>
      <c r="C668" s="85"/>
      <c r="D668" s="85"/>
      <c r="E668" s="165">
        <f t="shared" si="61"/>
        <v>0</v>
      </c>
      <c r="F668" s="156">
        <f t="shared" si="63"/>
        <v>0</v>
      </c>
      <c r="G668" s="183">
        <f t="shared" si="62"/>
        <v>0</v>
      </c>
      <c r="H668" s="157">
        <f t="shared" si="64"/>
        <v>0</v>
      </c>
      <c r="I668" s="15"/>
      <c r="J668" s="15"/>
      <c r="K668" s="139"/>
      <c r="L668" s="139"/>
      <c r="M668" s="139"/>
      <c r="N668" s="15"/>
      <c r="O668" s="154"/>
      <c r="P668" s="85"/>
      <c r="Q668" s="85"/>
      <c r="R668" s="142"/>
      <c r="S668" s="5"/>
      <c r="T668" s="32"/>
      <c r="U668" s="15"/>
      <c r="V668" s="15"/>
    </row>
    <row r="669" spans="1:22" x14ac:dyDescent="0.25">
      <c r="A669" s="264">
        <v>41553</v>
      </c>
      <c r="B669" s="134"/>
      <c r="C669" s="85"/>
      <c r="D669" s="85"/>
      <c r="E669" s="165">
        <f t="shared" ref="E669:E732" si="65">C669-D669</f>
        <v>0</v>
      </c>
      <c r="F669" s="156">
        <f t="shared" si="63"/>
        <v>0</v>
      </c>
      <c r="G669" s="183">
        <f t="shared" si="62"/>
        <v>0</v>
      </c>
      <c r="H669" s="157">
        <f t="shared" si="64"/>
        <v>0</v>
      </c>
      <c r="I669" s="15"/>
      <c r="J669" s="15"/>
      <c r="K669" s="139"/>
      <c r="L669" s="139"/>
      <c r="M669" s="139"/>
      <c r="N669" s="15"/>
      <c r="O669" s="154"/>
      <c r="P669" s="85"/>
      <c r="Q669" s="85"/>
      <c r="R669" s="142"/>
      <c r="S669" s="5"/>
      <c r="T669" s="32"/>
      <c r="U669" s="15"/>
      <c r="V669" s="15"/>
    </row>
    <row r="670" spans="1:22" x14ac:dyDescent="0.25">
      <c r="A670" s="265"/>
      <c r="B670" s="134"/>
      <c r="C670" s="85"/>
      <c r="D670" s="85"/>
      <c r="E670" s="165">
        <f t="shared" si="65"/>
        <v>0</v>
      </c>
      <c r="F670" s="156">
        <f t="shared" si="63"/>
        <v>0</v>
      </c>
      <c r="G670" s="183">
        <f t="shared" si="62"/>
        <v>0</v>
      </c>
      <c r="H670" s="157">
        <f t="shared" si="64"/>
        <v>0</v>
      </c>
      <c r="I670" s="15"/>
      <c r="J670" s="15"/>
      <c r="K670" s="139"/>
      <c r="L670" s="139"/>
      <c r="M670" s="139"/>
      <c r="N670" s="15"/>
      <c r="O670" s="154"/>
      <c r="P670" s="85"/>
      <c r="Q670" s="85"/>
      <c r="R670" s="142"/>
      <c r="S670" s="5"/>
      <c r="T670" s="32"/>
      <c r="U670" s="15"/>
      <c r="V670" s="15"/>
    </row>
    <row r="671" spans="1:22" x14ac:dyDescent="0.25">
      <c r="A671" s="266"/>
      <c r="B671" s="134"/>
      <c r="C671" s="85"/>
      <c r="D671" s="85"/>
      <c r="E671" s="165">
        <f t="shared" si="65"/>
        <v>0</v>
      </c>
      <c r="F671" s="156">
        <f t="shared" si="63"/>
        <v>0</v>
      </c>
      <c r="G671" s="183">
        <f t="shared" si="62"/>
        <v>0</v>
      </c>
      <c r="H671" s="157">
        <f t="shared" si="64"/>
        <v>0</v>
      </c>
      <c r="I671" s="15"/>
      <c r="J671" s="15"/>
      <c r="K671" s="139"/>
      <c r="L671" s="139"/>
      <c r="M671" s="139"/>
      <c r="N671" s="15"/>
      <c r="O671" s="154"/>
      <c r="P671" s="85"/>
      <c r="Q671" s="85"/>
      <c r="R671" s="142"/>
      <c r="S671" s="5"/>
      <c r="T671" s="32"/>
      <c r="U671" s="15"/>
      <c r="V671" s="15"/>
    </row>
    <row r="672" spans="1:22" x14ac:dyDescent="0.25">
      <c r="A672" s="264">
        <v>41554</v>
      </c>
      <c r="B672" s="134"/>
      <c r="C672" s="85"/>
      <c r="D672" s="85"/>
      <c r="E672" s="165">
        <f t="shared" si="65"/>
        <v>0</v>
      </c>
      <c r="F672" s="156">
        <f t="shared" si="63"/>
        <v>0</v>
      </c>
      <c r="G672" s="183">
        <f t="shared" si="62"/>
        <v>0</v>
      </c>
      <c r="H672" s="157">
        <f t="shared" si="64"/>
        <v>0</v>
      </c>
      <c r="I672" s="15"/>
      <c r="J672" s="15"/>
      <c r="K672" s="139"/>
      <c r="L672" s="139"/>
      <c r="M672" s="139"/>
      <c r="N672" s="15"/>
      <c r="O672" s="154"/>
      <c r="P672" s="85"/>
      <c r="Q672" s="85"/>
      <c r="R672" s="142"/>
      <c r="S672" s="5"/>
      <c r="T672" s="32"/>
      <c r="U672" s="15"/>
      <c r="V672" s="15"/>
    </row>
    <row r="673" spans="1:22" x14ac:dyDescent="0.25">
      <c r="A673" s="265"/>
      <c r="B673" s="134"/>
      <c r="C673" s="85"/>
      <c r="D673" s="85"/>
      <c r="E673" s="165">
        <f t="shared" si="65"/>
        <v>0</v>
      </c>
      <c r="F673" s="156">
        <f t="shared" si="63"/>
        <v>0</v>
      </c>
      <c r="G673" s="183">
        <f t="shared" si="62"/>
        <v>0</v>
      </c>
      <c r="H673" s="157">
        <f t="shared" si="64"/>
        <v>0</v>
      </c>
      <c r="I673" s="15"/>
      <c r="J673" s="15"/>
      <c r="K673" s="139"/>
      <c r="L673" s="139"/>
      <c r="M673" s="139"/>
      <c r="N673" s="15"/>
      <c r="O673" s="154"/>
      <c r="P673" s="85"/>
      <c r="Q673" s="85"/>
      <c r="R673" s="142"/>
      <c r="S673" s="5"/>
      <c r="T673" s="32"/>
      <c r="U673" s="15"/>
      <c r="V673" s="15"/>
    </row>
    <row r="674" spans="1:22" x14ac:dyDescent="0.25">
      <c r="A674" s="266"/>
      <c r="B674" s="134"/>
      <c r="C674" s="85"/>
      <c r="D674" s="85"/>
      <c r="E674" s="165">
        <f t="shared" si="65"/>
        <v>0</v>
      </c>
      <c r="F674" s="156">
        <f t="shared" si="63"/>
        <v>0</v>
      </c>
      <c r="G674" s="183">
        <f t="shared" si="62"/>
        <v>0</v>
      </c>
      <c r="H674" s="157">
        <f t="shared" si="64"/>
        <v>0</v>
      </c>
      <c r="I674" s="15"/>
      <c r="J674" s="15"/>
      <c r="K674" s="139"/>
      <c r="L674" s="139"/>
      <c r="M674" s="139"/>
      <c r="N674" s="15"/>
      <c r="O674" s="154"/>
      <c r="P674" s="85"/>
      <c r="Q674" s="85"/>
      <c r="R674" s="142"/>
      <c r="S674" s="5"/>
      <c r="T674" s="32"/>
      <c r="U674" s="15"/>
      <c r="V674" s="15"/>
    </row>
    <row r="675" spans="1:22" x14ac:dyDescent="0.25">
      <c r="A675" s="264">
        <v>41555</v>
      </c>
      <c r="B675" s="134"/>
      <c r="C675" s="85"/>
      <c r="D675" s="85"/>
      <c r="E675" s="165">
        <f t="shared" si="65"/>
        <v>0</v>
      </c>
      <c r="F675" s="156">
        <f t="shared" si="63"/>
        <v>0</v>
      </c>
      <c r="G675" s="183">
        <f t="shared" si="62"/>
        <v>0</v>
      </c>
      <c r="H675" s="157">
        <f t="shared" si="64"/>
        <v>0</v>
      </c>
      <c r="I675" s="15"/>
      <c r="J675" s="15"/>
      <c r="K675" s="139"/>
      <c r="L675" s="139"/>
      <c r="M675" s="139"/>
      <c r="N675" s="15"/>
      <c r="O675" s="154"/>
      <c r="P675" s="85"/>
      <c r="Q675" s="85"/>
      <c r="R675" s="142"/>
      <c r="S675" s="5"/>
      <c r="T675" s="32"/>
      <c r="U675" s="15"/>
      <c r="V675" s="15"/>
    </row>
    <row r="676" spans="1:22" x14ac:dyDescent="0.25">
      <c r="A676" s="265"/>
      <c r="B676" s="134"/>
      <c r="C676" s="85"/>
      <c r="D676" s="85"/>
      <c r="E676" s="165">
        <f t="shared" si="65"/>
        <v>0</v>
      </c>
      <c r="F676" s="156">
        <f t="shared" si="63"/>
        <v>0</v>
      </c>
      <c r="G676" s="183">
        <f t="shared" si="62"/>
        <v>0</v>
      </c>
      <c r="H676" s="157">
        <f t="shared" si="64"/>
        <v>0</v>
      </c>
      <c r="I676" s="15"/>
      <c r="J676" s="15"/>
      <c r="K676" s="139"/>
      <c r="L676" s="139"/>
      <c r="M676" s="139"/>
      <c r="N676" s="15"/>
      <c r="O676" s="154"/>
      <c r="P676" s="85"/>
      <c r="Q676" s="85"/>
      <c r="R676" s="142"/>
      <c r="S676" s="5"/>
      <c r="T676" s="32"/>
      <c r="U676" s="15"/>
      <c r="V676" s="15"/>
    </row>
    <row r="677" spans="1:22" x14ac:dyDescent="0.25">
      <c r="A677" s="266"/>
      <c r="B677" s="134"/>
      <c r="C677" s="85"/>
      <c r="D677" s="85"/>
      <c r="E677" s="165">
        <f t="shared" si="65"/>
        <v>0</v>
      </c>
      <c r="F677" s="156">
        <f t="shared" si="63"/>
        <v>0</v>
      </c>
      <c r="G677" s="183">
        <f t="shared" si="62"/>
        <v>0</v>
      </c>
      <c r="H677" s="157">
        <f t="shared" si="64"/>
        <v>0</v>
      </c>
      <c r="I677" s="15"/>
      <c r="J677" s="15"/>
      <c r="K677" s="139"/>
      <c r="L677" s="139"/>
      <c r="M677" s="139"/>
      <c r="N677" s="15"/>
      <c r="O677" s="154"/>
      <c r="P677" s="85"/>
      <c r="Q677" s="85"/>
      <c r="R677" s="142"/>
      <c r="S677" s="5"/>
      <c r="T677" s="32"/>
      <c r="U677" s="15"/>
      <c r="V677" s="15"/>
    </row>
    <row r="678" spans="1:22" x14ac:dyDescent="0.25">
      <c r="A678" s="264">
        <v>41556</v>
      </c>
      <c r="B678" s="134"/>
      <c r="C678" s="85"/>
      <c r="D678" s="85"/>
      <c r="E678" s="165">
        <f t="shared" si="65"/>
        <v>0</v>
      </c>
      <c r="F678" s="156">
        <f t="shared" si="63"/>
        <v>0</v>
      </c>
      <c r="G678" s="183">
        <f t="shared" si="62"/>
        <v>0</v>
      </c>
      <c r="H678" s="157">
        <f t="shared" si="64"/>
        <v>0</v>
      </c>
      <c r="I678" s="15"/>
      <c r="J678" s="15"/>
      <c r="K678" s="139"/>
      <c r="L678" s="139"/>
      <c r="M678" s="139"/>
      <c r="N678" s="15"/>
      <c r="O678" s="154"/>
      <c r="P678" s="85"/>
      <c r="Q678" s="85"/>
      <c r="R678" s="142"/>
      <c r="S678" s="5"/>
      <c r="T678" s="32"/>
      <c r="U678" s="15"/>
      <c r="V678" s="15"/>
    </row>
    <row r="679" spans="1:22" x14ac:dyDescent="0.25">
      <c r="A679" s="265"/>
      <c r="B679" s="134"/>
      <c r="C679" s="85"/>
      <c r="D679" s="85"/>
      <c r="E679" s="165">
        <f t="shared" si="65"/>
        <v>0</v>
      </c>
      <c r="F679" s="156">
        <f t="shared" si="63"/>
        <v>0</v>
      </c>
      <c r="G679" s="183">
        <f t="shared" si="62"/>
        <v>0</v>
      </c>
      <c r="H679" s="157">
        <f t="shared" si="64"/>
        <v>0</v>
      </c>
      <c r="I679" s="15"/>
      <c r="J679" s="15"/>
      <c r="K679" s="139"/>
      <c r="L679" s="139"/>
      <c r="M679" s="139"/>
      <c r="N679" s="15"/>
      <c r="O679" s="154"/>
      <c r="P679" s="85"/>
      <c r="Q679" s="85"/>
      <c r="R679" s="142"/>
      <c r="S679" s="5"/>
      <c r="T679" s="32"/>
      <c r="U679" s="15"/>
      <c r="V679" s="15"/>
    </row>
    <row r="680" spans="1:22" x14ac:dyDescent="0.25">
      <c r="A680" s="266"/>
      <c r="B680" s="134"/>
      <c r="C680" s="85"/>
      <c r="D680" s="85"/>
      <c r="E680" s="165">
        <f t="shared" si="65"/>
        <v>0</v>
      </c>
      <c r="F680" s="156">
        <f t="shared" si="63"/>
        <v>0</v>
      </c>
      <c r="G680" s="183">
        <f t="shared" si="62"/>
        <v>0</v>
      </c>
      <c r="H680" s="157">
        <f t="shared" si="64"/>
        <v>0</v>
      </c>
      <c r="I680" s="15"/>
      <c r="J680" s="15"/>
      <c r="K680" s="139"/>
      <c r="L680" s="139"/>
      <c r="M680" s="139"/>
      <c r="N680" s="15"/>
      <c r="O680" s="154"/>
      <c r="P680" s="85"/>
      <c r="Q680" s="85"/>
      <c r="R680" s="142"/>
      <c r="S680" s="5"/>
      <c r="T680" s="32"/>
      <c r="U680" s="15"/>
      <c r="V680" s="15"/>
    </row>
    <row r="681" spans="1:22" x14ac:dyDescent="0.25">
      <c r="A681" s="264">
        <v>41557</v>
      </c>
      <c r="B681" s="134"/>
      <c r="C681" s="85"/>
      <c r="D681" s="85"/>
      <c r="E681" s="165">
        <f t="shared" si="65"/>
        <v>0</v>
      </c>
      <c r="F681" s="156">
        <f t="shared" si="63"/>
        <v>0</v>
      </c>
      <c r="G681" s="183">
        <f t="shared" si="62"/>
        <v>0</v>
      </c>
      <c r="H681" s="157">
        <f t="shared" si="64"/>
        <v>0</v>
      </c>
      <c r="I681" s="15"/>
      <c r="J681" s="15"/>
      <c r="K681" s="139"/>
      <c r="L681" s="139"/>
      <c r="M681" s="139"/>
      <c r="N681" s="15"/>
      <c r="O681" s="154"/>
      <c r="P681" s="85"/>
      <c r="Q681" s="85"/>
      <c r="R681" s="142"/>
      <c r="S681" s="5"/>
      <c r="T681" s="32"/>
      <c r="U681" s="15"/>
      <c r="V681" s="15"/>
    </row>
    <row r="682" spans="1:22" x14ac:dyDescent="0.25">
      <c r="A682" s="265"/>
      <c r="B682" s="134"/>
      <c r="C682" s="85"/>
      <c r="D682" s="85"/>
      <c r="E682" s="165">
        <f t="shared" si="65"/>
        <v>0</v>
      </c>
      <c r="F682" s="156">
        <f t="shared" si="63"/>
        <v>0</v>
      </c>
      <c r="G682" s="183">
        <f t="shared" si="62"/>
        <v>0</v>
      </c>
      <c r="H682" s="157">
        <f t="shared" si="64"/>
        <v>0</v>
      </c>
      <c r="I682" s="15"/>
      <c r="J682" s="15"/>
      <c r="K682" s="139"/>
      <c r="L682" s="139"/>
      <c r="M682" s="139"/>
      <c r="N682" s="15"/>
      <c r="O682" s="154"/>
      <c r="P682" s="85"/>
      <c r="Q682" s="85"/>
      <c r="R682" s="142"/>
      <c r="S682" s="5"/>
      <c r="T682" s="32"/>
      <c r="U682" s="15"/>
      <c r="V682" s="15"/>
    </row>
    <row r="683" spans="1:22" x14ac:dyDescent="0.25">
      <c r="A683" s="266"/>
      <c r="B683" s="134"/>
      <c r="C683" s="85"/>
      <c r="D683" s="85"/>
      <c r="E683" s="165">
        <f t="shared" si="65"/>
        <v>0</v>
      </c>
      <c r="F683" s="156">
        <f t="shared" si="63"/>
        <v>0</v>
      </c>
      <c r="G683" s="183">
        <f t="shared" si="62"/>
        <v>0</v>
      </c>
      <c r="H683" s="157">
        <f t="shared" si="64"/>
        <v>0</v>
      </c>
      <c r="I683" s="15"/>
      <c r="J683" s="15"/>
      <c r="K683" s="139"/>
      <c r="L683" s="139"/>
      <c r="M683" s="139"/>
      <c r="N683" s="15"/>
      <c r="O683" s="154"/>
      <c r="P683" s="85"/>
      <c r="Q683" s="85"/>
      <c r="R683" s="142"/>
      <c r="S683" s="5"/>
      <c r="T683" s="32"/>
      <c r="U683" s="15"/>
      <c r="V683" s="15"/>
    </row>
    <row r="684" spans="1:22" x14ac:dyDescent="0.25">
      <c r="A684" s="264">
        <v>41558</v>
      </c>
      <c r="B684" s="134"/>
      <c r="C684" s="85"/>
      <c r="D684" s="85"/>
      <c r="E684" s="165">
        <f t="shared" si="65"/>
        <v>0</v>
      </c>
      <c r="F684" s="156">
        <f t="shared" si="63"/>
        <v>0</v>
      </c>
      <c r="G684" s="183">
        <f t="shared" si="62"/>
        <v>0</v>
      </c>
      <c r="H684" s="157">
        <f t="shared" si="64"/>
        <v>0</v>
      </c>
      <c r="I684" s="15"/>
      <c r="J684" s="15"/>
      <c r="K684" s="139"/>
      <c r="L684" s="139"/>
      <c r="M684" s="139"/>
      <c r="N684" s="15"/>
      <c r="O684" s="154"/>
      <c r="P684" s="85"/>
      <c r="Q684" s="85"/>
      <c r="R684" s="142"/>
      <c r="S684" s="5"/>
      <c r="T684" s="32"/>
      <c r="U684" s="15"/>
      <c r="V684" s="15"/>
    </row>
    <row r="685" spans="1:22" x14ac:dyDescent="0.25">
      <c r="A685" s="265"/>
      <c r="B685" s="134"/>
      <c r="C685" s="85"/>
      <c r="D685" s="85"/>
      <c r="E685" s="165">
        <f t="shared" si="65"/>
        <v>0</v>
      </c>
      <c r="F685" s="156">
        <f t="shared" si="63"/>
        <v>0</v>
      </c>
      <c r="G685" s="183">
        <f t="shared" ref="G685:G748" si="66">F685/30*100</f>
        <v>0</v>
      </c>
      <c r="H685" s="157">
        <f t="shared" si="64"/>
        <v>0</v>
      </c>
      <c r="I685" s="15"/>
      <c r="J685" s="15"/>
      <c r="K685" s="139"/>
      <c r="L685" s="139"/>
      <c r="M685" s="139"/>
      <c r="N685" s="15"/>
      <c r="O685" s="154"/>
      <c r="P685" s="85"/>
      <c r="Q685" s="85"/>
      <c r="R685" s="142"/>
      <c r="S685" s="5"/>
      <c r="T685" s="32"/>
      <c r="U685" s="15"/>
      <c r="V685" s="15"/>
    </row>
    <row r="686" spans="1:22" x14ac:dyDescent="0.25">
      <c r="A686" s="266"/>
      <c r="B686" s="134"/>
      <c r="C686" s="85"/>
      <c r="D686" s="85"/>
      <c r="E686" s="165">
        <f t="shared" si="65"/>
        <v>0</v>
      </c>
      <c r="F686" s="156">
        <f t="shared" si="63"/>
        <v>0</v>
      </c>
      <c r="G686" s="183">
        <f t="shared" si="66"/>
        <v>0</v>
      </c>
      <c r="H686" s="157">
        <f t="shared" si="64"/>
        <v>0</v>
      </c>
      <c r="I686" s="15"/>
      <c r="J686" s="15"/>
      <c r="K686" s="139"/>
      <c r="L686" s="139"/>
      <c r="M686" s="139"/>
      <c r="N686" s="15"/>
      <c r="O686" s="154"/>
      <c r="P686" s="85"/>
      <c r="Q686" s="85"/>
      <c r="R686" s="142"/>
      <c r="S686" s="5"/>
      <c r="T686" s="32"/>
      <c r="U686" s="15"/>
      <c r="V686" s="15"/>
    </row>
    <row r="687" spans="1:22" x14ac:dyDescent="0.25">
      <c r="A687" s="264">
        <v>41559</v>
      </c>
      <c r="B687" s="134"/>
      <c r="C687" s="85"/>
      <c r="D687" s="85"/>
      <c r="E687" s="165">
        <f t="shared" si="65"/>
        <v>0</v>
      </c>
      <c r="F687" s="156">
        <f t="shared" si="63"/>
        <v>0</v>
      </c>
      <c r="G687" s="183">
        <f t="shared" si="66"/>
        <v>0</v>
      </c>
      <c r="H687" s="157">
        <f t="shared" si="64"/>
        <v>0</v>
      </c>
      <c r="I687" s="15"/>
      <c r="J687" s="15"/>
      <c r="K687" s="139"/>
      <c r="L687" s="139"/>
      <c r="M687" s="139"/>
      <c r="N687" s="15"/>
      <c r="O687" s="154"/>
      <c r="P687" s="85"/>
      <c r="Q687" s="85"/>
      <c r="R687" s="142"/>
      <c r="S687" s="5"/>
      <c r="T687" s="32"/>
      <c r="U687" s="15"/>
      <c r="V687" s="15"/>
    </row>
    <row r="688" spans="1:22" x14ac:dyDescent="0.25">
      <c r="A688" s="265"/>
      <c r="B688" s="134"/>
      <c r="C688" s="85"/>
      <c r="D688" s="85"/>
      <c r="E688" s="165">
        <f t="shared" si="65"/>
        <v>0</v>
      </c>
      <c r="F688" s="156">
        <f t="shared" si="63"/>
        <v>0</v>
      </c>
      <c r="G688" s="183">
        <f t="shared" si="66"/>
        <v>0</v>
      </c>
      <c r="H688" s="157">
        <f t="shared" si="64"/>
        <v>0</v>
      </c>
      <c r="I688" s="15"/>
      <c r="J688" s="15"/>
      <c r="K688" s="139"/>
      <c r="L688" s="139"/>
      <c r="M688" s="139"/>
      <c r="N688" s="15"/>
      <c r="O688" s="154"/>
      <c r="P688" s="85"/>
      <c r="Q688" s="85"/>
      <c r="R688" s="142"/>
      <c r="S688" s="5"/>
      <c r="T688" s="32"/>
      <c r="U688" s="15"/>
      <c r="V688" s="15"/>
    </row>
    <row r="689" spans="1:22" x14ac:dyDescent="0.25">
      <c r="A689" s="266"/>
      <c r="B689" s="134"/>
      <c r="C689" s="85"/>
      <c r="D689" s="85"/>
      <c r="E689" s="165">
        <f t="shared" si="65"/>
        <v>0</v>
      </c>
      <c r="F689" s="156">
        <f t="shared" si="63"/>
        <v>0</v>
      </c>
      <c r="G689" s="183">
        <f t="shared" si="66"/>
        <v>0</v>
      </c>
      <c r="H689" s="157">
        <f t="shared" si="64"/>
        <v>0</v>
      </c>
      <c r="I689" s="15"/>
      <c r="J689" s="15"/>
      <c r="K689" s="139"/>
      <c r="L689" s="139"/>
      <c r="M689" s="139"/>
      <c r="N689" s="15"/>
      <c r="O689" s="154"/>
      <c r="P689" s="85"/>
      <c r="Q689" s="85"/>
      <c r="R689" s="142"/>
      <c r="S689" s="5"/>
      <c r="T689" s="32"/>
      <c r="U689" s="15"/>
      <c r="V689" s="15"/>
    </row>
    <row r="690" spans="1:22" x14ac:dyDescent="0.25">
      <c r="A690" s="264">
        <v>41560</v>
      </c>
      <c r="B690" s="134"/>
      <c r="C690" s="85"/>
      <c r="D690" s="85"/>
      <c r="E690" s="165">
        <f t="shared" si="65"/>
        <v>0</v>
      </c>
      <c r="F690" s="156">
        <f t="shared" si="63"/>
        <v>0</v>
      </c>
      <c r="G690" s="183">
        <f t="shared" si="66"/>
        <v>0</v>
      </c>
      <c r="H690" s="157">
        <f t="shared" si="64"/>
        <v>0</v>
      </c>
      <c r="I690" s="15"/>
      <c r="J690" s="15"/>
      <c r="K690" s="139"/>
      <c r="L690" s="139"/>
      <c r="M690" s="139"/>
      <c r="N690" s="15"/>
      <c r="O690" s="154"/>
      <c r="P690" s="85"/>
      <c r="Q690" s="85"/>
      <c r="R690" s="142"/>
      <c r="S690" s="5"/>
      <c r="T690" s="32"/>
      <c r="U690" s="15"/>
      <c r="V690" s="15"/>
    </row>
    <row r="691" spans="1:22" x14ac:dyDescent="0.25">
      <c r="A691" s="265"/>
      <c r="B691" s="134"/>
      <c r="C691" s="85"/>
      <c r="D691" s="85"/>
      <c r="E691" s="165">
        <f t="shared" si="65"/>
        <v>0</v>
      </c>
      <c r="F691" s="156">
        <f t="shared" si="63"/>
        <v>0</v>
      </c>
      <c r="G691" s="183">
        <f t="shared" si="66"/>
        <v>0</v>
      </c>
      <c r="H691" s="157">
        <f t="shared" si="64"/>
        <v>0</v>
      </c>
      <c r="I691" s="15"/>
      <c r="J691" s="15"/>
      <c r="K691" s="139"/>
      <c r="L691" s="139"/>
      <c r="M691" s="139"/>
      <c r="N691" s="15"/>
      <c r="O691" s="154"/>
      <c r="P691" s="85"/>
      <c r="Q691" s="85"/>
      <c r="R691" s="142"/>
      <c r="S691" s="5"/>
      <c r="T691" s="32"/>
      <c r="U691" s="15"/>
      <c r="V691" s="15"/>
    </row>
    <row r="692" spans="1:22" x14ac:dyDescent="0.25">
      <c r="A692" s="266"/>
      <c r="B692" s="134"/>
      <c r="C692" s="85"/>
      <c r="D692" s="85"/>
      <c r="E692" s="165">
        <f t="shared" si="65"/>
        <v>0</v>
      </c>
      <c r="F692" s="156">
        <f t="shared" si="63"/>
        <v>0</v>
      </c>
      <c r="G692" s="183">
        <f t="shared" si="66"/>
        <v>0</v>
      </c>
      <c r="H692" s="157">
        <f t="shared" si="64"/>
        <v>0</v>
      </c>
      <c r="I692" s="15"/>
      <c r="J692" s="15"/>
      <c r="K692" s="139"/>
      <c r="L692" s="139"/>
      <c r="M692" s="139"/>
      <c r="N692" s="15"/>
      <c r="O692" s="154"/>
      <c r="P692" s="85"/>
      <c r="Q692" s="85"/>
      <c r="R692" s="142"/>
      <c r="S692" s="5"/>
      <c r="T692" s="32"/>
      <c r="U692" s="15"/>
      <c r="V692" s="15"/>
    </row>
    <row r="693" spans="1:22" x14ac:dyDescent="0.25">
      <c r="A693" s="264">
        <v>41561</v>
      </c>
      <c r="B693" s="134"/>
      <c r="C693" s="85"/>
      <c r="D693" s="85"/>
      <c r="E693" s="165">
        <f t="shared" si="65"/>
        <v>0</v>
      </c>
      <c r="F693" s="156">
        <f t="shared" si="63"/>
        <v>0</v>
      </c>
      <c r="G693" s="183">
        <f t="shared" si="66"/>
        <v>0</v>
      </c>
      <c r="H693" s="157">
        <f t="shared" si="64"/>
        <v>0</v>
      </c>
      <c r="I693" s="15"/>
      <c r="J693" s="15"/>
      <c r="K693" s="139"/>
      <c r="L693" s="139"/>
      <c r="M693" s="139"/>
      <c r="N693" s="15"/>
      <c r="O693" s="154"/>
      <c r="P693" s="85"/>
      <c r="Q693" s="85"/>
      <c r="R693" s="142"/>
      <c r="S693" s="5"/>
      <c r="T693" s="32"/>
      <c r="U693" s="15"/>
      <c r="V693" s="15"/>
    </row>
    <row r="694" spans="1:22" x14ac:dyDescent="0.25">
      <c r="A694" s="265"/>
      <c r="B694" s="134"/>
      <c r="C694" s="85"/>
      <c r="D694" s="85"/>
      <c r="E694" s="165">
        <f t="shared" si="65"/>
        <v>0</v>
      </c>
      <c r="F694" s="156">
        <f t="shared" si="63"/>
        <v>0</v>
      </c>
      <c r="G694" s="183">
        <f t="shared" si="66"/>
        <v>0</v>
      </c>
      <c r="H694" s="157">
        <f t="shared" si="64"/>
        <v>0</v>
      </c>
      <c r="I694" s="15"/>
      <c r="J694" s="15"/>
      <c r="K694" s="139"/>
      <c r="L694" s="139"/>
      <c r="M694" s="139"/>
      <c r="N694" s="15"/>
      <c r="O694" s="154"/>
      <c r="P694" s="85"/>
      <c r="Q694" s="85"/>
      <c r="R694" s="142"/>
      <c r="S694" s="5"/>
      <c r="T694" s="32"/>
      <c r="U694" s="15"/>
      <c r="V694" s="15"/>
    </row>
    <row r="695" spans="1:22" x14ac:dyDescent="0.25">
      <c r="A695" s="266"/>
      <c r="B695" s="134"/>
      <c r="C695" s="85"/>
      <c r="D695" s="85"/>
      <c r="E695" s="165">
        <f t="shared" si="65"/>
        <v>0</v>
      </c>
      <c r="F695" s="156">
        <f t="shared" si="63"/>
        <v>0</v>
      </c>
      <c r="G695" s="183">
        <f t="shared" si="66"/>
        <v>0</v>
      </c>
      <c r="H695" s="157">
        <f t="shared" si="64"/>
        <v>0</v>
      </c>
      <c r="I695" s="15"/>
      <c r="J695" s="15"/>
      <c r="K695" s="139"/>
      <c r="L695" s="139"/>
      <c r="M695" s="139"/>
      <c r="N695" s="15"/>
      <c r="O695" s="154"/>
      <c r="P695" s="85"/>
      <c r="Q695" s="85"/>
      <c r="R695" s="142"/>
      <c r="S695" s="5"/>
      <c r="T695" s="32"/>
      <c r="U695" s="15"/>
      <c r="V695" s="15"/>
    </row>
    <row r="696" spans="1:22" x14ac:dyDescent="0.25">
      <c r="A696" s="264">
        <v>41562</v>
      </c>
      <c r="B696" s="134"/>
      <c r="C696" s="85"/>
      <c r="D696" s="85"/>
      <c r="E696" s="165">
        <f t="shared" si="65"/>
        <v>0</v>
      </c>
      <c r="F696" s="156">
        <f t="shared" si="63"/>
        <v>0</v>
      </c>
      <c r="G696" s="183">
        <f t="shared" si="66"/>
        <v>0</v>
      </c>
      <c r="H696" s="157">
        <f t="shared" si="64"/>
        <v>0</v>
      </c>
      <c r="I696" s="15"/>
      <c r="J696" s="15"/>
      <c r="K696" s="139"/>
      <c r="L696" s="139"/>
      <c r="M696" s="139"/>
      <c r="N696" s="15"/>
      <c r="O696" s="154"/>
      <c r="P696" s="85"/>
      <c r="Q696" s="85"/>
      <c r="R696" s="142"/>
      <c r="S696" s="5"/>
      <c r="T696" s="32"/>
      <c r="U696" s="15"/>
      <c r="V696" s="15"/>
    </row>
    <row r="697" spans="1:22" x14ac:dyDescent="0.25">
      <c r="A697" s="265"/>
      <c r="B697" s="134"/>
      <c r="C697" s="85"/>
      <c r="D697" s="85"/>
      <c r="E697" s="165">
        <f t="shared" si="65"/>
        <v>0</v>
      </c>
      <c r="F697" s="156">
        <f t="shared" si="63"/>
        <v>0</v>
      </c>
      <c r="G697" s="183">
        <f t="shared" si="66"/>
        <v>0</v>
      </c>
      <c r="H697" s="157">
        <f t="shared" si="64"/>
        <v>0</v>
      </c>
      <c r="I697" s="15"/>
      <c r="J697" s="15"/>
      <c r="K697" s="139"/>
      <c r="L697" s="139"/>
      <c r="M697" s="139"/>
      <c r="N697" s="15"/>
      <c r="O697" s="154"/>
      <c r="P697" s="85"/>
      <c r="Q697" s="85"/>
      <c r="R697" s="142"/>
      <c r="S697" s="5"/>
      <c r="T697" s="32"/>
      <c r="U697" s="15"/>
      <c r="V697" s="15"/>
    </row>
    <row r="698" spans="1:22" x14ac:dyDescent="0.25">
      <c r="A698" s="266"/>
      <c r="B698" s="134"/>
      <c r="C698" s="85"/>
      <c r="D698" s="85"/>
      <c r="E698" s="165">
        <f t="shared" si="65"/>
        <v>0</v>
      </c>
      <c r="F698" s="156">
        <f t="shared" si="63"/>
        <v>0</v>
      </c>
      <c r="G698" s="183">
        <f t="shared" si="66"/>
        <v>0</v>
      </c>
      <c r="H698" s="157">
        <f t="shared" si="64"/>
        <v>0</v>
      </c>
      <c r="I698" s="15"/>
      <c r="J698" s="15"/>
      <c r="K698" s="139"/>
      <c r="L698" s="139"/>
      <c r="M698" s="139"/>
      <c r="N698" s="15"/>
      <c r="O698" s="154"/>
      <c r="P698" s="85"/>
      <c r="Q698" s="85"/>
      <c r="R698" s="142"/>
      <c r="S698" s="5"/>
      <c r="T698" s="32"/>
      <c r="U698" s="15"/>
      <c r="V698" s="15"/>
    </row>
    <row r="699" spans="1:22" x14ac:dyDescent="0.25">
      <c r="A699" s="264">
        <v>41563</v>
      </c>
      <c r="B699" s="134"/>
      <c r="C699" s="85"/>
      <c r="D699" s="85"/>
      <c r="E699" s="165">
        <f t="shared" si="65"/>
        <v>0</v>
      </c>
      <c r="F699" s="156">
        <f t="shared" si="63"/>
        <v>0</v>
      </c>
      <c r="G699" s="183">
        <f t="shared" si="66"/>
        <v>0</v>
      </c>
      <c r="H699" s="157">
        <f t="shared" si="64"/>
        <v>0</v>
      </c>
      <c r="I699" s="15"/>
      <c r="J699" s="15"/>
      <c r="K699" s="139"/>
      <c r="L699" s="139"/>
      <c r="M699" s="139"/>
      <c r="N699" s="15"/>
      <c r="O699" s="154"/>
      <c r="P699" s="85"/>
      <c r="Q699" s="85"/>
      <c r="R699" s="142"/>
      <c r="S699" s="5"/>
      <c r="T699" s="32"/>
      <c r="U699" s="15"/>
      <c r="V699" s="15"/>
    </row>
    <row r="700" spans="1:22" x14ac:dyDescent="0.25">
      <c r="A700" s="265"/>
      <c r="B700" s="134"/>
      <c r="C700" s="85"/>
      <c r="D700" s="85"/>
      <c r="E700" s="165">
        <f t="shared" si="65"/>
        <v>0</v>
      </c>
      <c r="F700" s="156">
        <f t="shared" si="63"/>
        <v>0</v>
      </c>
      <c r="G700" s="183">
        <f t="shared" si="66"/>
        <v>0</v>
      </c>
      <c r="H700" s="157">
        <f t="shared" si="64"/>
        <v>0</v>
      </c>
      <c r="I700" s="15"/>
      <c r="J700" s="15"/>
      <c r="K700" s="139"/>
      <c r="L700" s="139"/>
      <c r="M700" s="139"/>
      <c r="N700" s="15"/>
      <c r="O700" s="154"/>
      <c r="P700" s="85"/>
      <c r="Q700" s="85"/>
      <c r="R700" s="142"/>
      <c r="S700" s="5"/>
      <c r="T700" s="32"/>
      <c r="U700" s="15"/>
      <c r="V700" s="15"/>
    </row>
    <row r="701" spans="1:22" x14ac:dyDescent="0.25">
      <c r="A701" s="266"/>
      <c r="B701" s="134"/>
      <c r="C701" s="85"/>
      <c r="D701" s="85"/>
      <c r="E701" s="165">
        <f t="shared" si="65"/>
        <v>0</v>
      </c>
      <c r="F701" s="156">
        <f t="shared" si="63"/>
        <v>0</v>
      </c>
      <c r="G701" s="183">
        <f t="shared" si="66"/>
        <v>0</v>
      </c>
      <c r="H701" s="157">
        <f t="shared" si="64"/>
        <v>0</v>
      </c>
      <c r="I701" s="15"/>
      <c r="J701" s="15"/>
      <c r="K701" s="139"/>
      <c r="L701" s="139"/>
      <c r="M701" s="139"/>
      <c r="N701" s="15"/>
      <c r="O701" s="154"/>
      <c r="P701" s="85"/>
      <c r="Q701" s="85"/>
      <c r="R701" s="142"/>
      <c r="S701" s="5"/>
      <c r="T701" s="32"/>
      <c r="U701" s="15"/>
      <c r="V701" s="15"/>
    </row>
    <row r="702" spans="1:22" x14ac:dyDescent="0.25">
      <c r="A702" s="264">
        <v>41564</v>
      </c>
      <c r="B702" s="134"/>
      <c r="C702" s="85"/>
      <c r="D702" s="85"/>
      <c r="E702" s="165">
        <f t="shared" si="65"/>
        <v>0</v>
      </c>
      <c r="F702" s="156">
        <f t="shared" si="63"/>
        <v>0</v>
      </c>
      <c r="G702" s="183">
        <f t="shared" si="66"/>
        <v>0</v>
      </c>
      <c r="H702" s="157">
        <f t="shared" si="64"/>
        <v>0</v>
      </c>
      <c r="I702" s="15"/>
      <c r="J702" s="15"/>
      <c r="K702" s="139"/>
      <c r="L702" s="139"/>
      <c r="M702" s="139"/>
      <c r="N702" s="15"/>
      <c r="O702" s="154"/>
      <c r="P702" s="85"/>
      <c r="Q702" s="85"/>
      <c r="R702" s="142"/>
      <c r="S702" s="5"/>
      <c r="T702" s="32"/>
      <c r="U702" s="15"/>
      <c r="V702" s="15"/>
    </row>
    <row r="703" spans="1:22" x14ac:dyDescent="0.25">
      <c r="A703" s="265"/>
      <c r="B703" s="134"/>
      <c r="C703" s="85"/>
      <c r="D703" s="85"/>
      <c r="E703" s="165">
        <f t="shared" si="65"/>
        <v>0</v>
      </c>
      <c r="F703" s="156">
        <f t="shared" si="63"/>
        <v>0</v>
      </c>
      <c r="G703" s="183">
        <f t="shared" si="66"/>
        <v>0</v>
      </c>
      <c r="H703" s="157">
        <f t="shared" si="64"/>
        <v>0</v>
      </c>
      <c r="I703" s="15"/>
      <c r="J703" s="15"/>
      <c r="K703" s="139"/>
      <c r="L703" s="139"/>
      <c r="M703" s="139"/>
      <c r="N703" s="15"/>
      <c r="O703" s="154"/>
      <c r="P703" s="85"/>
      <c r="Q703" s="85"/>
      <c r="R703" s="142"/>
      <c r="S703" s="5"/>
      <c r="T703" s="32"/>
      <c r="U703" s="15"/>
      <c r="V703" s="15"/>
    </row>
    <row r="704" spans="1:22" x14ac:dyDescent="0.25">
      <c r="A704" s="266"/>
      <c r="B704" s="134"/>
      <c r="C704" s="85"/>
      <c r="D704" s="85"/>
      <c r="E704" s="165">
        <f t="shared" si="65"/>
        <v>0</v>
      </c>
      <c r="F704" s="156">
        <f t="shared" si="63"/>
        <v>0</v>
      </c>
      <c r="G704" s="183">
        <f t="shared" si="66"/>
        <v>0</v>
      </c>
      <c r="H704" s="157">
        <f t="shared" si="64"/>
        <v>0</v>
      </c>
      <c r="I704" s="15"/>
      <c r="J704" s="15"/>
      <c r="K704" s="139"/>
      <c r="L704" s="139"/>
      <c r="M704" s="139"/>
      <c r="N704" s="15"/>
      <c r="O704" s="154"/>
      <c r="P704" s="85"/>
      <c r="Q704" s="85"/>
      <c r="R704" s="142"/>
      <c r="S704" s="5"/>
      <c r="T704" s="32"/>
      <c r="U704" s="15"/>
      <c r="V704" s="15"/>
    </row>
    <row r="705" spans="1:22" x14ac:dyDescent="0.25">
      <c r="A705" s="264">
        <v>41565</v>
      </c>
      <c r="B705" s="134"/>
      <c r="C705" s="85"/>
      <c r="D705" s="85"/>
      <c r="E705" s="165">
        <f t="shared" si="65"/>
        <v>0</v>
      </c>
      <c r="F705" s="156">
        <f t="shared" si="63"/>
        <v>0</v>
      </c>
      <c r="G705" s="183">
        <f t="shared" si="66"/>
        <v>0</v>
      </c>
      <c r="H705" s="157">
        <f t="shared" si="64"/>
        <v>0</v>
      </c>
      <c r="I705" s="15"/>
      <c r="J705" s="15"/>
      <c r="K705" s="139"/>
      <c r="L705" s="139"/>
      <c r="M705" s="139"/>
      <c r="N705" s="15"/>
      <c r="O705" s="154"/>
      <c r="P705" s="85"/>
      <c r="Q705" s="85"/>
      <c r="R705" s="142"/>
      <c r="S705" s="5"/>
      <c r="T705" s="32"/>
      <c r="U705" s="15"/>
      <c r="V705" s="15"/>
    </row>
    <row r="706" spans="1:22" x14ac:dyDescent="0.25">
      <c r="A706" s="265"/>
      <c r="B706" s="134"/>
      <c r="C706" s="85"/>
      <c r="D706" s="85"/>
      <c r="E706" s="165">
        <f t="shared" si="65"/>
        <v>0</v>
      </c>
      <c r="F706" s="156">
        <f t="shared" si="63"/>
        <v>0</v>
      </c>
      <c r="G706" s="183">
        <f t="shared" si="66"/>
        <v>0</v>
      </c>
      <c r="H706" s="157">
        <f t="shared" si="64"/>
        <v>0</v>
      </c>
      <c r="I706" s="15"/>
      <c r="J706" s="15"/>
      <c r="K706" s="139"/>
      <c r="L706" s="139"/>
      <c r="M706" s="139"/>
      <c r="N706" s="15"/>
      <c r="O706" s="154"/>
      <c r="P706" s="85"/>
      <c r="Q706" s="85"/>
      <c r="R706" s="142"/>
      <c r="S706" s="5"/>
      <c r="T706" s="32"/>
      <c r="U706" s="15"/>
      <c r="V706" s="15"/>
    </row>
    <row r="707" spans="1:22" x14ac:dyDescent="0.25">
      <c r="A707" s="266"/>
      <c r="B707" s="134"/>
      <c r="C707" s="85"/>
      <c r="D707" s="85"/>
      <c r="E707" s="165">
        <f t="shared" si="65"/>
        <v>0</v>
      </c>
      <c r="F707" s="156">
        <f t="shared" si="63"/>
        <v>0</v>
      </c>
      <c r="G707" s="183">
        <f t="shared" si="66"/>
        <v>0</v>
      </c>
      <c r="H707" s="157">
        <f t="shared" si="64"/>
        <v>0</v>
      </c>
      <c r="I707" s="15"/>
      <c r="J707" s="15"/>
      <c r="K707" s="139"/>
      <c r="L707" s="139"/>
      <c r="M707" s="139"/>
      <c r="N707" s="15"/>
      <c r="O707" s="154"/>
      <c r="P707" s="85"/>
      <c r="Q707" s="85"/>
      <c r="R707" s="142"/>
      <c r="S707" s="5"/>
      <c r="T707" s="32"/>
      <c r="U707" s="15"/>
      <c r="V707" s="15"/>
    </row>
    <row r="708" spans="1:22" x14ac:dyDescent="0.25">
      <c r="A708" s="264">
        <v>41566</v>
      </c>
      <c r="B708" s="134"/>
      <c r="C708" s="85"/>
      <c r="D708" s="85"/>
      <c r="E708" s="165">
        <f t="shared" si="65"/>
        <v>0</v>
      </c>
      <c r="F708" s="156">
        <f t="shared" ref="F708:F771" si="67">(E708*$AB$1)*S708</f>
        <v>0</v>
      </c>
      <c r="G708" s="183">
        <f t="shared" si="66"/>
        <v>0</v>
      </c>
      <c r="H708" s="157">
        <f t="shared" ref="H708:H771" si="68">G708*$Y$1</f>
        <v>0</v>
      </c>
      <c r="I708" s="15"/>
      <c r="J708" s="15"/>
      <c r="K708" s="139"/>
      <c r="L708" s="139"/>
      <c r="M708" s="139"/>
      <c r="N708" s="15"/>
      <c r="O708" s="154"/>
      <c r="P708" s="85"/>
      <c r="Q708" s="85"/>
      <c r="R708" s="142"/>
      <c r="S708" s="5"/>
      <c r="T708" s="32"/>
      <c r="U708" s="15"/>
      <c r="V708" s="15"/>
    </row>
    <row r="709" spans="1:22" x14ac:dyDescent="0.25">
      <c r="A709" s="265"/>
      <c r="B709" s="134"/>
      <c r="C709" s="85"/>
      <c r="D709" s="85"/>
      <c r="E709" s="165">
        <f t="shared" si="65"/>
        <v>0</v>
      </c>
      <c r="F709" s="156">
        <f t="shared" si="67"/>
        <v>0</v>
      </c>
      <c r="G709" s="183">
        <f t="shared" si="66"/>
        <v>0</v>
      </c>
      <c r="H709" s="157">
        <f t="shared" si="68"/>
        <v>0</v>
      </c>
      <c r="I709" s="15"/>
      <c r="J709" s="15"/>
      <c r="K709" s="139"/>
      <c r="L709" s="139"/>
      <c r="M709" s="139"/>
      <c r="N709" s="15"/>
      <c r="O709" s="154"/>
      <c r="P709" s="85"/>
      <c r="Q709" s="85"/>
      <c r="R709" s="142"/>
      <c r="S709" s="5"/>
      <c r="T709" s="32"/>
      <c r="U709" s="15"/>
      <c r="V709" s="15"/>
    </row>
    <row r="710" spans="1:22" x14ac:dyDescent="0.25">
      <c r="A710" s="266"/>
      <c r="B710" s="134"/>
      <c r="C710" s="85"/>
      <c r="D710" s="85"/>
      <c r="E710" s="165">
        <f t="shared" si="65"/>
        <v>0</v>
      </c>
      <c r="F710" s="156">
        <f t="shared" si="67"/>
        <v>0</v>
      </c>
      <c r="G710" s="183">
        <f t="shared" si="66"/>
        <v>0</v>
      </c>
      <c r="H710" s="157">
        <f t="shared" si="68"/>
        <v>0</v>
      </c>
      <c r="I710" s="15"/>
      <c r="J710" s="15"/>
      <c r="K710" s="139"/>
      <c r="L710" s="139"/>
      <c r="M710" s="139"/>
      <c r="N710" s="15"/>
      <c r="O710" s="154"/>
      <c r="P710" s="85"/>
      <c r="Q710" s="85"/>
      <c r="R710" s="142"/>
      <c r="S710" s="5"/>
      <c r="T710" s="32"/>
      <c r="U710" s="15"/>
      <c r="V710" s="15"/>
    </row>
    <row r="711" spans="1:22" x14ac:dyDescent="0.25">
      <c r="A711" s="264">
        <v>41567</v>
      </c>
      <c r="B711" s="134"/>
      <c r="C711" s="85"/>
      <c r="D711" s="85"/>
      <c r="E711" s="165">
        <f t="shared" si="65"/>
        <v>0</v>
      </c>
      <c r="F711" s="156">
        <f t="shared" si="67"/>
        <v>0</v>
      </c>
      <c r="G711" s="183">
        <f t="shared" si="66"/>
        <v>0</v>
      </c>
      <c r="H711" s="157">
        <f t="shared" si="68"/>
        <v>0</v>
      </c>
      <c r="I711" s="15"/>
      <c r="J711" s="15"/>
      <c r="K711" s="139"/>
      <c r="L711" s="139"/>
      <c r="M711" s="139"/>
      <c r="N711" s="15"/>
      <c r="O711" s="154"/>
      <c r="P711" s="85"/>
      <c r="Q711" s="85"/>
      <c r="R711" s="142"/>
      <c r="S711" s="5"/>
      <c r="T711" s="32"/>
      <c r="U711" s="15"/>
      <c r="V711" s="15"/>
    </row>
    <row r="712" spans="1:22" x14ac:dyDescent="0.25">
      <c r="A712" s="265"/>
      <c r="B712" s="134"/>
      <c r="C712" s="85"/>
      <c r="D712" s="85"/>
      <c r="E712" s="165">
        <f t="shared" si="65"/>
        <v>0</v>
      </c>
      <c r="F712" s="156">
        <f t="shared" si="67"/>
        <v>0</v>
      </c>
      <c r="G712" s="183">
        <f t="shared" si="66"/>
        <v>0</v>
      </c>
      <c r="H712" s="157">
        <f t="shared" si="68"/>
        <v>0</v>
      </c>
      <c r="I712" s="15"/>
      <c r="J712" s="15"/>
      <c r="K712" s="139"/>
      <c r="L712" s="139"/>
      <c r="M712" s="139"/>
      <c r="N712" s="15"/>
      <c r="O712" s="154"/>
      <c r="P712" s="85"/>
      <c r="Q712" s="85"/>
      <c r="R712" s="142"/>
      <c r="S712" s="5"/>
      <c r="T712" s="32"/>
      <c r="U712" s="15"/>
      <c r="V712" s="15"/>
    </row>
    <row r="713" spans="1:22" x14ac:dyDescent="0.25">
      <c r="A713" s="266"/>
      <c r="B713" s="134"/>
      <c r="C713" s="85"/>
      <c r="D713" s="85"/>
      <c r="E713" s="165">
        <f t="shared" si="65"/>
        <v>0</v>
      </c>
      <c r="F713" s="156">
        <f t="shared" si="67"/>
        <v>0</v>
      </c>
      <c r="G713" s="183">
        <f t="shared" si="66"/>
        <v>0</v>
      </c>
      <c r="H713" s="157">
        <f t="shared" si="68"/>
        <v>0</v>
      </c>
      <c r="I713" s="15"/>
      <c r="J713" s="15"/>
      <c r="K713" s="139"/>
      <c r="L713" s="139"/>
      <c r="M713" s="139"/>
      <c r="N713" s="15"/>
      <c r="O713" s="154"/>
      <c r="P713" s="85"/>
      <c r="Q713" s="85"/>
      <c r="R713" s="142"/>
      <c r="S713" s="5"/>
      <c r="T713" s="32"/>
      <c r="U713" s="15"/>
      <c r="V713" s="15"/>
    </row>
    <row r="714" spans="1:22" x14ac:dyDescent="0.25">
      <c r="A714" s="264">
        <v>41568</v>
      </c>
      <c r="B714" s="134"/>
      <c r="C714" s="85"/>
      <c r="D714" s="85"/>
      <c r="E714" s="165">
        <f t="shared" si="65"/>
        <v>0</v>
      </c>
      <c r="F714" s="156">
        <f t="shared" si="67"/>
        <v>0</v>
      </c>
      <c r="G714" s="183">
        <f t="shared" si="66"/>
        <v>0</v>
      </c>
      <c r="H714" s="157">
        <f t="shared" si="68"/>
        <v>0</v>
      </c>
      <c r="I714" s="15"/>
      <c r="J714" s="15"/>
      <c r="K714" s="139"/>
      <c r="L714" s="139"/>
      <c r="M714" s="139"/>
      <c r="N714" s="15"/>
      <c r="O714" s="154"/>
      <c r="P714" s="85"/>
      <c r="Q714" s="85"/>
      <c r="R714" s="142"/>
      <c r="S714" s="5"/>
      <c r="T714" s="32"/>
      <c r="U714" s="15"/>
      <c r="V714" s="15"/>
    </row>
    <row r="715" spans="1:22" x14ac:dyDescent="0.25">
      <c r="A715" s="265"/>
      <c r="B715" s="134"/>
      <c r="C715" s="85"/>
      <c r="D715" s="85"/>
      <c r="E715" s="165">
        <f t="shared" si="65"/>
        <v>0</v>
      </c>
      <c r="F715" s="156">
        <f t="shared" si="67"/>
        <v>0</v>
      </c>
      <c r="G715" s="183">
        <f t="shared" si="66"/>
        <v>0</v>
      </c>
      <c r="H715" s="157">
        <f t="shared" si="68"/>
        <v>0</v>
      </c>
      <c r="I715" s="15"/>
      <c r="J715" s="15"/>
      <c r="K715" s="139"/>
      <c r="L715" s="139"/>
      <c r="M715" s="139"/>
      <c r="N715" s="15"/>
      <c r="O715" s="154"/>
      <c r="P715" s="85"/>
      <c r="Q715" s="85"/>
      <c r="R715" s="142"/>
      <c r="S715" s="5"/>
      <c r="T715" s="32"/>
      <c r="U715" s="15"/>
      <c r="V715" s="15"/>
    </row>
    <row r="716" spans="1:22" x14ac:dyDescent="0.25">
      <c r="A716" s="266"/>
      <c r="B716" s="134"/>
      <c r="C716" s="85"/>
      <c r="D716" s="85"/>
      <c r="E716" s="165">
        <f t="shared" si="65"/>
        <v>0</v>
      </c>
      <c r="F716" s="156">
        <f t="shared" si="67"/>
        <v>0</v>
      </c>
      <c r="G716" s="183">
        <f t="shared" si="66"/>
        <v>0</v>
      </c>
      <c r="H716" s="157">
        <f t="shared" si="68"/>
        <v>0</v>
      </c>
      <c r="I716" s="15"/>
      <c r="J716" s="15"/>
      <c r="K716" s="139"/>
      <c r="L716" s="139"/>
      <c r="M716" s="139"/>
      <c r="N716" s="15"/>
      <c r="O716" s="154"/>
      <c r="P716" s="85"/>
      <c r="Q716" s="85"/>
      <c r="R716" s="142"/>
      <c r="S716" s="5"/>
      <c r="T716" s="32"/>
      <c r="U716" s="15"/>
      <c r="V716" s="15"/>
    </row>
    <row r="717" spans="1:22" x14ac:dyDescent="0.25">
      <c r="A717" s="264">
        <v>41569</v>
      </c>
      <c r="B717" s="134"/>
      <c r="C717" s="85"/>
      <c r="D717" s="85"/>
      <c r="E717" s="165">
        <f t="shared" si="65"/>
        <v>0</v>
      </c>
      <c r="F717" s="156">
        <f t="shared" si="67"/>
        <v>0</v>
      </c>
      <c r="G717" s="183">
        <f t="shared" si="66"/>
        <v>0</v>
      </c>
      <c r="H717" s="157">
        <f t="shared" si="68"/>
        <v>0</v>
      </c>
      <c r="I717" s="15"/>
      <c r="J717" s="15"/>
      <c r="K717" s="139"/>
      <c r="L717" s="139"/>
      <c r="M717" s="139"/>
      <c r="N717" s="15"/>
      <c r="O717" s="154"/>
      <c r="P717" s="85"/>
      <c r="Q717" s="85"/>
      <c r="R717" s="142"/>
      <c r="S717" s="5"/>
      <c r="T717" s="32"/>
      <c r="U717" s="15"/>
      <c r="V717" s="15"/>
    </row>
    <row r="718" spans="1:22" x14ac:dyDescent="0.25">
      <c r="A718" s="265"/>
      <c r="B718" s="134"/>
      <c r="C718" s="85"/>
      <c r="D718" s="85"/>
      <c r="E718" s="165">
        <f t="shared" si="65"/>
        <v>0</v>
      </c>
      <c r="F718" s="156">
        <f t="shared" si="67"/>
        <v>0</v>
      </c>
      <c r="G718" s="183">
        <f t="shared" si="66"/>
        <v>0</v>
      </c>
      <c r="H718" s="157">
        <f t="shared" si="68"/>
        <v>0</v>
      </c>
      <c r="I718" s="15"/>
      <c r="J718" s="15"/>
      <c r="K718" s="139"/>
      <c r="L718" s="139"/>
      <c r="M718" s="139"/>
      <c r="N718" s="15"/>
      <c r="O718" s="154"/>
      <c r="P718" s="85"/>
      <c r="Q718" s="85"/>
      <c r="R718" s="142"/>
      <c r="S718" s="5"/>
      <c r="T718" s="32"/>
      <c r="U718" s="15"/>
      <c r="V718" s="15"/>
    </row>
    <row r="719" spans="1:22" x14ac:dyDescent="0.25">
      <c r="A719" s="266"/>
      <c r="B719" s="134"/>
      <c r="C719" s="85"/>
      <c r="D719" s="85"/>
      <c r="E719" s="165">
        <f t="shared" si="65"/>
        <v>0</v>
      </c>
      <c r="F719" s="156">
        <f t="shared" si="67"/>
        <v>0</v>
      </c>
      <c r="G719" s="183">
        <f t="shared" si="66"/>
        <v>0</v>
      </c>
      <c r="H719" s="157">
        <f t="shared" si="68"/>
        <v>0</v>
      </c>
      <c r="I719" s="15"/>
      <c r="J719" s="15"/>
      <c r="K719" s="139"/>
      <c r="L719" s="139"/>
      <c r="M719" s="139"/>
      <c r="N719" s="15"/>
      <c r="O719" s="154"/>
      <c r="P719" s="85"/>
      <c r="Q719" s="85"/>
      <c r="R719" s="142"/>
      <c r="S719" s="5"/>
      <c r="T719" s="32"/>
      <c r="U719" s="15"/>
      <c r="V719" s="15"/>
    </row>
    <row r="720" spans="1:22" x14ac:dyDescent="0.25">
      <c r="A720" s="264">
        <v>41570</v>
      </c>
      <c r="B720" s="134"/>
      <c r="C720" s="85"/>
      <c r="D720" s="85"/>
      <c r="E720" s="165">
        <f t="shared" si="65"/>
        <v>0</v>
      </c>
      <c r="F720" s="156">
        <f t="shared" si="67"/>
        <v>0</v>
      </c>
      <c r="G720" s="183">
        <f t="shared" si="66"/>
        <v>0</v>
      </c>
      <c r="H720" s="157">
        <f t="shared" si="68"/>
        <v>0</v>
      </c>
      <c r="I720" s="15"/>
      <c r="J720" s="15"/>
      <c r="K720" s="139"/>
      <c r="L720" s="139"/>
      <c r="M720" s="139"/>
      <c r="N720" s="15"/>
      <c r="O720" s="154"/>
      <c r="P720" s="85"/>
      <c r="Q720" s="85"/>
      <c r="R720" s="142"/>
      <c r="S720" s="5"/>
      <c r="T720" s="32"/>
      <c r="U720" s="15"/>
      <c r="V720" s="15"/>
    </row>
    <row r="721" spans="1:22" x14ac:dyDescent="0.25">
      <c r="A721" s="265"/>
      <c r="B721" s="134"/>
      <c r="C721" s="85"/>
      <c r="D721" s="85"/>
      <c r="E721" s="165">
        <f t="shared" si="65"/>
        <v>0</v>
      </c>
      <c r="F721" s="156">
        <f t="shared" si="67"/>
        <v>0</v>
      </c>
      <c r="G721" s="183">
        <f t="shared" si="66"/>
        <v>0</v>
      </c>
      <c r="H721" s="157">
        <f t="shared" si="68"/>
        <v>0</v>
      </c>
      <c r="I721" s="15"/>
      <c r="J721" s="15"/>
      <c r="K721" s="139"/>
      <c r="L721" s="139"/>
      <c r="M721" s="139"/>
      <c r="N721" s="15"/>
      <c r="O721" s="154"/>
      <c r="P721" s="85"/>
      <c r="Q721" s="85"/>
      <c r="R721" s="142"/>
      <c r="S721" s="5"/>
      <c r="T721" s="32"/>
      <c r="U721" s="15"/>
      <c r="V721" s="15"/>
    </row>
    <row r="722" spans="1:22" x14ac:dyDescent="0.25">
      <c r="A722" s="266"/>
      <c r="B722" s="134"/>
      <c r="C722" s="85"/>
      <c r="D722" s="85"/>
      <c r="E722" s="165">
        <f t="shared" si="65"/>
        <v>0</v>
      </c>
      <c r="F722" s="156">
        <f t="shared" si="67"/>
        <v>0</v>
      </c>
      <c r="G722" s="183">
        <f t="shared" si="66"/>
        <v>0</v>
      </c>
      <c r="H722" s="157">
        <f t="shared" si="68"/>
        <v>0</v>
      </c>
      <c r="I722" s="15"/>
      <c r="J722" s="15"/>
      <c r="K722" s="139"/>
      <c r="L722" s="139"/>
      <c r="M722" s="139"/>
      <c r="N722" s="15"/>
      <c r="O722" s="154"/>
      <c r="P722" s="85"/>
      <c r="Q722" s="85"/>
      <c r="R722" s="142"/>
      <c r="S722" s="5"/>
      <c r="T722" s="32"/>
      <c r="U722" s="15"/>
      <c r="V722" s="15"/>
    </row>
    <row r="723" spans="1:22" x14ac:dyDescent="0.25">
      <c r="A723" s="264">
        <v>41571</v>
      </c>
      <c r="B723" s="134"/>
      <c r="C723" s="85"/>
      <c r="D723" s="85"/>
      <c r="E723" s="165">
        <f t="shared" si="65"/>
        <v>0</v>
      </c>
      <c r="F723" s="156">
        <f t="shared" si="67"/>
        <v>0</v>
      </c>
      <c r="G723" s="183">
        <f t="shared" si="66"/>
        <v>0</v>
      </c>
      <c r="H723" s="157">
        <f t="shared" si="68"/>
        <v>0</v>
      </c>
      <c r="I723" s="15"/>
      <c r="J723" s="15"/>
      <c r="K723" s="139"/>
      <c r="L723" s="139"/>
      <c r="M723" s="139"/>
      <c r="N723" s="15"/>
      <c r="O723" s="154"/>
      <c r="P723" s="85"/>
      <c r="Q723" s="85"/>
      <c r="R723" s="142"/>
      <c r="S723" s="5"/>
      <c r="T723" s="32"/>
      <c r="U723" s="15"/>
      <c r="V723" s="15"/>
    </row>
    <row r="724" spans="1:22" x14ac:dyDescent="0.25">
      <c r="A724" s="265"/>
      <c r="B724" s="134"/>
      <c r="C724" s="85"/>
      <c r="D724" s="85"/>
      <c r="E724" s="165">
        <f t="shared" si="65"/>
        <v>0</v>
      </c>
      <c r="F724" s="156">
        <f t="shared" si="67"/>
        <v>0</v>
      </c>
      <c r="G724" s="183">
        <f t="shared" si="66"/>
        <v>0</v>
      </c>
      <c r="H724" s="157">
        <f t="shared" si="68"/>
        <v>0</v>
      </c>
      <c r="I724" s="15"/>
      <c r="J724" s="15"/>
      <c r="K724" s="139"/>
      <c r="L724" s="139"/>
      <c r="M724" s="139"/>
      <c r="N724" s="15"/>
      <c r="O724" s="154"/>
      <c r="P724" s="85"/>
      <c r="Q724" s="85"/>
      <c r="R724" s="142"/>
      <c r="S724" s="5"/>
      <c r="T724" s="32"/>
      <c r="U724" s="15"/>
      <c r="V724" s="15"/>
    </row>
    <row r="725" spans="1:22" x14ac:dyDescent="0.25">
      <c r="A725" s="266"/>
      <c r="B725" s="134"/>
      <c r="C725" s="85"/>
      <c r="D725" s="85"/>
      <c r="E725" s="165">
        <f t="shared" si="65"/>
        <v>0</v>
      </c>
      <c r="F725" s="156">
        <f t="shared" si="67"/>
        <v>0</v>
      </c>
      <c r="G725" s="183">
        <f t="shared" si="66"/>
        <v>0</v>
      </c>
      <c r="H725" s="157">
        <f t="shared" si="68"/>
        <v>0</v>
      </c>
      <c r="I725" s="15"/>
      <c r="J725" s="15"/>
      <c r="K725" s="139"/>
      <c r="L725" s="139"/>
      <c r="M725" s="139"/>
      <c r="N725" s="15"/>
      <c r="O725" s="154"/>
      <c r="P725" s="85"/>
      <c r="Q725" s="85"/>
      <c r="R725" s="142"/>
      <c r="S725" s="5"/>
      <c r="T725" s="32"/>
      <c r="U725" s="15"/>
      <c r="V725" s="15"/>
    </row>
    <row r="726" spans="1:22" x14ac:dyDescent="0.25">
      <c r="A726" s="264">
        <v>41572</v>
      </c>
      <c r="B726" s="134"/>
      <c r="C726" s="85"/>
      <c r="D726" s="85"/>
      <c r="E726" s="165">
        <f t="shared" si="65"/>
        <v>0</v>
      </c>
      <c r="F726" s="156">
        <f t="shared" si="67"/>
        <v>0</v>
      </c>
      <c r="G726" s="183">
        <f t="shared" si="66"/>
        <v>0</v>
      </c>
      <c r="H726" s="157">
        <f t="shared" si="68"/>
        <v>0</v>
      </c>
      <c r="I726" s="15"/>
      <c r="J726" s="15"/>
      <c r="K726" s="139"/>
      <c r="L726" s="139"/>
      <c r="M726" s="139"/>
      <c r="N726" s="15"/>
      <c r="O726" s="154"/>
      <c r="P726" s="85"/>
      <c r="Q726" s="85"/>
      <c r="R726" s="142"/>
      <c r="S726" s="5"/>
      <c r="T726" s="32"/>
      <c r="U726" s="15"/>
      <c r="V726" s="15"/>
    </row>
    <row r="727" spans="1:22" x14ac:dyDescent="0.25">
      <c r="A727" s="265"/>
      <c r="B727" s="134"/>
      <c r="C727" s="85"/>
      <c r="D727" s="85"/>
      <c r="E727" s="165">
        <f t="shared" si="65"/>
        <v>0</v>
      </c>
      <c r="F727" s="156">
        <f t="shared" si="67"/>
        <v>0</v>
      </c>
      <c r="G727" s="183">
        <f t="shared" si="66"/>
        <v>0</v>
      </c>
      <c r="H727" s="157">
        <f t="shared" si="68"/>
        <v>0</v>
      </c>
      <c r="I727" s="15"/>
      <c r="J727" s="15"/>
      <c r="K727" s="139"/>
      <c r="L727" s="139"/>
      <c r="M727" s="139"/>
      <c r="N727" s="15"/>
      <c r="O727" s="154"/>
      <c r="P727" s="85"/>
      <c r="Q727" s="85"/>
      <c r="R727" s="142"/>
      <c r="S727" s="5"/>
      <c r="T727" s="32"/>
      <c r="U727" s="15"/>
      <c r="V727" s="15"/>
    </row>
    <row r="728" spans="1:22" x14ac:dyDescent="0.25">
      <c r="A728" s="266"/>
      <c r="B728" s="134"/>
      <c r="C728" s="85"/>
      <c r="D728" s="85"/>
      <c r="E728" s="165">
        <f t="shared" si="65"/>
        <v>0</v>
      </c>
      <c r="F728" s="156">
        <f t="shared" si="67"/>
        <v>0</v>
      </c>
      <c r="G728" s="183">
        <f t="shared" si="66"/>
        <v>0</v>
      </c>
      <c r="H728" s="157">
        <f t="shared" si="68"/>
        <v>0</v>
      </c>
      <c r="I728" s="15"/>
      <c r="J728" s="15"/>
      <c r="K728" s="139"/>
      <c r="L728" s="139"/>
      <c r="M728" s="139"/>
      <c r="N728" s="15"/>
      <c r="O728" s="154"/>
      <c r="P728" s="85"/>
      <c r="Q728" s="85"/>
      <c r="R728" s="142"/>
      <c r="S728" s="5"/>
      <c r="T728" s="32"/>
      <c r="U728" s="15"/>
      <c r="V728" s="15"/>
    </row>
    <row r="729" spans="1:22" x14ac:dyDescent="0.25">
      <c r="A729" s="264">
        <v>41573</v>
      </c>
      <c r="B729" s="134"/>
      <c r="C729" s="85"/>
      <c r="D729" s="85"/>
      <c r="E729" s="165">
        <f t="shared" si="65"/>
        <v>0</v>
      </c>
      <c r="F729" s="156">
        <f t="shared" si="67"/>
        <v>0</v>
      </c>
      <c r="G729" s="183">
        <f t="shared" si="66"/>
        <v>0</v>
      </c>
      <c r="H729" s="157">
        <f t="shared" si="68"/>
        <v>0</v>
      </c>
      <c r="I729" s="15"/>
      <c r="J729" s="15"/>
      <c r="K729" s="139"/>
      <c r="L729" s="139"/>
      <c r="M729" s="139"/>
      <c r="N729" s="15"/>
      <c r="O729" s="154"/>
      <c r="P729" s="85"/>
      <c r="Q729" s="85"/>
      <c r="R729" s="142"/>
      <c r="S729" s="5"/>
      <c r="T729" s="32"/>
      <c r="U729" s="15"/>
      <c r="V729" s="15"/>
    </row>
    <row r="730" spans="1:22" x14ac:dyDescent="0.25">
      <c r="A730" s="265"/>
      <c r="B730" s="134"/>
      <c r="C730" s="85"/>
      <c r="D730" s="85"/>
      <c r="E730" s="165">
        <f t="shared" si="65"/>
        <v>0</v>
      </c>
      <c r="F730" s="156">
        <f t="shared" si="67"/>
        <v>0</v>
      </c>
      <c r="G730" s="183">
        <f t="shared" si="66"/>
        <v>0</v>
      </c>
      <c r="H730" s="157">
        <f t="shared" si="68"/>
        <v>0</v>
      </c>
      <c r="I730" s="15"/>
      <c r="J730" s="15"/>
      <c r="K730" s="139"/>
      <c r="L730" s="139"/>
      <c r="M730" s="139"/>
      <c r="N730" s="15"/>
      <c r="O730" s="154"/>
      <c r="P730" s="85"/>
      <c r="Q730" s="85"/>
      <c r="R730" s="142"/>
      <c r="S730" s="5"/>
      <c r="T730" s="32"/>
      <c r="U730" s="15"/>
      <c r="V730" s="15"/>
    </row>
    <row r="731" spans="1:22" x14ac:dyDescent="0.25">
      <c r="A731" s="266"/>
      <c r="B731" s="134"/>
      <c r="C731" s="85"/>
      <c r="D731" s="85"/>
      <c r="E731" s="165">
        <f t="shared" si="65"/>
        <v>0</v>
      </c>
      <c r="F731" s="156">
        <f t="shared" si="67"/>
        <v>0</v>
      </c>
      <c r="G731" s="183">
        <f t="shared" si="66"/>
        <v>0</v>
      </c>
      <c r="H731" s="157">
        <f t="shared" si="68"/>
        <v>0</v>
      </c>
      <c r="I731" s="15"/>
      <c r="J731" s="15"/>
      <c r="K731" s="139"/>
      <c r="L731" s="139"/>
      <c r="M731" s="139"/>
      <c r="N731" s="15"/>
      <c r="O731" s="154"/>
      <c r="P731" s="85"/>
      <c r="Q731" s="85"/>
      <c r="R731" s="142"/>
      <c r="S731" s="5"/>
      <c r="T731" s="32"/>
      <c r="U731" s="15"/>
      <c r="V731" s="15"/>
    </row>
    <row r="732" spans="1:22" x14ac:dyDescent="0.25">
      <c r="A732" s="264">
        <v>41574</v>
      </c>
      <c r="B732" s="134"/>
      <c r="C732" s="85"/>
      <c r="D732" s="85"/>
      <c r="E732" s="165">
        <f t="shared" si="65"/>
        <v>0</v>
      </c>
      <c r="F732" s="156">
        <f t="shared" si="67"/>
        <v>0</v>
      </c>
      <c r="G732" s="183">
        <f t="shared" si="66"/>
        <v>0</v>
      </c>
      <c r="H732" s="157">
        <f t="shared" si="68"/>
        <v>0</v>
      </c>
      <c r="I732" s="15"/>
      <c r="J732" s="15"/>
      <c r="K732" s="139"/>
      <c r="L732" s="139"/>
      <c r="M732" s="139"/>
      <c r="N732" s="15"/>
      <c r="O732" s="154"/>
      <c r="P732" s="85"/>
      <c r="Q732" s="85"/>
      <c r="R732" s="142"/>
      <c r="S732" s="5"/>
      <c r="T732" s="32"/>
      <c r="U732" s="15"/>
      <c r="V732" s="15"/>
    </row>
    <row r="733" spans="1:22" x14ac:dyDescent="0.25">
      <c r="A733" s="265"/>
      <c r="B733" s="134"/>
      <c r="C733" s="85"/>
      <c r="D733" s="85"/>
      <c r="E733" s="165">
        <f t="shared" ref="E733:E796" si="69">C733-D733</f>
        <v>0</v>
      </c>
      <c r="F733" s="156">
        <f t="shared" si="67"/>
        <v>0</v>
      </c>
      <c r="G733" s="183">
        <f t="shared" si="66"/>
        <v>0</v>
      </c>
      <c r="H733" s="157">
        <f t="shared" si="68"/>
        <v>0</v>
      </c>
      <c r="I733" s="15"/>
      <c r="J733" s="15"/>
      <c r="K733" s="139"/>
      <c r="L733" s="139"/>
      <c r="M733" s="139"/>
      <c r="N733" s="15"/>
      <c r="O733" s="154"/>
      <c r="P733" s="85"/>
      <c r="Q733" s="85"/>
      <c r="R733" s="142"/>
      <c r="S733" s="5"/>
      <c r="T733" s="32"/>
      <c r="U733" s="15"/>
      <c r="V733" s="15"/>
    </row>
    <row r="734" spans="1:22" x14ac:dyDescent="0.25">
      <c r="A734" s="266"/>
      <c r="B734" s="134"/>
      <c r="C734" s="85"/>
      <c r="D734" s="85"/>
      <c r="E734" s="165">
        <f t="shared" si="69"/>
        <v>0</v>
      </c>
      <c r="F734" s="156">
        <f t="shared" si="67"/>
        <v>0</v>
      </c>
      <c r="G734" s="183">
        <f t="shared" si="66"/>
        <v>0</v>
      </c>
      <c r="H734" s="157">
        <f t="shared" si="68"/>
        <v>0</v>
      </c>
      <c r="I734" s="15"/>
      <c r="J734" s="15"/>
      <c r="K734" s="139"/>
      <c r="L734" s="139"/>
      <c r="M734" s="139"/>
      <c r="N734" s="15"/>
      <c r="O734" s="154"/>
      <c r="P734" s="85"/>
      <c r="Q734" s="85"/>
      <c r="R734" s="142"/>
      <c r="S734" s="5"/>
      <c r="T734" s="32"/>
      <c r="U734" s="15"/>
      <c r="V734" s="15"/>
    </row>
    <row r="735" spans="1:22" x14ac:dyDescent="0.25">
      <c r="A735" s="264">
        <v>41575</v>
      </c>
      <c r="B735" s="134"/>
      <c r="C735" s="85"/>
      <c r="D735" s="85"/>
      <c r="E735" s="165">
        <f t="shared" si="69"/>
        <v>0</v>
      </c>
      <c r="F735" s="156">
        <f t="shared" si="67"/>
        <v>0</v>
      </c>
      <c r="G735" s="183">
        <f t="shared" si="66"/>
        <v>0</v>
      </c>
      <c r="H735" s="157">
        <f t="shared" si="68"/>
        <v>0</v>
      </c>
      <c r="I735" s="15"/>
      <c r="J735" s="15"/>
      <c r="K735" s="139"/>
      <c r="L735" s="139"/>
      <c r="M735" s="139"/>
      <c r="N735" s="15"/>
      <c r="O735" s="154"/>
      <c r="P735" s="85"/>
      <c r="Q735" s="85"/>
      <c r="R735" s="142"/>
      <c r="S735" s="5"/>
      <c r="T735" s="32"/>
      <c r="U735" s="15"/>
      <c r="V735" s="15"/>
    </row>
    <row r="736" spans="1:22" x14ac:dyDescent="0.25">
      <c r="A736" s="265"/>
      <c r="B736" s="134"/>
      <c r="C736" s="85"/>
      <c r="D736" s="85"/>
      <c r="E736" s="165">
        <f t="shared" si="69"/>
        <v>0</v>
      </c>
      <c r="F736" s="156">
        <f t="shared" si="67"/>
        <v>0</v>
      </c>
      <c r="G736" s="183">
        <f t="shared" si="66"/>
        <v>0</v>
      </c>
      <c r="H736" s="157">
        <f t="shared" si="68"/>
        <v>0</v>
      </c>
      <c r="I736" s="15"/>
      <c r="J736" s="15"/>
      <c r="K736" s="139"/>
      <c r="L736" s="139"/>
      <c r="M736" s="139"/>
      <c r="N736" s="15"/>
      <c r="O736" s="154"/>
      <c r="P736" s="85"/>
      <c r="Q736" s="85"/>
      <c r="R736" s="142"/>
      <c r="S736" s="5"/>
      <c r="T736" s="32"/>
      <c r="U736" s="15"/>
      <c r="V736" s="15"/>
    </row>
    <row r="737" spans="1:22" x14ac:dyDescent="0.25">
      <c r="A737" s="266"/>
      <c r="B737" s="134"/>
      <c r="C737" s="85"/>
      <c r="D737" s="85"/>
      <c r="E737" s="165">
        <f t="shared" si="69"/>
        <v>0</v>
      </c>
      <c r="F737" s="156">
        <f t="shared" si="67"/>
        <v>0</v>
      </c>
      <c r="G737" s="183">
        <f t="shared" si="66"/>
        <v>0</v>
      </c>
      <c r="H737" s="157">
        <f t="shared" si="68"/>
        <v>0</v>
      </c>
      <c r="I737" s="15"/>
      <c r="J737" s="15"/>
      <c r="K737" s="139"/>
      <c r="L737" s="139"/>
      <c r="M737" s="139"/>
      <c r="N737" s="15"/>
      <c r="O737" s="154"/>
      <c r="P737" s="85"/>
      <c r="Q737" s="85"/>
      <c r="R737" s="142"/>
      <c r="S737" s="5"/>
      <c r="T737" s="32"/>
      <c r="U737" s="15"/>
      <c r="V737" s="15"/>
    </row>
    <row r="738" spans="1:22" x14ac:dyDescent="0.25">
      <c r="A738" s="264">
        <v>41576</v>
      </c>
      <c r="B738" s="134"/>
      <c r="C738" s="85"/>
      <c r="D738" s="85"/>
      <c r="E738" s="165">
        <f t="shared" si="69"/>
        <v>0</v>
      </c>
      <c r="F738" s="156">
        <f t="shared" si="67"/>
        <v>0</v>
      </c>
      <c r="G738" s="183">
        <f t="shared" si="66"/>
        <v>0</v>
      </c>
      <c r="H738" s="157">
        <f t="shared" si="68"/>
        <v>0</v>
      </c>
      <c r="I738" s="15"/>
      <c r="J738" s="15"/>
      <c r="K738" s="139"/>
      <c r="L738" s="139"/>
      <c r="M738" s="139"/>
      <c r="N738" s="15"/>
      <c r="O738" s="154"/>
      <c r="P738" s="85"/>
      <c r="Q738" s="85"/>
      <c r="R738" s="142"/>
      <c r="S738" s="5"/>
      <c r="T738" s="32"/>
      <c r="U738" s="15"/>
      <c r="V738" s="15"/>
    </row>
    <row r="739" spans="1:22" x14ac:dyDescent="0.25">
      <c r="A739" s="265"/>
      <c r="B739" s="134"/>
      <c r="C739" s="85"/>
      <c r="D739" s="85"/>
      <c r="E739" s="165">
        <f t="shared" si="69"/>
        <v>0</v>
      </c>
      <c r="F739" s="156">
        <f t="shared" si="67"/>
        <v>0</v>
      </c>
      <c r="G739" s="183">
        <f t="shared" si="66"/>
        <v>0</v>
      </c>
      <c r="H739" s="157">
        <f t="shared" si="68"/>
        <v>0</v>
      </c>
      <c r="I739" s="15"/>
      <c r="J739" s="15"/>
      <c r="K739" s="139"/>
      <c r="L739" s="139"/>
      <c r="M739" s="139"/>
      <c r="N739" s="15"/>
      <c r="O739" s="154"/>
      <c r="P739" s="85"/>
      <c r="Q739" s="85"/>
      <c r="R739" s="142"/>
      <c r="S739" s="5"/>
      <c r="T739" s="32"/>
      <c r="U739" s="15"/>
      <c r="V739" s="15"/>
    </row>
    <row r="740" spans="1:22" x14ac:dyDescent="0.25">
      <c r="A740" s="266"/>
      <c r="B740" s="134"/>
      <c r="C740" s="85"/>
      <c r="D740" s="85"/>
      <c r="E740" s="165">
        <f t="shared" si="69"/>
        <v>0</v>
      </c>
      <c r="F740" s="156">
        <f t="shared" si="67"/>
        <v>0</v>
      </c>
      <c r="G740" s="183">
        <f t="shared" si="66"/>
        <v>0</v>
      </c>
      <c r="H740" s="157">
        <f t="shared" si="68"/>
        <v>0</v>
      </c>
      <c r="I740" s="15"/>
      <c r="J740" s="15"/>
      <c r="K740" s="139"/>
      <c r="L740" s="139"/>
      <c r="M740" s="139"/>
      <c r="N740" s="15"/>
      <c r="O740" s="154"/>
      <c r="P740" s="85"/>
      <c r="Q740" s="85"/>
      <c r="R740" s="142"/>
      <c r="S740" s="5"/>
      <c r="T740" s="32"/>
      <c r="U740" s="15"/>
      <c r="V740" s="15"/>
    </row>
    <row r="741" spans="1:22" x14ac:dyDescent="0.25">
      <c r="A741" s="264">
        <v>41577</v>
      </c>
      <c r="B741" s="134"/>
      <c r="C741" s="85"/>
      <c r="D741" s="85"/>
      <c r="E741" s="165">
        <f t="shared" si="69"/>
        <v>0</v>
      </c>
      <c r="F741" s="156">
        <f t="shared" si="67"/>
        <v>0</v>
      </c>
      <c r="G741" s="183">
        <f t="shared" si="66"/>
        <v>0</v>
      </c>
      <c r="H741" s="157">
        <f t="shared" si="68"/>
        <v>0</v>
      </c>
      <c r="I741" s="15"/>
      <c r="J741" s="15"/>
      <c r="K741" s="139"/>
      <c r="L741" s="139"/>
      <c r="M741" s="139"/>
      <c r="N741" s="15"/>
      <c r="O741" s="154"/>
      <c r="P741" s="85"/>
      <c r="Q741" s="85"/>
      <c r="R741" s="142"/>
      <c r="S741" s="5"/>
      <c r="T741" s="32"/>
      <c r="U741" s="15"/>
      <c r="V741" s="15"/>
    </row>
    <row r="742" spans="1:22" x14ac:dyDescent="0.25">
      <c r="A742" s="265"/>
      <c r="B742" s="134"/>
      <c r="C742" s="85"/>
      <c r="D742" s="85"/>
      <c r="E742" s="165">
        <f t="shared" si="69"/>
        <v>0</v>
      </c>
      <c r="F742" s="156">
        <f t="shared" si="67"/>
        <v>0</v>
      </c>
      <c r="G742" s="183">
        <f t="shared" si="66"/>
        <v>0</v>
      </c>
      <c r="H742" s="157">
        <f t="shared" si="68"/>
        <v>0</v>
      </c>
      <c r="I742" s="15"/>
      <c r="J742" s="15"/>
      <c r="K742" s="139"/>
      <c r="L742" s="139"/>
      <c r="M742" s="139"/>
      <c r="N742" s="15"/>
      <c r="O742" s="154"/>
      <c r="P742" s="85"/>
      <c r="Q742" s="85"/>
      <c r="R742" s="142"/>
      <c r="S742" s="5"/>
      <c r="T742" s="32"/>
      <c r="U742" s="15"/>
      <c r="V742" s="15"/>
    </row>
    <row r="743" spans="1:22" x14ac:dyDescent="0.25">
      <c r="A743" s="266"/>
      <c r="B743" s="134"/>
      <c r="C743" s="85"/>
      <c r="D743" s="85"/>
      <c r="E743" s="165">
        <f t="shared" si="69"/>
        <v>0</v>
      </c>
      <c r="F743" s="156">
        <f t="shared" si="67"/>
        <v>0</v>
      </c>
      <c r="G743" s="183">
        <f t="shared" si="66"/>
        <v>0</v>
      </c>
      <c r="H743" s="157">
        <f t="shared" si="68"/>
        <v>0</v>
      </c>
      <c r="I743" s="15"/>
      <c r="J743" s="15"/>
      <c r="K743" s="139"/>
      <c r="L743" s="139"/>
      <c r="M743" s="139"/>
      <c r="N743" s="15"/>
      <c r="O743" s="154"/>
      <c r="P743" s="85"/>
      <c r="Q743" s="85"/>
      <c r="R743" s="142"/>
      <c r="S743" s="5"/>
      <c r="T743" s="32"/>
      <c r="U743" s="15"/>
      <c r="V743" s="15"/>
    </row>
    <row r="744" spans="1:22" x14ac:dyDescent="0.25">
      <c r="A744" s="264">
        <v>41578</v>
      </c>
      <c r="B744" s="134"/>
      <c r="C744" s="85"/>
      <c r="D744" s="85"/>
      <c r="E744" s="165">
        <f t="shared" si="69"/>
        <v>0</v>
      </c>
      <c r="F744" s="156">
        <f t="shared" si="67"/>
        <v>0</v>
      </c>
      <c r="G744" s="183">
        <f t="shared" si="66"/>
        <v>0</v>
      </c>
      <c r="H744" s="157">
        <f t="shared" si="68"/>
        <v>0</v>
      </c>
      <c r="I744" s="15"/>
      <c r="J744" s="15"/>
      <c r="K744" s="139"/>
      <c r="L744" s="139"/>
      <c r="M744" s="139"/>
      <c r="N744" s="15"/>
      <c r="O744" s="154"/>
      <c r="P744" s="85"/>
      <c r="Q744" s="85"/>
      <c r="R744" s="142"/>
      <c r="S744" s="5"/>
      <c r="T744" s="32"/>
      <c r="U744" s="15"/>
      <c r="V744" s="15"/>
    </row>
    <row r="745" spans="1:22" x14ac:dyDescent="0.25">
      <c r="A745" s="265"/>
      <c r="B745" s="134"/>
      <c r="C745" s="85"/>
      <c r="D745" s="85"/>
      <c r="E745" s="165">
        <f t="shared" si="69"/>
        <v>0</v>
      </c>
      <c r="F745" s="156">
        <f t="shared" si="67"/>
        <v>0</v>
      </c>
      <c r="G745" s="183">
        <f t="shared" si="66"/>
        <v>0</v>
      </c>
      <c r="H745" s="157">
        <f t="shared" si="68"/>
        <v>0</v>
      </c>
      <c r="I745" s="15"/>
      <c r="J745" s="15"/>
      <c r="K745" s="139"/>
      <c r="L745" s="139"/>
      <c r="M745" s="139"/>
      <c r="N745" s="15"/>
      <c r="O745" s="154"/>
      <c r="P745" s="85"/>
      <c r="Q745" s="85"/>
      <c r="R745" s="142"/>
      <c r="S745" s="5"/>
      <c r="T745" s="32"/>
      <c r="U745" s="15"/>
      <c r="V745" s="15"/>
    </row>
    <row r="746" spans="1:22" x14ac:dyDescent="0.25">
      <c r="A746" s="266"/>
      <c r="B746" s="134"/>
      <c r="C746" s="85"/>
      <c r="D746" s="85"/>
      <c r="E746" s="165">
        <f t="shared" si="69"/>
        <v>0</v>
      </c>
      <c r="F746" s="156">
        <f t="shared" si="67"/>
        <v>0</v>
      </c>
      <c r="G746" s="183">
        <f t="shared" si="66"/>
        <v>0</v>
      </c>
      <c r="H746" s="157">
        <f t="shared" si="68"/>
        <v>0</v>
      </c>
      <c r="I746" s="15"/>
      <c r="J746" s="15"/>
      <c r="K746" s="139"/>
      <c r="L746" s="139"/>
      <c r="M746" s="139"/>
      <c r="N746" s="15"/>
      <c r="O746" s="154"/>
      <c r="P746" s="85"/>
      <c r="Q746" s="85"/>
      <c r="R746" s="142"/>
      <c r="S746" s="5"/>
      <c r="T746" s="32"/>
      <c r="U746" s="15"/>
      <c r="V746" s="15"/>
    </row>
    <row r="747" spans="1:22" x14ac:dyDescent="0.25">
      <c r="A747" s="264">
        <v>41579</v>
      </c>
      <c r="B747" s="134"/>
      <c r="C747" s="85"/>
      <c r="D747" s="85"/>
      <c r="E747" s="165">
        <f t="shared" si="69"/>
        <v>0</v>
      </c>
      <c r="F747" s="156">
        <f t="shared" si="67"/>
        <v>0</v>
      </c>
      <c r="G747" s="183">
        <f t="shared" si="66"/>
        <v>0</v>
      </c>
      <c r="H747" s="157">
        <f t="shared" si="68"/>
        <v>0</v>
      </c>
      <c r="I747" s="15"/>
      <c r="J747" s="15"/>
      <c r="K747" s="139"/>
      <c r="L747" s="139"/>
      <c r="M747" s="139"/>
      <c r="N747" s="15"/>
      <c r="O747" s="154"/>
      <c r="P747" s="85"/>
      <c r="Q747" s="85"/>
      <c r="R747" s="142"/>
      <c r="S747" s="5"/>
      <c r="T747" s="32"/>
      <c r="U747" s="15"/>
      <c r="V747" s="15"/>
    </row>
    <row r="748" spans="1:22" x14ac:dyDescent="0.25">
      <c r="A748" s="265"/>
      <c r="B748" s="134"/>
      <c r="C748" s="85"/>
      <c r="D748" s="85"/>
      <c r="E748" s="165">
        <f t="shared" si="69"/>
        <v>0</v>
      </c>
      <c r="F748" s="156">
        <f t="shared" si="67"/>
        <v>0</v>
      </c>
      <c r="G748" s="183">
        <f t="shared" si="66"/>
        <v>0</v>
      </c>
      <c r="H748" s="157">
        <f t="shared" si="68"/>
        <v>0</v>
      </c>
      <c r="I748" s="15"/>
      <c r="J748" s="15"/>
      <c r="K748" s="139"/>
      <c r="L748" s="139"/>
      <c r="M748" s="139"/>
      <c r="N748" s="15"/>
      <c r="O748" s="154"/>
      <c r="P748" s="85"/>
      <c r="Q748" s="85"/>
      <c r="R748" s="142"/>
      <c r="S748" s="5"/>
      <c r="T748" s="32"/>
      <c r="U748" s="15"/>
      <c r="V748" s="15"/>
    </row>
    <row r="749" spans="1:22" x14ac:dyDescent="0.25">
      <c r="A749" s="266"/>
      <c r="B749" s="134"/>
      <c r="C749" s="85"/>
      <c r="D749" s="85"/>
      <c r="E749" s="165">
        <f t="shared" si="69"/>
        <v>0</v>
      </c>
      <c r="F749" s="156">
        <f t="shared" si="67"/>
        <v>0</v>
      </c>
      <c r="G749" s="183">
        <f t="shared" ref="G749:G812" si="70">F749/30*100</f>
        <v>0</v>
      </c>
      <c r="H749" s="157">
        <f t="shared" si="68"/>
        <v>0</v>
      </c>
      <c r="I749" s="15"/>
      <c r="J749" s="15"/>
      <c r="K749" s="139"/>
      <c r="L749" s="139"/>
      <c r="M749" s="139"/>
      <c r="N749" s="15"/>
      <c r="O749" s="154"/>
      <c r="P749" s="85"/>
      <c r="Q749" s="85"/>
      <c r="R749" s="142"/>
      <c r="S749" s="5"/>
      <c r="T749" s="32"/>
      <c r="U749" s="15"/>
      <c r="V749" s="15"/>
    </row>
    <row r="750" spans="1:22" x14ac:dyDescent="0.25">
      <c r="A750" s="264">
        <v>41580</v>
      </c>
      <c r="B750" s="134"/>
      <c r="C750" s="85"/>
      <c r="D750" s="85"/>
      <c r="E750" s="165">
        <f t="shared" si="69"/>
        <v>0</v>
      </c>
      <c r="F750" s="156">
        <f t="shared" si="67"/>
        <v>0</v>
      </c>
      <c r="G750" s="183">
        <f t="shared" si="70"/>
        <v>0</v>
      </c>
      <c r="H750" s="157">
        <f t="shared" si="68"/>
        <v>0</v>
      </c>
      <c r="I750" s="15"/>
      <c r="J750" s="15"/>
      <c r="K750" s="139"/>
      <c r="L750" s="139"/>
      <c r="M750" s="139"/>
      <c r="N750" s="15"/>
      <c r="O750" s="154"/>
      <c r="P750" s="85"/>
      <c r="Q750" s="85"/>
      <c r="R750" s="142"/>
      <c r="S750" s="5"/>
      <c r="T750" s="32"/>
      <c r="U750" s="15"/>
      <c r="V750" s="15"/>
    </row>
    <row r="751" spans="1:22" x14ac:dyDescent="0.25">
      <c r="A751" s="265"/>
      <c r="B751" s="134"/>
      <c r="C751" s="85"/>
      <c r="D751" s="85"/>
      <c r="E751" s="165">
        <f t="shared" si="69"/>
        <v>0</v>
      </c>
      <c r="F751" s="156">
        <f t="shared" si="67"/>
        <v>0</v>
      </c>
      <c r="G751" s="183">
        <f t="shared" si="70"/>
        <v>0</v>
      </c>
      <c r="H751" s="157">
        <f t="shared" si="68"/>
        <v>0</v>
      </c>
      <c r="I751" s="15"/>
      <c r="J751" s="15"/>
      <c r="K751" s="139"/>
      <c r="L751" s="139"/>
      <c r="M751" s="139"/>
      <c r="N751" s="15"/>
      <c r="O751" s="154"/>
      <c r="P751" s="85"/>
      <c r="Q751" s="85"/>
      <c r="R751" s="142"/>
      <c r="S751" s="5"/>
      <c r="T751" s="32"/>
      <c r="U751" s="15"/>
      <c r="V751" s="15"/>
    </row>
    <row r="752" spans="1:22" x14ac:dyDescent="0.25">
      <c r="A752" s="266"/>
      <c r="B752" s="134"/>
      <c r="C752" s="85"/>
      <c r="D752" s="85"/>
      <c r="E752" s="165">
        <f t="shared" si="69"/>
        <v>0</v>
      </c>
      <c r="F752" s="156">
        <f t="shared" si="67"/>
        <v>0</v>
      </c>
      <c r="G752" s="183">
        <f t="shared" si="70"/>
        <v>0</v>
      </c>
      <c r="H752" s="157">
        <f t="shared" si="68"/>
        <v>0</v>
      </c>
      <c r="I752" s="15"/>
      <c r="J752" s="15"/>
      <c r="K752" s="139"/>
      <c r="L752" s="139"/>
      <c r="M752" s="139"/>
      <c r="N752" s="15"/>
      <c r="O752" s="154"/>
      <c r="P752" s="85"/>
      <c r="Q752" s="85"/>
      <c r="R752" s="142"/>
      <c r="S752" s="5"/>
      <c r="T752" s="32"/>
      <c r="U752" s="15"/>
      <c r="V752" s="15"/>
    </row>
    <row r="753" spans="1:22" x14ac:dyDescent="0.25">
      <c r="A753" s="264">
        <v>41581</v>
      </c>
      <c r="B753" s="134"/>
      <c r="C753" s="85"/>
      <c r="D753" s="85"/>
      <c r="E753" s="165">
        <f t="shared" si="69"/>
        <v>0</v>
      </c>
      <c r="F753" s="156">
        <f t="shared" si="67"/>
        <v>0</v>
      </c>
      <c r="G753" s="183">
        <f t="shared" si="70"/>
        <v>0</v>
      </c>
      <c r="H753" s="157">
        <f t="shared" si="68"/>
        <v>0</v>
      </c>
      <c r="I753" s="15"/>
      <c r="J753" s="15"/>
      <c r="K753" s="139"/>
      <c r="L753" s="139"/>
      <c r="M753" s="139"/>
      <c r="N753" s="15"/>
      <c r="O753" s="154"/>
      <c r="P753" s="85"/>
      <c r="Q753" s="85"/>
      <c r="R753" s="142"/>
      <c r="S753" s="5"/>
      <c r="T753" s="32"/>
      <c r="U753" s="15"/>
      <c r="V753" s="15"/>
    </row>
    <row r="754" spans="1:22" x14ac:dyDescent="0.25">
      <c r="A754" s="265"/>
      <c r="B754" s="134"/>
      <c r="C754" s="85"/>
      <c r="D754" s="85"/>
      <c r="E754" s="165">
        <f t="shared" si="69"/>
        <v>0</v>
      </c>
      <c r="F754" s="156">
        <f t="shared" si="67"/>
        <v>0</v>
      </c>
      <c r="G754" s="183">
        <f t="shared" si="70"/>
        <v>0</v>
      </c>
      <c r="H754" s="157">
        <f t="shared" si="68"/>
        <v>0</v>
      </c>
      <c r="I754" s="15"/>
      <c r="J754" s="15"/>
      <c r="K754" s="139"/>
      <c r="L754" s="139"/>
      <c r="M754" s="139"/>
      <c r="N754" s="15"/>
      <c r="O754" s="154"/>
      <c r="P754" s="85"/>
      <c r="Q754" s="85"/>
      <c r="R754" s="142"/>
      <c r="S754" s="5"/>
      <c r="T754" s="32"/>
      <c r="U754" s="15"/>
      <c r="V754" s="15"/>
    </row>
    <row r="755" spans="1:22" x14ac:dyDescent="0.25">
      <c r="A755" s="266"/>
      <c r="B755" s="134"/>
      <c r="C755" s="85"/>
      <c r="D755" s="85"/>
      <c r="E755" s="165">
        <f t="shared" si="69"/>
        <v>0</v>
      </c>
      <c r="F755" s="156">
        <f t="shared" si="67"/>
        <v>0</v>
      </c>
      <c r="G755" s="183">
        <f t="shared" si="70"/>
        <v>0</v>
      </c>
      <c r="H755" s="157">
        <f t="shared" si="68"/>
        <v>0</v>
      </c>
      <c r="I755" s="15"/>
      <c r="J755" s="15"/>
      <c r="K755" s="139"/>
      <c r="L755" s="139"/>
      <c r="M755" s="139"/>
      <c r="N755" s="15"/>
      <c r="O755" s="154"/>
      <c r="P755" s="85"/>
      <c r="Q755" s="85"/>
      <c r="R755" s="142"/>
      <c r="S755" s="5"/>
      <c r="T755" s="32"/>
      <c r="U755" s="15"/>
      <c r="V755" s="15"/>
    </row>
    <row r="756" spans="1:22" x14ac:dyDescent="0.25">
      <c r="A756" s="264">
        <v>41582</v>
      </c>
      <c r="B756" s="134"/>
      <c r="C756" s="85"/>
      <c r="D756" s="85"/>
      <c r="E756" s="165">
        <f t="shared" si="69"/>
        <v>0</v>
      </c>
      <c r="F756" s="156">
        <f t="shared" si="67"/>
        <v>0</v>
      </c>
      <c r="G756" s="183">
        <f t="shared" si="70"/>
        <v>0</v>
      </c>
      <c r="H756" s="157">
        <f t="shared" si="68"/>
        <v>0</v>
      </c>
      <c r="I756" s="15"/>
      <c r="J756" s="15"/>
      <c r="K756" s="139"/>
      <c r="L756" s="139"/>
      <c r="M756" s="139"/>
      <c r="N756" s="15"/>
      <c r="O756" s="154"/>
      <c r="P756" s="85"/>
      <c r="Q756" s="85"/>
      <c r="R756" s="142"/>
      <c r="S756" s="5"/>
      <c r="T756" s="32"/>
      <c r="U756" s="15"/>
      <c r="V756" s="15"/>
    </row>
    <row r="757" spans="1:22" x14ac:dyDescent="0.25">
      <c r="A757" s="265"/>
      <c r="B757" s="134"/>
      <c r="C757" s="85"/>
      <c r="D757" s="85"/>
      <c r="E757" s="165">
        <f t="shared" si="69"/>
        <v>0</v>
      </c>
      <c r="F757" s="156">
        <f t="shared" si="67"/>
        <v>0</v>
      </c>
      <c r="G757" s="183">
        <f t="shared" si="70"/>
        <v>0</v>
      </c>
      <c r="H757" s="157">
        <f t="shared" si="68"/>
        <v>0</v>
      </c>
      <c r="I757" s="15"/>
      <c r="J757" s="15"/>
      <c r="K757" s="139"/>
      <c r="L757" s="139"/>
      <c r="M757" s="139"/>
      <c r="N757" s="15"/>
      <c r="O757" s="154"/>
      <c r="P757" s="85"/>
      <c r="Q757" s="85"/>
      <c r="R757" s="142"/>
      <c r="S757" s="5"/>
      <c r="T757" s="32"/>
      <c r="U757" s="15"/>
      <c r="V757" s="15"/>
    </row>
    <row r="758" spans="1:22" x14ac:dyDescent="0.25">
      <c r="A758" s="266"/>
      <c r="B758" s="134"/>
      <c r="C758" s="85"/>
      <c r="D758" s="85"/>
      <c r="E758" s="165">
        <f t="shared" si="69"/>
        <v>0</v>
      </c>
      <c r="F758" s="156">
        <f t="shared" si="67"/>
        <v>0</v>
      </c>
      <c r="G758" s="183">
        <f t="shared" si="70"/>
        <v>0</v>
      </c>
      <c r="H758" s="157">
        <f t="shared" si="68"/>
        <v>0</v>
      </c>
      <c r="I758" s="15"/>
      <c r="J758" s="15"/>
      <c r="K758" s="139"/>
      <c r="L758" s="139"/>
      <c r="M758" s="139"/>
      <c r="N758" s="15"/>
      <c r="O758" s="154"/>
      <c r="P758" s="85"/>
      <c r="Q758" s="85"/>
      <c r="R758" s="142"/>
      <c r="S758" s="5"/>
      <c r="T758" s="32"/>
      <c r="U758" s="15"/>
      <c r="V758" s="15"/>
    </row>
    <row r="759" spans="1:22" x14ac:dyDescent="0.25">
      <c r="A759" s="264">
        <v>41583</v>
      </c>
      <c r="B759" s="134"/>
      <c r="C759" s="85"/>
      <c r="D759" s="85"/>
      <c r="E759" s="165">
        <f t="shared" si="69"/>
        <v>0</v>
      </c>
      <c r="F759" s="156">
        <f t="shared" si="67"/>
        <v>0</v>
      </c>
      <c r="G759" s="183">
        <f t="shared" si="70"/>
        <v>0</v>
      </c>
      <c r="H759" s="157">
        <f t="shared" si="68"/>
        <v>0</v>
      </c>
      <c r="I759" s="15"/>
      <c r="J759" s="15"/>
      <c r="K759" s="139"/>
      <c r="L759" s="139"/>
      <c r="M759" s="139"/>
      <c r="N759" s="15"/>
      <c r="O759" s="154"/>
      <c r="P759" s="85"/>
      <c r="Q759" s="85"/>
      <c r="R759" s="142"/>
      <c r="S759" s="5"/>
      <c r="T759" s="32"/>
      <c r="U759" s="15"/>
      <c r="V759" s="15"/>
    </row>
    <row r="760" spans="1:22" x14ac:dyDescent="0.25">
      <c r="A760" s="265"/>
      <c r="B760" s="134"/>
      <c r="C760" s="85"/>
      <c r="D760" s="85"/>
      <c r="E760" s="165">
        <f t="shared" si="69"/>
        <v>0</v>
      </c>
      <c r="F760" s="156">
        <f t="shared" si="67"/>
        <v>0</v>
      </c>
      <c r="G760" s="183">
        <f t="shared" si="70"/>
        <v>0</v>
      </c>
      <c r="H760" s="157">
        <f t="shared" si="68"/>
        <v>0</v>
      </c>
      <c r="I760" s="15"/>
      <c r="J760" s="15"/>
      <c r="K760" s="139"/>
      <c r="L760" s="139"/>
      <c r="M760" s="139"/>
      <c r="N760" s="15"/>
      <c r="O760" s="154"/>
      <c r="P760" s="85"/>
      <c r="Q760" s="85"/>
      <c r="R760" s="142"/>
      <c r="S760" s="5"/>
      <c r="T760" s="32"/>
      <c r="U760" s="15"/>
      <c r="V760" s="15"/>
    </row>
    <row r="761" spans="1:22" x14ac:dyDescent="0.25">
      <c r="A761" s="266"/>
      <c r="B761" s="134"/>
      <c r="C761" s="85"/>
      <c r="D761" s="85"/>
      <c r="E761" s="165">
        <f t="shared" si="69"/>
        <v>0</v>
      </c>
      <c r="F761" s="156">
        <f t="shared" si="67"/>
        <v>0</v>
      </c>
      <c r="G761" s="183">
        <f t="shared" si="70"/>
        <v>0</v>
      </c>
      <c r="H761" s="157">
        <f t="shared" si="68"/>
        <v>0</v>
      </c>
      <c r="I761" s="15"/>
      <c r="J761" s="15"/>
      <c r="K761" s="139"/>
      <c r="L761" s="139"/>
      <c r="M761" s="139"/>
      <c r="N761" s="15"/>
      <c r="O761" s="154"/>
      <c r="P761" s="85"/>
      <c r="Q761" s="85"/>
      <c r="R761" s="142"/>
      <c r="S761" s="5"/>
      <c r="T761" s="32"/>
      <c r="U761" s="15"/>
      <c r="V761" s="15"/>
    </row>
    <row r="762" spans="1:22" x14ac:dyDescent="0.25">
      <c r="A762" s="264">
        <v>41584</v>
      </c>
      <c r="B762" s="134"/>
      <c r="C762" s="85"/>
      <c r="D762" s="85"/>
      <c r="E762" s="165">
        <f t="shared" si="69"/>
        <v>0</v>
      </c>
      <c r="F762" s="156">
        <f t="shared" si="67"/>
        <v>0</v>
      </c>
      <c r="G762" s="183">
        <f t="shared" si="70"/>
        <v>0</v>
      </c>
      <c r="H762" s="157">
        <f t="shared" si="68"/>
        <v>0</v>
      </c>
      <c r="I762" s="15"/>
      <c r="J762" s="15"/>
      <c r="K762" s="139"/>
      <c r="L762" s="139"/>
      <c r="M762" s="139"/>
      <c r="N762" s="15"/>
      <c r="O762" s="154"/>
      <c r="P762" s="85"/>
      <c r="Q762" s="85"/>
      <c r="R762" s="142"/>
      <c r="S762" s="5"/>
      <c r="T762" s="32"/>
      <c r="U762" s="15"/>
      <c r="V762" s="15"/>
    </row>
    <row r="763" spans="1:22" x14ac:dyDescent="0.25">
      <c r="A763" s="265"/>
      <c r="B763" s="134"/>
      <c r="C763" s="85"/>
      <c r="D763" s="85"/>
      <c r="E763" s="165">
        <f t="shared" si="69"/>
        <v>0</v>
      </c>
      <c r="F763" s="156">
        <f t="shared" si="67"/>
        <v>0</v>
      </c>
      <c r="G763" s="183">
        <f t="shared" si="70"/>
        <v>0</v>
      </c>
      <c r="H763" s="157">
        <f t="shared" si="68"/>
        <v>0</v>
      </c>
      <c r="I763" s="15"/>
      <c r="J763" s="15"/>
      <c r="K763" s="139"/>
      <c r="L763" s="139"/>
      <c r="M763" s="139"/>
      <c r="N763" s="15"/>
      <c r="O763" s="154"/>
      <c r="P763" s="85"/>
      <c r="Q763" s="85"/>
      <c r="R763" s="142"/>
      <c r="S763" s="5"/>
      <c r="T763" s="32"/>
      <c r="U763" s="15"/>
      <c r="V763" s="15"/>
    </row>
    <row r="764" spans="1:22" x14ac:dyDescent="0.25">
      <c r="A764" s="266"/>
      <c r="B764" s="134"/>
      <c r="C764" s="85"/>
      <c r="D764" s="85"/>
      <c r="E764" s="165">
        <f t="shared" si="69"/>
        <v>0</v>
      </c>
      <c r="F764" s="156">
        <f t="shared" si="67"/>
        <v>0</v>
      </c>
      <c r="G764" s="183">
        <f t="shared" si="70"/>
        <v>0</v>
      </c>
      <c r="H764" s="157">
        <f t="shared" si="68"/>
        <v>0</v>
      </c>
      <c r="I764" s="15"/>
      <c r="J764" s="15"/>
      <c r="K764" s="139"/>
      <c r="L764" s="139"/>
      <c r="M764" s="139"/>
      <c r="N764" s="15"/>
      <c r="O764" s="154"/>
      <c r="P764" s="85"/>
      <c r="Q764" s="85"/>
      <c r="R764" s="142"/>
      <c r="S764" s="5"/>
      <c r="T764" s="32"/>
      <c r="U764" s="15"/>
      <c r="V764" s="15"/>
    </row>
    <row r="765" spans="1:22" x14ac:dyDescent="0.25">
      <c r="A765" s="264">
        <v>41585</v>
      </c>
      <c r="B765" s="134"/>
      <c r="C765" s="85"/>
      <c r="D765" s="85"/>
      <c r="E765" s="165">
        <f t="shared" si="69"/>
        <v>0</v>
      </c>
      <c r="F765" s="156">
        <f t="shared" si="67"/>
        <v>0</v>
      </c>
      <c r="G765" s="183">
        <f t="shared" si="70"/>
        <v>0</v>
      </c>
      <c r="H765" s="157">
        <f t="shared" si="68"/>
        <v>0</v>
      </c>
      <c r="I765" s="15"/>
      <c r="J765" s="15"/>
      <c r="K765" s="139"/>
      <c r="L765" s="139"/>
      <c r="M765" s="139"/>
      <c r="N765" s="15"/>
      <c r="O765" s="154"/>
      <c r="P765" s="85"/>
      <c r="Q765" s="85"/>
      <c r="R765" s="142"/>
      <c r="S765" s="5"/>
      <c r="T765" s="32"/>
      <c r="U765" s="15"/>
      <c r="V765" s="15"/>
    </row>
    <row r="766" spans="1:22" x14ac:dyDescent="0.25">
      <c r="A766" s="265"/>
      <c r="B766" s="134"/>
      <c r="C766" s="85"/>
      <c r="D766" s="85"/>
      <c r="E766" s="165">
        <f t="shared" si="69"/>
        <v>0</v>
      </c>
      <c r="F766" s="156">
        <f t="shared" si="67"/>
        <v>0</v>
      </c>
      <c r="G766" s="183">
        <f t="shared" si="70"/>
        <v>0</v>
      </c>
      <c r="H766" s="157">
        <f t="shared" si="68"/>
        <v>0</v>
      </c>
      <c r="I766" s="15"/>
      <c r="J766" s="15"/>
      <c r="K766" s="139"/>
      <c r="L766" s="139"/>
      <c r="M766" s="139"/>
      <c r="N766" s="15"/>
      <c r="O766" s="154"/>
      <c r="P766" s="85"/>
      <c r="Q766" s="85"/>
      <c r="R766" s="142"/>
      <c r="S766" s="5"/>
      <c r="T766" s="32"/>
      <c r="U766" s="15"/>
      <c r="V766" s="15"/>
    </row>
    <row r="767" spans="1:22" x14ac:dyDescent="0.25">
      <c r="A767" s="266"/>
      <c r="B767" s="134"/>
      <c r="C767" s="85"/>
      <c r="D767" s="85"/>
      <c r="E767" s="165">
        <f t="shared" si="69"/>
        <v>0</v>
      </c>
      <c r="F767" s="156">
        <f t="shared" si="67"/>
        <v>0</v>
      </c>
      <c r="G767" s="183">
        <f t="shared" si="70"/>
        <v>0</v>
      </c>
      <c r="H767" s="157">
        <f t="shared" si="68"/>
        <v>0</v>
      </c>
      <c r="I767" s="15"/>
      <c r="J767" s="15"/>
      <c r="K767" s="139"/>
      <c r="L767" s="139"/>
      <c r="M767" s="139"/>
      <c r="N767" s="15"/>
      <c r="O767" s="154"/>
      <c r="P767" s="85"/>
      <c r="Q767" s="85"/>
      <c r="R767" s="142"/>
      <c r="S767" s="5"/>
      <c r="T767" s="32"/>
      <c r="U767" s="15"/>
      <c r="V767" s="15"/>
    </row>
    <row r="768" spans="1:22" x14ac:dyDescent="0.25">
      <c r="A768" s="264">
        <v>41586</v>
      </c>
      <c r="B768" s="134"/>
      <c r="C768" s="85"/>
      <c r="D768" s="85"/>
      <c r="E768" s="165">
        <f t="shared" si="69"/>
        <v>0</v>
      </c>
      <c r="F768" s="156">
        <f t="shared" si="67"/>
        <v>0</v>
      </c>
      <c r="G768" s="183">
        <f t="shared" si="70"/>
        <v>0</v>
      </c>
      <c r="H768" s="157">
        <f t="shared" si="68"/>
        <v>0</v>
      </c>
      <c r="I768" s="15"/>
      <c r="J768" s="15"/>
      <c r="K768" s="139"/>
      <c r="L768" s="139"/>
      <c r="M768" s="139"/>
      <c r="N768" s="15"/>
      <c r="O768" s="154"/>
      <c r="P768" s="85"/>
      <c r="Q768" s="85"/>
      <c r="R768" s="142"/>
      <c r="S768" s="5"/>
      <c r="T768" s="32"/>
      <c r="U768" s="15"/>
      <c r="V768" s="15"/>
    </row>
    <row r="769" spans="1:22" x14ac:dyDescent="0.25">
      <c r="A769" s="265"/>
      <c r="B769" s="134"/>
      <c r="C769" s="85"/>
      <c r="D769" s="85"/>
      <c r="E769" s="165">
        <f t="shared" si="69"/>
        <v>0</v>
      </c>
      <c r="F769" s="156">
        <f t="shared" si="67"/>
        <v>0</v>
      </c>
      <c r="G769" s="183">
        <f t="shared" si="70"/>
        <v>0</v>
      </c>
      <c r="H769" s="157">
        <f t="shared" si="68"/>
        <v>0</v>
      </c>
      <c r="I769" s="15"/>
      <c r="J769" s="15"/>
      <c r="K769" s="139"/>
      <c r="L769" s="139"/>
      <c r="M769" s="139"/>
      <c r="N769" s="15"/>
      <c r="O769" s="154"/>
      <c r="P769" s="85"/>
      <c r="Q769" s="85"/>
      <c r="R769" s="142"/>
      <c r="S769" s="5"/>
      <c r="T769" s="32"/>
      <c r="U769" s="15"/>
      <c r="V769" s="15"/>
    </row>
    <row r="770" spans="1:22" x14ac:dyDescent="0.25">
      <c r="A770" s="266"/>
      <c r="B770" s="134"/>
      <c r="C770" s="85"/>
      <c r="D770" s="85"/>
      <c r="E770" s="165">
        <f t="shared" si="69"/>
        <v>0</v>
      </c>
      <c r="F770" s="156">
        <f t="shared" si="67"/>
        <v>0</v>
      </c>
      <c r="G770" s="183">
        <f t="shared" si="70"/>
        <v>0</v>
      </c>
      <c r="H770" s="157">
        <f t="shared" si="68"/>
        <v>0</v>
      </c>
      <c r="I770" s="15"/>
      <c r="J770" s="15"/>
      <c r="K770" s="139"/>
      <c r="L770" s="139"/>
      <c r="M770" s="139"/>
      <c r="N770" s="15"/>
      <c r="O770" s="154"/>
      <c r="P770" s="85"/>
      <c r="Q770" s="85"/>
      <c r="R770" s="142"/>
      <c r="S770" s="5"/>
      <c r="T770" s="32"/>
      <c r="U770" s="15"/>
      <c r="V770" s="15"/>
    </row>
    <row r="771" spans="1:22" x14ac:dyDescent="0.25">
      <c r="A771" s="264">
        <v>41587</v>
      </c>
      <c r="B771" s="134"/>
      <c r="C771" s="85"/>
      <c r="D771" s="85"/>
      <c r="E771" s="165">
        <f t="shared" si="69"/>
        <v>0</v>
      </c>
      <c r="F771" s="156">
        <f t="shared" si="67"/>
        <v>0</v>
      </c>
      <c r="G771" s="183">
        <f t="shared" si="70"/>
        <v>0</v>
      </c>
      <c r="H771" s="157">
        <f t="shared" si="68"/>
        <v>0</v>
      </c>
      <c r="I771" s="15"/>
      <c r="J771" s="15"/>
      <c r="K771" s="139"/>
      <c r="L771" s="139"/>
      <c r="M771" s="139"/>
      <c r="N771" s="15"/>
      <c r="O771" s="154"/>
      <c r="P771" s="85"/>
      <c r="Q771" s="85"/>
      <c r="R771" s="142"/>
      <c r="S771" s="5"/>
      <c r="T771" s="32"/>
      <c r="U771" s="15"/>
      <c r="V771" s="15"/>
    </row>
    <row r="772" spans="1:22" x14ac:dyDescent="0.25">
      <c r="A772" s="265"/>
      <c r="B772" s="134"/>
      <c r="C772" s="85"/>
      <c r="D772" s="85"/>
      <c r="E772" s="165">
        <f t="shared" si="69"/>
        <v>0</v>
      </c>
      <c r="F772" s="156">
        <f t="shared" ref="F772:F835" si="71">(E772*$AB$1)*S772</f>
        <v>0</v>
      </c>
      <c r="G772" s="183">
        <f t="shared" si="70"/>
        <v>0</v>
      </c>
      <c r="H772" s="157">
        <f t="shared" ref="H772:H835" si="72">G772*$Y$1</f>
        <v>0</v>
      </c>
      <c r="I772" s="15"/>
      <c r="J772" s="15"/>
      <c r="K772" s="139"/>
      <c r="L772" s="139"/>
      <c r="M772" s="139"/>
      <c r="N772" s="15"/>
      <c r="O772" s="154"/>
      <c r="P772" s="85"/>
      <c r="Q772" s="85"/>
      <c r="R772" s="142"/>
      <c r="S772" s="5"/>
      <c r="T772" s="32"/>
      <c r="U772" s="15"/>
      <c r="V772" s="15"/>
    </row>
    <row r="773" spans="1:22" x14ac:dyDescent="0.25">
      <c r="A773" s="266"/>
      <c r="B773" s="134"/>
      <c r="C773" s="85"/>
      <c r="D773" s="85"/>
      <c r="E773" s="165">
        <f t="shared" si="69"/>
        <v>0</v>
      </c>
      <c r="F773" s="156">
        <f t="shared" si="71"/>
        <v>0</v>
      </c>
      <c r="G773" s="183">
        <f t="shared" si="70"/>
        <v>0</v>
      </c>
      <c r="H773" s="157">
        <f t="shared" si="72"/>
        <v>0</v>
      </c>
      <c r="I773" s="15"/>
      <c r="J773" s="15"/>
      <c r="K773" s="139"/>
      <c r="L773" s="139"/>
      <c r="M773" s="139"/>
      <c r="N773" s="15"/>
      <c r="O773" s="154"/>
      <c r="P773" s="85"/>
      <c r="Q773" s="85"/>
      <c r="R773" s="142"/>
      <c r="S773" s="5"/>
      <c r="T773" s="32"/>
      <c r="U773" s="15"/>
      <c r="V773" s="15"/>
    </row>
    <row r="774" spans="1:22" x14ac:dyDescent="0.25">
      <c r="A774" s="264">
        <v>41588</v>
      </c>
      <c r="B774" s="134"/>
      <c r="C774" s="85"/>
      <c r="D774" s="85"/>
      <c r="E774" s="165">
        <f t="shared" si="69"/>
        <v>0</v>
      </c>
      <c r="F774" s="156">
        <f t="shared" si="71"/>
        <v>0</v>
      </c>
      <c r="G774" s="183">
        <f t="shared" si="70"/>
        <v>0</v>
      </c>
      <c r="H774" s="157">
        <f t="shared" si="72"/>
        <v>0</v>
      </c>
      <c r="I774" s="15"/>
      <c r="J774" s="15"/>
      <c r="K774" s="139"/>
      <c r="L774" s="139"/>
      <c r="M774" s="139"/>
      <c r="N774" s="15"/>
      <c r="O774" s="154"/>
      <c r="P774" s="85"/>
      <c r="Q774" s="85"/>
      <c r="R774" s="142"/>
      <c r="S774" s="5"/>
      <c r="T774" s="32"/>
      <c r="U774" s="15"/>
      <c r="V774" s="15"/>
    </row>
    <row r="775" spans="1:22" x14ac:dyDescent="0.25">
      <c r="A775" s="265"/>
      <c r="B775" s="134"/>
      <c r="C775" s="85"/>
      <c r="D775" s="85"/>
      <c r="E775" s="165">
        <f t="shared" si="69"/>
        <v>0</v>
      </c>
      <c r="F775" s="156">
        <f t="shared" si="71"/>
        <v>0</v>
      </c>
      <c r="G775" s="183">
        <f t="shared" si="70"/>
        <v>0</v>
      </c>
      <c r="H775" s="157">
        <f t="shared" si="72"/>
        <v>0</v>
      </c>
      <c r="I775" s="15"/>
      <c r="J775" s="15"/>
      <c r="K775" s="139"/>
      <c r="L775" s="139"/>
      <c r="M775" s="139"/>
      <c r="N775" s="15"/>
      <c r="O775" s="154"/>
      <c r="P775" s="85"/>
      <c r="Q775" s="85"/>
      <c r="R775" s="142"/>
      <c r="S775" s="5"/>
      <c r="T775" s="32"/>
      <c r="U775" s="15"/>
      <c r="V775" s="15"/>
    </row>
    <row r="776" spans="1:22" x14ac:dyDescent="0.25">
      <c r="A776" s="266"/>
      <c r="B776" s="134"/>
      <c r="C776" s="85"/>
      <c r="D776" s="85"/>
      <c r="E776" s="165">
        <f t="shared" si="69"/>
        <v>0</v>
      </c>
      <c r="F776" s="156">
        <f t="shared" si="71"/>
        <v>0</v>
      </c>
      <c r="G776" s="183">
        <f t="shared" si="70"/>
        <v>0</v>
      </c>
      <c r="H776" s="157">
        <f t="shared" si="72"/>
        <v>0</v>
      </c>
      <c r="I776" s="15"/>
      <c r="J776" s="15"/>
      <c r="K776" s="139"/>
      <c r="L776" s="139"/>
      <c r="M776" s="139"/>
      <c r="N776" s="15"/>
      <c r="O776" s="154"/>
      <c r="P776" s="85"/>
      <c r="Q776" s="85"/>
      <c r="R776" s="142"/>
      <c r="S776" s="5"/>
      <c r="T776" s="32"/>
      <c r="U776" s="15"/>
      <c r="V776" s="15"/>
    </row>
    <row r="777" spans="1:22" x14ac:dyDescent="0.25">
      <c r="A777" s="264">
        <v>41589</v>
      </c>
      <c r="B777" s="134"/>
      <c r="C777" s="85"/>
      <c r="D777" s="85"/>
      <c r="E777" s="165">
        <f t="shared" si="69"/>
        <v>0</v>
      </c>
      <c r="F777" s="156">
        <f t="shared" si="71"/>
        <v>0</v>
      </c>
      <c r="G777" s="183">
        <f t="shared" si="70"/>
        <v>0</v>
      </c>
      <c r="H777" s="157">
        <f t="shared" si="72"/>
        <v>0</v>
      </c>
      <c r="I777" s="15"/>
      <c r="J777" s="15"/>
      <c r="K777" s="139"/>
      <c r="L777" s="139"/>
      <c r="M777" s="139"/>
      <c r="N777" s="15"/>
      <c r="O777" s="154"/>
      <c r="P777" s="85"/>
      <c r="Q777" s="85"/>
      <c r="R777" s="142"/>
      <c r="S777" s="5"/>
      <c r="T777" s="32"/>
      <c r="U777" s="15"/>
      <c r="V777" s="15"/>
    </row>
    <row r="778" spans="1:22" x14ac:dyDescent="0.25">
      <c r="A778" s="265"/>
      <c r="B778" s="134"/>
      <c r="C778" s="85"/>
      <c r="D778" s="85"/>
      <c r="E778" s="165">
        <f t="shared" si="69"/>
        <v>0</v>
      </c>
      <c r="F778" s="156">
        <f t="shared" si="71"/>
        <v>0</v>
      </c>
      <c r="G778" s="183">
        <f t="shared" si="70"/>
        <v>0</v>
      </c>
      <c r="H778" s="157">
        <f t="shared" si="72"/>
        <v>0</v>
      </c>
      <c r="I778" s="15"/>
      <c r="J778" s="15"/>
      <c r="K778" s="139"/>
      <c r="L778" s="139"/>
      <c r="M778" s="139"/>
      <c r="N778" s="15"/>
      <c r="O778" s="154"/>
      <c r="P778" s="85"/>
      <c r="Q778" s="85"/>
      <c r="R778" s="142"/>
      <c r="S778" s="5"/>
      <c r="T778" s="32"/>
      <c r="U778" s="15"/>
      <c r="V778" s="15"/>
    </row>
    <row r="779" spans="1:22" x14ac:dyDescent="0.25">
      <c r="A779" s="266"/>
      <c r="B779" s="134"/>
      <c r="C779" s="85"/>
      <c r="D779" s="85"/>
      <c r="E779" s="165">
        <f t="shared" si="69"/>
        <v>0</v>
      </c>
      <c r="F779" s="156">
        <f t="shared" si="71"/>
        <v>0</v>
      </c>
      <c r="G779" s="183">
        <f t="shared" si="70"/>
        <v>0</v>
      </c>
      <c r="H779" s="157">
        <f t="shared" si="72"/>
        <v>0</v>
      </c>
      <c r="I779" s="15"/>
      <c r="J779" s="15"/>
      <c r="K779" s="139"/>
      <c r="L779" s="139"/>
      <c r="M779" s="139"/>
      <c r="N779" s="15"/>
      <c r="O779" s="154"/>
      <c r="P779" s="85"/>
      <c r="Q779" s="85"/>
      <c r="R779" s="142"/>
      <c r="S779" s="5"/>
      <c r="T779" s="32"/>
      <c r="U779" s="15"/>
      <c r="V779" s="15"/>
    </row>
    <row r="780" spans="1:22" x14ac:dyDescent="0.25">
      <c r="A780" s="264">
        <v>41590</v>
      </c>
      <c r="B780" s="134"/>
      <c r="C780" s="85"/>
      <c r="D780" s="85"/>
      <c r="E780" s="165">
        <f t="shared" si="69"/>
        <v>0</v>
      </c>
      <c r="F780" s="156">
        <f t="shared" si="71"/>
        <v>0</v>
      </c>
      <c r="G780" s="183">
        <f t="shared" si="70"/>
        <v>0</v>
      </c>
      <c r="H780" s="157">
        <f t="shared" si="72"/>
        <v>0</v>
      </c>
      <c r="I780" s="15"/>
      <c r="J780" s="15"/>
      <c r="K780" s="139"/>
      <c r="L780" s="139"/>
      <c r="M780" s="139"/>
      <c r="N780" s="15"/>
      <c r="O780" s="154"/>
      <c r="P780" s="85"/>
      <c r="Q780" s="85"/>
      <c r="R780" s="142"/>
      <c r="S780" s="5"/>
      <c r="T780" s="32"/>
      <c r="U780" s="15"/>
      <c r="V780" s="15"/>
    </row>
    <row r="781" spans="1:22" x14ac:dyDescent="0.25">
      <c r="A781" s="265"/>
      <c r="B781" s="134"/>
      <c r="C781" s="85"/>
      <c r="D781" s="85"/>
      <c r="E781" s="165">
        <f t="shared" si="69"/>
        <v>0</v>
      </c>
      <c r="F781" s="156">
        <f t="shared" si="71"/>
        <v>0</v>
      </c>
      <c r="G781" s="183">
        <f t="shared" si="70"/>
        <v>0</v>
      </c>
      <c r="H781" s="157">
        <f t="shared" si="72"/>
        <v>0</v>
      </c>
      <c r="I781" s="15"/>
      <c r="J781" s="15"/>
      <c r="K781" s="139"/>
      <c r="L781" s="139"/>
      <c r="M781" s="139"/>
      <c r="N781" s="15"/>
      <c r="O781" s="154"/>
      <c r="P781" s="85"/>
      <c r="Q781" s="85"/>
      <c r="R781" s="142"/>
      <c r="S781" s="5"/>
      <c r="T781" s="32"/>
      <c r="U781" s="15"/>
      <c r="V781" s="15"/>
    </row>
    <row r="782" spans="1:22" x14ac:dyDescent="0.25">
      <c r="A782" s="266"/>
      <c r="B782" s="134"/>
      <c r="C782" s="85"/>
      <c r="D782" s="85"/>
      <c r="E782" s="165">
        <f t="shared" si="69"/>
        <v>0</v>
      </c>
      <c r="F782" s="156">
        <f t="shared" si="71"/>
        <v>0</v>
      </c>
      <c r="G782" s="183">
        <f t="shared" si="70"/>
        <v>0</v>
      </c>
      <c r="H782" s="157">
        <f t="shared" si="72"/>
        <v>0</v>
      </c>
      <c r="I782" s="15"/>
      <c r="J782" s="15"/>
      <c r="K782" s="139"/>
      <c r="L782" s="139"/>
      <c r="M782" s="139"/>
      <c r="N782" s="15"/>
      <c r="O782" s="154"/>
      <c r="P782" s="85"/>
      <c r="Q782" s="85"/>
      <c r="R782" s="142"/>
      <c r="S782" s="5"/>
      <c r="T782" s="32"/>
      <c r="U782" s="15"/>
      <c r="V782" s="15"/>
    </row>
    <row r="783" spans="1:22" x14ac:dyDescent="0.25">
      <c r="A783" s="264">
        <v>41591</v>
      </c>
      <c r="B783" s="134"/>
      <c r="C783" s="85"/>
      <c r="D783" s="85"/>
      <c r="E783" s="165">
        <f t="shared" si="69"/>
        <v>0</v>
      </c>
      <c r="F783" s="156">
        <f t="shared" si="71"/>
        <v>0</v>
      </c>
      <c r="G783" s="183">
        <f t="shared" si="70"/>
        <v>0</v>
      </c>
      <c r="H783" s="157">
        <f t="shared" si="72"/>
        <v>0</v>
      </c>
      <c r="I783" s="15"/>
      <c r="J783" s="15"/>
      <c r="K783" s="139"/>
      <c r="L783" s="139"/>
      <c r="M783" s="139"/>
      <c r="N783" s="15"/>
      <c r="O783" s="154"/>
      <c r="P783" s="85"/>
      <c r="Q783" s="85"/>
      <c r="R783" s="142"/>
      <c r="S783" s="5"/>
      <c r="T783" s="32"/>
      <c r="U783" s="15"/>
      <c r="V783" s="15"/>
    </row>
    <row r="784" spans="1:22" x14ac:dyDescent="0.25">
      <c r="A784" s="265"/>
      <c r="B784" s="134"/>
      <c r="C784" s="85"/>
      <c r="D784" s="85"/>
      <c r="E784" s="165">
        <f t="shared" si="69"/>
        <v>0</v>
      </c>
      <c r="F784" s="156">
        <f t="shared" si="71"/>
        <v>0</v>
      </c>
      <c r="G784" s="183">
        <f t="shared" si="70"/>
        <v>0</v>
      </c>
      <c r="H784" s="157">
        <f t="shared" si="72"/>
        <v>0</v>
      </c>
      <c r="I784" s="15"/>
      <c r="J784" s="15"/>
      <c r="K784" s="139"/>
      <c r="L784" s="139"/>
      <c r="M784" s="139"/>
      <c r="N784" s="15"/>
      <c r="O784" s="154"/>
      <c r="P784" s="85"/>
      <c r="Q784" s="85"/>
      <c r="R784" s="142"/>
      <c r="S784" s="5"/>
      <c r="T784" s="32"/>
      <c r="U784" s="15"/>
      <c r="V784" s="15"/>
    </row>
    <row r="785" spans="1:22" x14ac:dyDescent="0.25">
      <c r="A785" s="266"/>
      <c r="B785" s="134"/>
      <c r="C785" s="85"/>
      <c r="D785" s="85"/>
      <c r="E785" s="165">
        <f t="shared" si="69"/>
        <v>0</v>
      </c>
      <c r="F785" s="156">
        <f t="shared" si="71"/>
        <v>0</v>
      </c>
      <c r="G785" s="183">
        <f t="shared" si="70"/>
        <v>0</v>
      </c>
      <c r="H785" s="157">
        <f t="shared" si="72"/>
        <v>0</v>
      </c>
      <c r="I785" s="15"/>
      <c r="J785" s="15"/>
      <c r="K785" s="139"/>
      <c r="L785" s="139"/>
      <c r="M785" s="139"/>
      <c r="N785" s="15"/>
      <c r="O785" s="154"/>
      <c r="P785" s="85"/>
      <c r="Q785" s="85"/>
      <c r="R785" s="142"/>
      <c r="S785" s="5"/>
      <c r="T785" s="32"/>
      <c r="U785" s="15"/>
      <c r="V785" s="15"/>
    </row>
    <row r="786" spans="1:22" x14ac:dyDescent="0.25">
      <c r="A786" s="264">
        <v>41592</v>
      </c>
      <c r="B786" s="134"/>
      <c r="C786" s="85"/>
      <c r="D786" s="85"/>
      <c r="E786" s="165">
        <f t="shared" si="69"/>
        <v>0</v>
      </c>
      <c r="F786" s="156">
        <f t="shared" si="71"/>
        <v>0</v>
      </c>
      <c r="G786" s="183">
        <f t="shared" si="70"/>
        <v>0</v>
      </c>
      <c r="H786" s="157">
        <f t="shared" si="72"/>
        <v>0</v>
      </c>
      <c r="I786" s="15"/>
      <c r="J786" s="15"/>
      <c r="K786" s="139"/>
      <c r="L786" s="139"/>
      <c r="M786" s="139"/>
      <c r="N786" s="15"/>
      <c r="O786" s="154"/>
      <c r="P786" s="85"/>
      <c r="Q786" s="85"/>
      <c r="R786" s="142"/>
      <c r="S786" s="5"/>
      <c r="T786" s="32"/>
      <c r="U786" s="15"/>
      <c r="V786" s="15"/>
    </row>
    <row r="787" spans="1:22" x14ac:dyDescent="0.25">
      <c r="A787" s="265"/>
      <c r="B787" s="134"/>
      <c r="C787" s="85"/>
      <c r="D787" s="85"/>
      <c r="E787" s="165">
        <f t="shared" si="69"/>
        <v>0</v>
      </c>
      <c r="F787" s="156">
        <f t="shared" si="71"/>
        <v>0</v>
      </c>
      <c r="G787" s="183">
        <f t="shared" si="70"/>
        <v>0</v>
      </c>
      <c r="H787" s="157">
        <f t="shared" si="72"/>
        <v>0</v>
      </c>
      <c r="I787" s="15"/>
      <c r="J787" s="15"/>
      <c r="K787" s="139"/>
      <c r="L787" s="139"/>
      <c r="M787" s="139"/>
      <c r="N787" s="15"/>
      <c r="O787" s="154"/>
      <c r="P787" s="85"/>
      <c r="Q787" s="85"/>
      <c r="R787" s="142"/>
      <c r="S787" s="5"/>
      <c r="T787" s="32"/>
      <c r="U787" s="15"/>
      <c r="V787" s="15"/>
    </row>
    <row r="788" spans="1:22" x14ac:dyDescent="0.25">
      <c r="A788" s="266"/>
      <c r="B788" s="134"/>
      <c r="C788" s="85"/>
      <c r="D788" s="85"/>
      <c r="E788" s="165">
        <f t="shared" si="69"/>
        <v>0</v>
      </c>
      <c r="F788" s="156">
        <f t="shared" si="71"/>
        <v>0</v>
      </c>
      <c r="G788" s="183">
        <f t="shared" si="70"/>
        <v>0</v>
      </c>
      <c r="H788" s="157">
        <f t="shared" si="72"/>
        <v>0</v>
      </c>
      <c r="I788" s="15"/>
      <c r="J788" s="15"/>
      <c r="K788" s="139"/>
      <c r="L788" s="139"/>
      <c r="M788" s="139"/>
      <c r="N788" s="15"/>
      <c r="O788" s="154"/>
      <c r="P788" s="85"/>
      <c r="Q788" s="85"/>
      <c r="R788" s="142"/>
      <c r="S788" s="5"/>
      <c r="T788" s="32"/>
      <c r="U788" s="15"/>
      <c r="V788" s="15"/>
    </row>
    <row r="789" spans="1:22" x14ac:dyDescent="0.25">
      <c r="A789" s="264">
        <v>41593</v>
      </c>
      <c r="B789" s="134"/>
      <c r="C789" s="85"/>
      <c r="D789" s="85"/>
      <c r="E789" s="165">
        <f t="shared" si="69"/>
        <v>0</v>
      </c>
      <c r="F789" s="156">
        <f t="shared" si="71"/>
        <v>0</v>
      </c>
      <c r="G789" s="183">
        <f t="shared" si="70"/>
        <v>0</v>
      </c>
      <c r="H789" s="157">
        <f t="shared" si="72"/>
        <v>0</v>
      </c>
      <c r="I789" s="15"/>
      <c r="J789" s="15"/>
      <c r="K789" s="139"/>
      <c r="L789" s="139"/>
      <c r="M789" s="139"/>
      <c r="N789" s="15"/>
      <c r="O789" s="154"/>
      <c r="P789" s="85"/>
      <c r="Q789" s="85"/>
      <c r="R789" s="142"/>
      <c r="S789" s="5"/>
      <c r="T789" s="32"/>
      <c r="U789" s="15"/>
      <c r="V789" s="15"/>
    </row>
    <row r="790" spans="1:22" x14ac:dyDescent="0.25">
      <c r="A790" s="265"/>
      <c r="B790" s="134"/>
      <c r="C790" s="85"/>
      <c r="D790" s="85"/>
      <c r="E790" s="165">
        <f t="shared" si="69"/>
        <v>0</v>
      </c>
      <c r="F790" s="156">
        <f t="shared" si="71"/>
        <v>0</v>
      </c>
      <c r="G790" s="183">
        <f t="shared" si="70"/>
        <v>0</v>
      </c>
      <c r="H790" s="157">
        <f t="shared" si="72"/>
        <v>0</v>
      </c>
      <c r="I790" s="15"/>
      <c r="J790" s="15"/>
      <c r="K790" s="139"/>
      <c r="L790" s="139"/>
      <c r="M790" s="139"/>
      <c r="N790" s="15"/>
      <c r="O790" s="154"/>
      <c r="P790" s="85"/>
      <c r="Q790" s="85"/>
      <c r="R790" s="142"/>
      <c r="S790" s="5"/>
      <c r="T790" s="32"/>
      <c r="U790" s="15"/>
      <c r="V790" s="15"/>
    </row>
    <row r="791" spans="1:22" x14ac:dyDescent="0.25">
      <c r="A791" s="266"/>
      <c r="B791" s="134"/>
      <c r="C791" s="85"/>
      <c r="D791" s="85"/>
      <c r="E791" s="165">
        <f t="shared" si="69"/>
        <v>0</v>
      </c>
      <c r="F791" s="156">
        <f t="shared" si="71"/>
        <v>0</v>
      </c>
      <c r="G791" s="183">
        <f t="shared" si="70"/>
        <v>0</v>
      </c>
      <c r="H791" s="157">
        <f t="shared" si="72"/>
        <v>0</v>
      </c>
      <c r="I791" s="15"/>
      <c r="J791" s="15"/>
      <c r="K791" s="139"/>
      <c r="L791" s="139"/>
      <c r="M791" s="139"/>
      <c r="N791" s="15"/>
      <c r="O791" s="154"/>
      <c r="P791" s="85"/>
      <c r="Q791" s="85"/>
      <c r="R791" s="142"/>
      <c r="S791" s="5"/>
      <c r="T791" s="32"/>
      <c r="U791" s="15"/>
      <c r="V791" s="15"/>
    </row>
    <row r="792" spans="1:22" x14ac:dyDescent="0.25">
      <c r="A792" s="264">
        <v>41594</v>
      </c>
      <c r="B792" s="134"/>
      <c r="C792" s="85"/>
      <c r="D792" s="85"/>
      <c r="E792" s="165">
        <f t="shared" si="69"/>
        <v>0</v>
      </c>
      <c r="F792" s="156">
        <f t="shared" si="71"/>
        <v>0</v>
      </c>
      <c r="G792" s="183">
        <f t="shared" si="70"/>
        <v>0</v>
      </c>
      <c r="H792" s="157">
        <f t="shared" si="72"/>
        <v>0</v>
      </c>
      <c r="I792" s="15"/>
      <c r="J792" s="15"/>
      <c r="K792" s="139"/>
      <c r="L792" s="139"/>
      <c r="M792" s="139"/>
      <c r="N792" s="15"/>
      <c r="O792" s="154"/>
      <c r="P792" s="85"/>
      <c r="Q792" s="85"/>
      <c r="R792" s="142"/>
      <c r="S792" s="5"/>
      <c r="T792" s="32"/>
      <c r="U792" s="15"/>
      <c r="V792" s="15"/>
    </row>
    <row r="793" spans="1:22" x14ac:dyDescent="0.25">
      <c r="A793" s="265"/>
      <c r="B793" s="134"/>
      <c r="C793" s="85"/>
      <c r="D793" s="85"/>
      <c r="E793" s="165">
        <f t="shared" si="69"/>
        <v>0</v>
      </c>
      <c r="F793" s="156">
        <f t="shared" si="71"/>
        <v>0</v>
      </c>
      <c r="G793" s="183">
        <f t="shared" si="70"/>
        <v>0</v>
      </c>
      <c r="H793" s="157">
        <f t="shared" si="72"/>
        <v>0</v>
      </c>
      <c r="I793" s="15"/>
      <c r="J793" s="15"/>
      <c r="K793" s="139"/>
      <c r="L793" s="139"/>
      <c r="M793" s="139"/>
      <c r="N793" s="15"/>
      <c r="O793" s="154"/>
      <c r="P793" s="85"/>
      <c r="Q793" s="85"/>
      <c r="R793" s="142"/>
      <c r="S793" s="5"/>
      <c r="T793" s="32"/>
      <c r="U793" s="15"/>
      <c r="V793" s="15"/>
    </row>
    <row r="794" spans="1:22" x14ac:dyDescent="0.25">
      <c r="A794" s="266"/>
      <c r="B794" s="134"/>
      <c r="C794" s="85"/>
      <c r="D794" s="85"/>
      <c r="E794" s="165">
        <f t="shared" si="69"/>
        <v>0</v>
      </c>
      <c r="F794" s="156">
        <f t="shared" si="71"/>
        <v>0</v>
      </c>
      <c r="G794" s="183">
        <f t="shared" si="70"/>
        <v>0</v>
      </c>
      <c r="H794" s="157">
        <f t="shared" si="72"/>
        <v>0</v>
      </c>
      <c r="I794" s="15"/>
      <c r="J794" s="15"/>
      <c r="K794" s="139"/>
      <c r="L794" s="139"/>
      <c r="M794" s="139"/>
      <c r="N794" s="15"/>
      <c r="O794" s="154"/>
      <c r="P794" s="85"/>
      <c r="Q794" s="85"/>
      <c r="R794" s="142"/>
      <c r="S794" s="5"/>
      <c r="T794" s="32"/>
      <c r="U794" s="15"/>
      <c r="V794" s="15"/>
    </row>
    <row r="795" spans="1:22" x14ac:dyDescent="0.25">
      <c r="A795" s="264">
        <v>41595</v>
      </c>
      <c r="B795" s="134"/>
      <c r="C795" s="85"/>
      <c r="D795" s="85"/>
      <c r="E795" s="165">
        <f t="shared" si="69"/>
        <v>0</v>
      </c>
      <c r="F795" s="156">
        <f t="shared" si="71"/>
        <v>0</v>
      </c>
      <c r="G795" s="183">
        <f t="shared" si="70"/>
        <v>0</v>
      </c>
      <c r="H795" s="157">
        <f t="shared" si="72"/>
        <v>0</v>
      </c>
      <c r="I795" s="15"/>
      <c r="J795" s="15"/>
      <c r="K795" s="139"/>
      <c r="L795" s="139"/>
      <c r="M795" s="139"/>
      <c r="N795" s="15"/>
      <c r="O795" s="154"/>
      <c r="P795" s="85"/>
      <c r="Q795" s="85"/>
      <c r="R795" s="142"/>
      <c r="S795" s="5"/>
      <c r="T795" s="32"/>
      <c r="U795" s="15"/>
      <c r="V795" s="15"/>
    </row>
    <row r="796" spans="1:22" x14ac:dyDescent="0.25">
      <c r="A796" s="265"/>
      <c r="B796" s="134"/>
      <c r="C796" s="85"/>
      <c r="D796" s="85"/>
      <c r="E796" s="165">
        <f t="shared" si="69"/>
        <v>0</v>
      </c>
      <c r="F796" s="156">
        <f t="shared" si="71"/>
        <v>0</v>
      </c>
      <c r="G796" s="183">
        <f t="shared" si="70"/>
        <v>0</v>
      </c>
      <c r="H796" s="157">
        <f t="shared" si="72"/>
        <v>0</v>
      </c>
      <c r="I796" s="15"/>
      <c r="J796" s="15"/>
      <c r="K796" s="139"/>
      <c r="L796" s="139"/>
      <c r="M796" s="139"/>
      <c r="N796" s="15"/>
      <c r="O796" s="154"/>
      <c r="P796" s="85"/>
      <c r="Q796" s="85"/>
      <c r="R796" s="142"/>
      <c r="S796" s="5"/>
      <c r="T796" s="32"/>
      <c r="U796" s="15"/>
      <c r="V796" s="15"/>
    </row>
    <row r="797" spans="1:22" x14ac:dyDescent="0.25">
      <c r="A797" s="266"/>
      <c r="B797" s="134"/>
      <c r="C797" s="85"/>
      <c r="D797" s="85"/>
      <c r="E797" s="165">
        <f t="shared" ref="E797:E860" si="73">C797-D797</f>
        <v>0</v>
      </c>
      <c r="F797" s="156">
        <f t="shared" si="71"/>
        <v>0</v>
      </c>
      <c r="G797" s="183">
        <f t="shared" si="70"/>
        <v>0</v>
      </c>
      <c r="H797" s="157">
        <f t="shared" si="72"/>
        <v>0</v>
      </c>
      <c r="I797" s="15"/>
      <c r="J797" s="15"/>
      <c r="K797" s="139"/>
      <c r="L797" s="139"/>
      <c r="M797" s="139"/>
      <c r="N797" s="15"/>
      <c r="O797" s="154"/>
      <c r="P797" s="85"/>
      <c r="Q797" s="85"/>
      <c r="R797" s="142"/>
      <c r="S797" s="5"/>
      <c r="T797" s="32"/>
      <c r="U797" s="15"/>
      <c r="V797" s="15"/>
    </row>
    <row r="798" spans="1:22" x14ac:dyDescent="0.25">
      <c r="A798" s="264">
        <v>41596</v>
      </c>
      <c r="B798" s="134"/>
      <c r="C798" s="85"/>
      <c r="D798" s="85"/>
      <c r="E798" s="165">
        <f t="shared" si="73"/>
        <v>0</v>
      </c>
      <c r="F798" s="156">
        <f t="shared" si="71"/>
        <v>0</v>
      </c>
      <c r="G798" s="183">
        <f t="shared" si="70"/>
        <v>0</v>
      </c>
      <c r="H798" s="157">
        <f t="shared" si="72"/>
        <v>0</v>
      </c>
      <c r="I798" s="15"/>
      <c r="J798" s="15"/>
      <c r="K798" s="139"/>
      <c r="L798" s="139"/>
      <c r="M798" s="139"/>
      <c r="N798" s="15"/>
      <c r="O798" s="154"/>
      <c r="P798" s="85"/>
      <c r="Q798" s="85"/>
      <c r="R798" s="142"/>
      <c r="S798" s="5"/>
      <c r="T798" s="32"/>
      <c r="U798" s="15"/>
      <c r="V798" s="15"/>
    </row>
    <row r="799" spans="1:22" x14ac:dyDescent="0.25">
      <c r="A799" s="265"/>
      <c r="B799" s="134"/>
      <c r="C799" s="85"/>
      <c r="D799" s="85"/>
      <c r="E799" s="165">
        <f t="shared" si="73"/>
        <v>0</v>
      </c>
      <c r="F799" s="156">
        <f t="shared" si="71"/>
        <v>0</v>
      </c>
      <c r="G799" s="183">
        <f t="shared" si="70"/>
        <v>0</v>
      </c>
      <c r="H799" s="157">
        <f t="shared" si="72"/>
        <v>0</v>
      </c>
      <c r="I799" s="15"/>
      <c r="J799" s="15"/>
      <c r="K799" s="139"/>
      <c r="L799" s="139"/>
      <c r="M799" s="139"/>
      <c r="N799" s="15"/>
      <c r="O799" s="154"/>
      <c r="P799" s="85"/>
      <c r="Q799" s="85"/>
      <c r="R799" s="142"/>
      <c r="S799" s="5"/>
      <c r="T799" s="32"/>
      <c r="U799" s="15"/>
      <c r="V799" s="15"/>
    </row>
    <row r="800" spans="1:22" x14ac:dyDescent="0.25">
      <c r="A800" s="266"/>
      <c r="B800" s="134"/>
      <c r="C800" s="85"/>
      <c r="D800" s="85"/>
      <c r="E800" s="165">
        <f t="shared" si="73"/>
        <v>0</v>
      </c>
      <c r="F800" s="156">
        <f t="shared" si="71"/>
        <v>0</v>
      </c>
      <c r="G800" s="183">
        <f t="shared" si="70"/>
        <v>0</v>
      </c>
      <c r="H800" s="157">
        <f t="shared" si="72"/>
        <v>0</v>
      </c>
      <c r="I800" s="15"/>
      <c r="J800" s="15"/>
      <c r="K800" s="139"/>
      <c r="L800" s="139"/>
      <c r="M800" s="139"/>
      <c r="N800" s="15"/>
      <c r="O800" s="154"/>
      <c r="P800" s="85"/>
      <c r="Q800" s="85"/>
      <c r="R800" s="142"/>
      <c r="S800" s="5"/>
      <c r="T800" s="32"/>
      <c r="U800" s="15"/>
      <c r="V800" s="15"/>
    </row>
    <row r="801" spans="1:22" x14ac:dyDescent="0.25">
      <c r="A801" s="264">
        <v>41597</v>
      </c>
      <c r="B801" s="134"/>
      <c r="C801" s="85"/>
      <c r="D801" s="85"/>
      <c r="E801" s="165">
        <f t="shared" si="73"/>
        <v>0</v>
      </c>
      <c r="F801" s="156">
        <f t="shared" si="71"/>
        <v>0</v>
      </c>
      <c r="G801" s="183">
        <f t="shared" si="70"/>
        <v>0</v>
      </c>
      <c r="H801" s="157">
        <f t="shared" si="72"/>
        <v>0</v>
      </c>
      <c r="I801" s="15"/>
      <c r="J801" s="15"/>
      <c r="K801" s="139"/>
      <c r="L801" s="139"/>
      <c r="M801" s="139"/>
      <c r="N801" s="15"/>
      <c r="O801" s="154"/>
      <c r="P801" s="85"/>
      <c r="Q801" s="85"/>
      <c r="R801" s="142"/>
      <c r="S801" s="5"/>
      <c r="T801" s="32"/>
      <c r="U801" s="15"/>
      <c r="V801" s="15"/>
    </row>
    <row r="802" spans="1:22" x14ac:dyDescent="0.25">
      <c r="A802" s="265"/>
      <c r="B802" s="134"/>
      <c r="C802" s="85"/>
      <c r="D802" s="85"/>
      <c r="E802" s="165">
        <f t="shared" si="73"/>
        <v>0</v>
      </c>
      <c r="F802" s="156">
        <f t="shared" si="71"/>
        <v>0</v>
      </c>
      <c r="G802" s="183">
        <f t="shared" si="70"/>
        <v>0</v>
      </c>
      <c r="H802" s="157">
        <f t="shared" si="72"/>
        <v>0</v>
      </c>
      <c r="I802" s="15"/>
      <c r="J802" s="15"/>
      <c r="K802" s="139"/>
      <c r="L802" s="139"/>
      <c r="M802" s="139"/>
      <c r="N802" s="15"/>
      <c r="O802" s="154"/>
      <c r="P802" s="85"/>
      <c r="Q802" s="85"/>
      <c r="R802" s="142"/>
      <c r="S802" s="5"/>
      <c r="T802" s="32"/>
      <c r="U802" s="15"/>
      <c r="V802" s="15"/>
    </row>
    <row r="803" spans="1:22" x14ac:dyDescent="0.25">
      <c r="A803" s="266"/>
      <c r="B803" s="134"/>
      <c r="C803" s="85"/>
      <c r="D803" s="85"/>
      <c r="E803" s="165">
        <f t="shared" si="73"/>
        <v>0</v>
      </c>
      <c r="F803" s="156">
        <f t="shared" si="71"/>
        <v>0</v>
      </c>
      <c r="G803" s="183">
        <f t="shared" si="70"/>
        <v>0</v>
      </c>
      <c r="H803" s="157">
        <f t="shared" si="72"/>
        <v>0</v>
      </c>
      <c r="I803" s="15"/>
      <c r="J803" s="15"/>
      <c r="K803" s="139"/>
      <c r="L803" s="139"/>
      <c r="M803" s="139"/>
      <c r="N803" s="15"/>
      <c r="O803" s="154"/>
      <c r="P803" s="85"/>
      <c r="Q803" s="85"/>
      <c r="R803" s="142"/>
      <c r="S803" s="5"/>
      <c r="T803" s="32"/>
      <c r="U803" s="15"/>
      <c r="V803" s="15"/>
    </row>
    <row r="804" spans="1:22" x14ac:dyDescent="0.25">
      <c r="A804" s="264">
        <v>41598</v>
      </c>
      <c r="B804" s="134"/>
      <c r="C804" s="85"/>
      <c r="D804" s="85"/>
      <c r="E804" s="165">
        <f t="shared" si="73"/>
        <v>0</v>
      </c>
      <c r="F804" s="156">
        <f t="shared" si="71"/>
        <v>0</v>
      </c>
      <c r="G804" s="183">
        <f t="shared" si="70"/>
        <v>0</v>
      </c>
      <c r="H804" s="157">
        <f t="shared" si="72"/>
        <v>0</v>
      </c>
      <c r="I804" s="15"/>
      <c r="J804" s="15"/>
      <c r="K804" s="139"/>
      <c r="L804" s="139"/>
      <c r="M804" s="139"/>
      <c r="N804" s="15"/>
      <c r="O804" s="154"/>
      <c r="P804" s="85"/>
      <c r="Q804" s="85"/>
      <c r="R804" s="142"/>
      <c r="S804" s="5"/>
      <c r="T804" s="32"/>
      <c r="U804" s="15"/>
      <c r="V804" s="15"/>
    </row>
    <row r="805" spans="1:22" x14ac:dyDescent="0.25">
      <c r="A805" s="265"/>
      <c r="B805" s="134"/>
      <c r="C805" s="85"/>
      <c r="D805" s="85"/>
      <c r="E805" s="165">
        <f t="shared" si="73"/>
        <v>0</v>
      </c>
      <c r="F805" s="156">
        <f t="shared" si="71"/>
        <v>0</v>
      </c>
      <c r="G805" s="183">
        <f t="shared" si="70"/>
        <v>0</v>
      </c>
      <c r="H805" s="157">
        <f t="shared" si="72"/>
        <v>0</v>
      </c>
      <c r="I805" s="15"/>
      <c r="J805" s="15"/>
      <c r="K805" s="139"/>
      <c r="L805" s="139"/>
      <c r="M805" s="139"/>
      <c r="N805" s="15"/>
      <c r="O805" s="154"/>
      <c r="P805" s="85"/>
      <c r="Q805" s="85"/>
      <c r="R805" s="142"/>
      <c r="S805" s="5"/>
      <c r="T805" s="32"/>
      <c r="U805" s="15"/>
      <c r="V805" s="15"/>
    </row>
    <row r="806" spans="1:22" x14ac:dyDescent="0.25">
      <c r="A806" s="266"/>
      <c r="B806" s="134"/>
      <c r="C806" s="85"/>
      <c r="D806" s="85"/>
      <c r="E806" s="165">
        <f t="shared" si="73"/>
        <v>0</v>
      </c>
      <c r="F806" s="156">
        <f t="shared" si="71"/>
        <v>0</v>
      </c>
      <c r="G806" s="183">
        <f t="shared" si="70"/>
        <v>0</v>
      </c>
      <c r="H806" s="157">
        <f t="shared" si="72"/>
        <v>0</v>
      </c>
      <c r="I806" s="15"/>
      <c r="J806" s="15"/>
      <c r="K806" s="139"/>
      <c r="L806" s="139"/>
      <c r="M806" s="139"/>
      <c r="N806" s="15"/>
      <c r="O806" s="154"/>
      <c r="P806" s="85"/>
      <c r="Q806" s="85"/>
      <c r="R806" s="142"/>
      <c r="S806" s="5"/>
      <c r="T806" s="32"/>
      <c r="U806" s="15"/>
      <c r="V806" s="15"/>
    </row>
    <row r="807" spans="1:22" x14ac:dyDescent="0.25">
      <c r="A807" s="264">
        <v>41599</v>
      </c>
      <c r="B807" s="134"/>
      <c r="C807" s="85"/>
      <c r="D807" s="85"/>
      <c r="E807" s="165">
        <f t="shared" si="73"/>
        <v>0</v>
      </c>
      <c r="F807" s="156">
        <f t="shared" si="71"/>
        <v>0</v>
      </c>
      <c r="G807" s="183">
        <f t="shared" si="70"/>
        <v>0</v>
      </c>
      <c r="H807" s="157">
        <f t="shared" si="72"/>
        <v>0</v>
      </c>
      <c r="I807" s="15"/>
      <c r="J807" s="15"/>
      <c r="K807" s="139"/>
      <c r="L807" s="139"/>
      <c r="M807" s="139"/>
      <c r="N807" s="15"/>
      <c r="O807" s="154"/>
      <c r="P807" s="85"/>
      <c r="Q807" s="85"/>
      <c r="R807" s="142"/>
      <c r="S807" s="5"/>
      <c r="T807" s="32"/>
      <c r="U807" s="15"/>
      <c r="V807" s="15"/>
    </row>
    <row r="808" spans="1:22" x14ac:dyDescent="0.25">
      <c r="A808" s="265"/>
      <c r="B808" s="134"/>
      <c r="C808" s="85"/>
      <c r="D808" s="85"/>
      <c r="E808" s="165">
        <f t="shared" si="73"/>
        <v>0</v>
      </c>
      <c r="F808" s="156">
        <f t="shared" si="71"/>
        <v>0</v>
      </c>
      <c r="G808" s="183">
        <f t="shared" si="70"/>
        <v>0</v>
      </c>
      <c r="H808" s="157">
        <f t="shared" si="72"/>
        <v>0</v>
      </c>
      <c r="I808" s="15"/>
      <c r="J808" s="15"/>
      <c r="K808" s="139"/>
      <c r="L808" s="139"/>
      <c r="M808" s="139"/>
      <c r="N808" s="15"/>
      <c r="O808" s="154"/>
      <c r="P808" s="85"/>
      <c r="Q808" s="85"/>
      <c r="R808" s="142"/>
      <c r="S808" s="5"/>
      <c r="T808" s="32"/>
      <c r="U808" s="15"/>
      <c r="V808" s="15"/>
    </row>
    <row r="809" spans="1:22" x14ac:dyDescent="0.25">
      <c r="A809" s="266"/>
      <c r="B809" s="134"/>
      <c r="C809" s="85"/>
      <c r="D809" s="85"/>
      <c r="E809" s="165">
        <f t="shared" si="73"/>
        <v>0</v>
      </c>
      <c r="F809" s="156">
        <f t="shared" si="71"/>
        <v>0</v>
      </c>
      <c r="G809" s="183">
        <f t="shared" si="70"/>
        <v>0</v>
      </c>
      <c r="H809" s="157">
        <f t="shared" si="72"/>
        <v>0</v>
      </c>
      <c r="I809" s="15"/>
      <c r="J809" s="15"/>
      <c r="K809" s="139"/>
      <c r="L809" s="139"/>
      <c r="M809" s="139"/>
      <c r="N809" s="15"/>
      <c r="O809" s="154"/>
      <c r="P809" s="85"/>
      <c r="Q809" s="85"/>
      <c r="R809" s="142"/>
      <c r="S809" s="5"/>
      <c r="T809" s="32"/>
      <c r="U809" s="15"/>
      <c r="V809" s="15"/>
    </row>
    <row r="810" spans="1:22" x14ac:dyDescent="0.25">
      <c r="A810" s="264">
        <v>41600</v>
      </c>
      <c r="B810" s="134"/>
      <c r="C810" s="85"/>
      <c r="D810" s="85"/>
      <c r="E810" s="165">
        <f t="shared" si="73"/>
        <v>0</v>
      </c>
      <c r="F810" s="156">
        <f t="shared" si="71"/>
        <v>0</v>
      </c>
      <c r="G810" s="183">
        <f t="shared" si="70"/>
        <v>0</v>
      </c>
      <c r="H810" s="157">
        <f t="shared" si="72"/>
        <v>0</v>
      </c>
      <c r="I810" s="15"/>
      <c r="J810" s="15"/>
      <c r="K810" s="139"/>
      <c r="L810" s="139"/>
      <c r="M810" s="139"/>
      <c r="N810" s="15"/>
      <c r="O810" s="154"/>
      <c r="P810" s="85"/>
      <c r="Q810" s="85"/>
      <c r="R810" s="142"/>
      <c r="S810" s="5"/>
      <c r="T810" s="32"/>
      <c r="U810" s="15"/>
      <c r="V810" s="15"/>
    </row>
    <row r="811" spans="1:22" x14ac:dyDescent="0.25">
      <c r="A811" s="265"/>
      <c r="B811" s="134"/>
      <c r="C811" s="85"/>
      <c r="D811" s="85"/>
      <c r="E811" s="165">
        <f t="shared" si="73"/>
        <v>0</v>
      </c>
      <c r="F811" s="156">
        <f t="shared" si="71"/>
        <v>0</v>
      </c>
      <c r="G811" s="183">
        <f t="shared" si="70"/>
        <v>0</v>
      </c>
      <c r="H811" s="157">
        <f t="shared" si="72"/>
        <v>0</v>
      </c>
      <c r="I811" s="15"/>
      <c r="J811" s="15"/>
      <c r="K811" s="139"/>
      <c r="L811" s="139"/>
      <c r="M811" s="139"/>
      <c r="N811" s="15"/>
      <c r="O811" s="154"/>
      <c r="P811" s="85"/>
      <c r="Q811" s="85"/>
      <c r="R811" s="142"/>
      <c r="S811" s="5"/>
      <c r="T811" s="32"/>
      <c r="U811" s="15"/>
      <c r="V811" s="15"/>
    </row>
    <row r="812" spans="1:22" x14ac:dyDescent="0.25">
      <c r="A812" s="266"/>
      <c r="B812" s="134"/>
      <c r="C812" s="85"/>
      <c r="D812" s="85"/>
      <c r="E812" s="165">
        <f t="shared" si="73"/>
        <v>0</v>
      </c>
      <c r="F812" s="156">
        <f t="shared" si="71"/>
        <v>0</v>
      </c>
      <c r="G812" s="183">
        <f t="shared" si="70"/>
        <v>0</v>
      </c>
      <c r="H812" s="157">
        <f t="shared" si="72"/>
        <v>0</v>
      </c>
      <c r="I812" s="15"/>
      <c r="J812" s="15"/>
      <c r="K812" s="139"/>
      <c r="L812" s="139"/>
      <c r="M812" s="139"/>
      <c r="N812" s="15"/>
      <c r="O812" s="154"/>
      <c r="P812" s="85"/>
      <c r="Q812" s="85"/>
      <c r="R812" s="142"/>
      <c r="S812" s="5"/>
      <c r="T812" s="32"/>
      <c r="U812" s="15"/>
      <c r="V812" s="15"/>
    </row>
    <row r="813" spans="1:22" x14ac:dyDescent="0.25">
      <c r="A813" s="264">
        <v>41601</v>
      </c>
      <c r="B813" s="134"/>
      <c r="C813" s="85"/>
      <c r="D813" s="85"/>
      <c r="E813" s="165">
        <f t="shared" si="73"/>
        <v>0</v>
      </c>
      <c r="F813" s="156">
        <f t="shared" si="71"/>
        <v>0</v>
      </c>
      <c r="G813" s="183">
        <f t="shared" ref="G813:G876" si="74">F813/30*100</f>
        <v>0</v>
      </c>
      <c r="H813" s="157">
        <f t="shared" si="72"/>
        <v>0</v>
      </c>
      <c r="I813" s="15"/>
      <c r="J813" s="15"/>
      <c r="K813" s="139"/>
      <c r="L813" s="139"/>
      <c r="M813" s="139"/>
      <c r="N813" s="15"/>
      <c r="O813" s="154"/>
      <c r="P813" s="85"/>
      <c r="Q813" s="85"/>
      <c r="R813" s="142"/>
      <c r="S813" s="5"/>
      <c r="T813" s="32"/>
      <c r="U813" s="15"/>
      <c r="V813" s="15"/>
    </row>
    <row r="814" spans="1:22" x14ac:dyDescent="0.25">
      <c r="A814" s="265"/>
      <c r="B814" s="134"/>
      <c r="C814" s="85"/>
      <c r="D814" s="85"/>
      <c r="E814" s="165">
        <f t="shared" si="73"/>
        <v>0</v>
      </c>
      <c r="F814" s="156">
        <f t="shared" si="71"/>
        <v>0</v>
      </c>
      <c r="G814" s="183">
        <f t="shared" si="74"/>
        <v>0</v>
      </c>
      <c r="H814" s="157">
        <f t="shared" si="72"/>
        <v>0</v>
      </c>
      <c r="I814" s="15"/>
      <c r="J814" s="15"/>
      <c r="K814" s="139"/>
      <c r="L814" s="139"/>
      <c r="M814" s="139"/>
      <c r="N814" s="15"/>
      <c r="O814" s="154"/>
      <c r="P814" s="85"/>
      <c r="Q814" s="85"/>
      <c r="R814" s="142"/>
      <c r="S814" s="5"/>
      <c r="T814" s="32"/>
      <c r="U814" s="15"/>
      <c r="V814" s="15"/>
    </row>
    <row r="815" spans="1:22" x14ac:dyDescent="0.25">
      <c r="A815" s="266"/>
      <c r="B815" s="134"/>
      <c r="C815" s="85"/>
      <c r="D815" s="85"/>
      <c r="E815" s="165">
        <f t="shared" si="73"/>
        <v>0</v>
      </c>
      <c r="F815" s="156">
        <f t="shared" si="71"/>
        <v>0</v>
      </c>
      <c r="G815" s="183">
        <f t="shared" si="74"/>
        <v>0</v>
      </c>
      <c r="H815" s="157">
        <f t="shared" si="72"/>
        <v>0</v>
      </c>
      <c r="I815" s="15"/>
      <c r="J815" s="15"/>
      <c r="K815" s="139"/>
      <c r="L815" s="139"/>
      <c r="M815" s="139"/>
      <c r="N815" s="15"/>
      <c r="O815" s="154"/>
      <c r="P815" s="85"/>
      <c r="Q815" s="85"/>
      <c r="R815" s="142"/>
      <c r="S815" s="5"/>
      <c r="T815" s="32"/>
      <c r="U815" s="15"/>
      <c r="V815" s="15"/>
    </row>
    <row r="816" spans="1:22" x14ac:dyDescent="0.25">
      <c r="A816" s="264">
        <v>41602</v>
      </c>
      <c r="B816" s="134"/>
      <c r="C816" s="85"/>
      <c r="D816" s="85"/>
      <c r="E816" s="165">
        <f t="shared" si="73"/>
        <v>0</v>
      </c>
      <c r="F816" s="156">
        <f t="shared" si="71"/>
        <v>0</v>
      </c>
      <c r="G816" s="183">
        <f t="shared" si="74"/>
        <v>0</v>
      </c>
      <c r="H816" s="157">
        <f t="shared" si="72"/>
        <v>0</v>
      </c>
      <c r="I816" s="15"/>
      <c r="J816" s="15"/>
      <c r="K816" s="139"/>
      <c r="L816" s="139"/>
      <c r="M816" s="139"/>
      <c r="N816" s="15"/>
      <c r="O816" s="154"/>
      <c r="P816" s="85"/>
      <c r="Q816" s="85"/>
      <c r="R816" s="142"/>
      <c r="S816" s="5"/>
      <c r="T816" s="32"/>
      <c r="U816" s="15"/>
      <c r="V816" s="15"/>
    </row>
    <row r="817" spans="1:22" x14ac:dyDescent="0.25">
      <c r="A817" s="265"/>
      <c r="B817" s="134"/>
      <c r="C817" s="85"/>
      <c r="D817" s="85"/>
      <c r="E817" s="165">
        <f t="shared" si="73"/>
        <v>0</v>
      </c>
      <c r="F817" s="156">
        <f t="shared" si="71"/>
        <v>0</v>
      </c>
      <c r="G817" s="183">
        <f t="shared" si="74"/>
        <v>0</v>
      </c>
      <c r="H817" s="157">
        <f t="shared" si="72"/>
        <v>0</v>
      </c>
      <c r="I817" s="15"/>
      <c r="J817" s="15"/>
      <c r="K817" s="139"/>
      <c r="L817" s="139"/>
      <c r="M817" s="139"/>
      <c r="N817" s="15"/>
      <c r="O817" s="154"/>
      <c r="P817" s="85"/>
      <c r="Q817" s="85"/>
      <c r="R817" s="142"/>
      <c r="S817" s="5"/>
      <c r="T817" s="32"/>
      <c r="U817" s="15"/>
      <c r="V817" s="15"/>
    </row>
    <row r="818" spans="1:22" x14ac:dyDescent="0.25">
      <c r="A818" s="266"/>
      <c r="B818" s="134"/>
      <c r="C818" s="85"/>
      <c r="D818" s="85"/>
      <c r="E818" s="165">
        <f t="shared" si="73"/>
        <v>0</v>
      </c>
      <c r="F818" s="156">
        <f t="shared" si="71"/>
        <v>0</v>
      </c>
      <c r="G818" s="183">
        <f t="shared" si="74"/>
        <v>0</v>
      </c>
      <c r="H818" s="157">
        <f t="shared" si="72"/>
        <v>0</v>
      </c>
      <c r="I818" s="15"/>
      <c r="J818" s="15"/>
      <c r="K818" s="139"/>
      <c r="L818" s="139"/>
      <c r="M818" s="139"/>
      <c r="N818" s="15"/>
      <c r="O818" s="154"/>
      <c r="P818" s="85"/>
      <c r="Q818" s="85"/>
      <c r="R818" s="142"/>
      <c r="S818" s="5"/>
      <c r="T818" s="32"/>
      <c r="U818" s="15"/>
      <c r="V818" s="15"/>
    </row>
    <row r="819" spans="1:22" x14ac:dyDescent="0.25">
      <c r="A819" s="264">
        <v>41603</v>
      </c>
      <c r="B819" s="134"/>
      <c r="C819" s="85"/>
      <c r="D819" s="85"/>
      <c r="E819" s="165">
        <f t="shared" si="73"/>
        <v>0</v>
      </c>
      <c r="F819" s="156">
        <f t="shared" si="71"/>
        <v>0</v>
      </c>
      <c r="G819" s="183">
        <f t="shared" si="74"/>
        <v>0</v>
      </c>
      <c r="H819" s="157">
        <f t="shared" si="72"/>
        <v>0</v>
      </c>
      <c r="I819" s="15"/>
      <c r="J819" s="15"/>
      <c r="K819" s="139"/>
      <c r="L819" s="139"/>
      <c r="M819" s="139"/>
      <c r="N819" s="15"/>
      <c r="O819" s="154"/>
      <c r="P819" s="85"/>
      <c r="Q819" s="85"/>
      <c r="R819" s="142"/>
      <c r="S819" s="5"/>
      <c r="T819" s="32"/>
      <c r="U819" s="15"/>
      <c r="V819" s="15"/>
    </row>
    <row r="820" spans="1:22" x14ac:dyDescent="0.25">
      <c r="A820" s="265"/>
      <c r="B820" s="134"/>
      <c r="C820" s="85"/>
      <c r="D820" s="85"/>
      <c r="E820" s="165">
        <f t="shared" si="73"/>
        <v>0</v>
      </c>
      <c r="F820" s="156">
        <f t="shared" si="71"/>
        <v>0</v>
      </c>
      <c r="G820" s="183">
        <f t="shared" si="74"/>
        <v>0</v>
      </c>
      <c r="H820" s="157">
        <f t="shared" si="72"/>
        <v>0</v>
      </c>
      <c r="I820" s="15"/>
      <c r="J820" s="15"/>
      <c r="K820" s="139"/>
      <c r="L820" s="139"/>
      <c r="M820" s="139"/>
      <c r="N820" s="15"/>
      <c r="O820" s="154"/>
      <c r="P820" s="85"/>
      <c r="Q820" s="85"/>
      <c r="R820" s="142"/>
      <c r="S820" s="5"/>
      <c r="T820" s="32"/>
      <c r="U820" s="15"/>
      <c r="V820" s="15"/>
    </row>
    <row r="821" spans="1:22" x14ac:dyDescent="0.25">
      <c r="A821" s="266"/>
      <c r="B821" s="134"/>
      <c r="C821" s="85"/>
      <c r="D821" s="85"/>
      <c r="E821" s="165">
        <f t="shared" si="73"/>
        <v>0</v>
      </c>
      <c r="F821" s="156">
        <f t="shared" si="71"/>
        <v>0</v>
      </c>
      <c r="G821" s="183">
        <f t="shared" si="74"/>
        <v>0</v>
      </c>
      <c r="H821" s="157">
        <f t="shared" si="72"/>
        <v>0</v>
      </c>
      <c r="I821" s="15"/>
      <c r="J821" s="15"/>
      <c r="K821" s="139"/>
      <c r="L821" s="139"/>
      <c r="M821" s="139"/>
      <c r="N821" s="15"/>
      <c r="O821" s="154"/>
      <c r="P821" s="85"/>
      <c r="Q821" s="85"/>
      <c r="R821" s="142"/>
      <c r="S821" s="5"/>
      <c r="T821" s="32"/>
      <c r="U821" s="15"/>
      <c r="V821" s="15"/>
    </row>
    <row r="822" spans="1:22" x14ac:dyDescent="0.25">
      <c r="A822" s="264">
        <v>41604</v>
      </c>
      <c r="B822" s="134"/>
      <c r="C822" s="85"/>
      <c r="D822" s="85"/>
      <c r="E822" s="165">
        <f t="shared" si="73"/>
        <v>0</v>
      </c>
      <c r="F822" s="156">
        <f t="shared" si="71"/>
        <v>0</v>
      </c>
      <c r="G822" s="183">
        <f t="shared" si="74"/>
        <v>0</v>
      </c>
      <c r="H822" s="157">
        <f t="shared" si="72"/>
        <v>0</v>
      </c>
      <c r="I822" s="15"/>
      <c r="J822" s="15"/>
      <c r="K822" s="139"/>
      <c r="L822" s="139"/>
      <c r="M822" s="139"/>
      <c r="N822" s="15"/>
      <c r="O822" s="154"/>
      <c r="P822" s="85"/>
      <c r="Q822" s="85"/>
      <c r="R822" s="142"/>
      <c r="S822" s="5"/>
      <c r="T822" s="32"/>
      <c r="U822" s="15"/>
      <c r="V822" s="15"/>
    </row>
    <row r="823" spans="1:22" x14ac:dyDescent="0.25">
      <c r="A823" s="265"/>
      <c r="B823" s="134"/>
      <c r="C823" s="85"/>
      <c r="D823" s="85"/>
      <c r="E823" s="165">
        <f t="shared" si="73"/>
        <v>0</v>
      </c>
      <c r="F823" s="156">
        <f t="shared" si="71"/>
        <v>0</v>
      </c>
      <c r="G823" s="183">
        <f t="shared" si="74"/>
        <v>0</v>
      </c>
      <c r="H823" s="157">
        <f t="shared" si="72"/>
        <v>0</v>
      </c>
      <c r="I823" s="15"/>
      <c r="J823" s="15"/>
      <c r="K823" s="139"/>
      <c r="L823" s="139"/>
      <c r="M823" s="139"/>
      <c r="N823" s="15"/>
      <c r="O823" s="154"/>
      <c r="P823" s="85"/>
      <c r="Q823" s="85"/>
      <c r="R823" s="142"/>
      <c r="S823" s="5"/>
      <c r="T823" s="32"/>
      <c r="U823" s="15"/>
      <c r="V823" s="15"/>
    </row>
    <row r="824" spans="1:22" x14ac:dyDescent="0.25">
      <c r="A824" s="266"/>
      <c r="B824" s="134"/>
      <c r="C824" s="85"/>
      <c r="D824" s="85"/>
      <c r="E824" s="165">
        <f t="shared" si="73"/>
        <v>0</v>
      </c>
      <c r="F824" s="156">
        <f t="shared" si="71"/>
        <v>0</v>
      </c>
      <c r="G824" s="183">
        <f t="shared" si="74"/>
        <v>0</v>
      </c>
      <c r="H824" s="157">
        <f t="shared" si="72"/>
        <v>0</v>
      </c>
      <c r="I824" s="15"/>
      <c r="J824" s="15"/>
      <c r="K824" s="139"/>
      <c r="L824" s="139"/>
      <c r="M824" s="139"/>
      <c r="N824" s="15"/>
      <c r="O824" s="154"/>
      <c r="P824" s="85"/>
      <c r="Q824" s="85"/>
      <c r="R824" s="142"/>
      <c r="S824" s="5"/>
      <c r="T824" s="32"/>
      <c r="U824" s="15"/>
      <c r="V824" s="15"/>
    </row>
    <row r="825" spans="1:22" x14ac:dyDescent="0.25">
      <c r="A825" s="264">
        <v>41605</v>
      </c>
      <c r="B825" s="134"/>
      <c r="C825" s="85"/>
      <c r="D825" s="85"/>
      <c r="E825" s="165">
        <f t="shared" si="73"/>
        <v>0</v>
      </c>
      <c r="F825" s="156">
        <f t="shared" si="71"/>
        <v>0</v>
      </c>
      <c r="G825" s="183">
        <f t="shared" si="74"/>
        <v>0</v>
      </c>
      <c r="H825" s="157">
        <f t="shared" si="72"/>
        <v>0</v>
      </c>
      <c r="I825" s="15"/>
      <c r="J825" s="15"/>
      <c r="K825" s="139"/>
      <c r="L825" s="139"/>
      <c r="M825" s="139"/>
      <c r="N825" s="15"/>
      <c r="O825" s="154"/>
      <c r="P825" s="85"/>
      <c r="Q825" s="85"/>
      <c r="R825" s="142"/>
      <c r="S825" s="5"/>
      <c r="T825" s="32"/>
      <c r="U825" s="15"/>
      <c r="V825" s="15"/>
    </row>
    <row r="826" spans="1:22" x14ac:dyDescent="0.25">
      <c r="A826" s="265"/>
      <c r="B826" s="134"/>
      <c r="C826" s="85"/>
      <c r="D826" s="85"/>
      <c r="E826" s="165">
        <f t="shared" si="73"/>
        <v>0</v>
      </c>
      <c r="F826" s="156">
        <f t="shared" si="71"/>
        <v>0</v>
      </c>
      <c r="G826" s="183">
        <f t="shared" si="74"/>
        <v>0</v>
      </c>
      <c r="H826" s="157">
        <f t="shared" si="72"/>
        <v>0</v>
      </c>
      <c r="I826" s="15"/>
      <c r="J826" s="15"/>
      <c r="K826" s="139"/>
      <c r="L826" s="139"/>
      <c r="M826" s="139"/>
      <c r="N826" s="15"/>
      <c r="O826" s="154"/>
      <c r="P826" s="85"/>
      <c r="Q826" s="85"/>
      <c r="R826" s="142"/>
      <c r="S826" s="5"/>
      <c r="T826" s="32"/>
      <c r="U826" s="15"/>
      <c r="V826" s="15"/>
    </row>
    <row r="827" spans="1:22" x14ac:dyDescent="0.25">
      <c r="A827" s="266"/>
      <c r="B827" s="134"/>
      <c r="C827" s="85"/>
      <c r="D827" s="85"/>
      <c r="E827" s="165">
        <f t="shared" si="73"/>
        <v>0</v>
      </c>
      <c r="F827" s="156">
        <f t="shared" si="71"/>
        <v>0</v>
      </c>
      <c r="G827" s="183">
        <f t="shared" si="74"/>
        <v>0</v>
      </c>
      <c r="H827" s="157">
        <f t="shared" si="72"/>
        <v>0</v>
      </c>
      <c r="I827" s="15"/>
      <c r="J827" s="15"/>
      <c r="K827" s="139"/>
      <c r="L827" s="139"/>
      <c r="M827" s="139"/>
      <c r="N827" s="15"/>
      <c r="O827" s="154"/>
      <c r="P827" s="85"/>
      <c r="Q827" s="85"/>
      <c r="R827" s="142"/>
      <c r="S827" s="5"/>
      <c r="T827" s="32"/>
      <c r="U827" s="15"/>
      <c r="V827" s="15"/>
    </row>
    <row r="828" spans="1:22" x14ac:dyDescent="0.25">
      <c r="A828" s="264">
        <v>41606</v>
      </c>
      <c r="B828" s="134"/>
      <c r="C828" s="85"/>
      <c r="D828" s="85"/>
      <c r="E828" s="165">
        <f t="shared" si="73"/>
        <v>0</v>
      </c>
      <c r="F828" s="156">
        <f t="shared" si="71"/>
        <v>0</v>
      </c>
      <c r="G828" s="183">
        <f t="shared" si="74"/>
        <v>0</v>
      </c>
      <c r="H828" s="157">
        <f t="shared" si="72"/>
        <v>0</v>
      </c>
      <c r="I828" s="15"/>
      <c r="J828" s="15"/>
      <c r="K828" s="139"/>
      <c r="L828" s="139"/>
      <c r="M828" s="139"/>
      <c r="N828" s="15"/>
      <c r="O828" s="154"/>
      <c r="P828" s="85"/>
      <c r="Q828" s="85"/>
      <c r="R828" s="142"/>
      <c r="S828" s="5"/>
      <c r="T828" s="32"/>
      <c r="U828" s="15"/>
      <c r="V828" s="15"/>
    </row>
    <row r="829" spans="1:22" x14ac:dyDescent="0.25">
      <c r="A829" s="265"/>
      <c r="B829" s="134"/>
      <c r="C829" s="85"/>
      <c r="D829" s="85"/>
      <c r="E829" s="165">
        <f t="shared" si="73"/>
        <v>0</v>
      </c>
      <c r="F829" s="156">
        <f t="shared" si="71"/>
        <v>0</v>
      </c>
      <c r="G829" s="183">
        <f t="shared" si="74"/>
        <v>0</v>
      </c>
      <c r="H829" s="157">
        <f t="shared" si="72"/>
        <v>0</v>
      </c>
      <c r="I829" s="15"/>
      <c r="J829" s="15"/>
      <c r="K829" s="139"/>
      <c r="L829" s="139"/>
      <c r="M829" s="139"/>
      <c r="N829" s="15"/>
      <c r="O829" s="154"/>
      <c r="P829" s="85"/>
      <c r="Q829" s="85"/>
      <c r="R829" s="142"/>
      <c r="S829" s="5"/>
      <c r="T829" s="32"/>
      <c r="U829" s="15"/>
      <c r="V829" s="15"/>
    </row>
    <row r="830" spans="1:22" x14ac:dyDescent="0.25">
      <c r="A830" s="266"/>
      <c r="B830" s="134"/>
      <c r="C830" s="85"/>
      <c r="D830" s="85"/>
      <c r="E830" s="165">
        <f t="shared" si="73"/>
        <v>0</v>
      </c>
      <c r="F830" s="156">
        <f t="shared" si="71"/>
        <v>0</v>
      </c>
      <c r="G830" s="183">
        <f t="shared" si="74"/>
        <v>0</v>
      </c>
      <c r="H830" s="157">
        <f t="shared" si="72"/>
        <v>0</v>
      </c>
      <c r="I830" s="15"/>
      <c r="J830" s="15"/>
      <c r="K830" s="139"/>
      <c r="L830" s="139"/>
      <c r="M830" s="139"/>
      <c r="N830" s="15"/>
      <c r="O830" s="154"/>
      <c r="P830" s="85"/>
      <c r="Q830" s="85"/>
      <c r="R830" s="142"/>
      <c r="S830" s="5"/>
      <c r="T830" s="32"/>
      <c r="U830" s="15"/>
      <c r="V830" s="15"/>
    </row>
    <row r="831" spans="1:22" x14ac:dyDescent="0.25">
      <c r="A831" s="264">
        <v>41607</v>
      </c>
      <c r="B831" s="134"/>
      <c r="C831" s="85"/>
      <c r="D831" s="85"/>
      <c r="E831" s="165">
        <f t="shared" si="73"/>
        <v>0</v>
      </c>
      <c r="F831" s="156">
        <f t="shared" si="71"/>
        <v>0</v>
      </c>
      <c r="G831" s="183">
        <f t="shared" si="74"/>
        <v>0</v>
      </c>
      <c r="H831" s="157">
        <f t="shared" si="72"/>
        <v>0</v>
      </c>
      <c r="I831" s="15"/>
      <c r="J831" s="15"/>
      <c r="K831" s="139"/>
      <c r="L831" s="139"/>
      <c r="M831" s="139"/>
      <c r="N831" s="15"/>
      <c r="O831" s="154"/>
      <c r="P831" s="85"/>
      <c r="Q831" s="85"/>
      <c r="R831" s="142"/>
      <c r="S831" s="5"/>
      <c r="T831" s="32"/>
      <c r="U831" s="15"/>
      <c r="V831" s="15"/>
    </row>
    <row r="832" spans="1:22" x14ac:dyDescent="0.25">
      <c r="A832" s="265"/>
      <c r="B832" s="134"/>
      <c r="C832" s="85"/>
      <c r="D832" s="85"/>
      <c r="E832" s="165">
        <f t="shared" si="73"/>
        <v>0</v>
      </c>
      <c r="F832" s="156">
        <f t="shared" si="71"/>
        <v>0</v>
      </c>
      <c r="G832" s="183">
        <f t="shared" si="74"/>
        <v>0</v>
      </c>
      <c r="H832" s="157">
        <f t="shared" si="72"/>
        <v>0</v>
      </c>
      <c r="I832" s="15"/>
      <c r="J832" s="15"/>
      <c r="K832" s="139"/>
      <c r="L832" s="139"/>
      <c r="M832" s="139"/>
      <c r="N832" s="15"/>
      <c r="O832" s="154"/>
      <c r="P832" s="85"/>
      <c r="Q832" s="85"/>
      <c r="R832" s="142"/>
      <c r="S832" s="5"/>
      <c r="T832" s="32"/>
      <c r="U832" s="15"/>
      <c r="V832" s="15"/>
    </row>
    <row r="833" spans="1:22" x14ac:dyDescent="0.25">
      <c r="A833" s="266"/>
      <c r="B833" s="134"/>
      <c r="C833" s="85"/>
      <c r="D833" s="85"/>
      <c r="E833" s="165">
        <f t="shared" si="73"/>
        <v>0</v>
      </c>
      <c r="F833" s="156">
        <f t="shared" si="71"/>
        <v>0</v>
      </c>
      <c r="G833" s="183">
        <f t="shared" si="74"/>
        <v>0</v>
      </c>
      <c r="H833" s="157">
        <f t="shared" si="72"/>
        <v>0</v>
      </c>
      <c r="I833" s="15"/>
      <c r="J833" s="15"/>
      <c r="K833" s="139"/>
      <c r="L833" s="139"/>
      <c r="M833" s="139"/>
      <c r="N833" s="15"/>
      <c r="O833" s="154"/>
      <c r="P833" s="85"/>
      <c r="Q833" s="85"/>
      <c r="R833" s="142"/>
      <c r="S833" s="5"/>
      <c r="T833" s="32"/>
      <c r="U833" s="15"/>
      <c r="V833" s="15"/>
    </row>
    <row r="834" spans="1:22" x14ac:dyDescent="0.25">
      <c r="A834" s="264">
        <v>41608</v>
      </c>
      <c r="B834" s="134"/>
      <c r="C834" s="85"/>
      <c r="D834" s="85"/>
      <c r="E834" s="165">
        <f t="shared" si="73"/>
        <v>0</v>
      </c>
      <c r="F834" s="156">
        <f t="shared" si="71"/>
        <v>0</v>
      </c>
      <c r="G834" s="183">
        <f t="shared" si="74"/>
        <v>0</v>
      </c>
      <c r="H834" s="157">
        <f t="shared" si="72"/>
        <v>0</v>
      </c>
      <c r="I834" s="15"/>
      <c r="J834" s="15"/>
      <c r="K834" s="139"/>
      <c r="L834" s="139"/>
      <c r="M834" s="139"/>
      <c r="N834" s="15"/>
      <c r="O834" s="154"/>
      <c r="P834" s="85"/>
      <c r="Q834" s="85"/>
      <c r="R834" s="142"/>
      <c r="S834" s="5"/>
      <c r="T834" s="32"/>
      <c r="U834" s="15"/>
      <c r="V834" s="15"/>
    </row>
    <row r="835" spans="1:22" x14ac:dyDescent="0.25">
      <c r="A835" s="265"/>
      <c r="B835" s="134"/>
      <c r="C835" s="85"/>
      <c r="D835" s="85"/>
      <c r="E835" s="165">
        <f t="shared" si="73"/>
        <v>0</v>
      </c>
      <c r="F835" s="156">
        <f t="shared" si="71"/>
        <v>0</v>
      </c>
      <c r="G835" s="183">
        <f t="shared" si="74"/>
        <v>0</v>
      </c>
      <c r="H835" s="157">
        <f t="shared" si="72"/>
        <v>0</v>
      </c>
      <c r="I835" s="15"/>
      <c r="J835" s="15"/>
      <c r="K835" s="139"/>
      <c r="L835" s="139"/>
      <c r="M835" s="139"/>
      <c r="N835" s="15"/>
      <c r="O835" s="154"/>
      <c r="P835" s="85"/>
      <c r="Q835" s="85"/>
      <c r="R835" s="142"/>
      <c r="S835" s="5"/>
      <c r="T835" s="32"/>
      <c r="U835" s="15"/>
      <c r="V835" s="15"/>
    </row>
    <row r="836" spans="1:22" x14ac:dyDescent="0.25">
      <c r="A836" s="266"/>
      <c r="B836" s="134"/>
      <c r="C836" s="85"/>
      <c r="D836" s="85"/>
      <c r="E836" s="165">
        <f t="shared" si="73"/>
        <v>0</v>
      </c>
      <c r="F836" s="156">
        <f t="shared" ref="F836:F899" si="75">(E836*$AB$1)*S836</f>
        <v>0</v>
      </c>
      <c r="G836" s="183">
        <f t="shared" si="74"/>
        <v>0</v>
      </c>
      <c r="H836" s="157">
        <f t="shared" ref="H836:H899" si="76">G836*$Y$1</f>
        <v>0</v>
      </c>
      <c r="I836" s="15"/>
      <c r="J836" s="15"/>
      <c r="K836" s="139"/>
      <c r="L836" s="139"/>
      <c r="M836" s="139"/>
      <c r="N836" s="15"/>
      <c r="O836" s="154"/>
      <c r="P836" s="85"/>
      <c r="Q836" s="85"/>
      <c r="R836" s="142"/>
      <c r="S836" s="5"/>
      <c r="T836" s="32"/>
      <c r="U836" s="15"/>
      <c r="V836" s="15"/>
    </row>
    <row r="837" spans="1:22" x14ac:dyDescent="0.25">
      <c r="A837" s="264">
        <v>41609</v>
      </c>
      <c r="B837" s="134"/>
      <c r="C837" s="85"/>
      <c r="D837" s="85"/>
      <c r="E837" s="165">
        <f t="shared" si="73"/>
        <v>0</v>
      </c>
      <c r="F837" s="156">
        <f t="shared" si="75"/>
        <v>0</v>
      </c>
      <c r="G837" s="183">
        <f t="shared" si="74"/>
        <v>0</v>
      </c>
      <c r="H837" s="157">
        <f t="shared" si="76"/>
        <v>0</v>
      </c>
      <c r="I837" s="15"/>
      <c r="J837" s="15"/>
      <c r="K837" s="139"/>
      <c r="L837" s="139"/>
      <c r="M837" s="139"/>
      <c r="N837" s="15"/>
      <c r="O837" s="154"/>
      <c r="P837" s="85"/>
      <c r="Q837" s="85"/>
      <c r="R837" s="142"/>
      <c r="S837" s="5"/>
      <c r="T837" s="32"/>
      <c r="U837" s="15"/>
      <c r="V837" s="15"/>
    </row>
    <row r="838" spans="1:22" x14ac:dyDescent="0.25">
      <c r="A838" s="265"/>
      <c r="B838" s="134"/>
      <c r="C838" s="85"/>
      <c r="D838" s="85"/>
      <c r="E838" s="165">
        <f t="shared" si="73"/>
        <v>0</v>
      </c>
      <c r="F838" s="156">
        <f t="shared" si="75"/>
        <v>0</v>
      </c>
      <c r="G838" s="183">
        <f t="shared" si="74"/>
        <v>0</v>
      </c>
      <c r="H838" s="157">
        <f t="shared" si="76"/>
        <v>0</v>
      </c>
      <c r="I838" s="15"/>
      <c r="J838" s="15"/>
      <c r="K838" s="139"/>
      <c r="L838" s="139"/>
      <c r="M838" s="139"/>
      <c r="N838" s="15"/>
      <c r="O838" s="154"/>
      <c r="P838" s="85"/>
      <c r="Q838" s="85"/>
      <c r="R838" s="142"/>
      <c r="S838" s="5"/>
      <c r="T838" s="32"/>
      <c r="U838" s="15"/>
      <c r="V838" s="15"/>
    </row>
    <row r="839" spans="1:22" x14ac:dyDescent="0.25">
      <c r="A839" s="266"/>
      <c r="B839" s="134"/>
      <c r="C839" s="85"/>
      <c r="D839" s="85"/>
      <c r="E839" s="165">
        <f t="shared" si="73"/>
        <v>0</v>
      </c>
      <c r="F839" s="156">
        <f t="shared" si="75"/>
        <v>0</v>
      </c>
      <c r="G839" s="183">
        <f t="shared" si="74"/>
        <v>0</v>
      </c>
      <c r="H839" s="157">
        <f t="shared" si="76"/>
        <v>0</v>
      </c>
      <c r="I839" s="15"/>
      <c r="J839" s="15"/>
      <c r="K839" s="139"/>
      <c r="L839" s="139"/>
      <c r="M839" s="139"/>
      <c r="N839" s="15"/>
      <c r="O839" s="154"/>
      <c r="P839" s="85"/>
      <c r="Q839" s="85"/>
      <c r="R839" s="142"/>
      <c r="S839" s="5"/>
      <c r="T839" s="32"/>
      <c r="U839" s="15"/>
      <c r="V839" s="15"/>
    </row>
    <row r="840" spans="1:22" x14ac:dyDescent="0.25">
      <c r="A840" s="264">
        <v>41610</v>
      </c>
      <c r="B840" s="134"/>
      <c r="C840" s="85"/>
      <c r="D840" s="85"/>
      <c r="E840" s="165">
        <f t="shared" si="73"/>
        <v>0</v>
      </c>
      <c r="F840" s="156">
        <f t="shared" si="75"/>
        <v>0</v>
      </c>
      <c r="G840" s="183">
        <f t="shared" si="74"/>
        <v>0</v>
      </c>
      <c r="H840" s="157">
        <f t="shared" si="76"/>
        <v>0</v>
      </c>
      <c r="I840" s="15"/>
      <c r="J840" s="15"/>
      <c r="K840" s="139"/>
      <c r="L840" s="139"/>
      <c r="M840" s="139"/>
      <c r="N840" s="15"/>
      <c r="O840" s="154"/>
      <c r="P840" s="85"/>
      <c r="Q840" s="85"/>
      <c r="R840" s="142"/>
      <c r="S840" s="5"/>
      <c r="T840" s="32"/>
      <c r="U840" s="15"/>
      <c r="V840" s="15"/>
    </row>
    <row r="841" spans="1:22" x14ac:dyDescent="0.25">
      <c r="A841" s="265"/>
      <c r="B841" s="134"/>
      <c r="C841" s="85"/>
      <c r="D841" s="85"/>
      <c r="E841" s="165">
        <f t="shared" si="73"/>
        <v>0</v>
      </c>
      <c r="F841" s="156">
        <f t="shared" si="75"/>
        <v>0</v>
      </c>
      <c r="G841" s="183">
        <f t="shared" si="74"/>
        <v>0</v>
      </c>
      <c r="H841" s="157">
        <f t="shared" si="76"/>
        <v>0</v>
      </c>
      <c r="I841" s="15"/>
      <c r="J841" s="15"/>
      <c r="K841" s="139"/>
      <c r="L841" s="139"/>
      <c r="M841" s="139"/>
      <c r="N841" s="15"/>
      <c r="O841" s="154"/>
      <c r="P841" s="85"/>
      <c r="Q841" s="85"/>
      <c r="R841" s="142"/>
      <c r="S841" s="5"/>
      <c r="T841" s="32"/>
      <c r="U841" s="15"/>
      <c r="V841" s="15"/>
    </row>
    <row r="842" spans="1:22" x14ac:dyDescent="0.25">
      <c r="A842" s="266"/>
      <c r="B842" s="134"/>
      <c r="C842" s="85"/>
      <c r="D842" s="85"/>
      <c r="E842" s="165">
        <f t="shared" si="73"/>
        <v>0</v>
      </c>
      <c r="F842" s="156">
        <f t="shared" si="75"/>
        <v>0</v>
      </c>
      <c r="G842" s="183">
        <f t="shared" si="74"/>
        <v>0</v>
      </c>
      <c r="H842" s="157">
        <f t="shared" si="76"/>
        <v>0</v>
      </c>
      <c r="I842" s="15"/>
      <c r="J842" s="15"/>
      <c r="K842" s="139"/>
      <c r="L842" s="139"/>
      <c r="M842" s="139"/>
      <c r="N842" s="15"/>
      <c r="O842" s="154"/>
      <c r="P842" s="85"/>
      <c r="Q842" s="85"/>
      <c r="R842" s="142"/>
      <c r="S842" s="5"/>
      <c r="T842" s="32"/>
      <c r="U842" s="15"/>
      <c r="V842" s="15"/>
    </row>
    <row r="843" spans="1:22" x14ac:dyDescent="0.25">
      <c r="A843" s="264">
        <v>41611</v>
      </c>
      <c r="B843" s="134"/>
      <c r="C843" s="85"/>
      <c r="D843" s="85"/>
      <c r="E843" s="165">
        <f t="shared" si="73"/>
        <v>0</v>
      </c>
      <c r="F843" s="156">
        <f t="shared" si="75"/>
        <v>0</v>
      </c>
      <c r="G843" s="183">
        <f t="shared" si="74"/>
        <v>0</v>
      </c>
      <c r="H843" s="157">
        <f t="shared" si="76"/>
        <v>0</v>
      </c>
      <c r="I843" s="15"/>
      <c r="J843" s="15"/>
      <c r="K843" s="139"/>
      <c r="L843" s="139"/>
      <c r="M843" s="139"/>
      <c r="N843" s="15"/>
      <c r="O843" s="154"/>
      <c r="P843" s="85"/>
      <c r="Q843" s="85"/>
      <c r="R843" s="142"/>
      <c r="S843" s="5"/>
      <c r="T843" s="32"/>
      <c r="U843" s="15"/>
      <c r="V843" s="15"/>
    </row>
    <row r="844" spans="1:22" x14ac:dyDescent="0.25">
      <c r="A844" s="265"/>
      <c r="B844" s="134"/>
      <c r="C844" s="85"/>
      <c r="D844" s="85"/>
      <c r="E844" s="165">
        <f t="shared" si="73"/>
        <v>0</v>
      </c>
      <c r="F844" s="156">
        <f t="shared" si="75"/>
        <v>0</v>
      </c>
      <c r="G844" s="183">
        <f t="shared" si="74"/>
        <v>0</v>
      </c>
      <c r="H844" s="157">
        <f t="shared" si="76"/>
        <v>0</v>
      </c>
      <c r="I844" s="15"/>
      <c r="J844" s="15"/>
      <c r="K844" s="139"/>
      <c r="L844" s="139"/>
      <c r="M844" s="139"/>
      <c r="N844" s="15"/>
      <c r="O844" s="154"/>
      <c r="P844" s="85"/>
      <c r="Q844" s="85"/>
      <c r="R844" s="142"/>
      <c r="S844" s="5"/>
      <c r="T844" s="32"/>
      <c r="U844" s="15"/>
      <c r="V844" s="15"/>
    </row>
    <row r="845" spans="1:22" x14ac:dyDescent="0.25">
      <c r="A845" s="266"/>
      <c r="B845" s="134"/>
      <c r="C845" s="85"/>
      <c r="D845" s="85"/>
      <c r="E845" s="165">
        <f t="shared" si="73"/>
        <v>0</v>
      </c>
      <c r="F845" s="156">
        <f t="shared" si="75"/>
        <v>0</v>
      </c>
      <c r="G845" s="183">
        <f t="shared" si="74"/>
        <v>0</v>
      </c>
      <c r="H845" s="157">
        <f t="shared" si="76"/>
        <v>0</v>
      </c>
      <c r="I845" s="15"/>
      <c r="J845" s="15"/>
      <c r="K845" s="139"/>
      <c r="L845" s="139"/>
      <c r="M845" s="139"/>
      <c r="N845" s="15"/>
      <c r="O845" s="154"/>
      <c r="P845" s="85"/>
      <c r="Q845" s="85"/>
      <c r="R845" s="142"/>
      <c r="S845" s="5"/>
      <c r="T845" s="32"/>
      <c r="U845" s="15"/>
      <c r="V845" s="15"/>
    </row>
    <row r="846" spans="1:22" x14ac:dyDescent="0.25">
      <c r="A846" s="264">
        <v>41612</v>
      </c>
      <c r="B846" s="134"/>
      <c r="C846" s="85"/>
      <c r="D846" s="85"/>
      <c r="E846" s="165">
        <f t="shared" si="73"/>
        <v>0</v>
      </c>
      <c r="F846" s="156">
        <f t="shared" si="75"/>
        <v>0</v>
      </c>
      <c r="G846" s="183">
        <f t="shared" si="74"/>
        <v>0</v>
      </c>
      <c r="H846" s="157">
        <f t="shared" si="76"/>
        <v>0</v>
      </c>
      <c r="I846" s="15"/>
      <c r="J846" s="15"/>
      <c r="K846" s="139"/>
      <c r="L846" s="139"/>
      <c r="M846" s="139"/>
      <c r="N846" s="15"/>
      <c r="O846" s="154"/>
      <c r="P846" s="85"/>
      <c r="Q846" s="85"/>
      <c r="R846" s="142"/>
      <c r="S846" s="5"/>
      <c r="T846" s="32"/>
      <c r="U846" s="15"/>
      <c r="V846" s="15"/>
    </row>
    <row r="847" spans="1:22" x14ac:dyDescent="0.25">
      <c r="A847" s="265"/>
      <c r="B847" s="134"/>
      <c r="C847" s="85"/>
      <c r="D847" s="85"/>
      <c r="E847" s="165">
        <f t="shared" si="73"/>
        <v>0</v>
      </c>
      <c r="F847" s="156">
        <f t="shared" si="75"/>
        <v>0</v>
      </c>
      <c r="G847" s="183">
        <f t="shared" si="74"/>
        <v>0</v>
      </c>
      <c r="H847" s="157">
        <f t="shared" si="76"/>
        <v>0</v>
      </c>
      <c r="I847" s="15"/>
      <c r="J847" s="15"/>
      <c r="K847" s="139"/>
      <c r="L847" s="139"/>
      <c r="M847" s="139"/>
      <c r="N847" s="15"/>
      <c r="O847" s="154"/>
      <c r="P847" s="85"/>
      <c r="Q847" s="85"/>
      <c r="R847" s="142"/>
      <c r="S847" s="5"/>
      <c r="T847" s="32"/>
      <c r="U847" s="15"/>
      <c r="V847" s="15"/>
    </row>
    <row r="848" spans="1:22" x14ac:dyDescent="0.25">
      <c r="A848" s="266"/>
      <c r="B848" s="134"/>
      <c r="C848" s="85"/>
      <c r="D848" s="85"/>
      <c r="E848" s="165">
        <f t="shared" si="73"/>
        <v>0</v>
      </c>
      <c r="F848" s="156">
        <f t="shared" si="75"/>
        <v>0</v>
      </c>
      <c r="G848" s="183">
        <f t="shared" si="74"/>
        <v>0</v>
      </c>
      <c r="H848" s="157">
        <f t="shared" si="76"/>
        <v>0</v>
      </c>
      <c r="I848" s="15"/>
      <c r="J848" s="15"/>
      <c r="K848" s="139"/>
      <c r="L848" s="139"/>
      <c r="M848" s="139"/>
      <c r="N848" s="15"/>
      <c r="O848" s="154"/>
      <c r="P848" s="85"/>
      <c r="Q848" s="85"/>
      <c r="R848" s="142"/>
      <c r="S848" s="5"/>
      <c r="T848" s="32"/>
      <c r="U848" s="15"/>
      <c r="V848" s="15"/>
    </row>
    <row r="849" spans="1:22" x14ac:dyDescent="0.25">
      <c r="A849" s="264">
        <v>41613</v>
      </c>
      <c r="B849" s="134"/>
      <c r="C849" s="85"/>
      <c r="D849" s="85"/>
      <c r="E849" s="165">
        <f t="shared" si="73"/>
        <v>0</v>
      </c>
      <c r="F849" s="156">
        <f t="shared" si="75"/>
        <v>0</v>
      </c>
      <c r="G849" s="183">
        <f t="shared" si="74"/>
        <v>0</v>
      </c>
      <c r="H849" s="157">
        <f t="shared" si="76"/>
        <v>0</v>
      </c>
      <c r="I849" s="15"/>
      <c r="J849" s="15"/>
      <c r="K849" s="139"/>
      <c r="L849" s="139"/>
      <c r="M849" s="139"/>
      <c r="N849" s="15"/>
      <c r="O849" s="154"/>
      <c r="P849" s="85"/>
      <c r="Q849" s="85"/>
      <c r="R849" s="142"/>
      <c r="S849" s="5"/>
      <c r="T849" s="32"/>
      <c r="U849" s="15"/>
      <c r="V849" s="15"/>
    </row>
    <row r="850" spans="1:22" x14ac:dyDescent="0.25">
      <c r="A850" s="265"/>
      <c r="B850" s="134"/>
      <c r="C850" s="85"/>
      <c r="D850" s="85"/>
      <c r="E850" s="165">
        <f t="shared" si="73"/>
        <v>0</v>
      </c>
      <c r="F850" s="156">
        <f t="shared" si="75"/>
        <v>0</v>
      </c>
      <c r="G850" s="183">
        <f t="shared" si="74"/>
        <v>0</v>
      </c>
      <c r="H850" s="157">
        <f t="shared" si="76"/>
        <v>0</v>
      </c>
      <c r="I850" s="15"/>
      <c r="J850" s="15"/>
      <c r="K850" s="139"/>
      <c r="L850" s="139"/>
      <c r="M850" s="139"/>
      <c r="N850" s="15"/>
      <c r="O850" s="154"/>
      <c r="P850" s="85"/>
      <c r="Q850" s="85"/>
      <c r="R850" s="142"/>
      <c r="S850" s="5"/>
      <c r="T850" s="32"/>
      <c r="U850" s="15"/>
      <c r="V850" s="15"/>
    </row>
    <row r="851" spans="1:22" x14ac:dyDescent="0.25">
      <c r="A851" s="266"/>
      <c r="B851" s="134"/>
      <c r="C851" s="85"/>
      <c r="D851" s="85"/>
      <c r="E851" s="165">
        <f t="shared" si="73"/>
        <v>0</v>
      </c>
      <c r="F851" s="156">
        <f t="shared" si="75"/>
        <v>0</v>
      </c>
      <c r="G851" s="183">
        <f t="shared" si="74"/>
        <v>0</v>
      </c>
      <c r="H851" s="157">
        <f t="shared" si="76"/>
        <v>0</v>
      </c>
      <c r="I851" s="15"/>
      <c r="J851" s="15"/>
      <c r="K851" s="139"/>
      <c r="L851" s="139"/>
      <c r="M851" s="139"/>
      <c r="N851" s="15"/>
      <c r="O851" s="154"/>
      <c r="P851" s="85"/>
      <c r="Q851" s="85"/>
      <c r="R851" s="142"/>
      <c r="S851" s="5"/>
      <c r="T851" s="32"/>
      <c r="U851" s="15"/>
      <c r="V851" s="15"/>
    </row>
    <row r="852" spans="1:22" x14ac:dyDescent="0.25">
      <c r="A852" s="264">
        <v>41614</v>
      </c>
      <c r="B852" s="134"/>
      <c r="C852" s="85"/>
      <c r="D852" s="85"/>
      <c r="E852" s="165">
        <f t="shared" si="73"/>
        <v>0</v>
      </c>
      <c r="F852" s="156">
        <f t="shared" si="75"/>
        <v>0</v>
      </c>
      <c r="G852" s="183">
        <f t="shared" si="74"/>
        <v>0</v>
      </c>
      <c r="H852" s="157">
        <f t="shared" si="76"/>
        <v>0</v>
      </c>
      <c r="I852" s="15"/>
      <c r="J852" s="15"/>
      <c r="K852" s="139"/>
      <c r="L852" s="139"/>
      <c r="M852" s="139"/>
      <c r="N852" s="15"/>
      <c r="O852" s="154"/>
      <c r="P852" s="85"/>
      <c r="Q852" s="85"/>
      <c r="R852" s="142"/>
      <c r="S852" s="5"/>
      <c r="T852" s="32"/>
      <c r="U852" s="15"/>
      <c r="V852" s="15"/>
    </row>
    <row r="853" spans="1:22" x14ac:dyDescent="0.25">
      <c r="A853" s="265"/>
      <c r="B853" s="134"/>
      <c r="C853" s="85"/>
      <c r="D853" s="85"/>
      <c r="E853" s="165">
        <f t="shared" si="73"/>
        <v>0</v>
      </c>
      <c r="F853" s="156">
        <f t="shared" si="75"/>
        <v>0</v>
      </c>
      <c r="G853" s="183">
        <f t="shared" si="74"/>
        <v>0</v>
      </c>
      <c r="H853" s="157">
        <f t="shared" si="76"/>
        <v>0</v>
      </c>
      <c r="I853" s="15"/>
      <c r="J853" s="15"/>
      <c r="K853" s="139"/>
      <c r="L853" s="139"/>
      <c r="M853" s="139"/>
      <c r="N853" s="15"/>
      <c r="O853" s="154"/>
      <c r="P853" s="85"/>
      <c r="Q853" s="85"/>
      <c r="R853" s="142"/>
      <c r="S853" s="5"/>
      <c r="T853" s="32"/>
      <c r="U853" s="15"/>
      <c r="V853" s="15"/>
    </row>
    <row r="854" spans="1:22" x14ac:dyDescent="0.25">
      <c r="A854" s="266"/>
      <c r="B854" s="134"/>
      <c r="C854" s="85"/>
      <c r="D854" s="85"/>
      <c r="E854" s="165">
        <f t="shared" si="73"/>
        <v>0</v>
      </c>
      <c r="F854" s="156">
        <f t="shared" si="75"/>
        <v>0</v>
      </c>
      <c r="G854" s="183">
        <f t="shared" si="74"/>
        <v>0</v>
      </c>
      <c r="H854" s="157">
        <f t="shared" si="76"/>
        <v>0</v>
      </c>
      <c r="I854" s="15"/>
      <c r="J854" s="15"/>
      <c r="K854" s="139"/>
      <c r="L854" s="139"/>
      <c r="M854" s="139"/>
      <c r="N854" s="15"/>
      <c r="O854" s="154"/>
      <c r="P854" s="85"/>
      <c r="Q854" s="85"/>
      <c r="R854" s="142"/>
      <c r="S854" s="5"/>
      <c r="T854" s="32"/>
      <c r="U854" s="15"/>
      <c r="V854" s="15"/>
    </row>
    <row r="855" spans="1:22" x14ac:dyDescent="0.25">
      <c r="A855" s="264">
        <v>41615</v>
      </c>
      <c r="B855" s="134"/>
      <c r="C855" s="85"/>
      <c r="D855" s="85"/>
      <c r="E855" s="165">
        <f t="shared" si="73"/>
        <v>0</v>
      </c>
      <c r="F855" s="156">
        <f t="shared" si="75"/>
        <v>0</v>
      </c>
      <c r="G855" s="183">
        <f t="shared" si="74"/>
        <v>0</v>
      </c>
      <c r="H855" s="157">
        <f t="shared" si="76"/>
        <v>0</v>
      </c>
      <c r="I855" s="15"/>
      <c r="J855" s="15"/>
      <c r="K855" s="139"/>
      <c r="L855" s="139"/>
      <c r="M855" s="139"/>
      <c r="N855" s="15"/>
      <c r="O855" s="154"/>
      <c r="P855" s="85"/>
      <c r="Q855" s="85"/>
      <c r="R855" s="142"/>
      <c r="S855" s="5"/>
      <c r="T855" s="32"/>
      <c r="U855" s="15"/>
      <c r="V855" s="15"/>
    </row>
    <row r="856" spans="1:22" x14ac:dyDescent="0.25">
      <c r="A856" s="265"/>
      <c r="B856" s="134"/>
      <c r="C856" s="85"/>
      <c r="D856" s="85"/>
      <c r="E856" s="165">
        <f t="shared" si="73"/>
        <v>0</v>
      </c>
      <c r="F856" s="156">
        <f t="shared" si="75"/>
        <v>0</v>
      </c>
      <c r="G856" s="183">
        <f t="shared" si="74"/>
        <v>0</v>
      </c>
      <c r="H856" s="157">
        <f t="shared" si="76"/>
        <v>0</v>
      </c>
      <c r="I856" s="15"/>
      <c r="J856" s="15"/>
      <c r="K856" s="139"/>
      <c r="L856" s="139"/>
      <c r="M856" s="139"/>
      <c r="N856" s="15"/>
      <c r="O856" s="154"/>
      <c r="P856" s="85"/>
      <c r="Q856" s="85"/>
      <c r="R856" s="142"/>
      <c r="S856" s="5"/>
      <c r="T856" s="32"/>
      <c r="U856" s="15"/>
      <c r="V856" s="15"/>
    </row>
    <row r="857" spans="1:22" x14ac:dyDescent="0.25">
      <c r="A857" s="266"/>
      <c r="B857" s="134"/>
      <c r="C857" s="85"/>
      <c r="D857" s="85"/>
      <c r="E857" s="165">
        <f t="shared" si="73"/>
        <v>0</v>
      </c>
      <c r="F857" s="156">
        <f t="shared" si="75"/>
        <v>0</v>
      </c>
      <c r="G857" s="183">
        <f t="shared" si="74"/>
        <v>0</v>
      </c>
      <c r="H857" s="157">
        <f t="shared" si="76"/>
        <v>0</v>
      </c>
      <c r="I857" s="15"/>
      <c r="J857" s="15"/>
      <c r="K857" s="139"/>
      <c r="L857" s="139"/>
      <c r="M857" s="139"/>
      <c r="N857" s="15"/>
      <c r="O857" s="154"/>
      <c r="P857" s="85"/>
      <c r="Q857" s="85"/>
      <c r="R857" s="142"/>
      <c r="S857" s="5"/>
      <c r="T857" s="32"/>
      <c r="U857" s="15"/>
      <c r="V857" s="15"/>
    </row>
    <row r="858" spans="1:22" x14ac:dyDescent="0.25">
      <c r="A858" s="264">
        <v>41616</v>
      </c>
      <c r="B858" s="134"/>
      <c r="C858" s="85"/>
      <c r="D858" s="85"/>
      <c r="E858" s="165">
        <f t="shared" si="73"/>
        <v>0</v>
      </c>
      <c r="F858" s="156">
        <f t="shared" si="75"/>
        <v>0</v>
      </c>
      <c r="G858" s="183">
        <f t="shared" si="74"/>
        <v>0</v>
      </c>
      <c r="H858" s="157">
        <f t="shared" si="76"/>
        <v>0</v>
      </c>
      <c r="I858" s="15"/>
      <c r="J858" s="15"/>
      <c r="K858" s="139"/>
      <c r="L858" s="139"/>
      <c r="M858" s="139"/>
      <c r="N858" s="15"/>
      <c r="O858" s="154"/>
      <c r="P858" s="85"/>
      <c r="Q858" s="85"/>
      <c r="R858" s="142"/>
      <c r="S858" s="5"/>
      <c r="T858" s="32"/>
      <c r="U858" s="15"/>
      <c r="V858" s="15"/>
    </row>
    <row r="859" spans="1:22" x14ac:dyDescent="0.25">
      <c r="A859" s="265"/>
      <c r="B859" s="134"/>
      <c r="C859" s="85"/>
      <c r="D859" s="85"/>
      <c r="E859" s="165">
        <f t="shared" si="73"/>
        <v>0</v>
      </c>
      <c r="F859" s="156">
        <f t="shared" si="75"/>
        <v>0</v>
      </c>
      <c r="G859" s="183">
        <f t="shared" si="74"/>
        <v>0</v>
      </c>
      <c r="H859" s="157">
        <f t="shared" si="76"/>
        <v>0</v>
      </c>
      <c r="I859" s="15"/>
      <c r="J859" s="15"/>
      <c r="K859" s="139"/>
      <c r="L859" s="139"/>
      <c r="M859" s="139"/>
      <c r="N859" s="15"/>
      <c r="O859" s="154"/>
      <c r="P859" s="85"/>
      <c r="Q859" s="85"/>
      <c r="R859" s="142"/>
      <c r="S859" s="5"/>
      <c r="T859" s="32"/>
      <c r="U859" s="15"/>
      <c r="V859" s="15"/>
    </row>
    <row r="860" spans="1:22" x14ac:dyDescent="0.25">
      <c r="A860" s="266"/>
      <c r="B860" s="134"/>
      <c r="C860" s="85"/>
      <c r="D860" s="85"/>
      <c r="E860" s="165">
        <f t="shared" si="73"/>
        <v>0</v>
      </c>
      <c r="F860" s="156">
        <f t="shared" si="75"/>
        <v>0</v>
      </c>
      <c r="G860" s="183">
        <f t="shared" si="74"/>
        <v>0</v>
      </c>
      <c r="H860" s="157">
        <f t="shared" si="76"/>
        <v>0</v>
      </c>
      <c r="I860" s="15"/>
      <c r="J860" s="15"/>
      <c r="K860" s="139"/>
      <c r="L860" s="139"/>
      <c r="M860" s="139"/>
      <c r="N860" s="15"/>
      <c r="O860" s="154"/>
      <c r="P860" s="85"/>
      <c r="Q860" s="85"/>
      <c r="R860" s="142"/>
      <c r="S860" s="5"/>
      <c r="T860" s="32"/>
      <c r="U860" s="15"/>
      <c r="V860" s="15"/>
    </row>
    <row r="861" spans="1:22" x14ac:dyDescent="0.25">
      <c r="A861" s="264">
        <v>41617</v>
      </c>
      <c r="B861" s="134"/>
      <c r="C861" s="85"/>
      <c r="D861" s="85"/>
      <c r="E861" s="165">
        <f t="shared" ref="E861:E924" si="77">C861-D861</f>
        <v>0</v>
      </c>
      <c r="F861" s="156">
        <f t="shared" si="75"/>
        <v>0</v>
      </c>
      <c r="G861" s="183">
        <f t="shared" si="74"/>
        <v>0</v>
      </c>
      <c r="H861" s="157">
        <f t="shared" si="76"/>
        <v>0</v>
      </c>
      <c r="I861" s="15"/>
      <c r="J861" s="15"/>
      <c r="K861" s="139"/>
      <c r="L861" s="139"/>
      <c r="M861" s="139"/>
      <c r="N861" s="15"/>
      <c r="O861" s="154"/>
      <c r="P861" s="85"/>
      <c r="Q861" s="85"/>
      <c r="R861" s="142"/>
      <c r="S861" s="5"/>
      <c r="T861" s="32"/>
      <c r="U861" s="15"/>
      <c r="V861" s="15"/>
    </row>
    <row r="862" spans="1:22" x14ac:dyDescent="0.25">
      <c r="A862" s="265"/>
      <c r="B862" s="134"/>
      <c r="C862" s="85"/>
      <c r="D862" s="85"/>
      <c r="E862" s="165">
        <f t="shared" si="77"/>
        <v>0</v>
      </c>
      <c r="F862" s="156">
        <f t="shared" si="75"/>
        <v>0</v>
      </c>
      <c r="G862" s="183">
        <f t="shared" si="74"/>
        <v>0</v>
      </c>
      <c r="H862" s="157">
        <f t="shared" si="76"/>
        <v>0</v>
      </c>
      <c r="I862" s="15"/>
      <c r="J862" s="15"/>
      <c r="K862" s="139"/>
      <c r="L862" s="139"/>
      <c r="M862" s="139"/>
      <c r="N862" s="15"/>
      <c r="O862" s="154"/>
      <c r="P862" s="85"/>
      <c r="Q862" s="85"/>
      <c r="R862" s="142"/>
      <c r="S862" s="5"/>
      <c r="T862" s="32"/>
      <c r="U862" s="15"/>
      <c r="V862" s="15"/>
    </row>
    <row r="863" spans="1:22" x14ac:dyDescent="0.25">
      <c r="A863" s="266"/>
      <c r="B863" s="134"/>
      <c r="C863" s="85"/>
      <c r="D863" s="85"/>
      <c r="E863" s="165">
        <f t="shared" si="77"/>
        <v>0</v>
      </c>
      <c r="F863" s="156">
        <f t="shared" si="75"/>
        <v>0</v>
      </c>
      <c r="G863" s="183">
        <f t="shared" si="74"/>
        <v>0</v>
      </c>
      <c r="H863" s="157">
        <f t="shared" si="76"/>
        <v>0</v>
      </c>
      <c r="I863" s="15"/>
      <c r="J863" s="15"/>
      <c r="K863" s="139"/>
      <c r="L863" s="139"/>
      <c r="M863" s="139"/>
      <c r="N863" s="15"/>
      <c r="O863" s="154"/>
      <c r="P863" s="85"/>
      <c r="Q863" s="85"/>
      <c r="R863" s="142"/>
      <c r="S863" s="5"/>
      <c r="T863" s="32"/>
      <c r="U863" s="15"/>
      <c r="V863" s="15"/>
    </row>
    <row r="864" spans="1:22" x14ac:dyDescent="0.25">
      <c r="A864" s="264">
        <v>41618</v>
      </c>
      <c r="B864" s="134"/>
      <c r="C864" s="85"/>
      <c r="D864" s="85"/>
      <c r="E864" s="165">
        <f t="shared" si="77"/>
        <v>0</v>
      </c>
      <c r="F864" s="156">
        <f t="shared" si="75"/>
        <v>0</v>
      </c>
      <c r="G864" s="183">
        <f t="shared" si="74"/>
        <v>0</v>
      </c>
      <c r="H864" s="157">
        <f t="shared" si="76"/>
        <v>0</v>
      </c>
      <c r="I864" s="15"/>
      <c r="J864" s="15"/>
      <c r="K864" s="139"/>
      <c r="L864" s="139"/>
      <c r="M864" s="139"/>
      <c r="N864" s="15"/>
      <c r="O864" s="154"/>
      <c r="P864" s="85"/>
      <c r="Q864" s="85"/>
      <c r="R864" s="142"/>
      <c r="S864" s="5"/>
      <c r="T864" s="32"/>
      <c r="U864" s="15"/>
      <c r="V864" s="15"/>
    </row>
    <row r="865" spans="1:22" x14ac:dyDescent="0.25">
      <c r="A865" s="265"/>
      <c r="B865" s="134"/>
      <c r="C865" s="85"/>
      <c r="D865" s="85"/>
      <c r="E865" s="165">
        <f t="shared" si="77"/>
        <v>0</v>
      </c>
      <c r="F865" s="156">
        <f t="shared" si="75"/>
        <v>0</v>
      </c>
      <c r="G865" s="183">
        <f t="shared" si="74"/>
        <v>0</v>
      </c>
      <c r="H865" s="157">
        <f t="shared" si="76"/>
        <v>0</v>
      </c>
      <c r="I865" s="15"/>
      <c r="J865" s="15"/>
      <c r="K865" s="139"/>
      <c r="L865" s="139"/>
      <c r="M865" s="139"/>
      <c r="N865" s="15"/>
      <c r="O865" s="154"/>
      <c r="P865" s="85"/>
      <c r="Q865" s="85"/>
      <c r="R865" s="142"/>
      <c r="S865" s="5"/>
      <c r="T865" s="32"/>
      <c r="U865" s="15"/>
      <c r="V865" s="15"/>
    </row>
    <row r="866" spans="1:22" x14ac:dyDescent="0.25">
      <c r="A866" s="266"/>
      <c r="B866" s="134"/>
      <c r="C866" s="85"/>
      <c r="D866" s="85"/>
      <c r="E866" s="165">
        <f t="shared" si="77"/>
        <v>0</v>
      </c>
      <c r="F866" s="156">
        <f t="shared" si="75"/>
        <v>0</v>
      </c>
      <c r="G866" s="183">
        <f t="shared" si="74"/>
        <v>0</v>
      </c>
      <c r="H866" s="157">
        <f t="shared" si="76"/>
        <v>0</v>
      </c>
      <c r="I866" s="15"/>
      <c r="J866" s="15"/>
      <c r="K866" s="139"/>
      <c r="L866" s="139"/>
      <c r="M866" s="139"/>
      <c r="N866" s="15"/>
      <c r="O866" s="154"/>
      <c r="P866" s="85"/>
      <c r="Q866" s="85"/>
      <c r="R866" s="142"/>
      <c r="S866" s="5"/>
      <c r="T866" s="32"/>
      <c r="U866" s="15"/>
      <c r="V866" s="15"/>
    </row>
    <row r="867" spans="1:22" x14ac:dyDescent="0.25">
      <c r="A867" s="264">
        <v>41619</v>
      </c>
      <c r="B867" s="134"/>
      <c r="C867" s="85"/>
      <c r="D867" s="85"/>
      <c r="E867" s="165">
        <f t="shared" si="77"/>
        <v>0</v>
      </c>
      <c r="F867" s="156">
        <f t="shared" si="75"/>
        <v>0</v>
      </c>
      <c r="G867" s="183">
        <f t="shared" si="74"/>
        <v>0</v>
      </c>
      <c r="H867" s="157">
        <f t="shared" si="76"/>
        <v>0</v>
      </c>
      <c r="I867" s="15"/>
      <c r="J867" s="15"/>
      <c r="K867" s="139"/>
      <c r="L867" s="139"/>
      <c r="M867" s="139"/>
      <c r="N867" s="15"/>
      <c r="O867" s="154"/>
      <c r="P867" s="85"/>
      <c r="Q867" s="85"/>
      <c r="R867" s="142"/>
      <c r="S867" s="5"/>
      <c r="T867" s="32"/>
      <c r="U867" s="15"/>
      <c r="V867" s="15"/>
    </row>
    <row r="868" spans="1:22" x14ac:dyDescent="0.25">
      <c r="A868" s="265"/>
      <c r="B868" s="134"/>
      <c r="C868" s="85"/>
      <c r="D868" s="85"/>
      <c r="E868" s="165">
        <f t="shared" si="77"/>
        <v>0</v>
      </c>
      <c r="F868" s="156">
        <f t="shared" si="75"/>
        <v>0</v>
      </c>
      <c r="G868" s="183">
        <f t="shared" si="74"/>
        <v>0</v>
      </c>
      <c r="H868" s="157">
        <f t="shared" si="76"/>
        <v>0</v>
      </c>
      <c r="I868" s="15"/>
      <c r="J868" s="15"/>
      <c r="K868" s="139"/>
      <c r="L868" s="139"/>
      <c r="M868" s="139"/>
      <c r="N868" s="15"/>
      <c r="O868" s="154"/>
      <c r="P868" s="85"/>
      <c r="Q868" s="85"/>
      <c r="R868" s="142"/>
      <c r="S868" s="5"/>
      <c r="T868" s="32"/>
      <c r="U868" s="15"/>
      <c r="V868" s="15"/>
    </row>
    <row r="869" spans="1:22" x14ac:dyDescent="0.25">
      <c r="A869" s="266"/>
      <c r="B869" s="134"/>
      <c r="C869" s="85"/>
      <c r="D869" s="85"/>
      <c r="E869" s="165">
        <f t="shared" si="77"/>
        <v>0</v>
      </c>
      <c r="F869" s="156">
        <f t="shared" si="75"/>
        <v>0</v>
      </c>
      <c r="G869" s="183">
        <f t="shared" si="74"/>
        <v>0</v>
      </c>
      <c r="H869" s="157">
        <f t="shared" si="76"/>
        <v>0</v>
      </c>
      <c r="I869" s="15"/>
      <c r="J869" s="15"/>
      <c r="K869" s="139"/>
      <c r="L869" s="139"/>
      <c r="M869" s="139"/>
      <c r="N869" s="15"/>
      <c r="O869" s="154"/>
      <c r="P869" s="85"/>
      <c r="Q869" s="85"/>
      <c r="R869" s="142"/>
      <c r="S869" s="5"/>
      <c r="T869" s="32"/>
      <c r="U869" s="15"/>
      <c r="V869" s="15"/>
    </row>
    <row r="870" spans="1:22" x14ac:dyDescent="0.25">
      <c r="A870" s="264">
        <v>41620</v>
      </c>
      <c r="B870" s="134"/>
      <c r="C870" s="85"/>
      <c r="D870" s="85"/>
      <c r="E870" s="165">
        <f t="shared" si="77"/>
        <v>0</v>
      </c>
      <c r="F870" s="156">
        <f t="shared" si="75"/>
        <v>0</v>
      </c>
      <c r="G870" s="183">
        <f t="shared" si="74"/>
        <v>0</v>
      </c>
      <c r="H870" s="157">
        <f t="shared" si="76"/>
        <v>0</v>
      </c>
      <c r="I870" s="15"/>
      <c r="J870" s="15"/>
      <c r="K870" s="139"/>
      <c r="L870" s="139"/>
      <c r="M870" s="139"/>
      <c r="N870" s="15"/>
      <c r="O870" s="154"/>
      <c r="P870" s="85"/>
      <c r="Q870" s="85"/>
      <c r="R870" s="142"/>
      <c r="S870" s="5"/>
      <c r="T870" s="32"/>
      <c r="U870" s="15"/>
      <c r="V870" s="15"/>
    </row>
    <row r="871" spans="1:22" x14ac:dyDescent="0.25">
      <c r="A871" s="265"/>
      <c r="B871" s="134"/>
      <c r="C871" s="85"/>
      <c r="D871" s="85"/>
      <c r="E871" s="165">
        <f t="shared" si="77"/>
        <v>0</v>
      </c>
      <c r="F871" s="156">
        <f t="shared" si="75"/>
        <v>0</v>
      </c>
      <c r="G871" s="183">
        <f t="shared" si="74"/>
        <v>0</v>
      </c>
      <c r="H871" s="157">
        <f t="shared" si="76"/>
        <v>0</v>
      </c>
      <c r="I871" s="15"/>
      <c r="J871" s="15"/>
      <c r="K871" s="139"/>
      <c r="L871" s="139"/>
      <c r="M871" s="139"/>
      <c r="N871" s="15"/>
      <c r="O871" s="154"/>
      <c r="P871" s="85"/>
      <c r="Q871" s="85"/>
      <c r="R871" s="142"/>
      <c r="S871" s="5"/>
      <c r="T871" s="32"/>
      <c r="U871" s="15"/>
      <c r="V871" s="15"/>
    </row>
    <row r="872" spans="1:22" x14ac:dyDescent="0.25">
      <c r="A872" s="266"/>
      <c r="B872" s="134"/>
      <c r="C872" s="85"/>
      <c r="D872" s="85"/>
      <c r="E872" s="165">
        <f t="shared" si="77"/>
        <v>0</v>
      </c>
      <c r="F872" s="156">
        <f t="shared" si="75"/>
        <v>0</v>
      </c>
      <c r="G872" s="183">
        <f t="shared" si="74"/>
        <v>0</v>
      </c>
      <c r="H872" s="157">
        <f t="shared" si="76"/>
        <v>0</v>
      </c>
      <c r="I872" s="15"/>
      <c r="J872" s="15"/>
      <c r="K872" s="139"/>
      <c r="L872" s="139"/>
      <c r="M872" s="139"/>
      <c r="N872" s="15"/>
      <c r="O872" s="154"/>
      <c r="P872" s="85"/>
      <c r="Q872" s="85"/>
      <c r="R872" s="142"/>
      <c r="S872" s="5"/>
      <c r="T872" s="32"/>
      <c r="U872" s="15"/>
      <c r="V872" s="15"/>
    </row>
    <row r="873" spans="1:22" x14ac:dyDescent="0.25">
      <c r="A873" s="264">
        <v>41621</v>
      </c>
      <c r="B873" s="134"/>
      <c r="C873" s="85"/>
      <c r="D873" s="85"/>
      <c r="E873" s="165">
        <f t="shared" si="77"/>
        <v>0</v>
      </c>
      <c r="F873" s="156">
        <f t="shared" si="75"/>
        <v>0</v>
      </c>
      <c r="G873" s="183">
        <f t="shared" si="74"/>
        <v>0</v>
      </c>
      <c r="H873" s="157">
        <f t="shared" si="76"/>
        <v>0</v>
      </c>
      <c r="I873" s="15"/>
      <c r="J873" s="15"/>
      <c r="K873" s="139"/>
      <c r="L873" s="139"/>
      <c r="M873" s="139"/>
      <c r="N873" s="15"/>
      <c r="O873" s="154"/>
      <c r="P873" s="85"/>
      <c r="Q873" s="85"/>
      <c r="R873" s="142"/>
      <c r="S873" s="5"/>
      <c r="T873" s="32"/>
      <c r="U873" s="15"/>
      <c r="V873" s="15"/>
    </row>
    <row r="874" spans="1:22" x14ac:dyDescent="0.25">
      <c r="A874" s="265"/>
      <c r="B874" s="134"/>
      <c r="C874" s="85"/>
      <c r="D874" s="85"/>
      <c r="E874" s="165">
        <f t="shared" si="77"/>
        <v>0</v>
      </c>
      <c r="F874" s="156">
        <f t="shared" si="75"/>
        <v>0</v>
      </c>
      <c r="G874" s="183">
        <f t="shared" si="74"/>
        <v>0</v>
      </c>
      <c r="H874" s="157">
        <f t="shared" si="76"/>
        <v>0</v>
      </c>
      <c r="I874" s="15"/>
      <c r="J874" s="15"/>
      <c r="K874" s="139"/>
      <c r="L874" s="139"/>
      <c r="M874" s="139"/>
      <c r="N874" s="15"/>
      <c r="O874" s="154"/>
      <c r="P874" s="85"/>
      <c r="Q874" s="85"/>
      <c r="R874" s="142"/>
      <c r="S874" s="5"/>
      <c r="T874" s="32"/>
      <c r="U874" s="15"/>
      <c r="V874" s="15"/>
    </row>
    <row r="875" spans="1:22" x14ac:dyDescent="0.25">
      <c r="A875" s="266"/>
      <c r="B875" s="134"/>
      <c r="C875" s="85"/>
      <c r="D875" s="85"/>
      <c r="E875" s="165">
        <f t="shared" si="77"/>
        <v>0</v>
      </c>
      <c r="F875" s="156">
        <f t="shared" si="75"/>
        <v>0</v>
      </c>
      <c r="G875" s="183">
        <f t="shared" si="74"/>
        <v>0</v>
      </c>
      <c r="H875" s="157">
        <f t="shared" si="76"/>
        <v>0</v>
      </c>
      <c r="I875" s="15"/>
      <c r="J875" s="15"/>
      <c r="K875" s="139"/>
      <c r="L875" s="139"/>
      <c r="M875" s="139"/>
      <c r="N875" s="15"/>
      <c r="O875" s="154"/>
      <c r="P875" s="85"/>
      <c r="Q875" s="85"/>
      <c r="R875" s="142"/>
      <c r="S875" s="5"/>
      <c r="T875" s="32"/>
      <c r="U875" s="15"/>
      <c r="V875" s="15"/>
    </row>
    <row r="876" spans="1:22" x14ac:dyDescent="0.25">
      <c r="A876" s="264">
        <v>41622</v>
      </c>
      <c r="B876" s="134"/>
      <c r="C876" s="85"/>
      <c r="D876" s="85"/>
      <c r="E876" s="165">
        <f t="shared" si="77"/>
        <v>0</v>
      </c>
      <c r="F876" s="156">
        <f t="shared" si="75"/>
        <v>0</v>
      </c>
      <c r="G876" s="183">
        <f t="shared" si="74"/>
        <v>0</v>
      </c>
      <c r="H876" s="157">
        <f t="shared" si="76"/>
        <v>0</v>
      </c>
      <c r="I876" s="15"/>
      <c r="J876" s="15"/>
      <c r="K876" s="139"/>
      <c r="L876" s="139"/>
      <c r="M876" s="139"/>
      <c r="N876" s="15"/>
      <c r="O876" s="154"/>
      <c r="P876" s="85"/>
      <c r="Q876" s="85"/>
      <c r="R876" s="142"/>
      <c r="S876" s="5"/>
      <c r="T876" s="32"/>
      <c r="U876" s="15"/>
      <c r="V876" s="15"/>
    </row>
    <row r="877" spans="1:22" x14ac:dyDescent="0.25">
      <c r="A877" s="265"/>
      <c r="B877" s="134"/>
      <c r="C877" s="85"/>
      <c r="D877" s="85"/>
      <c r="E877" s="165">
        <f t="shared" si="77"/>
        <v>0</v>
      </c>
      <c r="F877" s="156">
        <f t="shared" si="75"/>
        <v>0</v>
      </c>
      <c r="G877" s="183">
        <f t="shared" ref="G877:G929" si="78">F877/30*100</f>
        <v>0</v>
      </c>
      <c r="H877" s="157">
        <f t="shared" si="76"/>
        <v>0</v>
      </c>
      <c r="I877" s="15"/>
      <c r="J877" s="15"/>
      <c r="K877" s="139"/>
      <c r="L877" s="139"/>
      <c r="M877" s="139"/>
      <c r="N877" s="15"/>
      <c r="O877" s="154"/>
      <c r="P877" s="85"/>
      <c r="Q877" s="85"/>
      <c r="R877" s="142"/>
      <c r="S877" s="5"/>
      <c r="T877" s="32"/>
      <c r="U877" s="15"/>
      <c r="V877" s="15"/>
    </row>
    <row r="878" spans="1:22" x14ac:dyDescent="0.25">
      <c r="A878" s="266"/>
      <c r="B878" s="134"/>
      <c r="C878" s="85"/>
      <c r="D878" s="85"/>
      <c r="E878" s="165">
        <f t="shared" si="77"/>
        <v>0</v>
      </c>
      <c r="F878" s="156">
        <f t="shared" si="75"/>
        <v>0</v>
      </c>
      <c r="G878" s="183">
        <f t="shared" si="78"/>
        <v>0</v>
      </c>
      <c r="H878" s="157">
        <f t="shared" si="76"/>
        <v>0</v>
      </c>
      <c r="I878" s="15"/>
      <c r="J878" s="15"/>
      <c r="K878" s="139"/>
      <c r="L878" s="139"/>
      <c r="M878" s="139"/>
      <c r="N878" s="15"/>
      <c r="O878" s="154"/>
      <c r="P878" s="85"/>
      <c r="Q878" s="85"/>
      <c r="R878" s="142"/>
      <c r="S878" s="5"/>
      <c r="T878" s="32"/>
      <c r="U878" s="15"/>
      <c r="V878" s="15"/>
    </row>
    <row r="879" spans="1:22" x14ac:dyDescent="0.25">
      <c r="A879" s="264">
        <v>41623</v>
      </c>
      <c r="B879" s="134"/>
      <c r="C879" s="85"/>
      <c r="D879" s="85"/>
      <c r="E879" s="165">
        <f t="shared" si="77"/>
        <v>0</v>
      </c>
      <c r="F879" s="156">
        <f t="shared" si="75"/>
        <v>0</v>
      </c>
      <c r="G879" s="183">
        <f t="shared" si="78"/>
        <v>0</v>
      </c>
      <c r="H879" s="157">
        <f t="shared" si="76"/>
        <v>0</v>
      </c>
      <c r="I879" s="15"/>
      <c r="J879" s="15"/>
      <c r="K879" s="139"/>
      <c r="L879" s="139"/>
      <c r="M879" s="139"/>
      <c r="N879" s="15"/>
      <c r="O879" s="154"/>
      <c r="P879" s="85"/>
      <c r="Q879" s="85"/>
      <c r="R879" s="142"/>
      <c r="S879" s="5"/>
      <c r="T879" s="32"/>
      <c r="U879" s="15"/>
      <c r="V879" s="15"/>
    </row>
    <row r="880" spans="1:22" x14ac:dyDescent="0.25">
      <c r="A880" s="265"/>
      <c r="B880" s="134"/>
      <c r="C880" s="85"/>
      <c r="D880" s="85"/>
      <c r="E880" s="165">
        <f t="shared" si="77"/>
        <v>0</v>
      </c>
      <c r="F880" s="156">
        <f t="shared" si="75"/>
        <v>0</v>
      </c>
      <c r="G880" s="183">
        <f t="shared" si="78"/>
        <v>0</v>
      </c>
      <c r="H880" s="157">
        <f t="shared" si="76"/>
        <v>0</v>
      </c>
      <c r="I880" s="15"/>
      <c r="J880" s="15"/>
      <c r="K880" s="139"/>
      <c r="L880" s="139"/>
      <c r="M880" s="139"/>
      <c r="N880" s="15"/>
      <c r="O880" s="154"/>
      <c r="P880" s="85"/>
      <c r="Q880" s="85"/>
      <c r="R880" s="142"/>
      <c r="S880" s="5"/>
      <c r="T880" s="32"/>
      <c r="U880" s="15"/>
      <c r="V880" s="15"/>
    </row>
    <row r="881" spans="1:22" x14ac:dyDescent="0.25">
      <c r="A881" s="266"/>
      <c r="B881" s="134"/>
      <c r="C881" s="85"/>
      <c r="D881" s="85"/>
      <c r="E881" s="165">
        <f t="shared" si="77"/>
        <v>0</v>
      </c>
      <c r="F881" s="156">
        <f t="shared" si="75"/>
        <v>0</v>
      </c>
      <c r="G881" s="183">
        <f t="shared" si="78"/>
        <v>0</v>
      </c>
      <c r="H881" s="157">
        <f t="shared" si="76"/>
        <v>0</v>
      </c>
      <c r="I881" s="15"/>
      <c r="J881" s="15"/>
      <c r="K881" s="139"/>
      <c r="L881" s="139"/>
      <c r="M881" s="139"/>
      <c r="N881" s="15"/>
      <c r="O881" s="154"/>
      <c r="P881" s="85"/>
      <c r="Q881" s="85"/>
      <c r="R881" s="142"/>
      <c r="S881" s="5"/>
      <c r="T881" s="32"/>
      <c r="U881" s="15"/>
      <c r="V881" s="15"/>
    </row>
    <row r="882" spans="1:22" x14ac:dyDescent="0.25">
      <c r="A882" s="264">
        <v>41624</v>
      </c>
      <c r="B882" s="134"/>
      <c r="C882" s="85"/>
      <c r="D882" s="85"/>
      <c r="E882" s="165">
        <f t="shared" si="77"/>
        <v>0</v>
      </c>
      <c r="F882" s="156">
        <f t="shared" si="75"/>
        <v>0</v>
      </c>
      <c r="G882" s="183">
        <f t="shared" si="78"/>
        <v>0</v>
      </c>
      <c r="H882" s="157">
        <f t="shared" si="76"/>
        <v>0</v>
      </c>
      <c r="I882" s="15"/>
      <c r="J882" s="15"/>
      <c r="K882" s="139"/>
      <c r="L882" s="139"/>
      <c r="M882" s="139"/>
      <c r="N882" s="15"/>
      <c r="O882" s="154"/>
      <c r="P882" s="85"/>
      <c r="Q882" s="85"/>
      <c r="R882" s="142"/>
      <c r="S882" s="5"/>
      <c r="T882" s="32"/>
      <c r="U882" s="15"/>
      <c r="V882" s="15"/>
    </row>
    <row r="883" spans="1:22" x14ac:dyDescent="0.25">
      <c r="A883" s="265"/>
      <c r="B883" s="134"/>
      <c r="C883" s="85"/>
      <c r="D883" s="85"/>
      <c r="E883" s="165">
        <f t="shared" si="77"/>
        <v>0</v>
      </c>
      <c r="F883" s="156">
        <f t="shared" si="75"/>
        <v>0</v>
      </c>
      <c r="G883" s="183">
        <f t="shared" si="78"/>
        <v>0</v>
      </c>
      <c r="H883" s="157">
        <f t="shared" si="76"/>
        <v>0</v>
      </c>
      <c r="I883" s="15"/>
      <c r="J883" s="15"/>
      <c r="K883" s="139"/>
      <c r="L883" s="139"/>
      <c r="M883" s="139"/>
      <c r="N883" s="15"/>
      <c r="O883" s="154"/>
      <c r="P883" s="85"/>
      <c r="Q883" s="85"/>
      <c r="R883" s="142"/>
      <c r="S883" s="5"/>
      <c r="T883" s="32"/>
      <c r="U883" s="15"/>
      <c r="V883" s="15"/>
    </row>
    <row r="884" spans="1:22" x14ac:dyDescent="0.25">
      <c r="A884" s="266"/>
      <c r="B884" s="134"/>
      <c r="C884" s="85"/>
      <c r="D884" s="85"/>
      <c r="E884" s="165">
        <f t="shared" si="77"/>
        <v>0</v>
      </c>
      <c r="F884" s="156">
        <f t="shared" si="75"/>
        <v>0</v>
      </c>
      <c r="G884" s="183">
        <f t="shared" si="78"/>
        <v>0</v>
      </c>
      <c r="H884" s="157">
        <f t="shared" si="76"/>
        <v>0</v>
      </c>
      <c r="I884" s="15"/>
      <c r="J884" s="15"/>
      <c r="K884" s="139"/>
      <c r="L884" s="139"/>
      <c r="M884" s="139"/>
      <c r="N884" s="15"/>
      <c r="O884" s="154"/>
      <c r="P884" s="85"/>
      <c r="Q884" s="85"/>
      <c r="R884" s="142"/>
      <c r="S884" s="5"/>
      <c r="T884" s="32"/>
      <c r="U884" s="15"/>
      <c r="V884" s="15"/>
    </row>
    <row r="885" spans="1:22" x14ac:dyDescent="0.25">
      <c r="A885" s="264">
        <v>41625</v>
      </c>
      <c r="B885" s="134"/>
      <c r="C885" s="85"/>
      <c r="D885" s="85"/>
      <c r="E885" s="165">
        <f t="shared" si="77"/>
        <v>0</v>
      </c>
      <c r="F885" s="156">
        <f t="shared" si="75"/>
        <v>0</v>
      </c>
      <c r="G885" s="183">
        <f t="shared" si="78"/>
        <v>0</v>
      </c>
      <c r="H885" s="157">
        <f t="shared" si="76"/>
        <v>0</v>
      </c>
      <c r="I885" s="15"/>
      <c r="J885" s="15"/>
      <c r="K885" s="139"/>
      <c r="L885" s="139"/>
      <c r="M885" s="139"/>
      <c r="N885" s="15"/>
      <c r="O885" s="154"/>
      <c r="P885" s="85"/>
      <c r="Q885" s="85"/>
      <c r="R885" s="142"/>
      <c r="S885" s="5"/>
      <c r="T885" s="32"/>
      <c r="U885" s="15"/>
      <c r="V885" s="15"/>
    </row>
    <row r="886" spans="1:22" x14ac:dyDescent="0.25">
      <c r="A886" s="265"/>
      <c r="B886" s="134"/>
      <c r="C886" s="85"/>
      <c r="D886" s="85"/>
      <c r="E886" s="165">
        <f t="shared" si="77"/>
        <v>0</v>
      </c>
      <c r="F886" s="156">
        <f t="shared" si="75"/>
        <v>0</v>
      </c>
      <c r="G886" s="183">
        <f t="shared" si="78"/>
        <v>0</v>
      </c>
      <c r="H886" s="157">
        <f t="shared" si="76"/>
        <v>0</v>
      </c>
      <c r="I886" s="15"/>
      <c r="J886" s="15"/>
      <c r="K886" s="139"/>
      <c r="L886" s="139"/>
      <c r="M886" s="139"/>
      <c r="N886" s="15"/>
      <c r="O886" s="154"/>
      <c r="P886" s="85"/>
      <c r="Q886" s="85"/>
      <c r="R886" s="142"/>
      <c r="S886" s="5"/>
      <c r="T886" s="32"/>
      <c r="U886" s="15"/>
      <c r="V886" s="15"/>
    </row>
    <row r="887" spans="1:22" x14ac:dyDescent="0.25">
      <c r="A887" s="266"/>
      <c r="B887" s="134"/>
      <c r="C887" s="85"/>
      <c r="D887" s="85"/>
      <c r="E887" s="165">
        <f t="shared" si="77"/>
        <v>0</v>
      </c>
      <c r="F887" s="156">
        <f t="shared" si="75"/>
        <v>0</v>
      </c>
      <c r="G887" s="183">
        <f t="shared" si="78"/>
        <v>0</v>
      </c>
      <c r="H887" s="157">
        <f t="shared" si="76"/>
        <v>0</v>
      </c>
      <c r="I887" s="15"/>
      <c r="J887" s="15"/>
      <c r="K887" s="139"/>
      <c r="L887" s="139"/>
      <c r="M887" s="139"/>
      <c r="N887" s="15"/>
      <c r="O887" s="154"/>
      <c r="P887" s="85"/>
      <c r="Q887" s="85"/>
      <c r="R887" s="142"/>
      <c r="S887" s="5"/>
      <c r="T887" s="32"/>
      <c r="U887" s="15"/>
      <c r="V887" s="15"/>
    </row>
    <row r="888" spans="1:22" x14ac:dyDescent="0.25">
      <c r="A888" s="264">
        <v>41626</v>
      </c>
      <c r="B888" s="134"/>
      <c r="C888" s="85"/>
      <c r="D888" s="85"/>
      <c r="E888" s="165">
        <f t="shared" si="77"/>
        <v>0</v>
      </c>
      <c r="F888" s="156">
        <f t="shared" si="75"/>
        <v>0</v>
      </c>
      <c r="G888" s="183">
        <f t="shared" si="78"/>
        <v>0</v>
      </c>
      <c r="H888" s="157">
        <f t="shared" si="76"/>
        <v>0</v>
      </c>
      <c r="I888" s="15"/>
      <c r="J888" s="15"/>
      <c r="K888" s="139"/>
      <c r="L888" s="139"/>
      <c r="M888" s="139"/>
      <c r="N888" s="15"/>
      <c r="O888" s="154"/>
      <c r="P888" s="85"/>
      <c r="Q888" s="85"/>
      <c r="R888" s="142"/>
      <c r="S888" s="5"/>
      <c r="T888" s="32"/>
      <c r="U888" s="15"/>
      <c r="V888" s="15"/>
    </row>
    <row r="889" spans="1:22" x14ac:dyDescent="0.25">
      <c r="A889" s="265"/>
      <c r="B889" s="134"/>
      <c r="C889" s="85"/>
      <c r="D889" s="85"/>
      <c r="E889" s="165">
        <f t="shared" si="77"/>
        <v>0</v>
      </c>
      <c r="F889" s="156">
        <f t="shared" si="75"/>
        <v>0</v>
      </c>
      <c r="G889" s="183">
        <f t="shared" si="78"/>
        <v>0</v>
      </c>
      <c r="H889" s="157">
        <f t="shared" si="76"/>
        <v>0</v>
      </c>
      <c r="I889" s="15"/>
      <c r="J889" s="15"/>
      <c r="K889" s="139"/>
      <c r="L889" s="139"/>
      <c r="M889" s="139"/>
      <c r="N889" s="15"/>
      <c r="O889" s="154"/>
      <c r="P889" s="85"/>
      <c r="Q889" s="85"/>
      <c r="R889" s="142"/>
      <c r="S889" s="5"/>
      <c r="T889" s="32"/>
      <c r="U889" s="15"/>
      <c r="V889" s="15"/>
    </row>
    <row r="890" spans="1:22" x14ac:dyDescent="0.25">
      <c r="A890" s="266"/>
      <c r="B890" s="134"/>
      <c r="C890" s="85"/>
      <c r="D890" s="85"/>
      <c r="E890" s="165">
        <f t="shared" si="77"/>
        <v>0</v>
      </c>
      <c r="F890" s="156">
        <f t="shared" si="75"/>
        <v>0</v>
      </c>
      <c r="G890" s="183">
        <f t="shared" si="78"/>
        <v>0</v>
      </c>
      <c r="H890" s="157">
        <f t="shared" si="76"/>
        <v>0</v>
      </c>
      <c r="I890" s="15"/>
      <c r="J890" s="15"/>
      <c r="K890" s="139"/>
      <c r="L890" s="139"/>
      <c r="M890" s="139"/>
      <c r="N890" s="15"/>
      <c r="O890" s="154"/>
      <c r="P890" s="85"/>
      <c r="Q890" s="85"/>
      <c r="R890" s="142"/>
      <c r="S890" s="5"/>
      <c r="T890" s="32"/>
      <c r="U890" s="15"/>
      <c r="V890" s="15"/>
    </row>
    <row r="891" spans="1:22" x14ac:dyDescent="0.25">
      <c r="A891" s="264">
        <v>41627</v>
      </c>
      <c r="B891" s="134"/>
      <c r="C891" s="85"/>
      <c r="D891" s="85"/>
      <c r="E891" s="165">
        <f t="shared" si="77"/>
        <v>0</v>
      </c>
      <c r="F891" s="156">
        <f t="shared" si="75"/>
        <v>0</v>
      </c>
      <c r="G891" s="183">
        <f t="shared" si="78"/>
        <v>0</v>
      </c>
      <c r="H891" s="157">
        <f t="shared" si="76"/>
        <v>0</v>
      </c>
      <c r="I891" s="15"/>
      <c r="J891" s="15"/>
      <c r="K891" s="139"/>
      <c r="L891" s="139"/>
      <c r="M891" s="139"/>
      <c r="N891" s="15"/>
      <c r="O891" s="154"/>
      <c r="P891" s="85"/>
      <c r="Q891" s="85"/>
      <c r="R891" s="142"/>
      <c r="S891" s="5"/>
      <c r="T891" s="32"/>
      <c r="U891" s="15"/>
      <c r="V891" s="15"/>
    </row>
    <row r="892" spans="1:22" x14ac:dyDescent="0.25">
      <c r="A892" s="265"/>
      <c r="B892" s="134"/>
      <c r="C892" s="85"/>
      <c r="D892" s="85"/>
      <c r="E892" s="165">
        <f t="shared" si="77"/>
        <v>0</v>
      </c>
      <c r="F892" s="156">
        <f t="shared" si="75"/>
        <v>0</v>
      </c>
      <c r="G892" s="183">
        <f t="shared" si="78"/>
        <v>0</v>
      </c>
      <c r="H892" s="157">
        <f t="shared" si="76"/>
        <v>0</v>
      </c>
      <c r="I892" s="15"/>
      <c r="J892" s="15"/>
      <c r="K892" s="139"/>
      <c r="L892" s="139"/>
      <c r="M892" s="139"/>
      <c r="N892" s="15"/>
      <c r="O892" s="154"/>
      <c r="P892" s="85"/>
      <c r="Q892" s="85"/>
      <c r="R892" s="142"/>
      <c r="S892" s="5"/>
      <c r="T892" s="32"/>
      <c r="U892" s="15"/>
      <c r="V892" s="15"/>
    </row>
    <row r="893" spans="1:22" x14ac:dyDescent="0.25">
      <c r="A893" s="266"/>
      <c r="B893" s="134"/>
      <c r="C893" s="85"/>
      <c r="D893" s="85"/>
      <c r="E893" s="165">
        <f t="shared" si="77"/>
        <v>0</v>
      </c>
      <c r="F893" s="156">
        <f t="shared" si="75"/>
        <v>0</v>
      </c>
      <c r="G893" s="183">
        <f t="shared" si="78"/>
        <v>0</v>
      </c>
      <c r="H893" s="157">
        <f t="shared" si="76"/>
        <v>0</v>
      </c>
      <c r="I893" s="15"/>
      <c r="J893" s="15"/>
      <c r="K893" s="139"/>
      <c r="L893" s="139"/>
      <c r="M893" s="139"/>
      <c r="N893" s="15"/>
      <c r="O893" s="154"/>
      <c r="P893" s="85"/>
      <c r="Q893" s="85"/>
      <c r="R893" s="142"/>
      <c r="S893" s="5"/>
      <c r="T893" s="32"/>
      <c r="U893" s="15"/>
      <c r="V893" s="15"/>
    </row>
    <row r="894" spans="1:22" x14ac:dyDescent="0.25">
      <c r="A894" s="264">
        <v>41628</v>
      </c>
      <c r="B894" s="134"/>
      <c r="C894" s="85"/>
      <c r="D894" s="85"/>
      <c r="E894" s="165">
        <f t="shared" si="77"/>
        <v>0</v>
      </c>
      <c r="F894" s="156">
        <f t="shared" si="75"/>
        <v>0</v>
      </c>
      <c r="G894" s="183">
        <f t="shared" si="78"/>
        <v>0</v>
      </c>
      <c r="H894" s="157">
        <f t="shared" si="76"/>
        <v>0</v>
      </c>
      <c r="I894" s="15"/>
      <c r="J894" s="15"/>
      <c r="K894" s="139"/>
      <c r="L894" s="139"/>
      <c r="M894" s="139"/>
      <c r="N894" s="15"/>
      <c r="O894" s="154"/>
      <c r="P894" s="85"/>
      <c r="Q894" s="85"/>
      <c r="R894" s="142"/>
      <c r="S894" s="5"/>
      <c r="T894" s="32"/>
      <c r="U894" s="15"/>
      <c r="V894" s="15"/>
    </row>
    <row r="895" spans="1:22" x14ac:dyDescent="0.25">
      <c r="A895" s="265"/>
      <c r="B895" s="134"/>
      <c r="C895" s="85"/>
      <c r="D895" s="85"/>
      <c r="E895" s="165">
        <f t="shared" si="77"/>
        <v>0</v>
      </c>
      <c r="F895" s="156">
        <f t="shared" si="75"/>
        <v>0</v>
      </c>
      <c r="G895" s="183">
        <f t="shared" si="78"/>
        <v>0</v>
      </c>
      <c r="H895" s="157">
        <f t="shared" si="76"/>
        <v>0</v>
      </c>
      <c r="I895" s="15"/>
      <c r="J895" s="15"/>
      <c r="K895" s="139"/>
      <c r="L895" s="139"/>
      <c r="M895" s="139"/>
      <c r="N895" s="15"/>
      <c r="O895" s="154"/>
      <c r="P895" s="85"/>
      <c r="Q895" s="85"/>
      <c r="R895" s="142"/>
      <c r="S895" s="5"/>
      <c r="T895" s="32"/>
      <c r="U895" s="15"/>
      <c r="V895" s="15"/>
    </row>
    <row r="896" spans="1:22" x14ac:dyDescent="0.25">
      <c r="A896" s="266"/>
      <c r="B896" s="134"/>
      <c r="C896" s="85"/>
      <c r="D896" s="85"/>
      <c r="E896" s="165">
        <f t="shared" si="77"/>
        <v>0</v>
      </c>
      <c r="F896" s="156">
        <f t="shared" si="75"/>
        <v>0</v>
      </c>
      <c r="G896" s="183">
        <f t="shared" si="78"/>
        <v>0</v>
      </c>
      <c r="H896" s="157">
        <f t="shared" si="76"/>
        <v>0</v>
      </c>
      <c r="I896" s="15"/>
      <c r="J896" s="15"/>
      <c r="K896" s="139"/>
      <c r="L896" s="139"/>
      <c r="M896" s="139"/>
      <c r="N896" s="15"/>
      <c r="O896" s="154"/>
      <c r="P896" s="85"/>
      <c r="Q896" s="85"/>
      <c r="R896" s="142"/>
      <c r="S896" s="5"/>
      <c r="T896" s="32"/>
      <c r="U896" s="15"/>
      <c r="V896" s="15"/>
    </row>
    <row r="897" spans="1:22" x14ac:dyDescent="0.25">
      <c r="A897" s="264">
        <v>41629</v>
      </c>
      <c r="B897" s="134"/>
      <c r="C897" s="85"/>
      <c r="D897" s="85"/>
      <c r="E897" s="165">
        <f t="shared" si="77"/>
        <v>0</v>
      </c>
      <c r="F897" s="156">
        <f t="shared" si="75"/>
        <v>0</v>
      </c>
      <c r="G897" s="183">
        <f t="shared" si="78"/>
        <v>0</v>
      </c>
      <c r="H897" s="157">
        <f t="shared" si="76"/>
        <v>0</v>
      </c>
      <c r="I897" s="15"/>
      <c r="J897" s="15"/>
      <c r="K897" s="139"/>
      <c r="L897" s="139"/>
      <c r="M897" s="139"/>
      <c r="N897" s="15"/>
      <c r="O897" s="154"/>
      <c r="P897" s="85"/>
      <c r="Q897" s="85"/>
      <c r="R897" s="142"/>
      <c r="S897" s="5"/>
      <c r="T897" s="32"/>
      <c r="U897" s="15"/>
      <c r="V897" s="15"/>
    </row>
    <row r="898" spans="1:22" x14ac:dyDescent="0.25">
      <c r="A898" s="265"/>
      <c r="B898" s="134"/>
      <c r="C898" s="85"/>
      <c r="D898" s="85"/>
      <c r="E898" s="165">
        <f t="shared" si="77"/>
        <v>0</v>
      </c>
      <c r="F898" s="156">
        <f t="shared" si="75"/>
        <v>0</v>
      </c>
      <c r="G898" s="183">
        <f t="shared" si="78"/>
        <v>0</v>
      </c>
      <c r="H898" s="157">
        <f t="shared" si="76"/>
        <v>0</v>
      </c>
      <c r="I898" s="15"/>
      <c r="J898" s="15"/>
      <c r="K898" s="139"/>
      <c r="L898" s="139"/>
      <c r="M898" s="139"/>
      <c r="N898" s="15"/>
      <c r="O898" s="154"/>
      <c r="P898" s="85"/>
      <c r="Q898" s="85"/>
      <c r="R898" s="142"/>
      <c r="S898" s="5"/>
      <c r="T898" s="32"/>
      <c r="U898" s="15"/>
      <c r="V898" s="15"/>
    </row>
    <row r="899" spans="1:22" x14ac:dyDescent="0.25">
      <c r="A899" s="266"/>
      <c r="B899" s="134"/>
      <c r="C899" s="85"/>
      <c r="D899" s="85"/>
      <c r="E899" s="165">
        <f t="shared" si="77"/>
        <v>0</v>
      </c>
      <c r="F899" s="156">
        <f t="shared" si="75"/>
        <v>0</v>
      </c>
      <c r="G899" s="183">
        <f t="shared" si="78"/>
        <v>0</v>
      </c>
      <c r="H899" s="157">
        <f t="shared" si="76"/>
        <v>0</v>
      </c>
      <c r="I899" s="15"/>
      <c r="J899" s="15"/>
      <c r="K899" s="139"/>
      <c r="L899" s="139"/>
      <c r="M899" s="139"/>
      <c r="N899" s="15"/>
      <c r="O899" s="154"/>
      <c r="P899" s="85"/>
      <c r="Q899" s="85"/>
      <c r="R899" s="142"/>
      <c r="S899" s="5"/>
      <c r="T899" s="32"/>
      <c r="U899" s="15"/>
      <c r="V899" s="15"/>
    </row>
    <row r="900" spans="1:22" x14ac:dyDescent="0.25">
      <c r="A900" s="264">
        <v>41630</v>
      </c>
      <c r="B900" s="134"/>
      <c r="C900" s="85"/>
      <c r="D900" s="85"/>
      <c r="E900" s="165">
        <f t="shared" si="77"/>
        <v>0</v>
      </c>
      <c r="F900" s="156">
        <f t="shared" ref="F900:F929" si="79">(E900*$AB$1)*S900</f>
        <v>0</v>
      </c>
      <c r="G900" s="183">
        <f t="shared" si="78"/>
        <v>0</v>
      </c>
      <c r="H900" s="157">
        <f t="shared" ref="H900:H929" si="80">G900*$Y$1</f>
        <v>0</v>
      </c>
      <c r="I900" s="15"/>
      <c r="J900" s="15"/>
      <c r="K900" s="139"/>
      <c r="L900" s="139"/>
      <c r="M900" s="139"/>
      <c r="N900" s="15"/>
      <c r="O900" s="154"/>
      <c r="P900" s="85"/>
      <c r="Q900" s="85"/>
      <c r="R900" s="142"/>
      <c r="S900" s="5"/>
      <c r="T900" s="32"/>
      <c r="U900" s="15"/>
      <c r="V900" s="15"/>
    </row>
    <row r="901" spans="1:22" x14ac:dyDescent="0.25">
      <c r="A901" s="265"/>
      <c r="B901" s="134"/>
      <c r="C901" s="85"/>
      <c r="D901" s="85"/>
      <c r="E901" s="165">
        <f t="shared" si="77"/>
        <v>0</v>
      </c>
      <c r="F901" s="156">
        <f t="shared" si="79"/>
        <v>0</v>
      </c>
      <c r="G901" s="183">
        <f t="shared" si="78"/>
        <v>0</v>
      </c>
      <c r="H901" s="157">
        <f t="shared" si="80"/>
        <v>0</v>
      </c>
      <c r="I901" s="15"/>
      <c r="J901" s="15"/>
      <c r="K901" s="139"/>
      <c r="L901" s="139"/>
      <c r="M901" s="139"/>
      <c r="N901" s="15"/>
      <c r="O901" s="154"/>
      <c r="P901" s="85"/>
      <c r="Q901" s="85"/>
      <c r="R901" s="142"/>
      <c r="S901" s="5"/>
      <c r="T901" s="32"/>
      <c r="U901" s="15"/>
      <c r="V901" s="15"/>
    </row>
    <row r="902" spans="1:22" x14ac:dyDescent="0.25">
      <c r="A902" s="266"/>
      <c r="B902" s="134"/>
      <c r="C902" s="85"/>
      <c r="D902" s="85"/>
      <c r="E902" s="165">
        <f t="shared" si="77"/>
        <v>0</v>
      </c>
      <c r="F902" s="156">
        <f t="shared" si="79"/>
        <v>0</v>
      </c>
      <c r="G902" s="183">
        <f t="shared" si="78"/>
        <v>0</v>
      </c>
      <c r="H902" s="157">
        <f t="shared" si="80"/>
        <v>0</v>
      </c>
      <c r="I902" s="15"/>
      <c r="J902" s="15"/>
      <c r="K902" s="139"/>
      <c r="L902" s="139"/>
      <c r="M902" s="139"/>
      <c r="N902" s="15"/>
      <c r="O902" s="154"/>
      <c r="P902" s="85"/>
      <c r="Q902" s="85"/>
      <c r="R902" s="142"/>
      <c r="S902" s="5"/>
      <c r="T902" s="32"/>
      <c r="U902" s="15"/>
      <c r="V902" s="15"/>
    </row>
    <row r="903" spans="1:22" x14ac:dyDescent="0.25">
      <c r="A903" s="264">
        <v>41631</v>
      </c>
      <c r="B903" s="134"/>
      <c r="C903" s="85"/>
      <c r="D903" s="85"/>
      <c r="E903" s="165">
        <f t="shared" si="77"/>
        <v>0</v>
      </c>
      <c r="F903" s="156">
        <f t="shared" si="79"/>
        <v>0</v>
      </c>
      <c r="G903" s="183">
        <f t="shared" si="78"/>
        <v>0</v>
      </c>
      <c r="H903" s="157">
        <f t="shared" si="80"/>
        <v>0</v>
      </c>
      <c r="I903" s="15"/>
      <c r="J903" s="15"/>
      <c r="K903" s="139"/>
      <c r="L903" s="139"/>
      <c r="M903" s="139"/>
      <c r="N903" s="15"/>
      <c r="O903" s="154"/>
      <c r="P903" s="85"/>
      <c r="Q903" s="85"/>
      <c r="R903" s="142"/>
      <c r="S903" s="5"/>
      <c r="T903" s="32"/>
      <c r="U903" s="15"/>
      <c r="V903" s="15"/>
    </row>
    <row r="904" spans="1:22" x14ac:dyDescent="0.25">
      <c r="A904" s="265"/>
      <c r="B904" s="134"/>
      <c r="C904" s="85"/>
      <c r="D904" s="85"/>
      <c r="E904" s="165">
        <f t="shared" si="77"/>
        <v>0</v>
      </c>
      <c r="F904" s="156">
        <f t="shared" si="79"/>
        <v>0</v>
      </c>
      <c r="G904" s="183">
        <f t="shared" si="78"/>
        <v>0</v>
      </c>
      <c r="H904" s="157">
        <f t="shared" si="80"/>
        <v>0</v>
      </c>
      <c r="I904" s="15"/>
      <c r="J904" s="15"/>
      <c r="K904" s="139"/>
      <c r="L904" s="139"/>
      <c r="M904" s="139"/>
      <c r="N904" s="15"/>
      <c r="O904" s="154"/>
      <c r="P904" s="85"/>
      <c r="Q904" s="85"/>
      <c r="R904" s="142"/>
      <c r="S904" s="5"/>
      <c r="T904" s="32"/>
      <c r="U904" s="15"/>
      <c r="V904" s="15"/>
    </row>
    <row r="905" spans="1:22" x14ac:dyDescent="0.25">
      <c r="A905" s="266"/>
      <c r="B905" s="134"/>
      <c r="C905" s="85"/>
      <c r="D905" s="85"/>
      <c r="E905" s="165">
        <f t="shared" si="77"/>
        <v>0</v>
      </c>
      <c r="F905" s="156">
        <f t="shared" si="79"/>
        <v>0</v>
      </c>
      <c r="G905" s="183">
        <f t="shared" si="78"/>
        <v>0</v>
      </c>
      <c r="H905" s="157">
        <f t="shared" si="80"/>
        <v>0</v>
      </c>
      <c r="I905" s="15"/>
      <c r="J905" s="15"/>
      <c r="K905" s="139"/>
      <c r="L905" s="139"/>
      <c r="M905" s="139"/>
      <c r="N905" s="15"/>
      <c r="O905" s="154"/>
      <c r="P905" s="85"/>
      <c r="Q905" s="85"/>
      <c r="R905" s="142"/>
      <c r="S905" s="5"/>
      <c r="T905" s="32"/>
      <c r="U905" s="15"/>
      <c r="V905" s="15"/>
    </row>
    <row r="906" spans="1:22" x14ac:dyDescent="0.25">
      <c r="A906" s="264">
        <v>41632</v>
      </c>
      <c r="B906" s="134"/>
      <c r="C906" s="85"/>
      <c r="D906" s="85"/>
      <c r="E906" s="165">
        <f t="shared" si="77"/>
        <v>0</v>
      </c>
      <c r="F906" s="156">
        <f t="shared" si="79"/>
        <v>0</v>
      </c>
      <c r="G906" s="183">
        <f t="shared" si="78"/>
        <v>0</v>
      </c>
      <c r="H906" s="157">
        <f t="shared" si="80"/>
        <v>0</v>
      </c>
      <c r="I906" s="15"/>
      <c r="J906" s="15"/>
      <c r="K906" s="139"/>
      <c r="L906" s="139"/>
      <c r="M906" s="139"/>
      <c r="N906" s="15"/>
      <c r="O906" s="154"/>
      <c r="P906" s="85"/>
      <c r="Q906" s="85"/>
      <c r="R906" s="142"/>
      <c r="S906" s="5"/>
      <c r="T906" s="32"/>
      <c r="U906" s="15"/>
      <c r="V906" s="15"/>
    </row>
    <row r="907" spans="1:22" x14ac:dyDescent="0.25">
      <c r="A907" s="265"/>
      <c r="B907" s="134"/>
      <c r="C907" s="85"/>
      <c r="D907" s="85"/>
      <c r="E907" s="165">
        <f t="shared" si="77"/>
        <v>0</v>
      </c>
      <c r="F907" s="156">
        <f t="shared" si="79"/>
        <v>0</v>
      </c>
      <c r="G907" s="183">
        <f t="shared" si="78"/>
        <v>0</v>
      </c>
      <c r="H907" s="157">
        <f t="shared" si="80"/>
        <v>0</v>
      </c>
      <c r="I907" s="15"/>
      <c r="J907" s="15"/>
      <c r="K907" s="139"/>
      <c r="L907" s="139"/>
      <c r="M907" s="139"/>
      <c r="N907" s="15"/>
      <c r="O907" s="154"/>
      <c r="P907" s="85"/>
      <c r="Q907" s="85"/>
      <c r="R907" s="142"/>
      <c r="S907" s="5"/>
      <c r="T907" s="32"/>
      <c r="U907" s="15"/>
      <c r="V907" s="15"/>
    </row>
    <row r="908" spans="1:22" x14ac:dyDescent="0.25">
      <c r="A908" s="266"/>
      <c r="B908" s="134"/>
      <c r="C908" s="85"/>
      <c r="D908" s="85"/>
      <c r="E908" s="165">
        <f t="shared" si="77"/>
        <v>0</v>
      </c>
      <c r="F908" s="156">
        <f t="shared" si="79"/>
        <v>0</v>
      </c>
      <c r="G908" s="183">
        <f t="shared" si="78"/>
        <v>0</v>
      </c>
      <c r="H908" s="157">
        <f t="shared" si="80"/>
        <v>0</v>
      </c>
      <c r="I908" s="15"/>
      <c r="J908" s="15"/>
      <c r="K908" s="139"/>
      <c r="L908" s="139"/>
      <c r="M908" s="139"/>
      <c r="N908" s="15"/>
      <c r="O908" s="154"/>
      <c r="P908" s="85"/>
      <c r="Q908" s="85"/>
      <c r="R908" s="142"/>
      <c r="S908" s="5"/>
      <c r="T908" s="32"/>
      <c r="U908" s="15"/>
      <c r="V908" s="15"/>
    </row>
    <row r="909" spans="1:22" x14ac:dyDescent="0.25">
      <c r="A909" s="264">
        <v>41633</v>
      </c>
      <c r="B909" s="134"/>
      <c r="C909" s="85"/>
      <c r="D909" s="85"/>
      <c r="E909" s="165">
        <f t="shared" si="77"/>
        <v>0</v>
      </c>
      <c r="F909" s="156">
        <f t="shared" si="79"/>
        <v>0</v>
      </c>
      <c r="G909" s="183">
        <f t="shared" si="78"/>
        <v>0</v>
      </c>
      <c r="H909" s="157">
        <f t="shared" si="80"/>
        <v>0</v>
      </c>
      <c r="I909" s="15"/>
      <c r="J909" s="15"/>
      <c r="K909" s="139"/>
      <c r="L909" s="139"/>
      <c r="M909" s="139"/>
      <c r="N909" s="15"/>
      <c r="O909" s="154"/>
      <c r="P909" s="85"/>
      <c r="Q909" s="85"/>
      <c r="R909" s="142"/>
      <c r="S909" s="5"/>
      <c r="T909" s="32"/>
      <c r="U909" s="15"/>
      <c r="V909" s="15"/>
    </row>
    <row r="910" spans="1:22" x14ac:dyDescent="0.25">
      <c r="A910" s="265"/>
      <c r="B910" s="134"/>
      <c r="C910" s="85"/>
      <c r="D910" s="85"/>
      <c r="E910" s="165">
        <f t="shared" si="77"/>
        <v>0</v>
      </c>
      <c r="F910" s="156">
        <f t="shared" si="79"/>
        <v>0</v>
      </c>
      <c r="G910" s="183">
        <f t="shared" si="78"/>
        <v>0</v>
      </c>
      <c r="H910" s="157">
        <f t="shared" si="80"/>
        <v>0</v>
      </c>
      <c r="I910" s="15"/>
      <c r="J910" s="15"/>
      <c r="K910" s="139"/>
      <c r="L910" s="139"/>
      <c r="M910" s="139"/>
      <c r="N910" s="15"/>
      <c r="O910" s="154"/>
      <c r="P910" s="85"/>
      <c r="Q910" s="85"/>
      <c r="R910" s="142"/>
      <c r="S910" s="5"/>
      <c r="T910" s="32"/>
      <c r="U910" s="15"/>
      <c r="V910" s="15"/>
    </row>
    <row r="911" spans="1:22" x14ac:dyDescent="0.25">
      <c r="A911" s="266"/>
      <c r="B911" s="134"/>
      <c r="C911" s="85"/>
      <c r="D911" s="85"/>
      <c r="E911" s="165">
        <f t="shared" si="77"/>
        <v>0</v>
      </c>
      <c r="F911" s="156">
        <f t="shared" si="79"/>
        <v>0</v>
      </c>
      <c r="G911" s="183">
        <f t="shared" si="78"/>
        <v>0</v>
      </c>
      <c r="H911" s="157">
        <f t="shared" si="80"/>
        <v>0</v>
      </c>
      <c r="I911" s="15"/>
      <c r="J911" s="15"/>
      <c r="K911" s="139"/>
      <c r="L911" s="139"/>
      <c r="M911" s="139"/>
      <c r="N911" s="15"/>
      <c r="O911" s="154"/>
      <c r="P911" s="85"/>
      <c r="Q911" s="85"/>
      <c r="R911" s="142"/>
      <c r="S911" s="5"/>
      <c r="T911" s="32"/>
      <c r="U911" s="15"/>
      <c r="V911" s="15"/>
    </row>
    <row r="912" spans="1:22" x14ac:dyDescent="0.25">
      <c r="A912" s="264">
        <v>41634</v>
      </c>
      <c r="B912" s="134"/>
      <c r="C912" s="85"/>
      <c r="D912" s="85"/>
      <c r="E912" s="165">
        <f t="shared" si="77"/>
        <v>0</v>
      </c>
      <c r="F912" s="156">
        <f t="shared" si="79"/>
        <v>0</v>
      </c>
      <c r="G912" s="183">
        <f t="shared" si="78"/>
        <v>0</v>
      </c>
      <c r="H912" s="157">
        <f t="shared" si="80"/>
        <v>0</v>
      </c>
      <c r="I912" s="15"/>
      <c r="J912" s="15"/>
      <c r="K912" s="139"/>
      <c r="L912" s="139"/>
      <c r="M912" s="139"/>
      <c r="N912" s="15"/>
      <c r="O912" s="154"/>
      <c r="P912" s="85"/>
      <c r="Q912" s="85"/>
      <c r="R912" s="142"/>
      <c r="S912" s="5"/>
      <c r="T912" s="32"/>
      <c r="U912" s="15"/>
      <c r="V912" s="15"/>
    </row>
    <row r="913" spans="1:22" x14ac:dyDescent="0.25">
      <c r="A913" s="265"/>
      <c r="B913" s="134"/>
      <c r="C913" s="85"/>
      <c r="D913" s="85"/>
      <c r="E913" s="165">
        <f t="shared" si="77"/>
        <v>0</v>
      </c>
      <c r="F913" s="156">
        <f t="shared" si="79"/>
        <v>0</v>
      </c>
      <c r="G913" s="183">
        <f t="shared" si="78"/>
        <v>0</v>
      </c>
      <c r="H913" s="157">
        <f t="shared" si="80"/>
        <v>0</v>
      </c>
      <c r="I913" s="15"/>
      <c r="J913" s="15"/>
      <c r="K913" s="139"/>
      <c r="L913" s="139"/>
      <c r="M913" s="139"/>
      <c r="N913" s="15"/>
      <c r="O913" s="154"/>
      <c r="P913" s="85"/>
      <c r="Q913" s="85"/>
      <c r="R913" s="142"/>
      <c r="S913" s="5"/>
      <c r="T913" s="32"/>
      <c r="U913" s="15"/>
      <c r="V913" s="15"/>
    </row>
    <row r="914" spans="1:22" x14ac:dyDescent="0.25">
      <c r="A914" s="266"/>
      <c r="B914" s="134"/>
      <c r="C914" s="85"/>
      <c r="D914" s="85"/>
      <c r="E914" s="165">
        <f t="shared" si="77"/>
        <v>0</v>
      </c>
      <c r="F914" s="156">
        <f t="shared" si="79"/>
        <v>0</v>
      </c>
      <c r="G914" s="183">
        <f t="shared" si="78"/>
        <v>0</v>
      </c>
      <c r="H914" s="157">
        <f t="shared" si="80"/>
        <v>0</v>
      </c>
      <c r="I914" s="15"/>
      <c r="J914" s="15"/>
      <c r="K914" s="139"/>
      <c r="L914" s="139"/>
      <c r="M914" s="139"/>
      <c r="N914" s="15"/>
      <c r="O914" s="154"/>
      <c r="P914" s="85"/>
      <c r="Q914" s="85"/>
      <c r="R914" s="142"/>
      <c r="S914" s="5"/>
      <c r="T914" s="32"/>
      <c r="U914" s="15"/>
      <c r="V914" s="15"/>
    </row>
    <row r="915" spans="1:22" x14ac:dyDescent="0.25">
      <c r="A915" s="264">
        <v>41635</v>
      </c>
      <c r="B915" s="134"/>
      <c r="C915" s="85"/>
      <c r="D915" s="85"/>
      <c r="E915" s="165">
        <f t="shared" si="77"/>
        <v>0</v>
      </c>
      <c r="F915" s="156">
        <f t="shared" si="79"/>
        <v>0</v>
      </c>
      <c r="G915" s="183">
        <f t="shared" si="78"/>
        <v>0</v>
      </c>
      <c r="H915" s="157">
        <f t="shared" si="80"/>
        <v>0</v>
      </c>
      <c r="I915" s="15"/>
      <c r="J915" s="15"/>
      <c r="K915" s="139"/>
      <c r="L915" s="139"/>
      <c r="M915" s="139"/>
      <c r="N915" s="15"/>
      <c r="O915" s="154"/>
      <c r="P915" s="85"/>
      <c r="Q915" s="85"/>
      <c r="R915" s="142"/>
      <c r="S915" s="5"/>
      <c r="T915" s="32"/>
      <c r="U915" s="15"/>
      <c r="V915" s="15"/>
    </row>
    <row r="916" spans="1:22" x14ac:dyDescent="0.25">
      <c r="A916" s="265"/>
      <c r="B916" s="134"/>
      <c r="C916" s="85"/>
      <c r="D916" s="85"/>
      <c r="E916" s="165">
        <f t="shared" si="77"/>
        <v>0</v>
      </c>
      <c r="F916" s="156">
        <f t="shared" si="79"/>
        <v>0</v>
      </c>
      <c r="G916" s="183">
        <f t="shared" si="78"/>
        <v>0</v>
      </c>
      <c r="H916" s="157">
        <f t="shared" si="80"/>
        <v>0</v>
      </c>
      <c r="I916" s="15"/>
      <c r="J916" s="15"/>
      <c r="K916" s="139"/>
      <c r="L916" s="139"/>
      <c r="M916" s="139"/>
      <c r="N916" s="15"/>
      <c r="O916" s="154"/>
      <c r="P916" s="85"/>
      <c r="Q916" s="85"/>
      <c r="R916" s="142"/>
      <c r="S916" s="5"/>
      <c r="T916" s="32"/>
      <c r="U916" s="15"/>
      <c r="V916" s="15"/>
    </row>
    <row r="917" spans="1:22" x14ac:dyDescent="0.25">
      <c r="A917" s="266"/>
      <c r="B917" s="134"/>
      <c r="C917" s="85"/>
      <c r="D917" s="85"/>
      <c r="E917" s="165">
        <f t="shared" si="77"/>
        <v>0</v>
      </c>
      <c r="F917" s="156">
        <f t="shared" si="79"/>
        <v>0</v>
      </c>
      <c r="G917" s="183">
        <f t="shared" si="78"/>
        <v>0</v>
      </c>
      <c r="H917" s="157">
        <f t="shared" si="80"/>
        <v>0</v>
      </c>
      <c r="I917" s="15"/>
      <c r="J917" s="15"/>
      <c r="K917" s="139"/>
      <c r="L917" s="139"/>
      <c r="M917" s="139"/>
      <c r="N917" s="15"/>
      <c r="O917" s="154"/>
      <c r="P917" s="85"/>
      <c r="Q917" s="85"/>
      <c r="R917" s="142"/>
      <c r="S917" s="5"/>
      <c r="T917" s="32"/>
      <c r="U917" s="15"/>
      <c r="V917" s="15"/>
    </row>
    <row r="918" spans="1:22" x14ac:dyDescent="0.25">
      <c r="A918" s="264">
        <v>41636</v>
      </c>
      <c r="B918" s="134"/>
      <c r="C918" s="85"/>
      <c r="D918" s="85"/>
      <c r="E918" s="165">
        <f t="shared" si="77"/>
        <v>0</v>
      </c>
      <c r="F918" s="156">
        <f t="shared" si="79"/>
        <v>0</v>
      </c>
      <c r="G918" s="183">
        <f t="shared" si="78"/>
        <v>0</v>
      </c>
      <c r="H918" s="157">
        <f t="shared" si="80"/>
        <v>0</v>
      </c>
      <c r="I918" s="15"/>
      <c r="J918" s="15"/>
      <c r="K918" s="139"/>
      <c r="L918" s="139"/>
      <c r="M918" s="139"/>
      <c r="N918" s="15"/>
      <c r="O918" s="154"/>
      <c r="P918" s="85"/>
      <c r="Q918" s="85"/>
      <c r="R918" s="142"/>
      <c r="S918" s="5"/>
      <c r="T918" s="32"/>
      <c r="U918" s="15"/>
      <c r="V918" s="15"/>
    </row>
    <row r="919" spans="1:22" x14ac:dyDescent="0.25">
      <c r="A919" s="265"/>
      <c r="B919" s="134"/>
      <c r="C919" s="85"/>
      <c r="D919" s="85"/>
      <c r="E919" s="165">
        <f t="shared" si="77"/>
        <v>0</v>
      </c>
      <c r="F919" s="156">
        <f t="shared" si="79"/>
        <v>0</v>
      </c>
      <c r="G919" s="183">
        <f t="shared" si="78"/>
        <v>0</v>
      </c>
      <c r="H919" s="157">
        <f t="shared" si="80"/>
        <v>0</v>
      </c>
      <c r="I919" s="15"/>
      <c r="J919" s="15"/>
      <c r="K919" s="139"/>
      <c r="L919" s="139"/>
      <c r="M919" s="139"/>
      <c r="N919" s="15"/>
      <c r="O919" s="154"/>
      <c r="P919" s="85"/>
      <c r="Q919" s="85"/>
      <c r="R919" s="142"/>
      <c r="S919" s="5"/>
      <c r="T919" s="32"/>
      <c r="U919" s="15"/>
      <c r="V919" s="15"/>
    </row>
    <row r="920" spans="1:22" x14ac:dyDescent="0.25">
      <c r="A920" s="266"/>
      <c r="B920" s="134"/>
      <c r="C920" s="85"/>
      <c r="D920" s="85"/>
      <c r="E920" s="165">
        <f t="shared" si="77"/>
        <v>0</v>
      </c>
      <c r="F920" s="156">
        <f t="shared" si="79"/>
        <v>0</v>
      </c>
      <c r="G920" s="183">
        <f t="shared" si="78"/>
        <v>0</v>
      </c>
      <c r="H920" s="157">
        <f t="shared" si="80"/>
        <v>0</v>
      </c>
      <c r="I920" s="15"/>
      <c r="J920" s="15"/>
      <c r="K920" s="139"/>
      <c r="L920" s="139"/>
      <c r="M920" s="139"/>
      <c r="N920" s="15"/>
      <c r="O920" s="154"/>
      <c r="P920" s="85"/>
      <c r="Q920" s="85"/>
      <c r="R920" s="142"/>
      <c r="S920" s="5"/>
      <c r="T920" s="32"/>
      <c r="U920" s="15"/>
      <c r="V920" s="15"/>
    </row>
    <row r="921" spans="1:22" x14ac:dyDescent="0.25">
      <c r="A921" s="264">
        <v>41637</v>
      </c>
      <c r="B921" s="134"/>
      <c r="C921" s="85"/>
      <c r="D921" s="85"/>
      <c r="E921" s="165">
        <f t="shared" si="77"/>
        <v>0</v>
      </c>
      <c r="F921" s="156">
        <f t="shared" si="79"/>
        <v>0</v>
      </c>
      <c r="G921" s="183">
        <f t="shared" si="78"/>
        <v>0</v>
      </c>
      <c r="H921" s="157">
        <f t="shared" si="80"/>
        <v>0</v>
      </c>
      <c r="I921" s="15"/>
      <c r="J921" s="15"/>
      <c r="K921" s="139"/>
      <c r="L921" s="139"/>
      <c r="M921" s="139"/>
      <c r="N921" s="15"/>
      <c r="O921" s="154"/>
      <c r="P921" s="85"/>
      <c r="Q921" s="85"/>
      <c r="R921" s="142"/>
      <c r="S921" s="5"/>
      <c r="T921" s="32"/>
      <c r="U921" s="15"/>
      <c r="V921" s="15"/>
    </row>
    <row r="922" spans="1:22" x14ac:dyDescent="0.25">
      <c r="A922" s="265"/>
      <c r="B922" s="134"/>
      <c r="C922" s="85"/>
      <c r="D922" s="85"/>
      <c r="E922" s="165">
        <f t="shared" si="77"/>
        <v>0</v>
      </c>
      <c r="F922" s="156">
        <f t="shared" si="79"/>
        <v>0</v>
      </c>
      <c r="G922" s="183">
        <f t="shared" si="78"/>
        <v>0</v>
      </c>
      <c r="H922" s="157">
        <f t="shared" si="80"/>
        <v>0</v>
      </c>
      <c r="I922" s="15"/>
      <c r="J922" s="15"/>
      <c r="K922" s="139"/>
      <c r="L922" s="139"/>
      <c r="M922" s="139"/>
      <c r="N922" s="15"/>
      <c r="O922" s="154"/>
      <c r="P922" s="85"/>
      <c r="Q922" s="85"/>
      <c r="R922" s="142"/>
      <c r="S922" s="5"/>
      <c r="T922" s="32"/>
      <c r="U922" s="15"/>
      <c r="V922" s="15"/>
    </row>
    <row r="923" spans="1:22" x14ac:dyDescent="0.25">
      <c r="A923" s="266"/>
      <c r="B923" s="134"/>
      <c r="C923" s="85"/>
      <c r="D923" s="85"/>
      <c r="E923" s="165">
        <f t="shared" si="77"/>
        <v>0</v>
      </c>
      <c r="F923" s="156">
        <f t="shared" si="79"/>
        <v>0</v>
      </c>
      <c r="G923" s="183">
        <f t="shared" si="78"/>
        <v>0</v>
      </c>
      <c r="H923" s="157">
        <f t="shared" si="80"/>
        <v>0</v>
      </c>
      <c r="I923" s="15"/>
      <c r="J923" s="15"/>
      <c r="K923" s="139"/>
      <c r="L923" s="139"/>
      <c r="M923" s="139"/>
      <c r="N923" s="15"/>
      <c r="O923" s="154"/>
      <c r="P923" s="85"/>
      <c r="Q923" s="85"/>
      <c r="R923" s="142"/>
      <c r="S923" s="5"/>
      <c r="T923" s="32"/>
      <c r="U923" s="15"/>
      <c r="V923" s="15"/>
    </row>
    <row r="924" spans="1:22" x14ac:dyDescent="0.25">
      <c r="A924" s="264">
        <v>41638</v>
      </c>
      <c r="B924" s="134"/>
      <c r="C924" s="85"/>
      <c r="D924" s="85"/>
      <c r="E924" s="165">
        <f t="shared" si="77"/>
        <v>0</v>
      </c>
      <c r="F924" s="156">
        <f t="shared" si="79"/>
        <v>0</v>
      </c>
      <c r="G924" s="183">
        <f t="shared" si="78"/>
        <v>0</v>
      </c>
      <c r="H924" s="157">
        <f t="shared" si="80"/>
        <v>0</v>
      </c>
      <c r="I924" s="15"/>
      <c r="J924" s="15"/>
      <c r="K924" s="139"/>
      <c r="L924" s="139"/>
      <c r="M924" s="139"/>
      <c r="N924" s="15"/>
      <c r="O924" s="154"/>
      <c r="P924" s="85"/>
      <c r="Q924" s="85"/>
      <c r="R924" s="142"/>
      <c r="S924" s="5"/>
      <c r="T924" s="32"/>
      <c r="U924" s="15"/>
      <c r="V924" s="15"/>
    </row>
    <row r="925" spans="1:22" x14ac:dyDescent="0.25">
      <c r="A925" s="265"/>
      <c r="B925" s="134"/>
      <c r="C925" s="85"/>
      <c r="D925" s="85"/>
      <c r="E925" s="165">
        <f>C925-D925</f>
        <v>0</v>
      </c>
      <c r="F925" s="156">
        <f t="shared" si="79"/>
        <v>0</v>
      </c>
      <c r="G925" s="183">
        <f t="shared" si="78"/>
        <v>0</v>
      </c>
      <c r="H925" s="157">
        <f t="shared" si="80"/>
        <v>0</v>
      </c>
      <c r="I925" s="15"/>
      <c r="J925" s="15"/>
      <c r="K925" s="139"/>
      <c r="L925" s="139"/>
      <c r="M925" s="139"/>
      <c r="N925" s="15"/>
      <c r="O925" s="154"/>
      <c r="P925" s="85"/>
      <c r="Q925" s="85"/>
      <c r="R925" s="142"/>
      <c r="S925" s="5"/>
      <c r="T925" s="32"/>
      <c r="U925" s="15"/>
      <c r="V925" s="15"/>
    </row>
    <row r="926" spans="1:22" x14ac:dyDescent="0.25">
      <c r="A926" s="266"/>
      <c r="B926" s="134"/>
      <c r="C926" s="85"/>
      <c r="D926" s="85"/>
      <c r="E926" s="165">
        <f>C926-D926</f>
        <v>0</v>
      </c>
      <c r="F926" s="156">
        <f t="shared" si="79"/>
        <v>0</v>
      </c>
      <c r="G926" s="183">
        <f t="shared" si="78"/>
        <v>0</v>
      </c>
      <c r="H926" s="157">
        <f t="shared" si="80"/>
        <v>0</v>
      </c>
      <c r="I926" s="15"/>
      <c r="J926" s="15"/>
      <c r="K926" s="139"/>
      <c r="L926" s="139"/>
      <c r="M926" s="139"/>
      <c r="N926" s="15"/>
      <c r="O926" s="154"/>
      <c r="P926" s="85"/>
      <c r="Q926" s="85"/>
      <c r="R926" s="142"/>
      <c r="S926" s="5"/>
      <c r="T926" s="32"/>
      <c r="U926" s="15"/>
      <c r="V926" s="15"/>
    </row>
    <row r="927" spans="1:22" x14ac:dyDescent="0.25">
      <c r="A927" s="270">
        <v>41639</v>
      </c>
      <c r="B927" s="134"/>
      <c r="C927" s="85"/>
      <c r="D927" s="85"/>
      <c r="E927" s="165">
        <f>C927-D927</f>
        <v>0</v>
      </c>
      <c r="F927" s="156">
        <f t="shared" si="79"/>
        <v>0</v>
      </c>
      <c r="G927" s="183">
        <f t="shared" si="78"/>
        <v>0</v>
      </c>
      <c r="H927" s="157">
        <f t="shared" si="80"/>
        <v>0</v>
      </c>
      <c r="I927" s="15"/>
      <c r="J927" s="15"/>
      <c r="K927" s="139"/>
      <c r="L927" s="139"/>
      <c r="M927" s="139"/>
      <c r="N927" s="15"/>
      <c r="O927" s="154"/>
      <c r="P927" s="85"/>
      <c r="Q927" s="85"/>
      <c r="R927" s="142"/>
      <c r="S927" s="5"/>
      <c r="T927" s="32"/>
      <c r="U927" s="15"/>
      <c r="V927" s="15"/>
    </row>
    <row r="928" spans="1:22" x14ac:dyDescent="0.25">
      <c r="A928" s="270"/>
      <c r="B928" s="134"/>
      <c r="C928" s="85"/>
      <c r="D928" s="85"/>
      <c r="E928" s="165">
        <f>C928-D928</f>
        <v>0</v>
      </c>
      <c r="F928" s="156">
        <f t="shared" si="79"/>
        <v>0</v>
      </c>
      <c r="G928" s="183">
        <f t="shared" si="78"/>
        <v>0</v>
      </c>
      <c r="H928" s="157">
        <f t="shared" si="80"/>
        <v>0</v>
      </c>
      <c r="I928" s="15"/>
      <c r="J928" s="15"/>
      <c r="K928" s="139"/>
      <c r="L928" s="139"/>
      <c r="M928" s="139"/>
      <c r="N928" s="15"/>
      <c r="O928" s="154"/>
      <c r="P928" s="85"/>
      <c r="Q928" s="85"/>
      <c r="R928" s="142"/>
      <c r="S928" s="5"/>
      <c r="T928" s="32"/>
      <c r="U928" s="15"/>
      <c r="V928" s="15"/>
    </row>
    <row r="929" spans="1:22" x14ac:dyDescent="0.25">
      <c r="A929" s="270"/>
      <c r="B929" s="134"/>
      <c r="C929" s="85"/>
      <c r="D929" s="85"/>
      <c r="E929" s="165">
        <f>C929-D929</f>
        <v>0</v>
      </c>
      <c r="F929" s="156">
        <f t="shared" si="79"/>
        <v>0</v>
      </c>
      <c r="G929" s="183">
        <f t="shared" si="78"/>
        <v>0</v>
      </c>
      <c r="H929" s="157">
        <f t="shared" si="80"/>
        <v>0</v>
      </c>
      <c r="I929" s="15"/>
      <c r="J929" s="15"/>
      <c r="K929" s="139"/>
      <c r="L929" s="139"/>
      <c r="M929" s="139"/>
      <c r="N929" s="15"/>
      <c r="O929" s="154"/>
      <c r="P929" s="85"/>
      <c r="Q929" s="85"/>
      <c r="R929" s="142"/>
      <c r="S929" s="5"/>
      <c r="T929" s="32"/>
      <c r="U929" s="15"/>
      <c r="V929" s="15"/>
    </row>
    <row r="930" spans="1:22" x14ac:dyDescent="0.25">
      <c r="A930" s="138"/>
    </row>
    <row r="931" spans="1:22" x14ac:dyDescent="0.25">
      <c r="A931" s="138"/>
    </row>
    <row r="932" spans="1:22" x14ac:dyDescent="0.25">
      <c r="A932" s="138"/>
    </row>
    <row r="933" spans="1:22" x14ac:dyDescent="0.25">
      <c r="A933" s="138"/>
    </row>
    <row r="934" spans="1:22" x14ac:dyDescent="0.25">
      <c r="A934" s="138"/>
    </row>
    <row r="935" spans="1:22" x14ac:dyDescent="0.25">
      <c r="A935" s="138"/>
    </row>
  </sheetData>
  <sheetProtection insertColumns="0" deleteColumns="0"/>
  <autoFilter ref="A3:W929"/>
  <mergeCells count="425">
    <mergeCell ref="A329:A332"/>
    <mergeCell ref="I326:I328"/>
    <mergeCell ref="J326:J328"/>
    <mergeCell ref="I329:I332"/>
    <mergeCell ref="J329:J332"/>
    <mergeCell ref="I333:I335"/>
    <mergeCell ref="J333:J335"/>
    <mergeCell ref="I336:I338"/>
    <mergeCell ref="J336:J338"/>
    <mergeCell ref="A336:A338"/>
    <mergeCell ref="I324:I325"/>
    <mergeCell ref="J324:J325"/>
    <mergeCell ref="I302:I304"/>
    <mergeCell ref="J302:J304"/>
    <mergeCell ref="I299:I301"/>
    <mergeCell ref="J299:J301"/>
    <mergeCell ref="A903:A905"/>
    <mergeCell ref="A906:A908"/>
    <mergeCell ref="A909:A911"/>
    <mergeCell ref="A795:A797"/>
    <mergeCell ref="A798:A800"/>
    <mergeCell ref="A801:A803"/>
    <mergeCell ref="A804:A806"/>
    <mergeCell ref="A807:A809"/>
    <mergeCell ref="A810:A812"/>
    <mergeCell ref="A813:A815"/>
    <mergeCell ref="A816:A818"/>
    <mergeCell ref="A819:A821"/>
    <mergeCell ref="A768:A770"/>
    <mergeCell ref="A771:A773"/>
    <mergeCell ref="A774:A776"/>
    <mergeCell ref="A777:A779"/>
    <mergeCell ref="A780:A782"/>
    <mergeCell ref="A783:A785"/>
    <mergeCell ref="A320:A323"/>
    <mergeCell ref="A849:A851"/>
    <mergeCell ref="A852:A854"/>
    <mergeCell ref="A855:A857"/>
    <mergeCell ref="A858:A860"/>
    <mergeCell ref="A861:A863"/>
    <mergeCell ref="A864:A866"/>
    <mergeCell ref="A867:A869"/>
    <mergeCell ref="A870:A872"/>
    <mergeCell ref="A786:A788"/>
    <mergeCell ref="A789:A791"/>
    <mergeCell ref="A792:A794"/>
    <mergeCell ref="A741:A743"/>
    <mergeCell ref="A744:A746"/>
    <mergeCell ref="A747:A749"/>
    <mergeCell ref="A750:A752"/>
    <mergeCell ref="A753:A755"/>
    <mergeCell ref="A756:A758"/>
    <mergeCell ref="A759:A761"/>
    <mergeCell ref="A762:A764"/>
    <mergeCell ref="A765:A767"/>
    <mergeCell ref="A714:A716"/>
    <mergeCell ref="A717:A719"/>
    <mergeCell ref="A720:A722"/>
    <mergeCell ref="A873:A875"/>
    <mergeCell ref="A822:A824"/>
    <mergeCell ref="A825:A827"/>
    <mergeCell ref="A828:A830"/>
    <mergeCell ref="A831:A833"/>
    <mergeCell ref="A834:A836"/>
    <mergeCell ref="A837:A839"/>
    <mergeCell ref="A840:A842"/>
    <mergeCell ref="A843:A845"/>
    <mergeCell ref="A846:A848"/>
    <mergeCell ref="A924:A926"/>
    <mergeCell ref="A927:A929"/>
    <mergeCell ref="A876:A878"/>
    <mergeCell ref="A879:A881"/>
    <mergeCell ref="A882:A884"/>
    <mergeCell ref="A885:A887"/>
    <mergeCell ref="A888:A890"/>
    <mergeCell ref="A891:A893"/>
    <mergeCell ref="A894:A896"/>
    <mergeCell ref="A897:A899"/>
    <mergeCell ref="A900:A902"/>
    <mergeCell ref="A918:A920"/>
    <mergeCell ref="A921:A923"/>
    <mergeCell ref="A912:A914"/>
    <mergeCell ref="A915:A917"/>
    <mergeCell ref="A723:A725"/>
    <mergeCell ref="A726:A728"/>
    <mergeCell ref="A729:A731"/>
    <mergeCell ref="A732:A734"/>
    <mergeCell ref="A735:A737"/>
    <mergeCell ref="A738:A740"/>
    <mergeCell ref="A687:A689"/>
    <mergeCell ref="A690:A692"/>
    <mergeCell ref="A693:A695"/>
    <mergeCell ref="A696:A698"/>
    <mergeCell ref="A699:A701"/>
    <mergeCell ref="A702:A704"/>
    <mergeCell ref="A705:A707"/>
    <mergeCell ref="A708:A710"/>
    <mergeCell ref="A711:A713"/>
    <mergeCell ref="A660:A662"/>
    <mergeCell ref="A663:A665"/>
    <mergeCell ref="A666:A668"/>
    <mergeCell ref="A669:A671"/>
    <mergeCell ref="A672:A674"/>
    <mergeCell ref="A675:A677"/>
    <mergeCell ref="A678:A680"/>
    <mergeCell ref="A681:A683"/>
    <mergeCell ref="A684:A686"/>
    <mergeCell ref="A633:A635"/>
    <mergeCell ref="A636:A638"/>
    <mergeCell ref="A639:A641"/>
    <mergeCell ref="A642:A644"/>
    <mergeCell ref="A645:A647"/>
    <mergeCell ref="A648:A650"/>
    <mergeCell ref="A651:A653"/>
    <mergeCell ref="A654:A656"/>
    <mergeCell ref="A657:A659"/>
    <mergeCell ref="A606:A608"/>
    <mergeCell ref="A609:A611"/>
    <mergeCell ref="A612:A614"/>
    <mergeCell ref="A615:A617"/>
    <mergeCell ref="A618:A620"/>
    <mergeCell ref="A621:A623"/>
    <mergeCell ref="A624:A626"/>
    <mergeCell ref="A627:A629"/>
    <mergeCell ref="A630:A632"/>
    <mergeCell ref="A579:A581"/>
    <mergeCell ref="A582:A584"/>
    <mergeCell ref="A585:A587"/>
    <mergeCell ref="A588:A590"/>
    <mergeCell ref="A591:A593"/>
    <mergeCell ref="A594:A596"/>
    <mergeCell ref="A597:A599"/>
    <mergeCell ref="A600:A602"/>
    <mergeCell ref="A603:A605"/>
    <mergeCell ref="A552:A554"/>
    <mergeCell ref="A555:A557"/>
    <mergeCell ref="A558:A560"/>
    <mergeCell ref="A561:A563"/>
    <mergeCell ref="A564:A566"/>
    <mergeCell ref="A567:A569"/>
    <mergeCell ref="A570:A572"/>
    <mergeCell ref="A573:A575"/>
    <mergeCell ref="A576:A578"/>
    <mergeCell ref="A525:A527"/>
    <mergeCell ref="A528:A530"/>
    <mergeCell ref="A531:A533"/>
    <mergeCell ref="A534:A536"/>
    <mergeCell ref="A537:A539"/>
    <mergeCell ref="A540:A542"/>
    <mergeCell ref="A543:A545"/>
    <mergeCell ref="A546:A548"/>
    <mergeCell ref="A549:A551"/>
    <mergeCell ref="A498:A500"/>
    <mergeCell ref="A501:A503"/>
    <mergeCell ref="A504:A506"/>
    <mergeCell ref="A507:A509"/>
    <mergeCell ref="A510:A512"/>
    <mergeCell ref="A513:A515"/>
    <mergeCell ref="A516:A518"/>
    <mergeCell ref="A519:A521"/>
    <mergeCell ref="A522:A524"/>
    <mergeCell ref="A471:A473"/>
    <mergeCell ref="A474:A476"/>
    <mergeCell ref="A477:A479"/>
    <mergeCell ref="A480:A482"/>
    <mergeCell ref="A483:A485"/>
    <mergeCell ref="A486:A488"/>
    <mergeCell ref="A489:A491"/>
    <mergeCell ref="A492:A494"/>
    <mergeCell ref="A495:A497"/>
    <mergeCell ref="A444:A446"/>
    <mergeCell ref="A447:A449"/>
    <mergeCell ref="A450:A452"/>
    <mergeCell ref="A453:A455"/>
    <mergeCell ref="A456:A458"/>
    <mergeCell ref="A459:A461"/>
    <mergeCell ref="A462:A464"/>
    <mergeCell ref="A465:A467"/>
    <mergeCell ref="A468:A470"/>
    <mergeCell ref="A417:A419"/>
    <mergeCell ref="A420:A422"/>
    <mergeCell ref="A423:A425"/>
    <mergeCell ref="A426:A428"/>
    <mergeCell ref="A429:A431"/>
    <mergeCell ref="A432:A434"/>
    <mergeCell ref="A435:A437"/>
    <mergeCell ref="A438:A440"/>
    <mergeCell ref="A441:A443"/>
    <mergeCell ref="A390:A392"/>
    <mergeCell ref="A393:A395"/>
    <mergeCell ref="A396:A398"/>
    <mergeCell ref="A399:A401"/>
    <mergeCell ref="A402:A404"/>
    <mergeCell ref="A405:A407"/>
    <mergeCell ref="A408:A410"/>
    <mergeCell ref="A411:A413"/>
    <mergeCell ref="A414:A416"/>
    <mergeCell ref="A363:A365"/>
    <mergeCell ref="A366:A368"/>
    <mergeCell ref="A369:A371"/>
    <mergeCell ref="A372:A374"/>
    <mergeCell ref="A375:A377"/>
    <mergeCell ref="A378:A380"/>
    <mergeCell ref="A381:A383"/>
    <mergeCell ref="A384:A386"/>
    <mergeCell ref="A387:A389"/>
    <mergeCell ref="A339:A341"/>
    <mergeCell ref="A342:A344"/>
    <mergeCell ref="A345:A347"/>
    <mergeCell ref="A348:A350"/>
    <mergeCell ref="A351:A353"/>
    <mergeCell ref="A354:A356"/>
    <mergeCell ref="A357:A359"/>
    <mergeCell ref="A360:A362"/>
    <mergeCell ref="A169:A171"/>
    <mergeCell ref="A172:A175"/>
    <mergeCell ref="A176:A178"/>
    <mergeCell ref="A179:A182"/>
    <mergeCell ref="A183:A185"/>
    <mergeCell ref="A186:A188"/>
    <mergeCell ref="A189:A191"/>
    <mergeCell ref="A192:A195"/>
    <mergeCell ref="A196:A199"/>
    <mergeCell ref="A317:A319"/>
    <mergeCell ref="A324:A325"/>
    <mergeCell ref="A326:A328"/>
    <mergeCell ref="A333:A335"/>
    <mergeCell ref="A290:A292"/>
    <mergeCell ref="A293:A295"/>
    <mergeCell ref="A296:A298"/>
    <mergeCell ref="A97:A98"/>
    <mergeCell ref="A99:A102"/>
    <mergeCell ref="A103:A106"/>
    <mergeCell ref="A107:A111"/>
    <mergeCell ref="A112:A116"/>
    <mergeCell ref="A117:A121"/>
    <mergeCell ref="A122:A124"/>
    <mergeCell ref="A125:A128"/>
    <mergeCell ref="A129:A132"/>
    <mergeCell ref="A133:A135"/>
    <mergeCell ref="A136:A139"/>
    <mergeCell ref="A140:A143"/>
    <mergeCell ref="A144:A148"/>
    <mergeCell ref="A149:A152"/>
    <mergeCell ref="A154:A158"/>
    <mergeCell ref="A159:A162"/>
    <mergeCell ref="A163:A165"/>
    <mergeCell ref="A166:A168"/>
    <mergeCell ref="A299:A301"/>
    <mergeCell ref="A302:A304"/>
    <mergeCell ref="A305:A307"/>
    <mergeCell ref="A308:A310"/>
    <mergeCell ref="A311:A313"/>
    <mergeCell ref="A314:A316"/>
    <mergeCell ref="A263:A265"/>
    <mergeCell ref="A266:A268"/>
    <mergeCell ref="A269:A271"/>
    <mergeCell ref="A272:A274"/>
    <mergeCell ref="A275:A277"/>
    <mergeCell ref="A278:A280"/>
    <mergeCell ref="A281:A283"/>
    <mergeCell ref="A284:A286"/>
    <mergeCell ref="A287:A289"/>
    <mergeCell ref="J287:J289"/>
    <mergeCell ref="A200:A202"/>
    <mergeCell ref="A203:A205"/>
    <mergeCell ref="A206:A208"/>
    <mergeCell ref="A209:A211"/>
    <mergeCell ref="A212:A215"/>
    <mergeCell ref="A216:A217"/>
    <mergeCell ref="A218:A220"/>
    <mergeCell ref="A221:A223"/>
    <mergeCell ref="A224:A226"/>
    <mergeCell ref="A227:A229"/>
    <mergeCell ref="A230:A232"/>
    <mergeCell ref="A233:A235"/>
    <mergeCell ref="A236:A238"/>
    <mergeCell ref="A239:A241"/>
    <mergeCell ref="A242:A244"/>
    <mergeCell ref="A245:A247"/>
    <mergeCell ref="A248:A250"/>
    <mergeCell ref="A251:A253"/>
    <mergeCell ref="A254:A256"/>
    <mergeCell ref="A257:A259"/>
    <mergeCell ref="A260:A262"/>
    <mergeCell ref="I281:I283"/>
    <mergeCell ref="I242:I244"/>
    <mergeCell ref="J242:J244"/>
    <mergeCell ref="I239:I241"/>
    <mergeCell ref="J239:J241"/>
    <mergeCell ref="I236:I238"/>
    <mergeCell ref="J236:J238"/>
    <mergeCell ref="J275:J277"/>
    <mergeCell ref="I263:I265"/>
    <mergeCell ref="I266:I268"/>
    <mergeCell ref="I269:I271"/>
    <mergeCell ref="I272:I274"/>
    <mergeCell ref="I275:I277"/>
    <mergeCell ref="J272:J274"/>
    <mergeCell ref="I212:I215"/>
    <mergeCell ref="J212:J215"/>
    <mergeCell ref="I216:I217"/>
    <mergeCell ref="J216:J217"/>
    <mergeCell ref="I222:I223"/>
    <mergeCell ref="J222:J223"/>
    <mergeCell ref="J224:J226"/>
    <mergeCell ref="I233:I235"/>
    <mergeCell ref="J233:J235"/>
    <mergeCell ref="I224:I226"/>
    <mergeCell ref="I227:I229"/>
    <mergeCell ref="I230:I232"/>
    <mergeCell ref="J227:J229"/>
    <mergeCell ref="J230:J232"/>
    <mergeCell ref="I218:I220"/>
    <mergeCell ref="J218:J220"/>
    <mergeCell ref="I186:I188"/>
    <mergeCell ref="J186:J188"/>
    <mergeCell ref="J172:J175"/>
    <mergeCell ref="U129:U131"/>
    <mergeCell ref="I129:I131"/>
    <mergeCell ref="J129:J131"/>
    <mergeCell ref="J144:J148"/>
    <mergeCell ref="I149:I152"/>
    <mergeCell ref="J149:J152"/>
    <mergeCell ref="I140:I143"/>
    <mergeCell ref="J140:J143"/>
    <mergeCell ref="I144:I148"/>
    <mergeCell ref="X109:X111"/>
    <mergeCell ref="X112:X114"/>
    <mergeCell ref="I183:I185"/>
    <mergeCell ref="J183:J185"/>
    <mergeCell ref="I112:I116"/>
    <mergeCell ref="J112:J116"/>
    <mergeCell ref="I117:I121"/>
    <mergeCell ref="J117:J121"/>
    <mergeCell ref="I122:I124"/>
    <mergeCell ref="J122:J124"/>
    <mergeCell ref="I126:I128"/>
    <mergeCell ref="J126:J128"/>
    <mergeCell ref="I177:I178"/>
    <mergeCell ref="J177:J178"/>
    <mergeCell ref="I180:I182"/>
    <mergeCell ref="J180:J182"/>
    <mergeCell ref="I296:I298"/>
    <mergeCell ref="J296:J298"/>
    <mergeCell ref="I278:I280"/>
    <mergeCell ref="J278:J280"/>
    <mergeCell ref="I245:I247"/>
    <mergeCell ref="I248:I250"/>
    <mergeCell ref="I251:I253"/>
    <mergeCell ref="J245:J247"/>
    <mergeCell ref="J248:J250"/>
    <mergeCell ref="J251:J253"/>
    <mergeCell ref="I254:I256"/>
    <mergeCell ref="I257:I259"/>
    <mergeCell ref="I260:I262"/>
    <mergeCell ref="J254:J256"/>
    <mergeCell ref="J257:J259"/>
    <mergeCell ref="J260:J262"/>
    <mergeCell ref="J263:J265"/>
    <mergeCell ref="J266:J268"/>
    <mergeCell ref="J269:J271"/>
    <mergeCell ref="I290:I292"/>
    <mergeCell ref="I284:I286"/>
    <mergeCell ref="J281:J283"/>
    <mergeCell ref="J284:J286"/>
    <mergeCell ref="I287:I289"/>
    <mergeCell ref="J169:J171"/>
    <mergeCell ref="G2:H2"/>
    <mergeCell ref="I2:J2"/>
    <mergeCell ref="I154:I157"/>
    <mergeCell ref="J154:J157"/>
    <mergeCell ref="I159:I161"/>
    <mergeCell ref="J159:J161"/>
    <mergeCell ref="I163:I165"/>
    <mergeCell ref="J163:J165"/>
    <mergeCell ref="I166:I168"/>
    <mergeCell ref="I169:I171"/>
    <mergeCell ref="J166:J168"/>
    <mergeCell ref="I136:I139"/>
    <mergeCell ref="J136:J139"/>
    <mergeCell ref="I133:I135"/>
    <mergeCell ref="J133:J135"/>
    <mergeCell ref="I99:I102"/>
    <mergeCell ref="J99:J102"/>
    <mergeCell ref="I103:I106"/>
    <mergeCell ref="J103:J106"/>
    <mergeCell ref="I108:I111"/>
    <mergeCell ref="J108:J111"/>
    <mergeCell ref="J206:J208"/>
    <mergeCell ref="J209:J211"/>
    <mergeCell ref="J200:J202"/>
    <mergeCell ref="I203:I205"/>
    <mergeCell ref="J203:J205"/>
    <mergeCell ref="I189:I191"/>
    <mergeCell ref="J189:J191"/>
    <mergeCell ref="J192:J195"/>
    <mergeCell ref="I192:I195"/>
    <mergeCell ref="I200:I202"/>
    <mergeCell ref="I196:I199"/>
    <mergeCell ref="J196:J199"/>
    <mergeCell ref="N1:T1"/>
    <mergeCell ref="R2:T2"/>
    <mergeCell ref="C2:F2"/>
    <mergeCell ref="O2:Q2"/>
    <mergeCell ref="C1:J1"/>
    <mergeCell ref="K1:M2"/>
    <mergeCell ref="I320:I323"/>
    <mergeCell ref="J320:J323"/>
    <mergeCell ref="I305:I307"/>
    <mergeCell ref="I308:I310"/>
    <mergeCell ref="I311:I313"/>
    <mergeCell ref="I314:I316"/>
    <mergeCell ref="J305:J307"/>
    <mergeCell ref="J308:J310"/>
    <mergeCell ref="J311:J313"/>
    <mergeCell ref="J314:J316"/>
    <mergeCell ref="I317:I319"/>
    <mergeCell ref="J317:J319"/>
    <mergeCell ref="I293:I295"/>
    <mergeCell ref="J290:J292"/>
    <mergeCell ref="J293:J295"/>
    <mergeCell ref="I172:I175"/>
    <mergeCell ref="I206:I208"/>
    <mergeCell ref="I209:I211"/>
  </mergeCells>
  <conditionalFormatting sqref="R4:R929 T4:T929 B4:B929">
    <cfRule type="containsText" dxfId="18" priority="36" operator="containsText" text="TVR">
      <formula>NOT(ISERROR(SEARCH("TVR",B4)))</formula>
    </cfRule>
    <cfRule type="containsText" dxfId="17" priority="37" operator="containsText" text="MVR2">
      <formula>NOT(ISERROR(SEARCH("MVR2",B4)))</formula>
    </cfRule>
    <cfRule type="containsText" dxfId="16" priority="38" operator="containsText" text="MVR1">
      <formula>NOT(ISERROR(SEARCH("MVR1",B4)))</formula>
    </cfRule>
  </conditionalFormatting>
  <conditionalFormatting sqref="F4:H303 K299:M303 F305:H929 K305:M929">
    <cfRule type="expression" dxfId="15" priority="35">
      <formula>AND($B4="MVR1")</formula>
    </cfRule>
  </conditionalFormatting>
  <conditionalFormatting sqref="F4:H303 K299:M303 F305:H929 K305:M929">
    <cfRule type="expression" dxfId="14" priority="32">
      <formula>AND($B4="TVR")</formula>
    </cfRule>
    <cfRule type="expression" dxfId="13" priority="33">
      <formula>AND($B4="MVR2")</formula>
    </cfRule>
  </conditionalFormatting>
  <conditionalFormatting sqref="K4:M298">
    <cfRule type="expression" dxfId="12" priority="16">
      <formula>AND($B4="MVR1")</formula>
    </cfRule>
  </conditionalFormatting>
  <conditionalFormatting sqref="K4:M298">
    <cfRule type="expression" dxfId="11" priority="14">
      <formula>AND($B4="TVR")</formula>
    </cfRule>
    <cfRule type="expression" dxfId="10" priority="15">
      <formula>AND($B4="MVR2")</formula>
    </cfRule>
  </conditionalFormatting>
  <conditionalFormatting sqref="F291:H298">
    <cfRule type="expression" dxfId="9" priority="10">
      <formula>AND($B291="MVR1")</formula>
    </cfRule>
  </conditionalFormatting>
  <conditionalFormatting sqref="F291:H298">
    <cfRule type="expression" dxfId="8" priority="8">
      <formula>AND($B291="TVR")</formula>
    </cfRule>
    <cfRule type="expression" dxfId="7" priority="9">
      <formula>AND($B291="MVR2")</formula>
    </cfRule>
  </conditionalFormatting>
  <conditionalFormatting sqref="F304:H304">
    <cfRule type="expression" dxfId="6" priority="7">
      <formula>AND($B304="MVR1")</formula>
    </cfRule>
  </conditionalFormatting>
  <conditionalFormatting sqref="F304:H304">
    <cfRule type="expression" dxfId="5" priority="5">
      <formula>AND($B304="TVR")</formula>
    </cfRule>
    <cfRule type="expression" dxfId="4" priority="6">
      <formula>AND($B304="MVR2")</formula>
    </cfRule>
  </conditionalFormatting>
  <conditionalFormatting sqref="K304:M304">
    <cfRule type="expression" dxfId="3" priority="4">
      <formula>AND($B304="MVR1")</formula>
    </cfRule>
  </conditionalFormatting>
  <conditionalFormatting sqref="K304:M304">
    <cfRule type="expression" dxfId="2" priority="2">
      <formula>AND($B304="TVR")</formula>
    </cfRule>
    <cfRule type="expression" dxfId="1" priority="3">
      <formula>AND($B304="MVR2")</formula>
    </cfRule>
  </conditionalFormatting>
  <conditionalFormatting sqref="G1:G1048576">
    <cfRule type="cellIs" dxfId="0" priority="1" operator="equal">
      <formula>0</formula>
    </cfRule>
  </conditionalFormatting>
  <dataValidations count="1">
    <dataValidation type="list" allowBlank="1" showInputMessage="1" showErrorMessage="1" sqref="B4:B929">
      <formula1>"MVR1, MVR2, TVR"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35"/>
  <sheetViews>
    <sheetView workbookViewId="0">
      <selection activeCell="G5" sqref="G5"/>
    </sheetView>
  </sheetViews>
  <sheetFormatPr defaultColWidth="9.140625" defaultRowHeight="15" x14ac:dyDescent="0.25"/>
  <cols>
    <col min="2" max="2" width="9" customWidth="1"/>
    <col min="3" max="3" width="11.42578125" customWidth="1"/>
    <col min="4" max="4" width="32" customWidth="1"/>
  </cols>
  <sheetData>
    <row r="3" spans="2:5" ht="15.75" thickBot="1" x14ac:dyDescent="0.3"/>
    <row r="4" spans="2:5" x14ac:dyDescent="0.25">
      <c r="B4" s="87"/>
      <c r="C4" s="80"/>
      <c r="D4" s="82"/>
      <c r="E4" s="81"/>
    </row>
    <row r="5" spans="2:5" x14ac:dyDescent="0.25">
      <c r="B5" s="273"/>
      <c r="C5" s="277" t="s">
        <v>1</v>
      </c>
      <c r="D5" s="207" t="e">
        <f>moyenneCouleur(Acidevaps, C5)</f>
        <v>#VALUE!</v>
      </c>
      <c r="E5" s="207" t="e">
        <f>moyenneCouleur('feuille donnee'!$H$4:$H$929, C5)</f>
        <v>#VALUE!</v>
      </c>
    </row>
    <row r="6" spans="2:5" x14ac:dyDescent="0.25">
      <c r="B6" s="273"/>
      <c r="C6" s="204" t="s">
        <v>2</v>
      </c>
      <c r="D6" s="207" t="e">
        <f>moyenneCouleur(Acidevaps, C6)</f>
        <v>#VALUE!</v>
      </c>
      <c r="E6" s="207" t="e">
        <f>moyenneCouleur('feuille donnee'!$H$4:$H$929, C6)</f>
        <v>#VALUE!</v>
      </c>
    </row>
    <row r="7" spans="2:5" ht="15.75" thickBot="1" x14ac:dyDescent="0.3">
      <c r="B7" s="273"/>
      <c r="C7" s="205" t="s">
        <v>4</v>
      </c>
      <c r="D7" s="207" t="e">
        <f>moyenneCouleur(Acidevaps, C7)</f>
        <v>#VALUE!</v>
      </c>
      <c r="E7" s="207" t="e">
        <f>moyenneCouleur('feuille donnee'!$H$4:$H$929, C7)</f>
        <v>#VALUE!</v>
      </c>
    </row>
    <row r="8" spans="2:5" x14ac:dyDescent="0.25">
      <c r="B8" s="50"/>
      <c r="C8" s="76"/>
      <c r="D8" s="77"/>
      <c r="E8" s="87"/>
    </row>
    <row r="9" spans="2:5" x14ac:dyDescent="0.25">
      <c r="B9" s="87"/>
      <c r="C9" s="87"/>
      <c r="D9" s="87"/>
      <c r="E9" s="87"/>
    </row>
    <row r="10" spans="2:5" x14ac:dyDescent="0.25">
      <c r="B10" s="87"/>
      <c r="C10" s="87"/>
      <c r="D10" s="87"/>
      <c r="E10" s="87"/>
    </row>
    <row r="11" spans="2:5" x14ac:dyDescent="0.25">
      <c r="B11" s="87"/>
      <c r="C11" s="87"/>
      <c r="D11" s="87"/>
      <c r="E11" s="87"/>
    </row>
    <row r="12" spans="2:5" x14ac:dyDescent="0.25">
      <c r="B12" s="87"/>
      <c r="C12" s="87"/>
      <c r="D12" s="87"/>
      <c r="E12" s="87"/>
    </row>
    <row r="13" spans="2:5" x14ac:dyDescent="0.25">
      <c r="B13" s="87"/>
      <c r="C13" s="87"/>
      <c r="D13" s="84"/>
      <c r="E13" s="84"/>
    </row>
    <row r="14" spans="2:5" ht="23.25" customHeight="1" x14ac:dyDescent="0.25">
      <c r="B14" s="87"/>
      <c r="C14" s="50"/>
      <c r="D14" s="43"/>
      <c r="E14" s="43"/>
    </row>
    <row r="15" spans="2:5" x14ac:dyDescent="0.25">
      <c r="B15" s="87"/>
      <c r="C15" s="50"/>
      <c r="D15" s="206"/>
      <c r="E15" s="206"/>
    </row>
    <row r="19" spans="6:6" x14ac:dyDescent="0.25">
      <c r="F19" s="87"/>
    </row>
    <row r="34" spans="4:4" x14ac:dyDescent="0.25">
      <c r="D34" s="89"/>
    </row>
    <row r="35" spans="4:4" x14ac:dyDescent="0.25">
      <c r="D35" s="89"/>
    </row>
  </sheetData>
  <mergeCells count="1">
    <mergeCell ref="B5:B7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34"/>
  <sheetViews>
    <sheetView workbookViewId="0">
      <selection activeCell="H34" sqref="H34"/>
    </sheetView>
  </sheetViews>
  <sheetFormatPr defaultColWidth="9.140625" defaultRowHeight="15" x14ac:dyDescent="0.25"/>
  <cols>
    <col min="1" max="2" width="12.5703125" customWidth="1"/>
  </cols>
  <sheetData>
    <row r="1" spans="1:2" ht="30" x14ac:dyDescent="0.25">
      <c r="A1" s="40" t="s">
        <v>16</v>
      </c>
      <c r="B1" s="40" t="s">
        <v>17</v>
      </c>
    </row>
    <row r="2" spans="1:2" x14ac:dyDescent="0.25">
      <c r="A2" s="73">
        <v>13.5</v>
      </c>
      <c r="B2" s="105">
        <v>2273</v>
      </c>
    </row>
    <row r="3" spans="1:2" x14ac:dyDescent="0.25">
      <c r="A3" s="73">
        <v>10.67</v>
      </c>
      <c r="B3" s="105">
        <v>2244</v>
      </c>
    </row>
    <row r="4" spans="1:2" x14ac:dyDescent="0.25">
      <c r="A4" s="29"/>
      <c r="B4" s="29"/>
    </row>
    <row r="5" spans="1:2" x14ac:dyDescent="0.25">
      <c r="A5" s="74">
        <v>3.67</v>
      </c>
      <c r="B5" s="74">
        <v>2238</v>
      </c>
    </row>
    <row r="6" spans="1:2" x14ac:dyDescent="0.25">
      <c r="A6" s="74">
        <v>8.25</v>
      </c>
      <c r="B6" s="74">
        <v>2206</v>
      </c>
    </row>
    <row r="7" spans="1:2" x14ac:dyDescent="0.25">
      <c r="A7" s="42">
        <v>8.5</v>
      </c>
      <c r="B7" s="42">
        <v>2136</v>
      </c>
    </row>
    <row r="8" spans="1:2" x14ac:dyDescent="0.25">
      <c r="A8" s="73">
        <v>5.67</v>
      </c>
      <c r="B8" s="105">
        <v>2175</v>
      </c>
    </row>
    <row r="9" spans="1:2" x14ac:dyDescent="0.25">
      <c r="A9" s="73">
        <v>14.58</v>
      </c>
      <c r="B9" s="105">
        <v>2180</v>
      </c>
    </row>
    <row r="10" spans="1:2" x14ac:dyDescent="0.25">
      <c r="A10" s="73">
        <v>12.83</v>
      </c>
      <c r="B10" s="105">
        <v>2102</v>
      </c>
    </row>
    <row r="11" spans="1:2" x14ac:dyDescent="0.25">
      <c r="A11" s="73">
        <v>10.17</v>
      </c>
      <c r="B11" s="105">
        <v>2255</v>
      </c>
    </row>
    <row r="12" spans="1:2" x14ac:dyDescent="0.25">
      <c r="A12" s="73">
        <v>12.83</v>
      </c>
      <c r="B12" s="105">
        <v>2303</v>
      </c>
    </row>
    <row r="13" spans="1:2" x14ac:dyDescent="0.25">
      <c r="A13" s="73">
        <v>5.2</v>
      </c>
      <c r="B13" s="105">
        <v>2208</v>
      </c>
    </row>
    <row r="14" spans="1:2" x14ac:dyDescent="0.25">
      <c r="A14" s="73">
        <v>12.92</v>
      </c>
      <c r="B14" s="105">
        <v>2298</v>
      </c>
    </row>
    <row r="15" spans="1:2" x14ac:dyDescent="0.25">
      <c r="A15" s="73">
        <v>4</v>
      </c>
      <c r="B15" s="105"/>
    </row>
    <row r="16" spans="1:2" x14ac:dyDescent="0.25">
      <c r="A16" s="73">
        <v>10</v>
      </c>
      <c r="B16" s="105">
        <v>2236</v>
      </c>
    </row>
    <row r="17" spans="1:2" x14ac:dyDescent="0.25">
      <c r="A17" s="73">
        <v>5.75</v>
      </c>
      <c r="B17" s="105">
        <v>2059</v>
      </c>
    </row>
    <row r="18" spans="1:2" x14ac:dyDescent="0.25">
      <c r="A18" s="73">
        <v>12.33</v>
      </c>
      <c r="B18" s="105">
        <v>2202</v>
      </c>
    </row>
    <row r="19" spans="1:2" x14ac:dyDescent="0.25">
      <c r="A19" s="73">
        <v>5.42</v>
      </c>
      <c r="B19" s="105">
        <v>2135</v>
      </c>
    </row>
    <row r="20" spans="1:2" x14ac:dyDescent="0.25">
      <c r="A20" s="73">
        <v>4.92</v>
      </c>
      <c r="B20" s="105">
        <v>2076</v>
      </c>
    </row>
    <row r="21" spans="1:2" x14ac:dyDescent="0.25">
      <c r="A21" s="73">
        <v>14.75</v>
      </c>
      <c r="B21" s="105">
        <v>2195</v>
      </c>
    </row>
    <row r="22" spans="1:2" x14ac:dyDescent="0.25">
      <c r="A22" s="74">
        <v>13.42</v>
      </c>
      <c r="B22" s="105">
        <v>2274</v>
      </c>
    </row>
    <row r="23" spans="1:2" x14ac:dyDescent="0.25">
      <c r="A23" s="53">
        <v>10.5</v>
      </c>
      <c r="B23" s="106">
        <v>2283</v>
      </c>
    </row>
    <row r="24" spans="1:2" x14ac:dyDescent="0.25">
      <c r="A24" s="73">
        <v>7.5</v>
      </c>
      <c r="B24" s="105">
        <v>2139</v>
      </c>
    </row>
    <row r="25" spans="1:2" x14ac:dyDescent="0.25">
      <c r="A25" s="73">
        <v>15.5</v>
      </c>
      <c r="B25" s="105">
        <v>2200</v>
      </c>
    </row>
    <row r="26" spans="1:2" x14ac:dyDescent="0.25">
      <c r="A26" s="73">
        <v>16.670000000000002</v>
      </c>
      <c r="B26" s="105">
        <v>2206</v>
      </c>
    </row>
    <row r="27" spans="1:2" x14ac:dyDescent="0.25">
      <c r="A27" s="73">
        <v>9.75</v>
      </c>
      <c r="B27" s="105">
        <v>2098</v>
      </c>
    </row>
    <row r="28" spans="1:2" x14ac:dyDescent="0.25">
      <c r="A28" s="73">
        <v>17.329999999999998</v>
      </c>
      <c r="B28" s="105">
        <v>2231</v>
      </c>
    </row>
    <row r="29" spans="1:2" x14ac:dyDescent="0.25">
      <c r="A29" s="74">
        <v>13.33</v>
      </c>
      <c r="B29" s="74">
        <v>2165</v>
      </c>
    </row>
    <row r="30" spans="1:2" x14ac:dyDescent="0.25">
      <c r="A30" s="73">
        <v>13.33</v>
      </c>
      <c r="B30" s="105">
        <v>2168</v>
      </c>
    </row>
    <row r="31" spans="1:2" x14ac:dyDescent="0.25">
      <c r="A31" s="74">
        <v>14.42</v>
      </c>
      <c r="B31" s="74">
        <v>2217</v>
      </c>
    </row>
    <row r="32" spans="1:2" x14ac:dyDescent="0.25">
      <c r="A32" s="74">
        <v>14.33</v>
      </c>
      <c r="B32" s="74">
        <v>2172</v>
      </c>
    </row>
    <row r="33" spans="1:2" x14ac:dyDescent="0.25">
      <c r="A33" s="74">
        <v>8.33</v>
      </c>
      <c r="B33" s="74"/>
    </row>
    <row r="34" spans="1:2" x14ac:dyDescent="0.25">
      <c r="A34" s="74">
        <v>14.5</v>
      </c>
      <c r="B34" s="74">
        <v>2240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C28"/>
  <sheetViews>
    <sheetView workbookViewId="0">
      <selection activeCell="H34" sqref="H34"/>
    </sheetView>
  </sheetViews>
  <sheetFormatPr defaultColWidth="9.140625" defaultRowHeight="15" x14ac:dyDescent="0.25"/>
  <cols>
    <col min="2" max="2" width="11.140625" customWidth="1"/>
    <col min="3" max="4" width="13.140625" customWidth="1"/>
  </cols>
  <sheetData>
    <row r="1" spans="2:3" ht="30" x14ac:dyDescent="0.25">
      <c r="B1" s="40" t="s">
        <v>16</v>
      </c>
      <c r="C1" s="40" t="s">
        <v>17</v>
      </c>
    </row>
    <row r="2" spans="2:3" x14ac:dyDescent="0.25">
      <c r="B2" s="8">
        <v>13.17</v>
      </c>
      <c r="C2" s="8">
        <v>2280</v>
      </c>
    </row>
    <row r="3" spans="2:3" x14ac:dyDescent="0.25">
      <c r="B3" s="8">
        <v>17.25</v>
      </c>
      <c r="C3" s="8">
        <v>2244</v>
      </c>
    </row>
    <row r="4" spans="2:3" x14ac:dyDescent="0.25">
      <c r="B4" s="8">
        <v>8.58</v>
      </c>
      <c r="C4" s="8">
        <v>2288</v>
      </c>
    </row>
    <row r="5" spans="2:3" x14ac:dyDescent="0.25">
      <c r="B5" s="55">
        <v>9.58</v>
      </c>
      <c r="C5" s="55">
        <v>2255</v>
      </c>
    </row>
    <row r="6" spans="2:3" x14ac:dyDescent="0.25">
      <c r="B6" s="11">
        <v>11.58</v>
      </c>
      <c r="C6" s="107">
        <v>2249</v>
      </c>
    </row>
    <row r="7" spans="2:3" x14ac:dyDescent="0.25">
      <c r="B7" s="8">
        <v>13.75</v>
      </c>
      <c r="C7" s="107">
        <v>2163</v>
      </c>
    </row>
    <row r="8" spans="2:3" x14ac:dyDescent="0.25">
      <c r="B8" s="8">
        <v>13</v>
      </c>
      <c r="C8" s="107">
        <v>2179</v>
      </c>
    </row>
    <row r="9" spans="2:3" x14ac:dyDescent="0.25">
      <c r="B9" s="8">
        <v>9.67</v>
      </c>
      <c r="C9" s="107">
        <v>2155</v>
      </c>
    </row>
    <row r="10" spans="2:3" x14ac:dyDescent="0.25">
      <c r="B10" s="8">
        <v>15.5</v>
      </c>
      <c r="C10" s="107">
        <v>2251</v>
      </c>
    </row>
    <row r="11" spans="2:3" x14ac:dyDescent="0.25">
      <c r="B11" s="8">
        <v>9.33</v>
      </c>
      <c r="C11" s="107">
        <v>2196</v>
      </c>
    </row>
    <row r="12" spans="2:3" x14ac:dyDescent="0.25">
      <c r="B12" s="8">
        <v>10.17</v>
      </c>
      <c r="C12" s="107">
        <v>2256</v>
      </c>
    </row>
    <row r="13" spans="2:3" x14ac:dyDescent="0.25">
      <c r="B13" s="8">
        <v>12.67</v>
      </c>
      <c r="C13" s="107">
        <v>2216</v>
      </c>
    </row>
    <row r="14" spans="2:3" x14ac:dyDescent="0.25">
      <c r="B14" s="8">
        <v>13.33</v>
      </c>
      <c r="C14" s="107">
        <v>2242</v>
      </c>
    </row>
    <row r="15" spans="2:3" x14ac:dyDescent="0.25">
      <c r="B15" s="8">
        <v>14.83</v>
      </c>
      <c r="C15" s="107">
        <v>2109</v>
      </c>
    </row>
    <row r="16" spans="2:3" x14ac:dyDescent="0.25">
      <c r="B16" s="8">
        <v>14.08</v>
      </c>
      <c r="C16" s="107">
        <v>2086</v>
      </c>
    </row>
    <row r="17" spans="2:3" x14ac:dyDescent="0.25">
      <c r="B17" s="8">
        <v>11.67</v>
      </c>
      <c r="C17" s="108">
        <v>2263</v>
      </c>
    </row>
    <row r="18" spans="2:3" x14ac:dyDescent="0.25">
      <c r="B18" s="8">
        <v>11.17</v>
      </c>
      <c r="C18" s="107">
        <v>2207</v>
      </c>
    </row>
    <row r="19" spans="2:3" x14ac:dyDescent="0.25">
      <c r="B19" s="8">
        <v>8.33</v>
      </c>
      <c r="C19" s="107">
        <v>2227</v>
      </c>
    </row>
    <row r="20" spans="2:3" x14ac:dyDescent="0.25">
      <c r="B20" s="11">
        <v>12.75</v>
      </c>
      <c r="C20" s="107">
        <v>2282</v>
      </c>
    </row>
    <row r="21" spans="2:3" x14ac:dyDescent="0.25">
      <c r="B21" s="11">
        <v>12.25</v>
      </c>
      <c r="C21" s="107">
        <v>2144</v>
      </c>
    </row>
    <row r="22" spans="2:3" x14ac:dyDescent="0.25">
      <c r="B22" s="11">
        <v>8.75</v>
      </c>
      <c r="C22" s="107">
        <v>2106</v>
      </c>
    </row>
    <row r="23" spans="2:3" x14ac:dyDescent="0.25">
      <c r="B23" s="11">
        <v>9.83</v>
      </c>
      <c r="C23" s="107">
        <v>2140</v>
      </c>
    </row>
    <row r="24" spans="2:3" x14ac:dyDescent="0.25">
      <c r="B24" s="11">
        <v>9.67</v>
      </c>
      <c r="C24" s="107">
        <v>2135</v>
      </c>
    </row>
    <row r="25" spans="2:3" x14ac:dyDescent="0.25">
      <c r="B25" s="8">
        <v>13.25</v>
      </c>
      <c r="C25" s="8">
        <v>2250</v>
      </c>
    </row>
    <row r="26" spans="2:3" x14ac:dyDescent="0.25">
      <c r="B26" s="11">
        <v>8.75</v>
      </c>
      <c r="C26" s="107">
        <v>2210</v>
      </c>
    </row>
    <row r="27" spans="2:3" x14ac:dyDescent="0.25">
      <c r="B27" s="8">
        <v>11.67</v>
      </c>
      <c r="C27" s="8">
        <v>2194</v>
      </c>
    </row>
    <row r="28" spans="2:3" x14ac:dyDescent="0.25">
      <c r="B28" s="8">
        <v>9.42</v>
      </c>
      <c r="C28" s="8">
        <v>2112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C34"/>
  <sheetViews>
    <sheetView workbookViewId="0">
      <selection activeCell="H34" sqref="H34"/>
    </sheetView>
  </sheetViews>
  <sheetFormatPr defaultColWidth="9.140625" defaultRowHeight="15" x14ac:dyDescent="0.25"/>
  <cols>
    <col min="2" max="3" width="20.7109375" customWidth="1"/>
  </cols>
  <sheetData>
    <row r="1" spans="2:3" ht="54.75" customHeight="1" x14ac:dyDescent="0.25">
      <c r="B1" s="10" t="s">
        <v>5</v>
      </c>
      <c r="C1" s="21" t="s">
        <v>15</v>
      </c>
    </row>
    <row r="2" spans="2:3" x14ac:dyDescent="0.25">
      <c r="B2" s="71">
        <v>200.75579999999999</v>
      </c>
      <c r="C2" s="105">
        <v>2273</v>
      </c>
    </row>
    <row r="3" spans="2:3" x14ac:dyDescent="0.25">
      <c r="B3" s="71">
        <v>203.67089999999996</v>
      </c>
      <c r="C3" s="105">
        <v>2244</v>
      </c>
    </row>
    <row r="4" spans="2:3" x14ac:dyDescent="0.25">
      <c r="B4" s="62"/>
      <c r="C4" s="29"/>
    </row>
    <row r="5" spans="2:3" x14ac:dyDescent="0.25">
      <c r="B5" s="71">
        <v>191.43599999999989</v>
      </c>
      <c r="C5" s="74">
        <v>2238</v>
      </c>
    </row>
    <row r="6" spans="2:3" x14ac:dyDescent="0.25">
      <c r="B6" s="71">
        <v>254.04599999999999</v>
      </c>
      <c r="C6" s="74">
        <v>2206</v>
      </c>
    </row>
    <row r="7" spans="2:3" x14ac:dyDescent="0.25">
      <c r="B7" s="52"/>
      <c r="C7" s="42">
        <v>2136</v>
      </c>
    </row>
    <row r="8" spans="2:3" x14ac:dyDescent="0.25">
      <c r="B8" s="71">
        <v>180.1602</v>
      </c>
      <c r="C8" s="105">
        <v>2175</v>
      </c>
    </row>
    <row r="9" spans="2:3" x14ac:dyDescent="0.25">
      <c r="B9" s="71">
        <v>239.03340000000003</v>
      </c>
      <c r="C9" s="105">
        <v>2180</v>
      </c>
    </row>
    <row r="10" spans="2:3" x14ac:dyDescent="0.25">
      <c r="B10" s="71">
        <v>274.37309999999997</v>
      </c>
      <c r="C10" s="105">
        <v>2102</v>
      </c>
    </row>
    <row r="11" spans="2:3" x14ac:dyDescent="0.25">
      <c r="B11" s="71">
        <v>197.64659999999992</v>
      </c>
      <c r="C11" s="105">
        <v>2255</v>
      </c>
    </row>
    <row r="12" spans="2:3" x14ac:dyDescent="0.25">
      <c r="B12" s="71">
        <v>334.36800000000005</v>
      </c>
      <c r="C12" s="105">
        <v>2303</v>
      </c>
    </row>
    <row r="13" spans="2:3" x14ac:dyDescent="0.25">
      <c r="B13" s="71">
        <v>361.49279999999999</v>
      </c>
      <c r="C13" s="105">
        <v>2208</v>
      </c>
    </row>
    <row r="14" spans="2:3" x14ac:dyDescent="0.25">
      <c r="B14" s="71">
        <v>433.13340000000011</v>
      </c>
      <c r="C14" s="105">
        <v>2298</v>
      </c>
    </row>
    <row r="15" spans="2:3" x14ac:dyDescent="0.25">
      <c r="B15" s="71">
        <v>180.50400000000002</v>
      </c>
      <c r="C15" s="105"/>
    </row>
    <row r="16" spans="2:3" x14ac:dyDescent="0.25">
      <c r="B16" s="71">
        <v>292.31070000000005</v>
      </c>
      <c r="C16" s="105">
        <v>2236</v>
      </c>
    </row>
    <row r="17" spans="2:3" x14ac:dyDescent="0.25">
      <c r="B17" s="71">
        <v>152.79899999999998</v>
      </c>
      <c r="C17" s="105">
        <v>2059</v>
      </c>
    </row>
    <row r="18" spans="2:3" x14ac:dyDescent="0.25">
      <c r="B18" s="71">
        <v>199.386</v>
      </c>
      <c r="C18" s="105">
        <v>2202</v>
      </c>
    </row>
    <row r="19" spans="2:3" x14ac:dyDescent="0.25">
      <c r="B19" s="71">
        <v>186.03000000000003</v>
      </c>
      <c r="C19" s="105">
        <v>2135</v>
      </c>
    </row>
    <row r="20" spans="2:3" x14ac:dyDescent="0.25">
      <c r="B20" s="71">
        <v>116.94450000000001</v>
      </c>
      <c r="C20" s="105">
        <v>2076</v>
      </c>
    </row>
    <row r="21" spans="2:3" x14ac:dyDescent="0.25">
      <c r="B21" s="71"/>
      <c r="C21" s="105">
        <v>2195</v>
      </c>
    </row>
    <row r="22" spans="2:3" x14ac:dyDescent="0.25">
      <c r="B22" s="71">
        <v>446.79</v>
      </c>
      <c r="C22" s="105">
        <v>2274</v>
      </c>
    </row>
    <row r="23" spans="2:3" x14ac:dyDescent="0.25">
      <c r="B23" s="51"/>
      <c r="C23" s="106">
        <v>2283</v>
      </c>
    </row>
    <row r="24" spans="2:3" x14ac:dyDescent="0.25">
      <c r="B24" s="71">
        <v>307.09259999999995</v>
      </c>
      <c r="C24" s="105">
        <v>2139</v>
      </c>
    </row>
    <row r="25" spans="2:3" x14ac:dyDescent="0.25">
      <c r="B25" s="71">
        <v>255.47400000000002</v>
      </c>
      <c r="C25" s="105">
        <v>2200</v>
      </c>
    </row>
    <row r="26" spans="2:3" x14ac:dyDescent="0.25">
      <c r="B26" s="71">
        <v>398.84400000000011</v>
      </c>
      <c r="C26" s="105">
        <v>2206</v>
      </c>
    </row>
    <row r="27" spans="2:3" x14ac:dyDescent="0.25">
      <c r="B27" s="71">
        <v>137.52270000000001</v>
      </c>
      <c r="C27" s="105">
        <v>2098</v>
      </c>
    </row>
    <row r="28" spans="2:3" x14ac:dyDescent="0.25">
      <c r="B28" s="71">
        <v>300.22469999999998</v>
      </c>
      <c r="C28" s="105">
        <v>2231</v>
      </c>
    </row>
    <row r="29" spans="2:3" x14ac:dyDescent="0.25">
      <c r="B29" s="71">
        <v>403.46099999999996</v>
      </c>
      <c r="C29" s="74">
        <v>2165</v>
      </c>
    </row>
    <row r="30" spans="2:3" x14ac:dyDescent="0.25">
      <c r="B30" s="71">
        <v>325.23449999999997</v>
      </c>
      <c r="C30" s="105">
        <v>2168</v>
      </c>
    </row>
    <row r="31" spans="2:3" x14ac:dyDescent="0.25">
      <c r="B31" s="71">
        <v>314.10599999999999</v>
      </c>
      <c r="C31" s="74">
        <v>2217</v>
      </c>
    </row>
    <row r="32" spans="2:3" x14ac:dyDescent="0.25">
      <c r="B32" s="71">
        <v>530.03550000000007</v>
      </c>
      <c r="C32" s="74">
        <v>2172</v>
      </c>
    </row>
    <row r="33" spans="2:3" x14ac:dyDescent="0.25">
      <c r="B33" s="71">
        <v>183.26819999999992</v>
      </c>
      <c r="C33" s="74"/>
    </row>
    <row r="34" spans="2:3" x14ac:dyDescent="0.25">
      <c r="B34" s="71">
        <v>496.02120000000002</v>
      </c>
      <c r="C34" s="74">
        <v>2240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C31"/>
  <sheetViews>
    <sheetView workbookViewId="0">
      <selection activeCell="H34" sqref="H34"/>
    </sheetView>
  </sheetViews>
  <sheetFormatPr defaultColWidth="9.140625" defaultRowHeight="15" x14ac:dyDescent="0.25"/>
  <cols>
    <col min="2" max="2" width="19.42578125" customWidth="1"/>
    <col min="3" max="3" width="19" customWidth="1"/>
  </cols>
  <sheetData>
    <row r="2" spans="2:3" ht="57" customHeight="1" x14ac:dyDescent="0.25">
      <c r="B2" s="10" t="s">
        <v>5</v>
      </c>
      <c r="C2" s="21" t="s">
        <v>15</v>
      </c>
    </row>
    <row r="3" spans="2:3" x14ac:dyDescent="0.25">
      <c r="B3" s="9">
        <v>180.69479999999999</v>
      </c>
      <c r="C3" s="8">
        <v>2280</v>
      </c>
    </row>
    <row r="4" spans="2:3" x14ac:dyDescent="0.25">
      <c r="B4" s="9">
        <v>203.03460000000001</v>
      </c>
      <c r="C4" s="8">
        <v>2244</v>
      </c>
    </row>
    <row r="5" spans="2:3" x14ac:dyDescent="0.25">
      <c r="B5" s="9">
        <v>335.68079999999998</v>
      </c>
      <c r="C5" s="8">
        <v>2288</v>
      </c>
    </row>
    <row r="6" spans="2:3" x14ac:dyDescent="0.25">
      <c r="B6" s="51"/>
      <c r="C6" s="55">
        <v>2255</v>
      </c>
    </row>
    <row r="7" spans="2:3" x14ac:dyDescent="0.25">
      <c r="B7" s="9">
        <v>287.73</v>
      </c>
      <c r="C7" s="107">
        <v>2249</v>
      </c>
    </row>
    <row r="8" spans="2:3" x14ac:dyDescent="0.25">
      <c r="B8" s="9">
        <v>302.1647999999999</v>
      </c>
      <c r="C8" s="107">
        <v>2163</v>
      </c>
    </row>
    <row r="9" spans="2:3" x14ac:dyDescent="0.25">
      <c r="B9" s="9">
        <v>220.67519999999999</v>
      </c>
      <c r="C9" s="107">
        <v>2179</v>
      </c>
    </row>
    <row r="10" spans="2:3" x14ac:dyDescent="0.25">
      <c r="B10" s="9">
        <v>298.30500000000006</v>
      </c>
      <c r="C10" s="107">
        <v>2155</v>
      </c>
    </row>
    <row r="11" spans="2:3" x14ac:dyDescent="0.25">
      <c r="B11" s="9">
        <v>284.83559999999994</v>
      </c>
      <c r="C11" s="107">
        <v>2251</v>
      </c>
    </row>
    <row r="12" spans="2:3" x14ac:dyDescent="0.25">
      <c r="B12" s="9">
        <v>432.75839999999999</v>
      </c>
      <c r="C12" s="107">
        <v>2196</v>
      </c>
    </row>
    <row r="13" spans="2:3" x14ac:dyDescent="0.25">
      <c r="B13" s="9">
        <v>291.55950000000001</v>
      </c>
      <c r="C13" s="107">
        <v>2256</v>
      </c>
    </row>
    <row r="14" spans="2:3" x14ac:dyDescent="0.25">
      <c r="B14" s="9">
        <v>337.34520000000003</v>
      </c>
      <c r="C14" s="107">
        <v>2216</v>
      </c>
    </row>
    <row r="15" spans="2:3" x14ac:dyDescent="0.25">
      <c r="B15" s="9">
        <v>179.40000000000003</v>
      </c>
      <c r="C15" s="107">
        <v>2242</v>
      </c>
    </row>
    <row r="16" spans="2:3" x14ac:dyDescent="0.25">
      <c r="B16" s="9">
        <v>269.32049999999998</v>
      </c>
      <c r="C16" s="107">
        <v>2109</v>
      </c>
    </row>
    <row r="17" spans="2:3" x14ac:dyDescent="0.25">
      <c r="B17" s="9">
        <v>175.536</v>
      </c>
      <c r="C17" s="107">
        <v>2086</v>
      </c>
    </row>
    <row r="18" spans="2:3" x14ac:dyDescent="0.25">
      <c r="B18" s="9">
        <v>157.32000000000005</v>
      </c>
      <c r="C18" s="108">
        <v>2263</v>
      </c>
    </row>
    <row r="19" spans="2:3" x14ac:dyDescent="0.25">
      <c r="B19" s="9">
        <v>215.74799999999996</v>
      </c>
      <c r="C19" s="107">
        <v>2207</v>
      </c>
    </row>
    <row r="20" spans="2:3" x14ac:dyDescent="0.25">
      <c r="B20" s="9">
        <v>293.27449999999993</v>
      </c>
      <c r="C20" s="107">
        <v>2227</v>
      </c>
    </row>
    <row r="21" spans="2:3" x14ac:dyDescent="0.25">
      <c r="B21" s="9">
        <v>331.66800000000001</v>
      </c>
      <c r="C21" s="107">
        <v>2282</v>
      </c>
    </row>
    <row r="22" spans="2:3" x14ac:dyDescent="0.25">
      <c r="B22" s="9">
        <v>221.4264</v>
      </c>
      <c r="C22" s="107">
        <v>2144</v>
      </c>
    </row>
    <row r="23" spans="2:3" x14ac:dyDescent="0.25">
      <c r="B23" s="9">
        <v>205.09200000000001</v>
      </c>
      <c r="C23" s="107">
        <v>2106</v>
      </c>
    </row>
    <row r="24" spans="2:3" x14ac:dyDescent="0.25">
      <c r="B24" s="9">
        <v>160.15680000000003</v>
      </c>
      <c r="C24" s="107">
        <v>2140</v>
      </c>
    </row>
    <row r="25" spans="2:3" x14ac:dyDescent="0.25">
      <c r="B25" s="9">
        <v>214.58339999999998</v>
      </c>
      <c r="C25" s="107">
        <v>2135</v>
      </c>
    </row>
    <row r="26" spans="2:3" x14ac:dyDescent="0.25">
      <c r="B26" s="9">
        <v>303.94440000000003</v>
      </c>
      <c r="C26" s="8">
        <v>2250</v>
      </c>
    </row>
    <row r="27" spans="2:3" x14ac:dyDescent="0.25">
      <c r="B27" s="9">
        <v>224.19000000000003</v>
      </c>
      <c r="C27" s="107">
        <v>2210</v>
      </c>
    </row>
    <row r="28" spans="2:3" x14ac:dyDescent="0.25">
      <c r="B28" s="9">
        <v>283.25849999999997</v>
      </c>
      <c r="C28" s="8">
        <v>2194</v>
      </c>
    </row>
    <row r="29" spans="2:3" x14ac:dyDescent="0.25">
      <c r="B29" s="9">
        <v>239.28930000000003</v>
      </c>
      <c r="C29" s="8">
        <v>2112</v>
      </c>
    </row>
    <row r="30" spans="2:3" x14ac:dyDescent="0.25">
      <c r="B30" s="9">
        <v>376.47359999999998</v>
      </c>
      <c r="C30" s="8"/>
    </row>
    <row r="31" spans="2:3" x14ac:dyDescent="0.25">
      <c r="B31" s="9">
        <v>316.03769999999997</v>
      </c>
      <c r="C31" s="8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I8"/>
  <sheetViews>
    <sheetView workbookViewId="0">
      <selection activeCell="H34" sqref="H34"/>
    </sheetView>
  </sheetViews>
  <sheetFormatPr defaultColWidth="9.140625" defaultRowHeight="15" x14ac:dyDescent="0.25"/>
  <cols>
    <col min="3" max="3" width="9.140625" customWidth="1"/>
    <col min="5" max="5" width="32.7109375" customWidth="1"/>
    <col min="7" max="7" width="2.85546875" customWidth="1"/>
    <col min="8" max="8" width="17.28515625" customWidth="1"/>
  </cols>
  <sheetData>
    <row r="1" spans="2:9" ht="15.75" thickBot="1" x14ac:dyDescent="0.3"/>
    <row r="2" spans="2:9" ht="30.75" customHeight="1" thickBot="1" x14ac:dyDescent="0.3">
      <c r="C2" s="95"/>
      <c r="D2" s="96"/>
      <c r="E2" s="82" t="s">
        <v>7</v>
      </c>
      <c r="F2" s="81" t="s">
        <v>6</v>
      </c>
      <c r="H2" s="274" t="s">
        <v>18</v>
      </c>
      <c r="I2" s="274"/>
    </row>
    <row r="3" spans="2:9" ht="15" customHeight="1" x14ac:dyDescent="0.25">
      <c r="B3" s="275" t="s">
        <v>10</v>
      </c>
      <c r="C3" s="254" t="s">
        <v>13</v>
      </c>
      <c r="D3" s="97" t="s">
        <v>1</v>
      </c>
      <c r="E3" s="98"/>
      <c r="F3" s="109"/>
      <c r="H3" s="274"/>
      <c r="I3" s="274"/>
    </row>
    <row r="4" spans="2:9" ht="15" customHeight="1" x14ac:dyDescent="0.25">
      <c r="B4" s="275"/>
      <c r="C4" s="255"/>
      <c r="D4" s="99" t="s">
        <v>2</v>
      </c>
      <c r="E4" s="100"/>
      <c r="F4" s="110"/>
      <c r="H4" s="274"/>
      <c r="I4" s="274"/>
    </row>
    <row r="5" spans="2:9" ht="16.5" customHeight="1" thickBot="1" x14ac:dyDescent="0.3">
      <c r="B5" s="275"/>
      <c r="C5" s="256"/>
      <c r="D5" s="101" t="s">
        <v>4</v>
      </c>
      <c r="E5" s="102"/>
      <c r="F5" s="111"/>
      <c r="H5" s="1" t="s">
        <v>19</v>
      </c>
      <c r="I5" s="1" t="s">
        <v>20</v>
      </c>
    </row>
    <row r="6" spans="2:9" x14ac:dyDescent="0.25">
      <c r="B6" s="275"/>
      <c r="C6" s="254" t="s">
        <v>14</v>
      </c>
      <c r="D6" s="97" t="s">
        <v>1</v>
      </c>
      <c r="E6" s="98"/>
      <c r="F6" s="109"/>
      <c r="H6" s="117"/>
      <c r="I6" s="117"/>
    </row>
    <row r="7" spans="2:9" x14ac:dyDescent="0.25">
      <c r="B7" s="275"/>
      <c r="C7" s="255"/>
      <c r="D7" s="99" t="s">
        <v>2</v>
      </c>
      <c r="E7" s="112"/>
      <c r="F7" s="120"/>
      <c r="H7" s="118"/>
      <c r="I7" s="118"/>
    </row>
    <row r="8" spans="2:9" ht="15.75" thickBot="1" x14ac:dyDescent="0.3">
      <c r="B8" s="275"/>
      <c r="C8" s="256"/>
      <c r="D8" s="101" t="s">
        <v>4</v>
      </c>
      <c r="E8" s="102"/>
      <c r="F8" s="111"/>
      <c r="H8" s="119"/>
      <c r="I8" s="119"/>
    </row>
  </sheetData>
  <mergeCells count="4">
    <mergeCell ref="H2:I4"/>
    <mergeCell ref="C3:C5"/>
    <mergeCell ref="C6:C8"/>
    <mergeCell ref="B3:B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2</vt:i4>
      </vt:variant>
    </vt:vector>
  </HeadingPairs>
  <TitlesOfParts>
    <vt:vector size="9" baseType="lpstr">
      <vt:lpstr>feuille donnee</vt:lpstr>
      <vt:lpstr>Sheet1</vt:lpstr>
      <vt:lpstr>Speed TF-MVR1</vt:lpstr>
      <vt:lpstr>Speed TF-MVR2</vt:lpstr>
      <vt:lpstr>Speed TF vs acid-MVR1</vt:lpstr>
      <vt:lpstr>Speed TF vs acid-MVR2</vt:lpstr>
      <vt:lpstr>Run string</vt:lpstr>
      <vt:lpstr>Acidevaps</vt:lpstr>
      <vt:lpstr>Quantity_of_Envirocid_used__30__of_pure_acid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2013-06-18T20:50:56Z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MacroRecord" visible="true"/>
        <mso:control idQ="mso:ControlsGallery" visible="true"/>
        <mso:control idQ="mso:DesignMode" visible="true"/>
        <mso:control idQ="mso:GroupModify" visible="true"/>
        <mso:control idQ="mso:MacroRelativeReferences" visible="true"/>
        <mso:control idQ="mso:VisualBasic" visible="true"/>
      </mso:documentControls>
    </mso:qat>
  </mso:ribbon>
</mso:customUI>
</file>