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5135" windowHeight="10425"/>
  </bookViews>
  <sheets>
    <sheet name="Feuil" sheetId="1" r:id="rId1"/>
  </sheets>
  <definedNames>
    <definedName name="DONNEES">Feuil!$Y$9:$Z$18</definedName>
  </definedNames>
  <calcPr calcId="125725"/>
</workbook>
</file>

<file path=xl/calcChain.xml><?xml version="1.0" encoding="utf-8"?>
<calcChain xmlns="http://schemas.openxmlformats.org/spreadsheetml/2006/main">
  <c r="W22" i="1"/>
  <c r="W21"/>
  <c r="W20"/>
  <c r="W19"/>
  <c r="W18"/>
  <c r="W17"/>
  <c r="W16"/>
  <c r="W15"/>
  <c r="W14"/>
  <c r="W13"/>
  <c r="W12"/>
  <c r="W11"/>
  <c r="W10"/>
  <c r="T9"/>
  <c r="T29" l="1"/>
  <c r="T26"/>
  <c r="T23"/>
  <c r="T24" s="1"/>
  <c r="T31" s="1"/>
  <c r="U3" s="1"/>
  <c r="W9"/>
  <c r="S29"/>
  <c r="S26"/>
  <c r="S23"/>
  <c r="R29"/>
  <c r="R26"/>
  <c r="R23"/>
  <c r="W5"/>
  <c r="W6"/>
  <c r="W7"/>
  <c r="W4"/>
  <c r="V3"/>
  <c r="R8"/>
  <c r="S8"/>
  <c r="T8"/>
  <c r="U8"/>
  <c r="V8"/>
  <c r="W8"/>
  <c r="W3"/>
  <c r="Q29"/>
  <c r="Q26"/>
  <c r="Q23"/>
  <c r="Q8"/>
  <c r="Q24" l="1"/>
  <c r="Q31" s="1"/>
  <c r="R3" s="1"/>
  <c r="R24" s="1"/>
  <c r="R31" s="1"/>
  <c r="S3" s="1"/>
  <c r="S24" s="1"/>
  <c r="S31" s="1"/>
  <c r="T3" s="1"/>
  <c r="W23"/>
</calcChain>
</file>

<file path=xl/sharedStrings.xml><?xml version="1.0" encoding="utf-8"?>
<sst xmlns="http://schemas.openxmlformats.org/spreadsheetml/2006/main" count="63" uniqueCount="53">
  <si>
    <t>Dates</t>
  </si>
  <si>
    <t>TOTAL</t>
  </si>
  <si>
    <t>Solde initial</t>
  </si>
  <si>
    <t xml:space="preserve">     REMISE BOR ENCAISSEMENT</t>
  </si>
  <si>
    <t xml:space="preserve">     REMISE DE CHEQUE</t>
  </si>
  <si>
    <t xml:space="preserve">     DIVERS RECETTE</t>
  </si>
  <si>
    <t xml:space="preserve">     VIRTS RECUS CLIENTS</t>
  </si>
  <si>
    <t>Total recettes</t>
  </si>
  <si>
    <t xml:space="preserve">     COMMISSIONS DIVERSES</t>
  </si>
  <si>
    <t xml:space="preserve">     DOMICILIATION</t>
  </si>
  <si>
    <t xml:space="preserve">     GROS CHEQUES EMIS</t>
  </si>
  <si>
    <t xml:space="preserve">     IMPAYES CLIENTS</t>
  </si>
  <si>
    <t xml:space="preserve">     IMPOTS &amp; TAXES</t>
  </si>
  <si>
    <t xml:space="preserve">     PETITS CHEQUES EMIS</t>
  </si>
  <si>
    <t xml:space="preserve">     PRELEVTS COURANTS</t>
  </si>
  <si>
    <t xml:space="preserve">     CAISSES DE RETRAITE</t>
  </si>
  <si>
    <t xml:space="preserve">     VIRT ASSEDIC</t>
  </si>
  <si>
    <t xml:space="preserve">     VIRT FOURNISSEURS EMIS</t>
  </si>
  <si>
    <t xml:space="preserve">     VIRT SALAIRE PERMANENT</t>
  </si>
  <si>
    <t xml:space="preserve">     VIRT T.V.A.</t>
  </si>
  <si>
    <t xml:space="preserve">     VIRT URSSAF</t>
  </si>
  <si>
    <t xml:space="preserve">     COMMISSIONS CAUTION</t>
  </si>
  <si>
    <t>Total Dépenses</t>
  </si>
  <si>
    <t>Solde avant décision</t>
  </si>
  <si>
    <t xml:space="preserve">     VIRT de BANQUE RECETTES</t>
  </si>
  <si>
    <t>Total décisions recettes</t>
  </si>
  <si>
    <t xml:space="preserve">     COMM DE MOUVEMENTS</t>
  </si>
  <si>
    <t xml:space="preserve">     VIRT de BANQUE DEPENSES</t>
  </si>
  <si>
    <t>Total Dépenses Décision</t>
  </si>
  <si>
    <t>Solde final</t>
  </si>
  <si>
    <t>JANV-11</t>
  </si>
  <si>
    <t>FEV-11</t>
  </si>
  <si>
    <t>MARS 11</t>
  </si>
  <si>
    <t>AVR. 11</t>
  </si>
  <si>
    <t>MAI 11</t>
  </si>
  <si>
    <t>JUIN 11</t>
  </si>
  <si>
    <t>JUL 11</t>
  </si>
  <si>
    <t>AOUT 11</t>
  </si>
  <si>
    <t>SEPT 11</t>
  </si>
  <si>
    <t>OCT 11</t>
  </si>
  <si>
    <t>NOV 11</t>
  </si>
  <si>
    <t>DEC 11</t>
  </si>
  <si>
    <t>JANV 12</t>
  </si>
  <si>
    <t>FEV 12</t>
  </si>
  <si>
    <t>MARS 12</t>
  </si>
  <si>
    <t xml:space="preserve">STATS  TRESORERIE     ECM </t>
  </si>
  <si>
    <t>AVRL 12</t>
  </si>
  <si>
    <t>refaire le
total</t>
  </si>
  <si>
    <t>MAI 12</t>
  </si>
  <si>
    <t>JUIN 12</t>
  </si>
  <si>
    <t>JUIL 12</t>
  </si>
  <si>
    <t>AOUT 12</t>
  </si>
  <si>
    <t>SEPT 12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</si>
</sst>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4"/>
      <color theme="0"/>
      <name val="Arial Black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9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</borders>
  <cellStyleXfs count="35">
    <xf numFmtId="0" fontId="0" fillId="0" borderId="0"/>
    <xf numFmtId="0" fontId="4" fillId="12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4" borderId="0" applyNumberFormat="0" applyBorder="0" applyAlignment="0" applyProtection="0"/>
    <xf numFmtId="0" fontId="4" fillId="27" borderId="0" applyNumberFormat="0" applyBorder="0" applyAlignment="0" applyProtection="0"/>
    <xf numFmtId="0" fontId="4" fillId="13" borderId="0" applyNumberFormat="0" applyBorder="0" applyAlignment="0" applyProtection="0"/>
    <xf numFmtId="0" fontId="4" fillId="16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8" borderId="0" applyNumberFormat="0" applyBorder="0" applyAlignment="0" applyProtection="0"/>
    <xf numFmtId="0" fontId="19" fillId="14" borderId="0" applyNumberFormat="0" applyBorder="0" applyAlignment="0" applyProtection="0"/>
    <xf numFmtId="0" fontId="19" fillId="17" borderId="0" applyNumberFormat="0" applyBorder="0" applyAlignment="0" applyProtection="0"/>
    <xf numFmtId="0" fontId="19" fillId="20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9" borderId="0" applyNumberFormat="0" applyBorder="0" applyAlignment="0" applyProtection="0"/>
    <xf numFmtId="0" fontId="10" fillId="6" borderId="0" applyNumberFormat="0" applyBorder="0" applyAlignment="0" applyProtection="0"/>
    <xf numFmtId="0" fontId="14" fillId="9" borderId="20" applyNumberFormat="0" applyAlignment="0" applyProtection="0"/>
    <xf numFmtId="0" fontId="16" fillId="10" borderId="23" applyNumberFormat="0" applyAlignment="0" applyProtection="0"/>
    <xf numFmtId="0" fontId="18" fillId="0" borderId="0" applyNumberFormat="0" applyFill="0" applyBorder="0" applyAlignment="0" applyProtection="0"/>
    <xf numFmtId="0" fontId="9" fillId="5" borderId="0" applyNumberFormat="0" applyBorder="0" applyAlignment="0" applyProtection="0"/>
    <xf numFmtId="0" fontId="6" fillId="0" borderId="17" applyNumberFormat="0" applyFill="0" applyAlignment="0" applyProtection="0"/>
    <xf numFmtId="0" fontId="7" fillId="0" borderId="18" applyNumberFormat="0" applyFill="0" applyAlignment="0" applyProtection="0"/>
    <xf numFmtId="0" fontId="8" fillId="0" borderId="19" applyNumberFormat="0" applyFill="0" applyAlignment="0" applyProtection="0"/>
    <xf numFmtId="0" fontId="8" fillId="0" borderId="0" applyNumberFormat="0" applyFill="0" applyBorder="0" applyAlignment="0" applyProtection="0"/>
    <xf numFmtId="0" fontId="12" fillId="8" borderId="20" applyNumberFormat="0" applyAlignment="0" applyProtection="0"/>
    <xf numFmtId="0" fontId="15" fillId="0" borderId="22" applyNumberFormat="0" applyFill="0" applyAlignment="0" applyProtection="0"/>
    <xf numFmtId="0" fontId="11" fillId="7" borderId="0" applyNumberFormat="0" applyBorder="0" applyAlignment="0" applyProtection="0"/>
    <xf numFmtId="0" fontId="4" fillId="11" borderId="24" applyNumberFormat="0" applyFont="0" applyAlignment="0" applyProtection="0"/>
    <xf numFmtId="0" fontId="13" fillId="9" borderId="21" applyNumberFormat="0" applyAlignment="0" applyProtection="0"/>
    <xf numFmtId="0" fontId="5" fillId="0" borderId="0" applyNumberFormat="0" applyFill="0" applyBorder="0" applyAlignment="0" applyProtection="0"/>
    <xf numFmtId="0" fontId="17" fillId="0" borderId="0" applyNumberFormat="0" applyFill="0" applyBorder="0" applyAlignment="0" applyProtection="0"/>
  </cellStyleXfs>
  <cellXfs count="47">
    <xf numFmtId="0" fontId="0" fillId="0" borderId="0" xfId="0"/>
    <xf numFmtId="3" fontId="0" fillId="0" borderId="0" xfId="0" applyNumberFormat="1"/>
    <xf numFmtId="0" fontId="2" fillId="2" borderId="4" xfId="0" applyNumberFormat="1" applyFont="1" applyFill="1" applyBorder="1"/>
    <xf numFmtId="3" fontId="2" fillId="2" borderId="5" xfId="0" applyNumberFormat="1" applyFont="1" applyFill="1" applyBorder="1"/>
    <xf numFmtId="3" fontId="2" fillId="2" borderId="6" xfId="0" applyNumberFormat="1" applyFont="1" applyFill="1" applyBorder="1"/>
    <xf numFmtId="0" fontId="0" fillId="0" borderId="4" xfId="0" applyNumberFormat="1" applyBorder="1"/>
    <xf numFmtId="3" fontId="0" fillId="0" borderId="5" xfId="0" applyNumberFormat="1" applyBorder="1"/>
    <xf numFmtId="3" fontId="0" fillId="0" borderId="6" xfId="0" applyNumberFormat="1" applyBorder="1"/>
    <xf numFmtId="0" fontId="0" fillId="0" borderId="4" xfId="0" applyBorder="1"/>
    <xf numFmtId="0" fontId="0" fillId="0" borderId="7" xfId="0" applyBorder="1"/>
    <xf numFmtId="3" fontId="0" fillId="0" borderId="8" xfId="0" applyNumberFormat="1" applyBorder="1"/>
    <xf numFmtId="3" fontId="0" fillId="0" borderId="9" xfId="0" applyNumberFormat="1" applyBorder="1"/>
    <xf numFmtId="0" fontId="0" fillId="0" borderId="10" xfId="0" applyNumberFormat="1" applyBorder="1"/>
    <xf numFmtId="3" fontId="0" fillId="0" borderId="11" xfId="0" applyNumberFormat="1" applyBorder="1"/>
    <xf numFmtId="3" fontId="0" fillId="0" borderId="13" xfId="0" applyNumberFormat="1" applyBorder="1"/>
    <xf numFmtId="0" fontId="1" fillId="3" borderId="14" xfId="0" applyNumberFormat="1" applyFont="1" applyFill="1" applyBorder="1"/>
    <xf numFmtId="3" fontId="1" fillId="3" borderId="15" xfId="0" applyNumberFormat="1" applyFont="1" applyFill="1" applyBorder="1"/>
    <xf numFmtId="3" fontId="1" fillId="3" borderId="16" xfId="0" applyNumberFormat="1" applyFont="1" applyFill="1" applyBorder="1"/>
    <xf numFmtId="49" fontId="1" fillId="0" borderId="4" xfId="0" applyNumberFormat="1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 wrapText="1"/>
    </xf>
    <xf numFmtId="49" fontId="1" fillId="0" borderId="6" xfId="0" applyNumberFormat="1" applyFont="1" applyBorder="1" applyAlignment="1">
      <alignment horizontal="center" vertical="center"/>
    </xf>
    <xf numFmtId="3" fontId="0" fillId="0" borderId="0" xfId="0" applyNumberFormat="1" applyAlignment="1">
      <alignment wrapText="1"/>
    </xf>
    <xf numFmtId="3" fontId="2" fillId="2" borderId="26" xfId="0" applyNumberFormat="1" applyFont="1" applyFill="1" applyBorder="1"/>
    <xf numFmtId="3" fontId="0" fillId="0" borderId="26" xfId="0" applyNumberFormat="1" applyBorder="1"/>
    <xf numFmtId="3" fontId="1" fillId="3" borderId="27" xfId="0" applyNumberFormat="1" applyFont="1" applyFill="1" applyBorder="1"/>
    <xf numFmtId="3" fontId="0" fillId="0" borderId="28" xfId="0" applyNumberFormat="1" applyBorder="1"/>
    <xf numFmtId="3" fontId="0" fillId="0" borderId="29" xfId="0" applyNumberFormat="1" applyBorder="1"/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0" fillId="31" borderId="0" xfId="0" applyNumberFormat="1" applyFill="1" applyBorder="1"/>
    <xf numFmtId="0" fontId="0" fillId="31" borderId="0" xfId="0" applyNumberFormat="1" applyFill="1"/>
    <xf numFmtId="3" fontId="0" fillId="31" borderId="30" xfId="0" applyNumberFormat="1" applyFill="1" applyBorder="1"/>
    <xf numFmtId="3" fontId="0" fillId="31" borderId="31" xfId="0" applyNumberFormat="1" applyFill="1" applyBorder="1"/>
    <xf numFmtId="3" fontId="0" fillId="31" borderId="32" xfId="0" applyNumberFormat="1" applyFill="1" applyBorder="1"/>
    <xf numFmtId="3" fontId="0" fillId="0" borderId="33" xfId="0" applyNumberFormat="1" applyBorder="1"/>
    <xf numFmtId="3" fontId="1" fillId="3" borderId="34" xfId="0" applyNumberFormat="1" applyFont="1" applyFill="1" applyBorder="1"/>
    <xf numFmtId="3" fontId="0" fillId="0" borderId="35" xfId="0" applyNumberFormat="1" applyBorder="1"/>
    <xf numFmtId="3" fontId="1" fillId="3" borderId="36" xfId="0" applyNumberFormat="1" applyFont="1" applyFill="1" applyBorder="1"/>
    <xf numFmtId="3" fontId="0" fillId="30" borderId="37" xfId="0" applyNumberFormat="1" applyFill="1" applyBorder="1"/>
    <xf numFmtId="3" fontId="0" fillId="30" borderId="38" xfId="0" applyNumberFormat="1" applyFill="1" applyBorder="1"/>
    <xf numFmtId="3" fontId="0" fillId="30" borderId="32" xfId="0" applyNumberFormat="1" applyFill="1" applyBorder="1"/>
    <xf numFmtId="0" fontId="0" fillId="30" borderId="12" xfId="0" applyNumberFormat="1" applyFill="1" applyBorder="1"/>
    <xf numFmtId="0" fontId="0" fillId="30" borderId="4" xfId="0" applyNumberFormat="1" applyFill="1" applyBorder="1"/>
    <xf numFmtId="0" fontId="0" fillId="0" borderId="0" xfId="0"/>
  </cellXfs>
  <cellStyles count="35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Linked Cell" xfId="29"/>
    <cellStyle name="Neutral" xfId="30"/>
    <cellStyle name="Normal" xfId="0" builtinId="0"/>
    <cellStyle name="Note" xfId="31"/>
    <cellStyle name="Output" xfId="32"/>
    <cellStyle name="Title" xfId="33"/>
    <cellStyle name="Warning Text" xfId="3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495300</xdr:colOff>
      <xdr:row>6</xdr:row>
      <xdr:rowOff>238124</xdr:rowOff>
    </xdr:from>
    <xdr:to>
      <xdr:col>26</xdr:col>
      <xdr:colOff>200025</xdr:colOff>
      <xdr:row>10</xdr:row>
      <xdr:rowOff>47624</xdr:rowOff>
    </xdr:to>
    <xdr:sp macro="" textlink="">
      <xdr:nvSpPr>
        <xdr:cNvPr id="3" name="Flèche en arc 2"/>
        <xdr:cNvSpPr/>
      </xdr:nvSpPr>
      <xdr:spPr>
        <a:xfrm>
          <a:off x="15925800" y="1543049"/>
          <a:ext cx="5810250" cy="790575"/>
        </a:xfrm>
        <a:prstGeom prst="circular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4" tint="0.79998168889431442"/>
  </sheetPr>
  <dimension ref="A1:Z90"/>
  <sheetViews>
    <sheetView tabSelected="1" zoomScaleNormal="100" workbookViewId="0">
      <pane xSplit="1" ySplit="2" topLeftCell="R6" activePane="bottomRight" state="frozen"/>
      <selection pane="topRight" activeCell="B1" sqref="B1"/>
      <selection pane="bottomLeft" activeCell="A3" sqref="A3"/>
      <selection pane="bottomRight" activeCell="X6" sqref="X6"/>
    </sheetView>
  </sheetViews>
  <sheetFormatPr baseColWidth="10" defaultColWidth="9.140625" defaultRowHeight="15"/>
  <cols>
    <col min="1" max="1" width="25.7109375" customWidth="1"/>
    <col min="2" max="23" width="11.42578125" customWidth="1"/>
    <col min="25" max="25" width="26.7109375" bestFit="1" customWidth="1"/>
    <col min="26" max="26" width="10" bestFit="1" customWidth="1"/>
  </cols>
  <sheetData>
    <row r="1" spans="1:26" ht="23.25" thickTop="1">
      <c r="A1" s="28" t="s">
        <v>45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30"/>
      <c r="S1" s="30"/>
      <c r="T1" s="30"/>
      <c r="U1" s="30"/>
      <c r="V1" s="30"/>
      <c r="W1" s="31"/>
    </row>
    <row r="2" spans="1:26" ht="18.75" customHeight="1">
      <c r="A2" s="18" t="s">
        <v>0</v>
      </c>
      <c r="B2" s="19" t="s">
        <v>30</v>
      </c>
      <c r="C2" s="19" t="s">
        <v>31</v>
      </c>
      <c r="D2" s="19" t="s">
        <v>32</v>
      </c>
      <c r="E2" s="19" t="s">
        <v>33</v>
      </c>
      <c r="F2" s="19" t="s">
        <v>34</v>
      </c>
      <c r="G2" s="19" t="s">
        <v>35</v>
      </c>
      <c r="H2" s="19" t="s">
        <v>36</v>
      </c>
      <c r="I2" s="19" t="s">
        <v>37</v>
      </c>
      <c r="J2" s="19" t="s">
        <v>38</v>
      </c>
      <c r="K2" s="19" t="s">
        <v>39</v>
      </c>
      <c r="L2" s="19" t="s">
        <v>40</v>
      </c>
      <c r="M2" s="19" t="s">
        <v>41</v>
      </c>
      <c r="N2" s="19" t="s">
        <v>42</v>
      </c>
      <c r="O2" s="19" t="s">
        <v>43</v>
      </c>
      <c r="P2" s="19" t="s">
        <v>44</v>
      </c>
      <c r="Q2" s="20" t="s">
        <v>46</v>
      </c>
      <c r="R2" s="19" t="s">
        <v>48</v>
      </c>
      <c r="S2" s="19" t="s">
        <v>49</v>
      </c>
      <c r="T2" s="20" t="s">
        <v>50</v>
      </c>
      <c r="U2" s="19" t="s">
        <v>51</v>
      </c>
      <c r="V2" s="19" t="s">
        <v>52</v>
      </c>
      <c r="W2" s="21" t="s">
        <v>1</v>
      </c>
    </row>
    <row r="3" spans="1:26" ht="15.75">
      <c r="A3" s="2" t="s">
        <v>2</v>
      </c>
      <c r="B3" s="3">
        <v>-2770444.36</v>
      </c>
      <c r="C3" s="3">
        <v>-3681620.16</v>
      </c>
      <c r="D3" s="3">
        <v>-3769708.75</v>
      </c>
      <c r="E3" s="3">
        <v>-3320354.98</v>
      </c>
      <c r="F3" s="3">
        <v>-3782667.51</v>
      </c>
      <c r="G3" s="3">
        <v>-2774916.92</v>
      </c>
      <c r="H3" s="3">
        <v>-2549893.34</v>
      </c>
      <c r="I3" s="3">
        <v>-3245405.24</v>
      </c>
      <c r="J3" s="3">
        <v>-3731226.18</v>
      </c>
      <c r="K3" s="3">
        <v>-3931974.61</v>
      </c>
      <c r="L3" s="3">
        <v>-5255807.8899999997</v>
      </c>
      <c r="M3" s="3">
        <v>-4195939.95</v>
      </c>
      <c r="N3" s="3">
        <v>-4987678.37</v>
      </c>
      <c r="O3" s="3">
        <v>-4990272.84</v>
      </c>
      <c r="P3" s="3">
        <v>-4602495.0599999996</v>
      </c>
      <c r="Q3" s="3">
        <v>-5452825.5499999998</v>
      </c>
      <c r="R3" s="23">
        <f>+Q31</f>
        <v>-4057112.42</v>
      </c>
      <c r="S3" s="23">
        <f t="shared" ref="S3:V3" si="0">+R31</f>
        <v>-4916390.3</v>
      </c>
      <c r="T3" s="23">
        <f t="shared" si="0"/>
        <v>-3826475.6199999996</v>
      </c>
      <c r="U3" s="23">
        <f t="shared" si="0"/>
        <v>-4397080.1899999995</v>
      </c>
      <c r="V3" s="23">
        <f t="shared" si="0"/>
        <v>0</v>
      </c>
      <c r="W3" s="4">
        <f>+B3</f>
        <v>-2770444.36</v>
      </c>
      <c r="X3" s="1"/>
    </row>
    <row r="4" spans="1:26">
      <c r="A4" s="5" t="s">
        <v>3</v>
      </c>
      <c r="B4" s="6">
        <v>228703.73</v>
      </c>
      <c r="C4" s="6">
        <v>153790.1</v>
      </c>
      <c r="D4" s="6">
        <v>255524.32</v>
      </c>
      <c r="E4" s="6">
        <v>265817.01</v>
      </c>
      <c r="F4" s="6">
        <v>263158.25</v>
      </c>
      <c r="G4" s="6">
        <v>335568.57</v>
      </c>
      <c r="H4" s="6">
        <v>288762.42</v>
      </c>
      <c r="I4" s="6">
        <v>81381.67</v>
      </c>
      <c r="J4" s="6">
        <v>586178.89</v>
      </c>
      <c r="K4" s="6">
        <v>197899.84</v>
      </c>
      <c r="L4" s="6">
        <v>174859.97</v>
      </c>
      <c r="M4" s="6">
        <v>229113.17</v>
      </c>
      <c r="N4" s="6">
        <v>451258.17</v>
      </c>
      <c r="O4" s="6">
        <v>139743.29</v>
      </c>
      <c r="P4" s="6">
        <v>65655.91</v>
      </c>
      <c r="Q4" s="6">
        <v>152745.59</v>
      </c>
      <c r="R4" s="13">
        <v>22824.03</v>
      </c>
      <c r="S4" s="13">
        <v>42870.62</v>
      </c>
      <c r="T4" s="13">
        <v>8832.4599999999991</v>
      </c>
      <c r="U4" s="13">
        <v>54495.74</v>
      </c>
      <c r="V4" s="13"/>
      <c r="W4" s="7">
        <f>SUM(B4:V4)</f>
        <v>3999183.75</v>
      </c>
      <c r="X4" s="1"/>
    </row>
    <row r="5" spans="1:26">
      <c r="A5" s="5" t="s">
        <v>4</v>
      </c>
      <c r="B5" s="6">
        <v>142545.69</v>
      </c>
      <c r="C5" s="6">
        <v>243606.85</v>
      </c>
      <c r="D5" s="6">
        <v>172412.93</v>
      </c>
      <c r="E5" s="6">
        <v>219240.61</v>
      </c>
      <c r="F5" s="6">
        <v>111788.27</v>
      </c>
      <c r="G5" s="6">
        <v>159496.51</v>
      </c>
      <c r="H5" s="6">
        <v>191332.51</v>
      </c>
      <c r="I5" s="6">
        <v>34832.32</v>
      </c>
      <c r="J5" s="6">
        <v>172335.21</v>
      </c>
      <c r="K5" s="6">
        <v>106765.05</v>
      </c>
      <c r="L5" s="6">
        <v>113622.19</v>
      </c>
      <c r="M5" s="6">
        <v>189489.54</v>
      </c>
      <c r="N5" s="6">
        <v>184169.16</v>
      </c>
      <c r="O5" s="6">
        <v>184784.7</v>
      </c>
      <c r="P5" s="6">
        <v>244349.57</v>
      </c>
      <c r="Q5" s="6">
        <v>443703.81</v>
      </c>
      <c r="R5" s="13">
        <v>186352.57</v>
      </c>
      <c r="S5" s="13">
        <v>222060.46</v>
      </c>
      <c r="T5" s="13">
        <v>151552.25</v>
      </c>
      <c r="U5" s="13">
        <v>141313.38</v>
      </c>
      <c r="V5" s="13"/>
      <c r="W5" s="7">
        <f t="shared" ref="W5:W7" si="1">SUM(B5:V5)</f>
        <v>3615753.5799999996</v>
      </c>
      <c r="X5" s="1"/>
    </row>
    <row r="6" spans="1:26">
      <c r="A6" s="5" t="s">
        <v>5</v>
      </c>
      <c r="B6" s="6">
        <v>0</v>
      </c>
      <c r="C6" s="6">
        <v>0</v>
      </c>
      <c r="D6" s="6">
        <v>0</v>
      </c>
      <c r="E6" s="6">
        <v>0</v>
      </c>
      <c r="F6" s="6">
        <v>5815.95</v>
      </c>
      <c r="G6" s="6">
        <v>0</v>
      </c>
      <c r="H6" s="6">
        <v>267</v>
      </c>
      <c r="I6" s="6">
        <v>0</v>
      </c>
      <c r="J6" s="6">
        <v>2296.62</v>
      </c>
      <c r="K6" s="6">
        <v>3091.74</v>
      </c>
      <c r="L6" s="6">
        <v>0</v>
      </c>
      <c r="M6" s="6">
        <v>0</v>
      </c>
      <c r="N6" s="6">
        <v>0</v>
      </c>
      <c r="O6" s="6">
        <v>0</v>
      </c>
      <c r="P6" s="6">
        <v>0</v>
      </c>
      <c r="Q6" s="6">
        <v>0</v>
      </c>
      <c r="R6" s="13"/>
      <c r="S6" s="13"/>
      <c r="T6" s="13"/>
      <c r="U6" s="13"/>
      <c r="V6" s="13"/>
      <c r="W6" s="7">
        <f t="shared" si="1"/>
        <v>11471.31</v>
      </c>
      <c r="X6" s="1"/>
    </row>
    <row r="7" spans="1:26" ht="30.75" thickBot="1">
      <c r="A7" s="12" t="s">
        <v>6</v>
      </c>
      <c r="B7" s="13">
        <v>805363.54</v>
      </c>
      <c r="C7" s="13">
        <v>1428801.8</v>
      </c>
      <c r="D7" s="13">
        <v>1692344.05</v>
      </c>
      <c r="E7" s="13">
        <v>1240544.81</v>
      </c>
      <c r="F7" s="13">
        <v>1325255.6000000001</v>
      </c>
      <c r="G7" s="13">
        <v>2363814.84</v>
      </c>
      <c r="H7" s="13">
        <v>1423333.39</v>
      </c>
      <c r="I7" s="13">
        <v>1229246.1200000001</v>
      </c>
      <c r="J7" s="13">
        <v>1135652.74</v>
      </c>
      <c r="K7" s="13">
        <v>711622.27</v>
      </c>
      <c r="L7" s="13">
        <v>2522209.5299999998</v>
      </c>
      <c r="M7" s="13">
        <v>1211540.8400000001</v>
      </c>
      <c r="N7" s="13">
        <v>1818939.73</v>
      </c>
      <c r="O7" s="13">
        <v>2405430.86</v>
      </c>
      <c r="P7" s="13">
        <v>922035.19999999995</v>
      </c>
      <c r="Q7" s="13">
        <v>3012714.71</v>
      </c>
      <c r="R7" s="13">
        <v>1502913.1</v>
      </c>
      <c r="S7" s="13">
        <v>2317219.62</v>
      </c>
      <c r="T7" s="13">
        <v>1978578.72</v>
      </c>
      <c r="U7" s="13">
        <v>1594359.34</v>
      </c>
      <c r="V7" s="13"/>
      <c r="W7" s="7">
        <f t="shared" si="1"/>
        <v>32641920.809999999</v>
      </c>
      <c r="X7" s="22" t="s">
        <v>47</v>
      </c>
    </row>
    <row r="8" spans="1:26" ht="15.75" thickBot="1">
      <c r="A8" s="15" t="s">
        <v>7</v>
      </c>
      <c r="B8" s="16">
        <v>1176612.96</v>
      </c>
      <c r="C8" s="16">
        <v>1826198.75</v>
      </c>
      <c r="D8" s="16">
        <v>2120281.2999999998</v>
      </c>
      <c r="E8" s="16">
        <v>1725602.43</v>
      </c>
      <c r="F8" s="16">
        <v>1706018.07</v>
      </c>
      <c r="G8" s="16">
        <v>2858879.92</v>
      </c>
      <c r="H8" s="16">
        <v>1903695.32</v>
      </c>
      <c r="I8" s="16">
        <v>1345460.11</v>
      </c>
      <c r="J8" s="16">
        <v>1896463.46</v>
      </c>
      <c r="K8" s="16">
        <v>1019378.9</v>
      </c>
      <c r="L8" s="16">
        <v>2810691.69</v>
      </c>
      <c r="M8" s="16">
        <v>1630143.55</v>
      </c>
      <c r="N8" s="16">
        <v>2454367.06</v>
      </c>
      <c r="O8" s="16">
        <v>2729958.85</v>
      </c>
      <c r="P8" s="16">
        <v>1232040.68</v>
      </c>
      <c r="Q8" s="16">
        <f>SUM(Q4:Q7)</f>
        <v>3609164.11</v>
      </c>
      <c r="R8" s="16">
        <f t="shared" ref="R8:V8" si="2">SUM(R4:R7)</f>
        <v>1712089.7000000002</v>
      </c>
      <c r="S8" s="16">
        <f t="shared" si="2"/>
        <v>2582150.7000000002</v>
      </c>
      <c r="T8" s="38">
        <f t="shared" si="2"/>
        <v>2138963.4300000002</v>
      </c>
      <c r="U8" s="16">
        <f t="shared" si="2"/>
        <v>1790168.46</v>
      </c>
      <c r="V8" s="16">
        <f t="shared" si="2"/>
        <v>0</v>
      </c>
      <c r="W8" s="17">
        <f>SUM(W4:W7)</f>
        <v>40268329.449999996</v>
      </c>
      <c r="X8" s="1"/>
    </row>
    <row r="9" spans="1:26" ht="15.75" thickTop="1">
      <c r="A9" s="44" t="s">
        <v>8</v>
      </c>
      <c r="B9" s="14">
        <v>48.8</v>
      </c>
      <c r="C9" s="14">
        <v>302.8</v>
      </c>
      <c r="D9" s="14">
        <v>27.1</v>
      </c>
      <c r="E9" s="14">
        <v>61.14</v>
      </c>
      <c r="F9" s="14">
        <v>46</v>
      </c>
      <c r="G9" s="14">
        <v>217.11</v>
      </c>
      <c r="H9" s="14">
        <v>27.6</v>
      </c>
      <c r="I9" s="14">
        <v>157.69999999999999</v>
      </c>
      <c r="J9" s="14">
        <v>234.63</v>
      </c>
      <c r="K9" s="14">
        <v>1.2</v>
      </c>
      <c r="L9" s="14">
        <v>37.700000000000003</v>
      </c>
      <c r="M9" s="14">
        <v>192.62</v>
      </c>
      <c r="N9" s="14">
        <v>167.84</v>
      </c>
      <c r="O9" s="14">
        <v>156.26</v>
      </c>
      <c r="P9" s="14">
        <v>120.52</v>
      </c>
      <c r="Q9" s="14">
        <v>0.6</v>
      </c>
      <c r="R9" s="26">
        <v>125</v>
      </c>
      <c r="S9" s="26">
        <v>182</v>
      </c>
      <c r="T9" s="41">
        <f>IFERROR(VLOOKUP(A9,DONNEES,20,FALSE),0)</f>
        <v>0</v>
      </c>
      <c r="U9" s="37"/>
      <c r="V9" s="26"/>
      <c r="W9" s="7">
        <f>SUM(B9:S9)</f>
        <v>2106.62</v>
      </c>
      <c r="X9" s="1"/>
      <c r="Y9" s="32" t="s">
        <v>8</v>
      </c>
      <c r="Z9" s="34">
        <v>74.2</v>
      </c>
    </row>
    <row r="10" spans="1:26">
      <c r="A10" s="45" t="s">
        <v>9</v>
      </c>
      <c r="B10" s="6">
        <v>0</v>
      </c>
      <c r="C10" s="6">
        <v>0</v>
      </c>
      <c r="D10" s="6">
        <v>302.11</v>
      </c>
      <c r="E10" s="6">
        <v>0</v>
      </c>
      <c r="F10" s="6">
        <v>1938.31</v>
      </c>
      <c r="G10" s="6">
        <v>0</v>
      </c>
      <c r="H10" s="6">
        <v>0</v>
      </c>
      <c r="I10" s="6">
        <v>0</v>
      </c>
      <c r="J10" s="6">
        <v>0</v>
      </c>
      <c r="K10" s="6">
        <v>0</v>
      </c>
      <c r="L10" s="6">
        <v>0</v>
      </c>
      <c r="M10" s="6">
        <v>0</v>
      </c>
      <c r="N10" s="6">
        <v>0</v>
      </c>
      <c r="O10" s="6">
        <v>0</v>
      </c>
      <c r="P10" s="6">
        <v>0</v>
      </c>
      <c r="Q10" s="6">
        <v>0</v>
      </c>
      <c r="R10" s="24">
        <v>0</v>
      </c>
      <c r="S10" s="24">
        <v>0</v>
      </c>
      <c r="T10" s="42">
        <v>0</v>
      </c>
      <c r="U10" s="39"/>
      <c r="V10" s="24"/>
      <c r="W10" s="7">
        <f>SUM(B10:T10)</f>
        <v>2240.42</v>
      </c>
      <c r="X10" s="1"/>
      <c r="Y10" s="33" t="s">
        <v>10</v>
      </c>
      <c r="Z10" s="35">
        <v>119107.24</v>
      </c>
    </row>
    <row r="11" spans="1:26">
      <c r="A11" s="45" t="s">
        <v>10</v>
      </c>
      <c r="B11" s="6">
        <v>0</v>
      </c>
      <c r="C11" s="6">
        <v>0</v>
      </c>
      <c r="D11" s="6">
        <v>0</v>
      </c>
      <c r="E11" s="6">
        <v>0</v>
      </c>
      <c r="F11" s="6">
        <v>138819.76999999999</v>
      </c>
      <c r="G11" s="6">
        <v>0</v>
      </c>
      <c r="H11" s="6">
        <v>0</v>
      </c>
      <c r="I11" s="6">
        <v>107640</v>
      </c>
      <c r="J11" s="6">
        <v>0</v>
      </c>
      <c r="K11" s="6">
        <v>0</v>
      </c>
      <c r="L11" s="6">
        <v>0</v>
      </c>
      <c r="M11" s="6">
        <v>0</v>
      </c>
      <c r="N11" s="6">
        <v>0</v>
      </c>
      <c r="O11" s="6">
        <v>0</v>
      </c>
      <c r="P11" s="6">
        <v>0</v>
      </c>
      <c r="Q11" s="6">
        <v>0</v>
      </c>
      <c r="R11" s="24">
        <v>0</v>
      </c>
      <c r="S11" s="24">
        <v>0</v>
      </c>
      <c r="T11" s="42">
        <v>119107</v>
      </c>
      <c r="U11" s="39"/>
      <c r="V11" s="24"/>
      <c r="W11" s="7">
        <f>SUM(B11:T11)</f>
        <v>365566.77</v>
      </c>
      <c r="X11" s="1"/>
      <c r="Y11" s="33" t="s">
        <v>12</v>
      </c>
      <c r="Z11" s="35">
        <v>0</v>
      </c>
    </row>
    <row r="12" spans="1:26">
      <c r="A12" s="45" t="s">
        <v>11</v>
      </c>
      <c r="B12" s="6">
        <v>0</v>
      </c>
      <c r="C12" s="6">
        <v>0</v>
      </c>
      <c r="D12" s="6">
        <v>0</v>
      </c>
      <c r="E12" s="6">
        <v>0</v>
      </c>
      <c r="F12" s="6">
        <v>0</v>
      </c>
      <c r="G12" s="6">
        <v>0</v>
      </c>
      <c r="H12" s="6">
        <v>178027.77</v>
      </c>
      <c r="I12" s="6">
        <v>0</v>
      </c>
      <c r="J12" s="6">
        <v>26353.86</v>
      </c>
      <c r="K12" s="6">
        <v>0</v>
      </c>
      <c r="L12" s="6">
        <v>0</v>
      </c>
      <c r="M12" s="6">
        <v>0</v>
      </c>
      <c r="N12" s="6">
        <v>0</v>
      </c>
      <c r="O12" s="6">
        <v>0</v>
      </c>
      <c r="P12" s="6">
        <v>0</v>
      </c>
      <c r="Q12" s="6">
        <v>0</v>
      </c>
      <c r="R12" s="24">
        <v>0</v>
      </c>
      <c r="S12" s="24">
        <v>0</v>
      </c>
      <c r="T12" s="42">
        <v>0</v>
      </c>
      <c r="U12" s="39"/>
      <c r="V12" s="24"/>
      <c r="W12" s="7">
        <f>SUM(B12:T12)</f>
        <v>204381.63</v>
      </c>
      <c r="X12" s="1"/>
      <c r="Y12" s="33" t="s">
        <v>13</v>
      </c>
      <c r="Z12" s="35">
        <v>263202.33</v>
      </c>
    </row>
    <row r="13" spans="1:26">
      <c r="A13" s="45" t="s">
        <v>12</v>
      </c>
      <c r="B13" s="6">
        <v>0</v>
      </c>
      <c r="C13" s="6">
        <v>0</v>
      </c>
      <c r="D13" s="6">
        <v>0</v>
      </c>
      <c r="E13" s="6">
        <v>0</v>
      </c>
      <c r="F13" s="6">
        <v>27909</v>
      </c>
      <c r="G13" s="6">
        <v>108946</v>
      </c>
      <c r="H13" s="6">
        <v>0</v>
      </c>
      <c r="I13" s="6">
        <v>0</v>
      </c>
      <c r="J13" s="6">
        <v>100875</v>
      </c>
      <c r="K13" s="6">
        <v>0</v>
      </c>
      <c r="L13" s="6">
        <v>0</v>
      </c>
      <c r="M13" s="6">
        <v>19851</v>
      </c>
      <c r="N13" s="6">
        <v>0</v>
      </c>
      <c r="O13" s="6">
        <v>294766.09000000003</v>
      </c>
      <c r="P13" s="6">
        <v>0</v>
      </c>
      <c r="Q13" s="6">
        <v>0</v>
      </c>
      <c r="R13" s="24">
        <v>96240</v>
      </c>
      <c r="S13" s="24">
        <v>141736</v>
      </c>
      <c r="T13" s="42">
        <v>0</v>
      </c>
      <c r="U13" s="39"/>
      <c r="V13" s="24"/>
      <c r="W13" s="7">
        <f>SUM(B13:T13)</f>
        <v>790323.09000000008</v>
      </c>
      <c r="X13" s="1"/>
      <c r="Y13" s="33" t="s">
        <v>14</v>
      </c>
      <c r="Z13" s="35">
        <v>34766.050000000003</v>
      </c>
    </row>
    <row r="14" spans="1:26">
      <c r="A14" s="45" t="s">
        <v>13</v>
      </c>
      <c r="B14" s="6">
        <v>274064.42</v>
      </c>
      <c r="C14" s="6">
        <v>533445.52</v>
      </c>
      <c r="D14" s="6">
        <v>297293.64</v>
      </c>
      <c r="E14" s="6">
        <v>306001.40999999997</v>
      </c>
      <c r="F14" s="6">
        <v>289571.46000000002</v>
      </c>
      <c r="G14" s="6">
        <v>307728.31</v>
      </c>
      <c r="H14" s="6">
        <v>293785.02</v>
      </c>
      <c r="I14" s="6">
        <v>306966.96999999997</v>
      </c>
      <c r="J14" s="6">
        <v>147710.57</v>
      </c>
      <c r="K14" s="6">
        <v>385723.19</v>
      </c>
      <c r="L14" s="6">
        <v>359669.9</v>
      </c>
      <c r="M14" s="6">
        <v>205109.3</v>
      </c>
      <c r="N14" s="6">
        <v>307432.71000000002</v>
      </c>
      <c r="O14" s="6">
        <v>274366.99</v>
      </c>
      <c r="P14" s="6">
        <v>250629.84</v>
      </c>
      <c r="Q14" s="6">
        <v>275251.21999999997</v>
      </c>
      <c r="R14" s="24">
        <v>322447</v>
      </c>
      <c r="S14" s="24">
        <v>196791</v>
      </c>
      <c r="T14" s="42">
        <v>263202</v>
      </c>
      <c r="U14" s="39"/>
      <c r="V14" s="24"/>
      <c r="W14" s="7">
        <f>SUM(B14:T14)</f>
        <v>5597190.4699999988</v>
      </c>
      <c r="X14" s="1"/>
      <c r="Y14" s="33" t="s">
        <v>15</v>
      </c>
      <c r="Z14" s="35">
        <v>456702.06</v>
      </c>
    </row>
    <row r="15" spans="1:26">
      <c r="A15" s="45" t="s">
        <v>14</v>
      </c>
      <c r="B15" s="6">
        <v>65407.41</v>
      </c>
      <c r="C15" s="6">
        <v>34333.800000000003</v>
      </c>
      <c r="D15" s="6">
        <v>38308.53</v>
      </c>
      <c r="E15" s="6">
        <v>58913.16</v>
      </c>
      <c r="F15" s="6">
        <v>37404.61</v>
      </c>
      <c r="G15" s="6">
        <v>33231.370000000003</v>
      </c>
      <c r="H15" s="6">
        <v>61544.800000000003</v>
      </c>
      <c r="I15" s="6">
        <v>22384.83</v>
      </c>
      <c r="J15" s="6">
        <v>39877.4</v>
      </c>
      <c r="K15" s="6">
        <v>51326.720000000001</v>
      </c>
      <c r="L15" s="6">
        <v>36523.019999999997</v>
      </c>
      <c r="M15" s="6">
        <v>28716.3</v>
      </c>
      <c r="N15" s="6">
        <v>33505.550000000003</v>
      </c>
      <c r="O15" s="6">
        <v>26740.43</v>
      </c>
      <c r="P15" s="6">
        <v>37328.910000000003</v>
      </c>
      <c r="Q15" s="6">
        <v>26335.72</v>
      </c>
      <c r="R15" s="24">
        <v>35315</v>
      </c>
      <c r="S15" s="24">
        <v>21705</v>
      </c>
      <c r="T15" s="42">
        <v>34766</v>
      </c>
      <c r="U15" s="39"/>
      <c r="V15" s="24"/>
      <c r="W15" s="7">
        <f>SUM(B15:T15)</f>
        <v>723668.56</v>
      </c>
      <c r="X15" s="1"/>
      <c r="Y15" s="33" t="s">
        <v>17</v>
      </c>
      <c r="Z15" s="35">
        <v>193613.51</v>
      </c>
    </row>
    <row r="16" spans="1:26">
      <c r="A16" s="45" t="s">
        <v>15</v>
      </c>
      <c r="B16" s="6">
        <v>377319.73</v>
      </c>
      <c r="C16" s="6">
        <v>0</v>
      </c>
      <c r="D16" s="6">
        <v>0</v>
      </c>
      <c r="E16" s="6">
        <v>387946.45</v>
      </c>
      <c r="F16" s="6">
        <v>0</v>
      </c>
      <c r="G16" s="6">
        <v>0</v>
      </c>
      <c r="H16" s="6">
        <v>0</v>
      </c>
      <c r="I16" s="6">
        <v>0</v>
      </c>
      <c r="J16" s="6">
        <v>0</v>
      </c>
      <c r="K16" s="6">
        <v>0</v>
      </c>
      <c r="L16" s="6">
        <v>0</v>
      </c>
      <c r="M16" s="6">
        <v>0</v>
      </c>
      <c r="N16" s="6">
        <v>433166.74</v>
      </c>
      <c r="O16" s="6">
        <v>0</v>
      </c>
      <c r="P16" s="6">
        <v>0</v>
      </c>
      <c r="Q16" s="6">
        <v>461410.67</v>
      </c>
      <c r="R16" s="24">
        <v>0</v>
      </c>
      <c r="S16" s="24">
        <v>0</v>
      </c>
      <c r="T16" s="42">
        <v>456702</v>
      </c>
      <c r="U16" s="39"/>
      <c r="V16" s="24"/>
      <c r="W16" s="7">
        <f>SUM(B16:T16)</f>
        <v>2116545.59</v>
      </c>
      <c r="X16" s="1"/>
      <c r="Y16" s="33" t="s">
        <v>18</v>
      </c>
      <c r="Z16" s="35">
        <v>795906.5</v>
      </c>
    </row>
    <row r="17" spans="1:26">
      <c r="A17" s="45" t="s">
        <v>16</v>
      </c>
      <c r="B17" s="6">
        <v>54577</v>
      </c>
      <c r="C17" s="6">
        <v>0</v>
      </c>
      <c r="D17" s="6">
        <v>0</v>
      </c>
      <c r="E17" s="6">
        <v>0</v>
      </c>
      <c r="F17" s="6">
        <v>0</v>
      </c>
      <c r="G17" s="6">
        <v>0</v>
      </c>
      <c r="H17" s="6">
        <v>0</v>
      </c>
      <c r="I17" s="6">
        <v>0</v>
      </c>
      <c r="J17" s="6">
        <v>0</v>
      </c>
      <c r="K17" s="6">
        <v>0</v>
      </c>
      <c r="L17" s="6">
        <v>0</v>
      </c>
      <c r="M17" s="6">
        <v>0</v>
      </c>
      <c r="N17" s="6">
        <v>0</v>
      </c>
      <c r="O17" s="6">
        <v>0</v>
      </c>
      <c r="P17" s="6">
        <v>0</v>
      </c>
      <c r="Q17" s="6">
        <v>0</v>
      </c>
      <c r="R17" s="24">
        <v>0</v>
      </c>
      <c r="S17" s="24">
        <v>0</v>
      </c>
      <c r="T17" s="42">
        <v>0</v>
      </c>
      <c r="U17" s="39"/>
      <c r="V17" s="24"/>
      <c r="W17" s="7">
        <f>SUM(B17:T17)</f>
        <v>54577</v>
      </c>
      <c r="X17" s="1"/>
      <c r="Y17" s="33" t="s">
        <v>19</v>
      </c>
      <c r="Z17" s="35">
        <v>321398</v>
      </c>
    </row>
    <row r="18" spans="1:26" ht="15.75" thickBot="1">
      <c r="A18" s="45" t="s">
        <v>17</v>
      </c>
      <c r="B18" s="6">
        <v>67874.490000000005</v>
      </c>
      <c r="C18" s="6">
        <v>269984.93</v>
      </c>
      <c r="D18" s="6">
        <v>59828.88</v>
      </c>
      <c r="E18" s="6">
        <v>77821.69</v>
      </c>
      <c r="F18" s="6">
        <v>47312.4</v>
      </c>
      <c r="G18" s="6">
        <v>40452.15</v>
      </c>
      <c r="H18" s="6">
        <v>509297.86</v>
      </c>
      <c r="I18" s="6">
        <v>32065.65</v>
      </c>
      <c r="J18" s="6">
        <v>458365.46</v>
      </c>
      <c r="K18" s="6">
        <v>563335.47</v>
      </c>
      <c r="L18" s="6">
        <v>7140.07</v>
      </c>
      <c r="M18" s="6">
        <v>195079.12</v>
      </c>
      <c r="N18" s="6">
        <v>249383.66</v>
      </c>
      <c r="O18" s="6">
        <v>130419.71</v>
      </c>
      <c r="P18" s="6">
        <v>97070.62</v>
      </c>
      <c r="Q18" s="6">
        <v>76458.36</v>
      </c>
      <c r="R18" s="24">
        <v>51557</v>
      </c>
      <c r="S18" s="24">
        <v>186617</v>
      </c>
      <c r="T18" s="42">
        <v>193614</v>
      </c>
      <c r="U18" s="39"/>
      <c r="V18" s="24"/>
      <c r="W18" s="7">
        <f>SUM(B18:T18)</f>
        <v>3313678.5199999996</v>
      </c>
      <c r="X18" s="1"/>
      <c r="Y18" s="33" t="s">
        <v>20</v>
      </c>
      <c r="Z18" s="36">
        <v>524872</v>
      </c>
    </row>
    <row r="19" spans="1:26" ht="15.75" thickTop="1">
      <c r="A19" s="45" t="s">
        <v>18</v>
      </c>
      <c r="B19" s="6">
        <v>638721.21</v>
      </c>
      <c r="C19" s="6">
        <v>663216.29</v>
      </c>
      <c r="D19" s="6">
        <v>663607.94999999995</v>
      </c>
      <c r="E19" s="6">
        <v>687001.87</v>
      </c>
      <c r="F19" s="6">
        <v>682338.65</v>
      </c>
      <c r="G19" s="6">
        <v>769194.01</v>
      </c>
      <c r="H19" s="6">
        <v>707527.53</v>
      </c>
      <c r="I19" s="6">
        <v>735876.3</v>
      </c>
      <c r="J19" s="6">
        <v>712274.64</v>
      </c>
      <c r="K19" s="6">
        <v>786718.87</v>
      </c>
      <c r="L19" s="6">
        <v>785727.06</v>
      </c>
      <c r="M19" s="6">
        <v>822924.9</v>
      </c>
      <c r="N19" s="6">
        <v>817741.37</v>
      </c>
      <c r="O19" s="6">
        <v>831375.59</v>
      </c>
      <c r="P19" s="6">
        <v>828023.68</v>
      </c>
      <c r="Q19" s="6">
        <v>819754.96</v>
      </c>
      <c r="R19" s="24">
        <v>750733</v>
      </c>
      <c r="S19" s="24">
        <v>808101</v>
      </c>
      <c r="T19" s="42">
        <v>795907</v>
      </c>
      <c r="U19" s="39"/>
      <c r="V19" s="24"/>
      <c r="W19" s="7">
        <f>SUM(B19:T19)</f>
        <v>14306765.879999999</v>
      </c>
      <c r="X19" s="1"/>
    </row>
    <row r="20" spans="1:26">
      <c r="A20" s="45" t="s">
        <v>19</v>
      </c>
      <c r="B20" s="6">
        <v>322908</v>
      </c>
      <c r="C20" s="6">
        <v>0</v>
      </c>
      <c r="D20" s="6">
        <v>178266</v>
      </c>
      <c r="E20" s="6">
        <v>264535</v>
      </c>
      <c r="F20" s="6">
        <v>198945</v>
      </c>
      <c r="G20" s="6">
        <v>135640</v>
      </c>
      <c r="H20" s="6">
        <v>378866</v>
      </c>
      <c r="I20" s="6">
        <v>173885</v>
      </c>
      <c r="J20" s="6">
        <v>168357</v>
      </c>
      <c r="K20" s="6">
        <v>90327</v>
      </c>
      <c r="L20" s="6">
        <v>106793</v>
      </c>
      <c r="M20" s="6">
        <v>378918</v>
      </c>
      <c r="N20" s="6">
        <v>147901</v>
      </c>
      <c r="O20" s="6">
        <v>303339</v>
      </c>
      <c r="P20" s="6">
        <v>381449</v>
      </c>
      <c r="Q20" s="6">
        <v>59549</v>
      </c>
      <c r="R20" s="24">
        <v>498850</v>
      </c>
      <c r="S20" s="24">
        <v>213705</v>
      </c>
      <c r="T20" s="42">
        <v>321398</v>
      </c>
      <c r="U20" s="39"/>
      <c r="V20" s="24"/>
      <c r="W20" s="7">
        <f>SUM(B20:T20)</f>
        <v>4323631</v>
      </c>
      <c r="X20" s="1"/>
    </row>
    <row r="21" spans="1:26">
      <c r="A21" s="45" t="s">
        <v>20</v>
      </c>
      <c r="B21" s="6">
        <v>361319</v>
      </c>
      <c r="C21" s="6">
        <v>412994</v>
      </c>
      <c r="D21" s="6">
        <v>433120</v>
      </c>
      <c r="E21" s="6">
        <v>422604</v>
      </c>
      <c r="F21" s="6">
        <v>441459</v>
      </c>
      <c r="G21" s="6">
        <v>422779</v>
      </c>
      <c r="H21" s="6">
        <v>468614</v>
      </c>
      <c r="I21" s="6">
        <v>455456</v>
      </c>
      <c r="J21" s="6">
        <v>436421</v>
      </c>
      <c r="K21" s="6">
        <v>465781</v>
      </c>
      <c r="L21" s="6">
        <v>454923</v>
      </c>
      <c r="M21" s="6">
        <v>484301</v>
      </c>
      <c r="N21" s="6">
        <v>480501</v>
      </c>
      <c r="O21" s="6">
        <v>481007</v>
      </c>
      <c r="P21" s="6">
        <v>510343</v>
      </c>
      <c r="Q21" s="6">
        <v>499135</v>
      </c>
      <c r="R21" s="24">
        <v>618741</v>
      </c>
      <c r="S21" s="24">
        <v>482586</v>
      </c>
      <c r="T21" s="42">
        <v>524872</v>
      </c>
      <c r="U21" s="39"/>
      <c r="V21" s="24"/>
      <c r="W21" s="7">
        <f>SUM(B21:T21)</f>
        <v>8856956</v>
      </c>
      <c r="X21" s="1"/>
    </row>
    <row r="22" spans="1:26" ht="15.75" thickBot="1">
      <c r="A22" s="45" t="s">
        <v>21</v>
      </c>
      <c r="B22" s="6">
        <v>0</v>
      </c>
      <c r="C22" s="6">
        <v>0</v>
      </c>
      <c r="D22" s="6">
        <v>143.57</v>
      </c>
      <c r="E22" s="6">
        <v>0</v>
      </c>
      <c r="F22" s="6">
        <v>0</v>
      </c>
      <c r="G22" s="6">
        <v>0</v>
      </c>
      <c r="H22" s="6">
        <v>0</v>
      </c>
      <c r="I22" s="6">
        <v>0</v>
      </c>
      <c r="J22" s="6">
        <v>0</v>
      </c>
      <c r="K22" s="6">
        <v>0</v>
      </c>
      <c r="L22" s="6">
        <v>0</v>
      </c>
      <c r="M22" s="6">
        <v>0</v>
      </c>
      <c r="N22" s="6">
        <v>0</v>
      </c>
      <c r="O22" s="6">
        <v>0</v>
      </c>
      <c r="P22" s="6">
        <v>0</v>
      </c>
      <c r="Q22" s="6">
        <v>0</v>
      </c>
      <c r="R22" s="24">
        <v>0</v>
      </c>
      <c r="S22" s="24">
        <v>0</v>
      </c>
      <c r="T22" s="43">
        <v>0</v>
      </c>
      <c r="U22" s="39"/>
      <c r="V22" s="24"/>
      <c r="W22" s="7">
        <f>SUM(B22:T22)</f>
        <v>143.57</v>
      </c>
      <c r="X22" s="1"/>
    </row>
    <row r="23" spans="1:26" ht="16.5" thickTop="1" thickBot="1">
      <c r="A23" s="15" t="s">
        <v>22</v>
      </c>
      <c r="B23" s="16">
        <v>2162240.06</v>
      </c>
      <c r="C23" s="16">
        <v>1914277.34</v>
      </c>
      <c r="D23" s="16">
        <v>1670897.78</v>
      </c>
      <c r="E23" s="16">
        <v>2204884.7200000002</v>
      </c>
      <c r="F23" s="16">
        <v>1865744.2</v>
      </c>
      <c r="G23" s="16">
        <v>1818187.95</v>
      </c>
      <c r="H23" s="16">
        <v>2597690.58</v>
      </c>
      <c r="I23" s="16">
        <v>1834432.45</v>
      </c>
      <c r="J23" s="16">
        <v>2090469.56</v>
      </c>
      <c r="K23" s="16">
        <v>2343213.4500000002</v>
      </c>
      <c r="L23" s="16">
        <v>1750813.75</v>
      </c>
      <c r="M23" s="16">
        <v>2135092.2400000002</v>
      </c>
      <c r="N23" s="16">
        <v>2469799.87</v>
      </c>
      <c r="O23" s="16">
        <v>2342171.0699999998</v>
      </c>
      <c r="P23" s="16">
        <v>2104965.5699999998</v>
      </c>
      <c r="Q23" s="16">
        <f>SUM(Q9:Q22)</f>
        <v>2217895.5299999998</v>
      </c>
      <c r="R23" s="16">
        <f>SUM(R9:R22)</f>
        <v>2374008</v>
      </c>
      <c r="S23" s="16">
        <f>SUM(S9:S22)</f>
        <v>2051423</v>
      </c>
      <c r="T23" s="40">
        <f>SUM(T9:T22)</f>
        <v>2709568</v>
      </c>
      <c r="U23" s="25"/>
      <c r="V23" s="25"/>
      <c r="W23" s="17">
        <f>SUM(W9:W22)</f>
        <v>40657775.119999997</v>
      </c>
      <c r="X23" s="1"/>
    </row>
    <row r="24" spans="1:26" ht="15.75">
      <c r="A24" s="2" t="s">
        <v>23</v>
      </c>
      <c r="B24" s="3">
        <v>-3756071.46</v>
      </c>
      <c r="C24" s="3">
        <v>-3769698.75</v>
      </c>
      <c r="D24" s="3">
        <v>-3320325.23</v>
      </c>
      <c r="E24" s="3">
        <v>-3799637.27</v>
      </c>
      <c r="F24" s="3">
        <v>-3942393.64</v>
      </c>
      <c r="G24" s="3">
        <v>-1734224.95</v>
      </c>
      <c r="H24" s="3">
        <v>-3243888.6</v>
      </c>
      <c r="I24" s="3">
        <v>-3734377.58</v>
      </c>
      <c r="J24" s="3">
        <v>-3925232.28</v>
      </c>
      <c r="K24" s="3">
        <v>-5255809.16</v>
      </c>
      <c r="L24" s="3">
        <v>-4195929.95</v>
      </c>
      <c r="M24" s="3">
        <v>-4700888.6399999997</v>
      </c>
      <c r="N24" s="3">
        <v>-5003111.18</v>
      </c>
      <c r="O24" s="3">
        <v>-4602485.0599999996</v>
      </c>
      <c r="P24" s="3">
        <v>-5475419.9500000002</v>
      </c>
      <c r="Q24" s="3">
        <f>+Q3+Q8-Q23</f>
        <v>-4061556.9699999997</v>
      </c>
      <c r="R24" s="3">
        <f>+R3+R8-R23</f>
        <v>-4719030.72</v>
      </c>
      <c r="S24" s="3">
        <f>+S3+S8-S23</f>
        <v>-4385662.5999999996</v>
      </c>
      <c r="T24" s="3">
        <f>+T3+T8-T23</f>
        <v>-4397080.1899999995</v>
      </c>
      <c r="U24" s="23"/>
      <c r="V24" s="23"/>
      <c r="W24" s="4">
        <v>-6430816.6500000004</v>
      </c>
      <c r="X24" s="1"/>
    </row>
    <row r="25" spans="1:26" ht="15.75" thickBot="1">
      <c r="A25" s="5" t="s">
        <v>24</v>
      </c>
      <c r="B25" s="6">
        <v>75904.649999999994</v>
      </c>
      <c r="C25" s="6">
        <v>0</v>
      </c>
      <c r="D25" s="6">
        <v>3800000</v>
      </c>
      <c r="E25" s="6">
        <v>26471.13</v>
      </c>
      <c r="F25" s="6">
        <v>3967486.72</v>
      </c>
      <c r="G25" s="6">
        <v>1300000</v>
      </c>
      <c r="H25" s="6">
        <v>0</v>
      </c>
      <c r="I25" s="6">
        <v>3161.4</v>
      </c>
      <c r="J25" s="6">
        <v>6350.59</v>
      </c>
      <c r="K25" s="6">
        <v>1679.71</v>
      </c>
      <c r="L25" s="6">
        <v>0</v>
      </c>
      <c r="M25" s="6">
        <v>2400000</v>
      </c>
      <c r="N25" s="6">
        <v>714435.95</v>
      </c>
      <c r="O25" s="6">
        <v>0</v>
      </c>
      <c r="P25" s="6">
        <v>1172604.3999999999</v>
      </c>
      <c r="Q25" s="6">
        <v>1306216.6000000001</v>
      </c>
      <c r="R25" s="24">
        <v>1500000</v>
      </c>
      <c r="S25" s="24">
        <v>920399</v>
      </c>
      <c r="T25" s="24"/>
      <c r="U25" s="24"/>
      <c r="V25" s="24"/>
      <c r="W25" s="7">
        <v>13468094.550000001</v>
      </c>
      <c r="X25" s="1"/>
    </row>
    <row r="26" spans="1:26" ht="15.75" thickBot="1">
      <c r="A26" s="15" t="s">
        <v>25</v>
      </c>
      <c r="B26" s="16">
        <v>75904.649999999994</v>
      </c>
      <c r="C26" s="16">
        <v>0</v>
      </c>
      <c r="D26" s="16">
        <v>3800000</v>
      </c>
      <c r="E26" s="16">
        <v>26471.13</v>
      </c>
      <c r="F26" s="16">
        <v>3967486.72</v>
      </c>
      <c r="G26" s="16">
        <v>1300000</v>
      </c>
      <c r="H26" s="16">
        <v>0</v>
      </c>
      <c r="I26" s="16">
        <v>3161.4</v>
      </c>
      <c r="J26" s="16">
        <v>6350.59</v>
      </c>
      <c r="K26" s="16">
        <v>1679.71</v>
      </c>
      <c r="L26" s="16">
        <v>0</v>
      </c>
      <c r="M26" s="16">
        <v>2400000</v>
      </c>
      <c r="N26" s="16">
        <v>714435.95</v>
      </c>
      <c r="O26" s="16">
        <v>0</v>
      </c>
      <c r="P26" s="16">
        <v>1172604.3999999999</v>
      </c>
      <c r="Q26" s="16">
        <f>+Q25</f>
        <v>1306216.6000000001</v>
      </c>
      <c r="R26" s="16">
        <f>+R25</f>
        <v>1500000</v>
      </c>
      <c r="S26" s="16">
        <f>+S25</f>
        <v>920399</v>
      </c>
      <c r="T26" s="16">
        <f>+T25</f>
        <v>0</v>
      </c>
      <c r="U26" s="25"/>
      <c r="V26" s="25"/>
      <c r="W26" s="17">
        <v>13468094.550000001</v>
      </c>
      <c r="X26" s="1"/>
    </row>
    <row r="27" spans="1:26">
      <c r="A27" s="5" t="s">
        <v>26</v>
      </c>
      <c r="B27" s="6">
        <v>1453.35</v>
      </c>
      <c r="C27" s="6">
        <v>10</v>
      </c>
      <c r="D27" s="6">
        <v>10</v>
      </c>
      <c r="E27" s="6">
        <v>1481.12</v>
      </c>
      <c r="F27" s="6">
        <v>10</v>
      </c>
      <c r="G27" s="6">
        <v>10</v>
      </c>
      <c r="H27" s="6">
        <v>1516.64</v>
      </c>
      <c r="I27" s="6">
        <v>10</v>
      </c>
      <c r="J27" s="6">
        <v>10</v>
      </c>
      <c r="K27" s="6">
        <v>1678.44</v>
      </c>
      <c r="L27" s="6">
        <v>10</v>
      </c>
      <c r="M27" s="6">
        <v>10</v>
      </c>
      <c r="N27" s="6">
        <v>1597.61</v>
      </c>
      <c r="O27" s="6">
        <v>10</v>
      </c>
      <c r="P27" s="6">
        <v>10</v>
      </c>
      <c r="Q27" s="6">
        <v>1772.05</v>
      </c>
      <c r="R27" s="24">
        <v>145.58000000000001</v>
      </c>
      <c r="S27" s="24">
        <v>139.02000000000001</v>
      </c>
      <c r="T27" s="24"/>
      <c r="U27" s="24"/>
      <c r="V27" s="24"/>
      <c r="W27" s="7">
        <v>9589.2099999999991</v>
      </c>
      <c r="X27" s="1"/>
    </row>
    <row r="28" spans="1:26" ht="15.75" thickBot="1">
      <c r="A28" s="5" t="s">
        <v>27</v>
      </c>
      <c r="B28" s="6">
        <v>0</v>
      </c>
      <c r="C28" s="6">
        <v>0</v>
      </c>
      <c r="D28" s="6">
        <v>3800019.75</v>
      </c>
      <c r="E28" s="6">
        <v>8020.25</v>
      </c>
      <c r="F28" s="6">
        <v>2800000</v>
      </c>
      <c r="G28" s="6">
        <v>2115658.39</v>
      </c>
      <c r="H28" s="6">
        <v>0</v>
      </c>
      <c r="I28" s="6">
        <v>0</v>
      </c>
      <c r="J28" s="6">
        <v>13082.92</v>
      </c>
      <c r="K28" s="6">
        <v>0</v>
      </c>
      <c r="L28" s="6">
        <v>0</v>
      </c>
      <c r="M28" s="6">
        <v>2686779.73</v>
      </c>
      <c r="N28" s="6">
        <v>700000</v>
      </c>
      <c r="O28" s="6">
        <v>0</v>
      </c>
      <c r="P28" s="6">
        <v>1150000</v>
      </c>
      <c r="Q28" s="6">
        <v>1300000</v>
      </c>
      <c r="R28" s="24">
        <v>1697214</v>
      </c>
      <c r="S28" s="24">
        <v>361073</v>
      </c>
      <c r="T28" s="24"/>
      <c r="U28" s="24"/>
      <c r="V28" s="24"/>
      <c r="W28" s="7">
        <v>13273561.039999999</v>
      </c>
      <c r="X28" s="1"/>
    </row>
    <row r="29" spans="1:26" ht="15.75" thickBot="1">
      <c r="A29" s="15" t="s">
        <v>28</v>
      </c>
      <c r="B29" s="16">
        <v>1453.35</v>
      </c>
      <c r="C29" s="16">
        <v>10</v>
      </c>
      <c r="D29" s="16">
        <v>3800029.75</v>
      </c>
      <c r="E29" s="16">
        <v>9501.3700000000008</v>
      </c>
      <c r="F29" s="16">
        <v>2800010</v>
      </c>
      <c r="G29" s="16">
        <v>2115668.39</v>
      </c>
      <c r="H29" s="16">
        <v>1516.64</v>
      </c>
      <c r="I29" s="16">
        <v>10</v>
      </c>
      <c r="J29" s="16">
        <v>13092.92</v>
      </c>
      <c r="K29" s="16">
        <v>1678.44</v>
      </c>
      <c r="L29" s="16">
        <v>10</v>
      </c>
      <c r="M29" s="16">
        <v>2686789.73</v>
      </c>
      <c r="N29" s="16">
        <v>701597.61</v>
      </c>
      <c r="O29" s="16">
        <v>10</v>
      </c>
      <c r="P29" s="16">
        <v>1150010</v>
      </c>
      <c r="Q29" s="16">
        <f>+Q28+Q27</f>
        <v>1301772.05</v>
      </c>
      <c r="R29" s="16">
        <f>+R28+R27</f>
        <v>1697359.58</v>
      </c>
      <c r="S29" s="16">
        <f>+S28+S27</f>
        <v>361212.02</v>
      </c>
      <c r="T29" s="16">
        <f>+T28+T27</f>
        <v>0</v>
      </c>
      <c r="U29" s="25"/>
      <c r="V29" s="25"/>
      <c r="W29" s="17">
        <v>13283150.25</v>
      </c>
      <c r="X29" s="1"/>
    </row>
    <row r="30" spans="1:26">
      <c r="A30" s="8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24"/>
      <c r="S30" s="24"/>
      <c r="T30" s="24"/>
      <c r="U30" s="24"/>
      <c r="V30" s="24"/>
      <c r="W30" s="7"/>
      <c r="X30" s="1"/>
    </row>
    <row r="31" spans="1:26" ht="15.75">
      <c r="A31" s="2" t="s">
        <v>29</v>
      </c>
      <c r="B31" s="3">
        <v>-3681620.16</v>
      </c>
      <c r="C31" s="3">
        <v>-3769708.75</v>
      </c>
      <c r="D31" s="3">
        <v>-3320354.98</v>
      </c>
      <c r="E31" s="3">
        <v>-3782667.51</v>
      </c>
      <c r="F31" s="3">
        <v>-2774916.92</v>
      </c>
      <c r="G31" s="3">
        <v>-2549893.34</v>
      </c>
      <c r="H31" s="3">
        <v>-3245405.24</v>
      </c>
      <c r="I31" s="3">
        <v>-3731226.18</v>
      </c>
      <c r="J31" s="3">
        <v>-3931974.61</v>
      </c>
      <c r="K31" s="3">
        <v>-5255807.8899999997</v>
      </c>
      <c r="L31" s="3">
        <v>-4195939.95</v>
      </c>
      <c r="M31" s="3">
        <v>-4987678.37</v>
      </c>
      <c r="N31" s="3">
        <v>-4990272.84</v>
      </c>
      <c r="O31" s="3">
        <v>-4602495.0599999996</v>
      </c>
      <c r="P31" s="3">
        <v>-5452825.5499999998</v>
      </c>
      <c r="Q31" s="3">
        <f>+Q24+Q26-Q29</f>
        <v>-4057112.42</v>
      </c>
      <c r="R31" s="3">
        <f>+R24+R26-R29</f>
        <v>-4916390.3</v>
      </c>
      <c r="S31" s="3">
        <f>+S24+S26-S29</f>
        <v>-3826475.6199999996</v>
      </c>
      <c r="T31" s="3">
        <f>+T24+T26-T29</f>
        <v>-4397080.1899999995</v>
      </c>
      <c r="U31" s="23"/>
      <c r="V31" s="23"/>
      <c r="W31" s="4">
        <v>-6245872.3499999996</v>
      </c>
      <c r="X31" s="1"/>
    </row>
    <row r="32" spans="1:26" ht="15.75" thickBot="1">
      <c r="A32" s="9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27"/>
      <c r="S32" s="27"/>
      <c r="T32" s="27"/>
      <c r="U32" s="27"/>
      <c r="V32" s="27"/>
      <c r="W32" s="11"/>
      <c r="X32" s="1"/>
    </row>
    <row r="33" spans="1:26" ht="15.75" thickTop="1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</row>
    <row r="34" spans="1:26">
      <c r="A34">
        <v>1</v>
      </c>
      <c r="B34" s="46">
        <v>2</v>
      </c>
      <c r="C34" s="46">
        <v>3</v>
      </c>
      <c r="D34" s="46">
        <v>4</v>
      </c>
      <c r="E34" s="46">
        <v>5</v>
      </c>
      <c r="F34" s="46">
        <v>6</v>
      </c>
      <c r="G34" s="46">
        <v>7</v>
      </c>
      <c r="H34" s="46">
        <v>8</v>
      </c>
      <c r="I34" s="46">
        <v>9</v>
      </c>
      <c r="J34" s="46">
        <v>10</v>
      </c>
      <c r="K34" s="46">
        <v>11</v>
      </c>
      <c r="L34" s="46">
        <v>12</v>
      </c>
      <c r="M34" s="46">
        <v>13</v>
      </c>
      <c r="N34" s="46">
        <v>14</v>
      </c>
      <c r="O34" s="46">
        <v>15</v>
      </c>
      <c r="P34" s="46">
        <v>16</v>
      </c>
      <c r="Q34" s="46">
        <v>17</v>
      </c>
      <c r="R34" s="46">
        <v>18</v>
      </c>
      <c r="S34" s="46">
        <v>19</v>
      </c>
      <c r="T34" s="46">
        <v>20</v>
      </c>
      <c r="U34" s="46">
        <v>21</v>
      </c>
      <c r="V34" s="46">
        <v>22</v>
      </c>
      <c r="W34" s="46">
        <v>23</v>
      </c>
      <c r="X34" s="46">
        <v>24</v>
      </c>
      <c r="Y34" s="46">
        <v>25</v>
      </c>
      <c r="Z34" s="46">
        <v>26</v>
      </c>
    </row>
    <row r="35" spans="1:26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</row>
    <row r="36" spans="1:26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</row>
    <row r="37" spans="1:26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</row>
    <row r="38" spans="1:26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</row>
    <row r="39" spans="1:26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</row>
    <row r="40" spans="1:26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</row>
    <row r="41" spans="1:26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</row>
    <row r="42" spans="1:26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</row>
    <row r="43" spans="1:26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</row>
    <row r="44" spans="1:26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</row>
    <row r="45" spans="1:26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</row>
    <row r="46" spans="1:26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</row>
    <row r="47" spans="1:26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</row>
    <row r="48" spans="1:26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</row>
    <row r="49" spans="2:24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</row>
    <row r="50" spans="2:24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</row>
    <row r="51" spans="2:24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</row>
    <row r="52" spans="2:24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</row>
    <row r="53" spans="2:24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</row>
    <row r="54" spans="2:24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</row>
    <row r="55" spans="2:24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</row>
    <row r="56" spans="2:24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</row>
    <row r="57" spans="2:24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</row>
    <row r="58" spans="2:24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</row>
    <row r="59" spans="2:24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</row>
    <row r="60" spans="2:24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</row>
    <row r="61" spans="2:24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</row>
    <row r="62" spans="2:24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</row>
    <row r="63" spans="2:24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</row>
    <row r="64" spans="2:24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</row>
    <row r="65" spans="2:24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</row>
    <row r="66" spans="2:24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</row>
    <row r="67" spans="2:24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</row>
    <row r="68" spans="2:24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</row>
    <row r="69" spans="2:24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</row>
    <row r="70" spans="2:24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</row>
    <row r="71" spans="2:24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</row>
    <row r="72" spans="2:24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</row>
    <row r="73" spans="2:24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</row>
    <row r="74" spans="2:24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</row>
    <row r="75" spans="2:24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</row>
    <row r="76" spans="2:24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</row>
    <row r="77" spans="2:24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</row>
    <row r="78" spans="2:24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</row>
    <row r="79" spans="2:24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</row>
    <row r="80" spans="2:24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</row>
    <row r="81" spans="2:24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</row>
    <row r="82" spans="2:24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</row>
    <row r="83" spans="2:24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</row>
    <row r="84" spans="2:24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</row>
    <row r="85" spans="2:24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</row>
    <row r="86" spans="2:24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</row>
    <row r="87" spans="2:24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</row>
    <row r="88" spans="2:24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</row>
    <row r="89" spans="2:24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</row>
    <row r="90" spans="2:24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</row>
  </sheetData>
  <mergeCells count="1">
    <mergeCell ref="A1:W1"/>
  </mergeCells>
  <pageMargins left="0.2" right="0.17" top="0.74803149606299213" bottom="0.35" header="0.31496062992125984" footer="0.31496062992125984"/>
  <pageSetup paperSize="9" scale="6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</vt:lpstr>
      <vt:lpstr>DONNEES</vt:lpstr>
    </vt:vector>
  </TitlesOfParts>
  <Company>Sage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mcbousseyrol</dc:creator>
  <cp:lastModifiedBy>antoine.tuy</cp:lastModifiedBy>
  <cp:lastPrinted>2012-05-22T08:32:48Z</cp:lastPrinted>
  <dcterms:created xsi:type="dcterms:W3CDTF">2012-04-05T14:57:12Z</dcterms:created>
  <dcterms:modified xsi:type="dcterms:W3CDTF">2012-11-26T16:06:04Z</dcterms:modified>
</cp:coreProperties>
</file>