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3135" windowHeight="2775" activeTab="1"/>
  </bookViews>
  <sheets>
    <sheet name="Feuil1" sheetId="1" r:id="rId1"/>
    <sheet name="graphique 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6" i="3"/>
  <c r="D7" s="1"/>
  <c r="D8" l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G5" a="1"/>
  <c r="G5" s="1"/>
  <c r="B38" i="1" l="1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37"/>
  <c r="B36"/>
  <c r="A93"/>
  <c r="A94"/>
  <c r="A95" s="1"/>
  <c r="A85"/>
  <c r="A86"/>
  <c r="A87" s="1"/>
  <c r="A88" s="1"/>
  <c r="A89" s="1"/>
  <c r="A90" s="1"/>
  <c r="A91" s="1"/>
  <c r="A92" s="1"/>
  <c r="A63"/>
  <c r="A64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57"/>
  <c r="A58"/>
  <c r="A59" s="1"/>
  <c r="A60" s="1"/>
  <c r="A61" s="1"/>
  <c r="A62" s="1"/>
  <c r="A38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37"/>
  <c r="C77" i="2"/>
  <c r="D73"/>
  <c r="D71"/>
  <c r="F10"/>
  <c r="E10"/>
  <c r="C11"/>
  <c r="O9" i="1"/>
  <c r="O10"/>
  <c r="O11"/>
  <c r="O8"/>
  <c r="O7"/>
  <c r="BK7" i="2"/>
  <c r="N8" i="1"/>
  <c r="N9"/>
  <c r="N10"/>
  <c r="N11"/>
  <c r="N7"/>
  <c r="C12" i="2" l="1"/>
  <c r="E11"/>
  <c r="F11"/>
  <c r="C13"/>
  <c r="F12"/>
  <c r="E12" l="1"/>
  <c r="C14"/>
  <c r="F13"/>
  <c r="E13"/>
  <c r="C15" l="1"/>
  <c r="F14"/>
  <c r="E14"/>
  <c r="C16" l="1"/>
  <c r="F15"/>
  <c r="E15"/>
  <c r="C17" l="1"/>
  <c r="F16"/>
  <c r="E16"/>
  <c r="C18" l="1"/>
  <c r="F17"/>
  <c r="E17"/>
  <c r="C19" l="1"/>
  <c r="F18"/>
  <c r="E18"/>
  <c r="C20" l="1"/>
  <c r="E19"/>
  <c r="F19"/>
  <c r="C21" l="1"/>
  <c r="F20"/>
  <c r="E20"/>
  <c r="C22" l="1"/>
  <c r="E21"/>
  <c r="F21"/>
  <c r="C23" l="1"/>
  <c r="F22"/>
  <c r="E22"/>
  <c r="F23" l="1"/>
  <c r="C24"/>
  <c r="E23"/>
  <c r="C25" l="1"/>
  <c r="F24"/>
  <c r="E24"/>
  <c r="C26" l="1"/>
  <c r="E25"/>
  <c r="F25"/>
  <c r="C27" l="1"/>
  <c r="F26"/>
  <c r="E26"/>
  <c r="C28" l="1"/>
  <c r="F27"/>
  <c r="E27"/>
  <c r="C29" l="1"/>
  <c r="F28"/>
  <c r="E28"/>
  <c r="C30" l="1"/>
  <c r="F29"/>
  <c r="E29"/>
  <c r="C31" l="1"/>
  <c r="F30"/>
  <c r="E30"/>
  <c r="C32" l="1"/>
  <c r="F31"/>
  <c r="E31"/>
  <c r="C33" l="1"/>
  <c r="F32"/>
  <c r="E32"/>
  <c r="C34" l="1"/>
  <c r="E33"/>
  <c r="F33"/>
  <c r="C35" l="1"/>
  <c r="F34"/>
  <c r="E34"/>
  <c r="C36" l="1"/>
  <c r="F35"/>
  <c r="E35"/>
  <c r="C37" l="1"/>
  <c r="F36"/>
  <c r="E36"/>
  <c r="C38" l="1"/>
  <c r="F37"/>
  <c r="E37"/>
  <c r="C39" l="1"/>
  <c r="F38"/>
  <c r="E38"/>
  <c r="C40" l="1"/>
  <c r="F39"/>
  <c r="E39"/>
  <c r="C41" l="1"/>
  <c r="F40"/>
  <c r="E40"/>
  <c r="C42" l="1"/>
  <c r="F41"/>
  <c r="E41"/>
  <c r="C43" l="1"/>
  <c r="F42"/>
  <c r="E42"/>
  <c r="C44" l="1"/>
  <c r="F43"/>
  <c r="E43"/>
  <c r="C45" l="1"/>
  <c r="F44"/>
  <c r="E44"/>
  <c r="C46" l="1"/>
  <c r="E45"/>
  <c r="F45"/>
  <c r="C47" l="1"/>
  <c r="F46"/>
  <c r="E46"/>
  <c r="C48" l="1"/>
  <c r="F47"/>
  <c r="E47"/>
  <c r="C49" l="1"/>
  <c r="F48"/>
  <c r="E48"/>
  <c r="C50" l="1"/>
  <c r="F49"/>
  <c r="E49"/>
  <c r="C51" l="1"/>
  <c r="F50"/>
  <c r="E50"/>
  <c r="C52" l="1"/>
  <c r="F51"/>
  <c r="E51"/>
  <c r="C53" l="1"/>
  <c r="F52"/>
  <c r="E52"/>
  <c r="C54" l="1"/>
  <c r="F53"/>
  <c r="E53"/>
  <c r="C55" l="1"/>
  <c r="F54"/>
  <c r="E54"/>
  <c r="C56" l="1"/>
  <c r="F55"/>
  <c r="E55"/>
  <c r="C57" l="1"/>
  <c r="F56"/>
  <c r="E56"/>
  <c r="C58" l="1"/>
  <c r="E57"/>
  <c r="F57"/>
  <c r="C59" l="1"/>
  <c r="F58"/>
  <c r="E58"/>
  <c r="C60" l="1"/>
  <c r="F59"/>
  <c r="E59"/>
  <c r="C61" l="1"/>
  <c r="F60"/>
  <c r="E60"/>
  <c r="C62" l="1"/>
  <c r="F61"/>
  <c r="E61"/>
  <c r="C63" l="1"/>
  <c r="F62"/>
  <c r="E62"/>
  <c r="C64" l="1"/>
  <c r="F63"/>
  <c r="E63"/>
  <c r="C65" l="1"/>
  <c r="F64"/>
  <c r="E64"/>
  <c r="C66" l="1"/>
  <c r="F65"/>
  <c r="E65"/>
  <c r="C67" l="1"/>
  <c r="F66"/>
  <c r="E66"/>
  <c r="C68" l="1"/>
  <c r="E67"/>
  <c r="F67"/>
  <c r="C69" l="1"/>
  <c r="F68"/>
  <c r="E68"/>
  <c r="C73" l="1"/>
  <c r="C71"/>
  <c r="C75"/>
  <c r="C78" s="1"/>
  <c r="C76"/>
  <c r="F69"/>
  <c r="E69"/>
  <c r="F71" l="1"/>
  <c r="E71"/>
</calcChain>
</file>

<file path=xl/sharedStrings.xml><?xml version="1.0" encoding="utf-8"?>
<sst xmlns="http://schemas.openxmlformats.org/spreadsheetml/2006/main" count="35" uniqueCount="33">
  <si>
    <t>Evolution mensuelle des arrivées de touristes (années 2007 à 2011)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</si>
  <si>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</si>
  <si>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</si>
  <si>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</si>
  <si>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</si>
  <si>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</si>
  <si>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</si>
  <si>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</si>
  <si>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</si>
  <si>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</si>
  <si>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</si>
  <si>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</si>
  <si>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</si>
  <si>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</t>
  </si>
  <si>
    <t>Moyenne</t>
  </si>
  <si>
    <t>Année</t>
  </si>
  <si>
    <t>a</t>
  </si>
  <si>
    <t>Ecart-type</t>
  </si>
  <si>
    <t>Somme</t>
  </si>
  <si>
    <t>Covariance</t>
  </si>
  <si>
    <t>Variance X</t>
  </si>
  <si>
    <t>VarianceY</t>
  </si>
  <si>
    <t>x</t>
  </si>
  <si>
    <t>y</t>
  </si>
  <si>
    <t>Mois Xi</t>
  </si>
  <si>
    <t>Nmbre Touristes Yi</t>
  </si>
  <si>
    <t>XiYi</t>
  </si>
  <si>
    <t>Xi^2</t>
  </si>
  <si>
    <t>Avec la fonction DROITEREG</t>
  </si>
  <si>
    <t>X</t>
  </si>
  <si>
    <t>Y</t>
  </si>
  <si>
    <r>
      <t>X</t>
    </r>
    <r>
      <rPr>
        <sz val="11"/>
        <color theme="1"/>
        <rFont val="Calibri"/>
        <family val="2"/>
      </rPr>
      <t>̅</t>
    </r>
  </si>
  <si>
    <r>
      <t>Y</t>
    </r>
    <r>
      <rPr>
        <sz val="11"/>
        <color theme="1"/>
        <rFont val="Calibri"/>
        <family val="2"/>
      </rPr>
      <t>̅</t>
    </r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</si>
</sst>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 applyFill="1" applyBorder="1"/>
    <xf numFmtId="0" fontId="4" fillId="0" borderId="1" xfId="0" applyFont="1" applyBorder="1"/>
    <xf numFmtId="0" fontId="3" fillId="0" borderId="1" xfId="0" applyFont="1" applyBorder="1"/>
    <xf numFmtId="0" fontId="4" fillId="0" borderId="0" xfId="0" applyFont="1" applyBorder="1"/>
    <xf numFmtId="0" fontId="3" fillId="0" borderId="0" xfId="0" applyFont="1" applyBorder="1"/>
    <xf numFmtId="43" fontId="3" fillId="0" borderId="1" xfId="1" applyFont="1" applyBorder="1"/>
    <xf numFmtId="2" fontId="0" fillId="0" borderId="0" xfId="0" applyNumberFormat="1"/>
    <xf numFmtId="2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2" xfId="0" applyBorder="1"/>
    <xf numFmtId="0" fontId="0" fillId="0" borderId="0" xfId="0" applyBorder="1"/>
    <xf numFmtId="0" fontId="0" fillId="0" borderId="0" xfId="0" applyFill="1" applyBorder="1"/>
    <xf numFmtId="0" fontId="0" fillId="2" borderId="0" xfId="0" applyFill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textRotation="90"/>
    </xf>
    <xf numFmtId="0" fontId="0" fillId="0" borderId="0" xfId="0" applyAlignment="1">
      <alignment horizontal="center"/>
    </xf>
    <xf numFmtId="2" fontId="0" fillId="0" borderId="0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"/>
  <c:chart>
    <c:plotArea>
      <c:layout>
        <c:manualLayout>
          <c:layoutTarget val="inner"/>
          <c:xMode val="edge"/>
          <c:yMode val="edge"/>
          <c:x val="0.28448840769903772"/>
          <c:y val="2.8252405949256338E-2"/>
          <c:w val="0.71441426071740999"/>
          <c:h val="0.79822506561679785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Feuil1!$B$36:$B$95</c:f>
              <c:numCache>
                <c:formatCode>General</c:formatCode>
                <c:ptCount val="60"/>
                <c:pt idx="0">
                  <c:v>88.045000000000002</c:v>
                </c:pt>
                <c:pt idx="1">
                  <c:v>88.190000000000012</c:v>
                </c:pt>
                <c:pt idx="2">
                  <c:v>88.335000000000008</c:v>
                </c:pt>
                <c:pt idx="3">
                  <c:v>88.48</c:v>
                </c:pt>
                <c:pt idx="4">
                  <c:v>88.625</c:v>
                </c:pt>
                <c:pt idx="5">
                  <c:v>88.77000000000001</c:v>
                </c:pt>
                <c:pt idx="6">
                  <c:v>88.915000000000006</c:v>
                </c:pt>
                <c:pt idx="7">
                  <c:v>89.06</c:v>
                </c:pt>
                <c:pt idx="8">
                  <c:v>89.205000000000013</c:v>
                </c:pt>
                <c:pt idx="9">
                  <c:v>89.350000000000009</c:v>
                </c:pt>
                <c:pt idx="10">
                  <c:v>89.495000000000005</c:v>
                </c:pt>
                <c:pt idx="11">
                  <c:v>89.64</c:v>
                </c:pt>
                <c:pt idx="12">
                  <c:v>89.785000000000011</c:v>
                </c:pt>
                <c:pt idx="13">
                  <c:v>89.93</c:v>
                </c:pt>
                <c:pt idx="14">
                  <c:v>90.075000000000003</c:v>
                </c:pt>
                <c:pt idx="15">
                  <c:v>90.22</c:v>
                </c:pt>
                <c:pt idx="16">
                  <c:v>90.365000000000009</c:v>
                </c:pt>
                <c:pt idx="17">
                  <c:v>90.51</c:v>
                </c:pt>
                <c:pt idx="18">
                  <c:v>90.655000000000001</c:v>
                </c:pt>
                <c:pt idx="19">
                  <c:v>90.800000000000011</c:v>
                </c:pt>
                <c:pt idx="20">
                  <c:v>90.945000000000007</c:v>
                </c:pt>
                <c:pt idx="21">
                  <c:v>91.09</c:v>
                </c:pt>
                <c:pt idx="22">
                  <c:v>91.234999999999999</c:v>
                </c:pt>
                <c:pt idx="23">
                  <c:v>91.38000000000001</c:v>
                </c:pt>
                <c:pt idx="24">
                  <c:v>91.525000000000006</c:v>
                </c:pt>
                <c:pt idx="25">
                  <c:v>91.67</c:v>
                </c:pt>
                <c:pt idx="26">
                  <c:v>91.815000000000012</c:v>
                </c:pt>
                <c:pt idx="27">
                  <c:v>91.960000000000008</c:v>
                </c:pt>
                <c:pt idx="28">
                  <c:v>92.105000000000004</c:v>
                </c:pt>
                <c:pt idx="29">
                  <c:v>92.25</c:v>
                </c:pt>
                <c:pt idx="30">
                  <c:v>92.39500000000001</c:v>
                </c:pt>
                <c:pt idx="31">
                  <c:v>92.54</c:v>
                </c:pt>
                <c:pt idx="32">
                  <c:v>92.685000000000002</c:v>
                </c:pt>
                <c:pt idx="33">
                  <c:v>92.830000000000013</c:v>
                </c:pt>
                <c:pt idx="34">
                  <c:v>92.975000000000009</c:v>
                </c:pt>
                <c:pt idx="35">
                  <c:v>93.12</c:v>
                </c:pt>
                <c:pt idx="36">
                  <c:v>93.265000000000001</c:v>
                </c:pt>
                <c:pt idx="37">
                  <c:v>93.410000000000011</c:v>
                </c:pt>
                <c:pt idx="38">
                  <c:v>93.555000000000007</c:v>
                </c:pt>
                <c:pt idx="39">
                  <c:v>93.7</c:v>
                </c:pt>
                <c:pt idx="40">
                  <c:v>93.844999999999999</c:v>
                </c:pt>
                <c:pt idx="41">
                  <c:v>93.990000000000009</c:v>
                </c:pt>
                <c:pt idx="42">
                  <c:v>94.135000000000005</c:v>
                </c:pt>
                <c:pt idx="43">
                  <c:v>94.28</c:v>
                </c:pt>
                <c:pt idx="44">
                  <c:v>94.425000000000011</c:v>
                </c:pt>
                <c:pt idx="45">
                  <c:v>94.570000000000007</c:v>
                </c:pt>
                <c:pt idx="46">
                  <c:v>94.715000000000003</c:v>
                </c:pt>
                <c:pt idx="47">
                  <c:v>94.86</c:v>
                </c:pt>
                <c:pt idx="48">
                  <c:v>95.00500000000001</c:v>
                </c:pt>
                <c:pt idx="49">
                  <c:v>95.15</c:v>
                </c:pt>
                <c:pt idx="50">
                  <c:v>95.295000000000002</c:v>
                </c:pt>
                <c:pt idx="51">
                  <c:v>95.44</c:v>
                </c:pt>
                <c:pt idx="52">
                  <c:v>95.585000000000008</c:v>
                </c:pt>
                <c:pt idx="53">
                  <c:v>95.73</c:v>
                </c:pt>
                <c:pt idx="54">
                  <c:v>95.875</c:v>
                </c:pt>
                <c:pt idx="55">
                  <c:v>96.02000000000001</c:v>
                </c:pt>
                <c:pt idx="56">
                  <c:v>96.165000000000006</c:v>
                </c:pt>
                <c:pt idx="57">
                  <c:v>96.31</c:v>
                </c:pt>
                <c:pt idx="58">
                  <c:v>96.455000000000013</c:v>
                </c:pt>
                <c:pt idx="59">
                  <c:v>96.600000000000009</c:v>
                </c:pt>
              </c:numCache>
            </c:numRef>
          </c:val>
        </c:ser>
        <c:marker val="1"/>
        <c:axId val="63989632"/>
        <c:axId val="63991168"/>
      </c:lineChart>
      <c:catAx>
        <c:axId val="63989632"/>
        <c:scaling>
          <c:orientation val="minMax"/>
        </c:scaling>
        <c:axPos val="b"/>
        <c:tickLblPos val="nextTo"/>
        <c:crossAx val="63991168"/>
        <c:crosses val="autoZero"/>
        <c:auto val="1"/>
        <c:lblAlgn val="ctr"/>
        <c:lblOffset val="100"/>
      </c:catAx>
      <c:valAx>
        <c:axId val="63991168"/>
        <c:scaling>
          <c:orientation val="minMax"/>
        </c:scaling>
        <c:axPos val="l"/>
        <c:majorGridlines/>
        <c:numFmt formatCode="General" sourceLinked="1"/>
        <c:tickLblPos val="nextTo"/>
        <c:crossAx val="639896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7"/>
  <c:chart>
    <c:title>
      <c:tx>
        <c:rich>
          <a:bodyPr/>
          <a:lstStyle/>
          <a:p>
            <a:pPr>
              <a:defRPr/>
            </a:pPr>
            <a:r>
              <a:rPr lang="fr-FR"/>
              <a:t>Nombres de</a:t>
            </a:r>
            <a:r>
              <a:rPr lang="fr-FR" baseline="0"/>
              <a:t> touristes par mois</a:t>
            </a:r>
            <a:endParaRPr lang="fr-FR"/>
          </a:p>
        </c:rich>
      </c:tx>
      <c:layout/>
    </c:title>
    <c:plotArea>
      <c:layout>
        <c:manualLayout>
          <c:layoutTarget val="inner"/>
          <c:xMode val="edge"/>
          <c:yMode val="edge"/>
          <c:x val="0.14500286448965452"/>
          <c:y val="2.4245503036460617E-2"/>
          <c:w val="0.73610029710753178"/>
          <c:h val="0.78050074623025056"/>
        </c:manualLayout>
      </c:layout>
      <c:lineChart>
        <c:grouping val="standard"/>
        <c:ser>
          <c:idx val="0"/>
          <c:order val="0"/>
          <c:trendline>
            <c:trendlineType val="linear"/>
          </c:trendline>
          <c:val>
            <c:numRef>
              <c:f>'graphique '!$D$10:$D$69</c:f>
              <c:numCache>
                <c:formatCode>General</c:formatCode>
                <c:ptCount val="60"/>
                <c:pt idx="0" formatCode="0.00">
                  <c:v>96</c:v>
                </c:pt>
                <c:pt idx="1">
                  <c:v>88</c:v>
                </c:pt>
                <c:pt idx="2">
                  <c:v>100</c:v>
                </c:pt>
                <c:pt idx="3">
                  <c:v>89</c:v>
                </c:pt>
                <c:pt idx="4">
                  <c:v>91</c:v>
                </c:pt>
                <c:pt idx="5">
                  <c:v>88</c:v>
                </c:pt>
                <c:pt idx="6">
                  <c:v>78</c:v>
                </c:pt>
                <c:pt idx="7">
                  <c:v>55</c:v>
                </c:pt>
                <c:pt idx="8">
                  <c:v>83</c:v>
                </c:pt>
                <c:pt idx="9">
                  <c:v>98</c:v>
                </c:pt>
                <c:pt idx="10">
                  <c:v>95</c:v>
                </c:pt>
                <c:pt idx="11">
                  <c:v>104</c:v>
                </c:pt>
                <c:pt idx="12">
                  <c:v>100</c:v>
                </c:pt>
                <c:pt idx="13">
                  <c:v>90</c:v>
                </c:pt>
                <c:pt idx="14">
                  <c:v>102</c:v>
                </c:pt>
                <c:pt idx="15">
                  <c:v>92</c:v>
                </c:pt>
                <c:pt idx="16">
                  <c:v>95</c:v>
                </c:pt>
                <c:pt idx="17">
                  <c:v>90</c:v>
                </c:pt>
                <c:pt idx="18">
                  <c:v>77</c:v>
                </c:pt>
                <c:pt idx="19">
                  <c:v>58</c:v>
                </c:pt>
                <c:pt idx="20">
                  <c:v>72</c:v>
                </c:pt>
                <c:pt idx="21">
                  <c:v>99</c:v>
                </c:pt>
                <c:pt idx="22">
                  <c:v>97</c:v>
                </c:pt>
                <c:pt idx="23">
                  <c:v>105</c:v>
                </c:pt>
                <c:pt idx="24">
                  <c:v>100</c:v>
                </c:pt>
                <c:pt idx="25">
                  <c:v>96</c:v>
                </c:pt>
                <c:pt idx="26">
                  <c:v>102</c:v>
                </c:pt>
                <c:pt idx="27">
                  <c:v>91</c:v>
                </c:pt>
                <c:pt idx="28">
                  <c:v>94</c:v>
                </c:pt>
                <c:pt idx="29">
                  <c:v>93</c:v>
                </c:pt>
                <c:pt idx="30">
                  <c:v>80</c:v>
                </c:pt>
                <c:pt idx="31">
                  <c:v>59</c:v>
                </c:pt>
                <c:pt idx="32">
                  <c:v>82</c:v>
                </c:pt>
                <c:pt idx="33">
                  <c:v>104</c:v>
                </c:pt>
                <c:pt idx="34">
                  <c:v>104</c:v>
                </c:pt>
                <c:pt idx="35">
                  <c:v>110</c:v>
                </c:pt>
                <c:pt idx="36">
                  <c:v>106</c:v>
                </c:pt>
                <c:pt idx="37">
                  <c:v>96</c:v>
                </c:pt>
                <c:pt idx="38">
                  <c:v>105</c:v>
                </c:pt>
                <c:pt idx="39">
                  <c:v>93</c:v>
                </c:pt>
                <c:pt idx="40">
                  <c:v>99</c:v>
                </c:pt>
                <c:pt idx="41">
                  <c:v>92</c:v>
                </c:pt>
                <c:pt idx="42">
                  <c:v>83</c:v>
                </c:pt>
                <c:pt idx="43">
                  <c:v>58</c:v>
                </c:pt>
                <c:pt idx="44">
                  <c:v>86</c:v>
                </c:pt>
                <c:pt idx="45">
                  <c:v>97</c:v>
                </c:pt>
                <c:pt idx="46">
                  <c:v>101</c:v>
                </c:pt>
                <c:pt idx="47">
                  <c:v>106</c:v>
                </c:pt>
                <c:pt idx="48">
                  <c:v>108</c:v>
                </c:pt>
                <c:pt idx="49">
                  <c:v>97</c:v>
                </c:pt>
                <c:pt idx="50">
                  <c:v>109</c:v>
                </c:pt>
                <c:pt idx="51">
                  <c:v>98</c:v>
                </c:pt>
                <c:pt idx="52">
                  <c:v>100</c:v>
                </c:pt>
                <c:pt idx="53">
                  <c:v>96</c:v>
                </c:pt>
                <c:pt idx="54">
                  <c:v>86</c:v>
                </c:pt>
                <c:pt idx="55">
                  <c:v>59</c:v>
                </c:pt>
                <c:pt idx="56">
                  <c:v>85</c:v>
                </c:pt>
                <c:pt idx="57">
                  <c:v>107</c:v>
                </c:pt>
                <c:pt idx="58">
                  <c:v>103</c:v>
                </c:pt>
                <c:pt idx="59">
                  <c:v>112</c:v>
                </c:pt>
              </c:numCache>
            </c:numRef>
          </c:val>
        </c:ser>
        <c:marker val="1"/>
        <c:axId val="65416576"/>
        <c:axId val="65431040"/>
      </c:lineChart>
      <c:catAx>
        <c:axId val="65416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Les mois Xi</a:t>
                </a:r>
              </a:p>
            </c:rich>
          </c:tx>
          <c:layout/>
        </c:title>
        <c:tickLblPos val="nextTo"/>
        <c:crossAx val="65431040"/>
        <c:crosses val="autoZero"/>
        <c:auto val="1"/>
        <c:lblAlgn val="ctr"/>
        <c:lblOffset val="100"/>
        <c:tickLblSkip val="2"/>
        <c:tickMarkSkip val="2"/>
      </c:catAx>
      <c:valAx>
        <c:axId val="654310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Nombre de touristes</a:t>
                </a:r>
              </a:p>
            </c:rich>
          </c:tx>
          <c:layout/>
        </c:title>
        <c:numFmt formatCode="0.00" sourceLinked="1"/>
        <c:tickLblPos val="nextTo"/>
        <c:crossAx val="65416576"/>
        <c:crossesAt val="1"/>
        <c:crossBetween val="between"/>
        <c:majorUnit val="10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46</xdr:row>
      <xdr:rowOff>28575</xdr:rowOff>
    </xdr:from>
    <xdr:to>
      <xdr:col>12</xdr:col>
      <xdr:colOff>704850</xdr:colOff>
      <xdr:row>60</xdr:row>
      <xdr:rowOff>104775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561974</xdr:colOff>
      <xdr:row>53</xdr:row>
      <xdr:rowOff>57149</xdr:rowOff>
    </xdr:from>
    <xdr:to>
      <xdr:col>19</xdr:col>
      <xdr:colOff>38099</xdr:colOff>
      <xdr:row>71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74</xdr:row>
      <xdr:rowOff>0</xdr:rowOff>
    </xdr:from>
    <xdr:to>
      <xdr:col>16</xdr:col>
      <xdr:colOff>200025</xdr:colOff>
      <xdr:row>81</xdr:row>
      <xdr:rowOff>85726</xdr:rowOff>
    </xdr:to>
    <xdr:sp macro="" textlink="">
      <xdr:nvSpPr>
        <xdr:cNvPr id="3" name="ZoneTexte 2"/>
        <xdr:cNvSpPr txBox="1"/>
      </xdr:nvSpPr>
      <xdr:spPr>
        <a:xfrm>
          <a:off x="4619625" y="14668500"/>
          <a:ext cx="7820025" cy="1419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0000"/>
              </a:solidFill>
            </a:rPr>
            <a:t>y=ax+b </a:t>
          </a:r>
          <a:r>
            <a:rPr lang="fr-FR" sz="1400" b="1"/>
            <a:t>    l'équation de la droite de tendance avec la méthodes des moindres carrés</a:t>
          </a:r>
        </a:p>
        <a:p>
          <a:endParaRPr lang="fr-FR" sz="1400" b="0"/>
        </a:p>
        <a:p>
          <a:r>
            <a:rPr lang="fr-FR" sz="1400" b="0" u="none"/>
            <a:t>a=</a:t>
          </a:r>
          <a:r>
            <a:rPr lang="fr-FR" sz="1400" b="0" u="sng"/>
            <a:t>∑XiYi- nX̅Y</a:t>
          </a:r>
          <a:r>
            <a:rPr lang="fr-FR" sz="1400" b="0" u="none"/>
            <a:t>̅ =</a:t>
          </a:r>
          <a:r>
            <a:rPr lang="fr-FR" sz="1400" b="0" u="sng"/>
            <a:t>171561-60* 30.5*92.32</a:t>
          </a:r>
          <a:r>
            <a:rPr lang="fr-FR" sz="1400" b="0" u="none"/>
            <a:t>       avec n=60; </a:t>
          </a:r>
          <a:r>
            <a:rPr lang="fr-FR" sz="1400" b="0" u="none" baseline="0"/>
            <a:t>   X̅=</a:t>
          </a:r>
          <a:r>
            <a:rPr lang="fr-FR" sz="1400" b="0" u="sng" baseline="0"/>
            <a:t>∑Xi</a:t>
          </a:r>
          <a:r>
            <a:rPr lang="fr-FR" sz="1400" b="0" u="none" baseline="0"/>
            <a:t>=</a:t>
          </a:r>
          <a:r>
            <a:rPr lang="fr-FR" sz="1400" b="0" u="sng" baseline="0"/>
            <a:t>1830</a:t>
          </a:r>
          <a:r>
            <a:rPr lang="fr-FR" sz="1400" b="0" u="none" baseline="0"/>
            <a:t>=30.5     Y̅=</a:t>
          </a:r>
          <a:r>
            <a:rPr lang="fr-FR" sz="1400" b="0" u="sng" baseline="0"/>
            <a:t>∑Yi</a:t>
          </a:r>
          <a:r>
            <a:rPr lang="fr-FR" sz="1400" b="0" u="none" baseline="0"/>
            <a:t>=</a:t>
          </a:r>
          <a:r>
            <a:rPr lang="fr-FR" sz="1400" b="0" u="sng" baseline="0"/>
            <a:t>5539</a:t>
          </a:r>
          <a:r>
            <a:rPr lang="fr-FR" sz="1400" b="0" u="none" baseline="0"/>
            <a:t>=92.32</a:t>
          </a:r>
          <a:endParaRPr lang="fr-FR" sz="1400" b="0" u="none"/>
        </a:p>
        <a:p>
          <a:r>
            <a:rPr lang="fr-FR" sz="1400" b="0" u="none"/>
            <a:t>     ∑Xi²- nX̅²        73810-60*30.5²                                                n       60                      n     60                                      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95"/>
  <sheetViews>
    <sheetView topLeftCell="A33" workbookViewId="0">
      <selection activeCell="K40" sqref="K40"/>
    </sheetView>
  </sheetViews>
  <sheetFormatPr baseColWidth="10" defaultRowHeight="15"/>
  <cols>
    <col min="2" max="2" width="9.28515625" bestFit="1" customWidth="1"/>
    <col min="3" max="3" width="9.42578125" bestFit="1" customWidth="1"/>
    <col min="4" max="4" width="7.140625" bestFit="1" customWidth="1"/>
    <col min="5" max="5" width="6.7109375" bestFit="1" customWidth="1"/>
    <col min="6" max="7" width="5.7109375" bestFit="1" customWidth="1"/>
    <col min="8" max="8" width="8.140625" bestFit="1" customWidth="1"/>
    <col min="9" max="9" width="6.85546875" bestFit="1" customWidth="1"/>
    <col min="10" max="10" width="13.85546875" bestFit="1" customWidth="1"/>
    <col min="11" max="11" width="10.5703125" bestFit="1" customWidth="1"/>
    <col min="12" max="12" width="13.28515625" bestFit="1" customWidth="1"/>
    <col min="13" max="13" width="13" bestFit="1" customWidth="1"/>
    <col min="15" max="15" width="14.7109375" bestFit="1" customWidth="1"/>
  </cols>
  <sheetData>
    <row r="5" spans="1:15" ht="18.75">
      <c r="A5" s="8"/>
      <c r="C5" s="20" t="s">
        <v>0</v>
      </c>
      <c r="D5" s="21"/>
      <c r="E5" s="21"/>
      <c r="F5" s="21"/>
      <c r="G5" s="21"/>
      <c r="H5" s="21"/>
      <c r="I5" s="21"/>
      <c r="J5" s="21"/>
      <c r="K5" s="21"/>
      <c r="L5" s="21"/>
      <c r="M5" s="8"/>
    </row>
    <row r="6" spans="1:15" s="2" customFormat="1" ht="18.75">
      <c r="A6" s="9"/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7" t="s">
        <v>9</v>
      </c>
      <c r="K6" s="7" t="s">
        <v>10</v>
      </c>
      <c r="L6" s="7" t="s">
        <v>11</v>
      </c>
      <c r="M6" s="7" t="s">
        <v>12</v>
      </c>
      <c r="N6" s="10" t="s">
        <v>14</v>
      </c>
      <c r="O6" s="10" t="s">
        <v>17</v>
      </c>
    </row>
    <row r="7" spans="1:15" ht="18.75">
      <c r="A7" s="7">
        <v>2007</v>
      </c>
      <c r="B7" s="6">
        <v>96</v>
      </c>
      <c r="C7" s="6">
        <v>88</v>
      </c>
      <c r="D7" s="6">
        <v>100</v>
      </c>
      <c r="E7" s="6">
        <v>89</v>
      </c>
      <c r="F7" s="6">
        <v>91</v>
      </c>
      <c r="G7" s="6">
        <v>88</v>
      </c>
      <c r="H7" s="6">
        <v>78</v>
      </c>
      <c r="I7" s="6">
        <v>55</v>
      </c>
      <c r="J7" s="6">
        <v>83</v>
      </c>
      <c r="K7" s="6">
        <v>98</v>
      </c>
      <c r="L7" s="6">
        <v>95</v>
      </c>
      <c r="M7" s="6">
        <v>104</v>
      </c>
      <c r="N7" s="11">
        <f>AVERAGE(B7:M7)</f>
        <v>88.75</v>
      </c>
      <c r="O7" s="11">
        <f>STDEV(B7:N7)</f>
        <v>12.349932523432399</v>
      </c>
    </row>
    <row r="8" spans="1:15" ht="18.75">
      <c r="A8" s="7">
        <v>2008</v>
      </c>
      <c r="B8" s="6">
        <v>100</v>
      </c>
      <c r="C8" s="6">
        <v>90</v>
      </c>
      <c r="D8" s="6">
        <v>102</v>
      </c>
      <c r="E8" s="6">
        <v>92</v>
      </c>
      <c r="F8" s="6">
        <v>95</v>
      </c>
      <c r="G8" s="6">
        <v>90</v>
      </c>
      <c r="H8" s="6">
        <v>77</v>
      </c>
      <c r="I8" s="6">
        <v>58</v>
      </c>
      <c r="J8" s="6">
        <v>72</v>
      </c>
      <c r="K8" s="6">
        <v>99</v>
      </c>
      <c r="L8" s="6">
        <v>97</v>
      </c>
      <c r="M8" s="6">
        <v>105</v>
      </c>
      <c r="N8">
        <f t="shared" ref="N8:N11" si="0">AVERAGE(B8:M8)</f>
        <v>89.75</v>
      </c>
      <c r="O8" s="11">
        <f>STDEV(B8:N8)</f>
        <v>13.367404385294851</v>
      </c>
    </row>
    <row r="9" spans="1:15" ht="18.75">
      <c r="A9" s="7">
        <v>2009</v>
      </c>
      <c r="B9" s="6">
        <v>100</v>
      </c>
      <c r="C9" s="6">
        <v>96</v>
      </c>
      <c r="D9" s="6">
        <v>102</v>
      </c>
      <c r="E9" s="6">
        <v>91</v>
      </c>
      <c r="F9" s="6">
        <v>94</v>
      </c>
      <c r="G9" s="6">
        <v>93</v>
      </c>
      <c r="H9" s="6">
        <v>80</v>
      </c>
      <c r="I9" s="6">
        <v>59</v>
      </c>
      <c r="J9" s="6">
        <v>82</v>
      </c>
      <c r="K9" s="6">
        <v>104</v>
      </c>
      <c r="L9" s="6">
        <v>104</v>
      </c>
      <c r="M9" s="6">
        <v>110</v>
      </c>
      <c r="N9" s="11">
        <f t="shared" si="0"/>
        <v>92.916666666666671</v>
      </c>
      <c r="O9" s="11">
        <f t="shared" ref="O9:O11" si="1">STDEV(B9:N9)</f>
        <v>13.294474625029556</v>
      </c>
    </row>
    <row r="10" spans="1:15" ht="18.75">
      <c r="A10" s="7">
        <v>2010</v>
      </c>
      <c r="B10" s="6">
        <v>106</v>
      </c>
      <c r="C10" s="6">
        <v>96</v>
      </c>
      <c r="D10" s="6">
        <v>105</v>
      </c>
      <c r="E10" s="6">
        <v>93</v>
      </c>
      <c r="F10" s="6">
        <v>99</v>
      </c>
      <c r="G10" s="6">
        <v>92</v>
      </c>
      <c r="H10" s="6">
        <v>83</v>
      </c>
      <c r="I10" s="6">
        <v>58</v>
      </c>
      <c r="J10" s="6">
        <v>86</v>
      </c>
      <c r="K10" s="6">
        <v>97</v>
      </c>
      <c r="L10" s="6">
        <v>101</v>
      </c>
      <c r="M10" s="6">
        <v>106</v>
      </c>
      <c r="N10" s="11">
        <f t="shared" si="0"/>
        <v>93.5</v>
      </c>
      <c r="O10" s="11">
        <f t="shared" si="1"/>
        <v>12.84198842339716</v>
      </c>
    </row>
    <row r="11" spans="1:15" ht="18.75">
      <c r="A11" s="7">
        <v>2011</v>
      </c>
      <c r="B11" s="6">
        <v>108</v>
      </c>
      <c r="C11" s="6">
        <v>97</v>
      </c>
      <c r="D11" s="6">
        <v>109</v>
      </c>
      <c r="E11" s="6">
        <v>98</v>
      </c>
      <c r="F11" s="6">
        <v>100</v>
      </c>
      <c r="G11" s="6">
        <v>96</v>
      </c>
      <c r="H11" s="6">
        <v>86</v>
      </c>
      <c r="I11" s="6">
        <v>59</v>
      </c>
      <c r="J11" s="6">
        <v>85</v>
      </c>
      <c r="K11" s="6">
        <v>107</v>
      </c>
      <c r="L11" s="6">
        <v>103</v>
      </c>
      <c r="M11" s="6">
        <v>112</v>
      </c>
      <c r="N11" s="11">
        <f t="shared" si="0"/>
        <v>96.666666666666671</v>
      </c>
      <c r="O11" s="11">
        <f t="shared" si="1"/>
        <v>13.978157564174476</v>
      </c>
    </row>
    <row r="12" spans="1:15">
      <c r="N12" s="11"/>
    </row>
    <row r="35" spans="1:4">
      <c r="A35" s="2" t="s">
        <v>22</v>
      </c>
      <c r="B35" s="2" t="s">
        <v>23</v>
      </c>
      <c r="D35">
        <v>0.14499999999999999</v>
      </c>
    </row>
    <row r="36" spans="1:4">
      <c r="A36">
        <v>1</v>
      </c>
      <c r="B36">
        <f>$D$35*A36+$D$36</f>
        <v>88.045000000000002</v>
      </c>
      <c r="D36">
        <v>87.9</v>
      </c>
    </row>
    <row r="37" spans="1:4">
      <c r="A37">
        <f>A36+1</f>
        <v>2</v>
      </c>
      <c r="B37">
        <f>$D$35*A37+$D$36</f>
        <v>88.190000000000012</v>
      </c>
    </row>
    <row r="38" spans="1:4">
      <c r="A38">
        <f t="shared" ref="A38:A95" si="2">A37+1</f>
        <v>3</v>
      </c>
      <c r="B38">
        <f t="shared" ref="B38:B95" si="3">$D$35*A38+$D$36</f>
        <v>88.335000000000008</v>
      </c>
    </row>
    <row r="39" spans="1:4">
      <c r="A39">
        <f t="shared" si="2"/>
        <v>4</v>
      </c>
      <c r="B39">
        <f t="shared" si="3"/>
        <v>88.48</v>
      </c>
    </row>
    <row r="40" spans="1:4">
      <c r="A40">
        <f t="shared" si="2"/>
        <v>5</v>
      </c>
      <c r="B40">
        <f t="shared" si="3"/>
        <v>88.625</v>
      </c>
    </row>
    <row r="41" spans="1:4">
      <c r="A41">
        <f t="shared" si="2"/>
        <v>6</v>
      </c>
      <c r="B41">
        <f t="shared" si="3"/>
        <v>88.77000000000001</v>
      </c>
    </row>
    <row r="42" spans="1:4">
      <c r="A42">
        <f t="shared" si="2"/>
        <v>7</v>
      </c>
      <c r="B42">
        <f t="shared" si="3"/>
        <v>88.915000000000006</v>
      </c>
    </row>
    <row r="43" spans="1:4">
      <c r="A43">
        <f t="shared" si="2"/>
        <v>8</v>
      </c>
      <c r="B43">
        <f t="shared" si="3"/>
        <v>89.06</v>
      </c>
    </row>
    <row r="44" spans="1:4">
      <c r="A44">
        <f t="shared" si="2"/>
        <v>9</v>
      </c>
      <c r="B44">
        <f t="shared" si="3"/>
        <v>89.205000000000013</v>
      </c>
    </row>
    <row r="45" spans="1:4">
      <c r="A45">
        <f t="shared" si="2"/>
        <v>10</v>
      </c>
      <c r="B45">
        <f t="shared" si="3"/>
        <v>89.350000000000009</v>
      </c>
    </row>
    <row r="46" spans="1:4">
      <c r="A46">
        <f t="shared" si="2"/>
        <v>11</v>
      </c>
      <c r="B46">
        <f t="shared" si="3"/>
        <v>89.495000000000005</v>
      </c>
    </row>
    <row r="47" spans="1:4">
      <c r="A47">
        <f t="shared" si="2"/>
        <v>12</v>
      </c>
      <c r="B47">
        <f t="shared" si="3"/>
        <v>89.64</v>
      </c>
    </row>
    <row r="48" spans="1:4">
      <c r="A48">
        <f t="shared" si="2"/>
        <v>13</v>
      </c>
      <c r="B48">
        <f t="shared" si="3"/>
        <v>89.785000000000011</v>
      </c>
    </row>
    <row r="49" spans="1:2">
      <c r="A49">
        <f t="shared" si="2"/>
        <v>14</v>
      </c>
      <c r="B49">
        <f t="shared" si="3"/>
        <v>89.93</v>
      </c>
    </row>
    <row r="50" spans="1:2">
      <c r="A50">
        <f t="shared" si="2"/>
        <v>15</v>
      </c>
      <c r="B50">
        <f t="shared" si="3"/>
        <v>90.075000000000003</v>
      </c>
    </row>
    <row r="51" spans="1:2">
      <c r="A51">
        <f t="shared" si="2"/>
        <v>16</v>
      </c>
      <c r="B51">
        <f t="shared" si="3"/>
        <v>90.22</v>
      </c>
    </row>
    <row r="52" spans="1:2">
      <c r="A52">
        <f t="shared" si="2"/>
        <v>17</v>
      </c>
      <c r="B52">
        <f t="shared" si="3"/>
        <v>90.365000000000009</v>
      </c>
    </row>
    <row r="53" spans="1:2">
      <c r="A53">
        <f t="shared" si="2"/>
        <v>18</v>
      </c>
      <c r="B53">
        <f t="shared" si="3"/>
        <v>90.51</v>
      </c>
    </row>
    <row r="54" spans="1:2">
      <c r="A54">
        <f t="shared" si="2"/>
        <v>19</v>
      </c>
      <c r="B54">
        <f t="shared" si="3"/>
        <v>90.655000000000001</v>
      </c>
    </row>
    <row r="55" spans="1:2">
      <c r="A55">
        <f t="shared" si="2"/>
        <v>20</v>
      </c>
      <c r="B55">
        <f t="shared" si="3"/>
        <v>90.800000000000011</v>
      </c>
    </row>
    <row r="56" spans="1:2">
      <c r="A56">
        <f t="shared" si="2"/>
        <v>21</v>
      </c>
      <c r="B56">
        <f t="shared" si="3"/>
        <v>90.945000000000007</v>
      </c>
    </row>
    <row r="57" spans="1:2">
      <c r="A57">
        <f>A56+1</f>
        <v>22</v>
      </c>
      <c r="B57">
        <f t="shared" si="3"/>
        <v>91.09</v>
      </c>
    </row>
    <row r="58" spans="1:2">
      <c r="A58">
        <f t="shared" si="2"/>
        <v>23</v>
      </c>
      <c r="B58">
        <f t="shared" si="3"/>
        <v>91.234999999999999</v>
      </c>
    </row>
    <row r="59" spans="1:2">
      <c r="A59">
        <f t="shared" si="2"/>
        <v>24</v>
      </c>
      <c r="B59">
        <f t="shared" si="3"/>
        <v>91.38000000000001</v>
      </c>
    </row>
    <row r="60" spans="1:2">
      <c r="A60">
        <f t="shared" si="2"/>
        <v>25</v>
      </c>
      <c r="B60">
        <f t="shared" si="3"/>
        <v>91.525000000000006</v>
      </c>
    </row>
    <row r="61" spans="1:2">
      <c r="A61">
        <f t="shared" si="2"/>
        <v>26</v>
      </c>
      <c r="B61">
        <f t="shared" si="3"/>
        <v>91.67</v>
      </c>
    </row>
    <row r="62" spans="1:2">
      <c r="A62">
        <f t="shared" si="2"/>
        <v>27</v>
      </c>
      <c r="B62">
        <f t="shared" si="3"/>
        <v>91.815000000000012</v>
      </c>
    </row>
    <row r="63" spans="1:2">
      <c r="A63">
        <f>A62+1</f>
        <v>28</v>
      </c>
      <c r="B63">
        <f t="shared" si="3"/>
        <v>91.960000000000008</v>
      </c>
    </row>
    <row r="64" spans="1:2">
      <c r="A64">
        <f t="shared" si="2"/>
        <v>29</v>
      </c>
      <c r="B64">
        <f t="shared" si="3"/>
        <v>92.105000000000004</v>
      </c>
    </row>
    <row r="65" spans="1:2">
      <c r="A65">
        <f t="shared" si="2"/>
        <v>30</v>
      </c>
      <c r="B65">
        <f t="shared" si="3"/>
        <v>92.25</v>
      </c>
    </row>
    <row r="66" spans="1:2">
      <c r="A66">
        <f t="shared" si="2"/>
        <v>31</v>
      </c>
      <c r="B66">
        <f t="shared" si="3"/>
        <v>92.39500000000001</v>
      </c>
    </row>
    <row r="67" spans="1:2">
      <c r="A67">
        <f t="shared" si="2"/>
        <v>32</v>
      </c>
      <c r="B67">
        <f t="shared" si="3"/>
        <v>92.54</v>
      </c>
    </row>
    <row r="68" spans="1:2">
      <c r="A68">
        <f t="shared" si="2"/>
        <v>33</v>
      </c>
      <c r="B68">
        <f t="shared" si="3"/>
        <v>92.685000000000002</v>
      </c>
    </row>
    <row r="69" spans="1:2">
      <c r="A69">
        <f t="shared" si="2"/>
        <v>34</v>
      </c>
      <c r="B69">
        <f t="shared" si="3"/>
        <v>92.830000000000013</v>
      </c>
    </row>
    <row r="70" spans="1:2">
      <c r="A70">
        <f t="shared" si="2"/>
        <v>35</v>
      </c>
      <c r="B70">
        <f t="shared" si="3"/>
        <v>92.975000000000009</v>
      </c>
    </row>
    <row r="71" spans="1:2">
      <c r="A71">
        <f t="shared" si="2"/>
        <v>36</v>
      </c>
      <c r="B71">
        <f t="shared" si="3"/>
        <v>93.12</v>
      </c>
    </row>
    <row r="72" spans="1:2">
      <c r="A72">
        <f t="shared" si="2"/>
        <v>37</v>
      </c>
      <c r="B72">
        <f t="shared" si="3"/>
        <v>93.265000000000001</v>
      </c>
    </row>
    <row r="73" spans="1:2">
      <c r="A73">
        <f t="shared" si="2"/>
        <v>38</v>
      </c>
      <c r="B73">
        <f t="shared" si="3"/>
        <v>93.410000000000011</v>
      </c>
    </row>
    <row r="74" spans="1:2">
      <c r="A74">
        <f t="shared" si="2"/>
        <v>39</v>
      </c>
      <c r="B74">
        <f t="shared" si="3"/>
        <v>93.555000000000007</v>
      </c>
    </row>
    <row r="75" spans="1:2">
      <c r="A75">
        <f t="shared" si="2"/>
        <v>40</v>
      </c>
      <c r="B75">
        <f t="shared" si="3"/>
        <v>93.7</v>
      </c>
    </row>
    <row r="76" spans="1:2">
      <c r="A76">
        <f t="shared" si="2"/>
        <v>41</v>
      </c>
      <c r="B76">
        <f t="shared" si="3"/>
        <v>93.844999999999999</v>
      </c>
    </row>
    <row r="77" spans="1:2">
      <c r="A77">
        <f t="shared" si="2"/>
        <v>42</v>
      </c>
      <c r="B77">
        <f t="shared" si="3"/>
        <v>93.990000000000009</v>
      </c>
    </row>
    <row r="78" spans="1:2">
      <c r="A78">
        <f t="shared" si="2"/>
        <v>43</v>
      </c>
      <c r="B78">
        <f t="shared" si="3"/>
        <v>94.135000000000005</v>
      </c>
    </row>
    <row r="79" spans="1:2">
      <c r="A79">
        <f t="shared" si="2"/>
        <v>44</v>
      </c>
      <c r="B79">
        <f t="shared" si="3"/>
        <v>94.28</v>
      </c>
    </row>
    <row r="80" spans="1:2">
      <c r="A80">
        <f t="shared" si="2"/>
        <v>45</v>
      </c>
      <c r="B80">
        <f t="shared" si="3"/>
        <v>94.425000000000011</v>
      </c>
    </row>
    <row r="81" spans="1:2">
      <c r="A81">
        <f t="shared" si="2"/>
        <v>46</v>
      </c>
      <c r="B81">
        <f t="shared" si="3"/>
        <v>94.570000000000007</v>
      </c>
    </row>
    <row r="82" spans="1:2">
      <c r="A82">
        <f t="shared" si="2"/>
        <v>47</v>
      </c>
      <c r="B82">
        <f t="shared" si="3"/>
        <v>94.715000000000003</v>
      </c>
    </row>
    <row r="83" spans="1:2">
      <c r="A83">
        <f>A82+1</f>
        <v>48</v>
      </c>
      <c r="B83">
        <f t="shared" si="3"/>
        <v>94.86</v>
      </c>
    </row>
    <row r="84" spans="1:2">
      <c r="A84">
        <f t="shared" si="2"/>
        <v>49</v>
      </c>
      <c r="B84">
        <f t="shared" si="3"/>
        <v>95.00500000000001</v>
      </c>
    </row>
    <row r="85" spans="1:2">
      <c r="A85">
        <f>A84+1</f>
        <v>50</v>
      </c>
      <c r="B85">
        <f t="shared" si="3"/>
        <v>95.15</v>
      </c>
    </row>
    <row r="86" spans="1:2">
      <c r="A86">
        <f t="shared" si="2"/>
        <v>51</v>
      </c>
      <c r="B86">
        <f t="shared" si="3"/>
        <v>95.295000000000002</v>
      </c>
    </row>
    <row r="87" spans="1:2">
      <c r="A87">
        <f t="shared" si="2"/>
        <v>52</v>
      </c>
      <c r="B87">
        <f t="shared" si="3"/>
        <v>95.44</v>
      </c>
    </row>
    <row r="88" spans="1:2">
      <c r="A88">
        <f t="shared" si="2"/>
        <v>53</v>
      </c>
      <c r="B88">
        <f t="shared" si="3"/>
        <v>95.585000000000008</v>
      </c>
    </row>
    <row r="89" spans="1:2">
      <c r="A89">
        <f t="shared" si="2"/>
        <v>54</v>
      </c>
      <c r="B89">
        <f t="shared" si="3"/>
        <v>95.73</v>
      </c>
    </row>
    <row r="90" spans="1:2">
      <c r="A90">
        <f t="shared" si="2"/>
        <v>55</v>
      </c>
      <c r="B90">
        <f t="shared" si="3"/>
        <v>95.875</v>
      </c>
    </row>
    <row r="91" spans="1:2">
      <c r="A91">
        <f t="shared" si="2"/>
        <v>56</v>
      </c>
      <c r="B91">
        <f t="shared" si="3"/>
        <v>96.02000000000001</v>
      </c>
    </row>
    <row r="92" spans="1:2">
      <c r="A92">
        <f t="shared" si="2"/>
        <v>57</v>
      </c>
      <c r="B92">
        <f t="shared" si="3"/>
        <v>96.165000000000006</v>
      </c>
    </row>
    <row r="93" spans="1:2">
      <c r="A93">
        <f>A92+1</f>
        <v>58</v>
      </c>
      <c r="B93">
        <f t="shared" si="3"/>
        <v>96.31</v>
      </c>
    </row>
    <row r="94" spans="1:2">
      <c r="A94">
        <f t="shared" si="2"/>
        <v>59</v>
      </c>
      <c r="B94">
        <f t="shared" si="3"/>
        <v>96.455000000000013</v>
      </c>
    </row>
    <row r="95" spans="1:2">
      <c r="A95">
        <f t="shared" si="2"/>
        <v>60</v>
      </c>
      <c r="B95">
        <f t="shared" si="3"/>
        <v>96.600000000000009</v>
      </c>
    </row>
  </sheetData>
  <mergeCells count="1">
    <mergeCell ref="C5:L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BK78"/>
  <sheetViews>
    <sheetView tabSelected="1" topLeftCell="A56" workbookViewId="0">
      <selection activeCell="C78" sqref="C78"/>
    </sheetView>
  </sheetViews>
  <sheetFormatPr baseColWidth="10" defaultRowHeight="15"/>
  <cols>
    <col min="4" max="4" width="12.140625" customWidth="1"/>
  </cols>
  <sheetData>
    <row r="4" spans="2:63">
      <c r="K4" s="1"/>
    </row>
    <row r="7" spans="2:63">
      <c r="BJ7" t="s">
        <v>13</v>
      </c>
      <c r="BK7" s="11" t="e">
        <f>AVERAGE(Feuil3!#REF!)</f>
        <v>#REF!</v>
      </c>
    </row>
    <row r="9" spans="2:63" ht="56.25">
      <c r="B9" s="13" t="s">
        <v>15</v>
      </c>
      <c r="C9" s="13" t="s">
        <v>24</v>
      </c>
      <c r="D9" s="14" t="s">
        <v>25</v>
      </c>
      <c r="E9" s="7" t="s">
        <v>26</v>
      </c>
      <c r="F9" s="7" t="s">
        <v>27</v>
      </c>
    </row>
    <row r="10" spans="2:63">
      <c r="B10" s="22">
        <v>2007</v>
      </c>
      <c r="C10" s="3">
        <v>1</v>
      </c>
      <c r="D10" s="12">
        <v>96</v>
      </c>
      <c r="E10" s="19">
        <f>C10*D10</f>
        <v>96</v>
      </c>
      <c r="F10" s="19">
        <f>C10^2</f>
        <v>1</v>
      </c>
    </row>
    <row r="11" spans="2:63">
      <c r="B11" s="22"/>
      <c r="C11" s="3">
        <f>C10+1</f>
        <v>2</v>
      </c>
      <c r="D11" s="3">
        <v>88</v>
      </c>
      <c r="E11" s="3">
        <f t="shared" ref="E11:E69" si="0">C11*D11</f>
        <v>176</v>
      </c>
      <c r="F11" s="3">
        <f t="shared" ref="F11:F69" si="1">C11^2</f>
        <v>4</v>
      </c>
    </row>
    <row r="12" spans="2:63">
      <c r="B12" s="22"/>
      <c r="C12" s="3">
        <f t="shared" ref="C12:C69" si="2">C11+1</f>
        <v>3</v>
      </c>
      <c r="D12" s="3">
        <v>100</v>
      </c>
      <c r="E12" s="3">
        <f t="shared" si="0"/>
        <v>300</v>
      </c>
      <c r="F12" s="3">
        <f t="shared" si="1"/>
        <v>9</v>
      </c>
    </row>
    <row r="13" spans="2:63">
      <c r="B13" s="22"/>
      <c r="C13" s="3">
        <f t="shared" si="2"/>
        <v>4</v>
      </c>
      <c r="D13" s="3">
        <v>89</v>
      </c>
      <c r="E13" s="3">
        <f t="shared" si="0"/>
        <v>356</v>
      </c>
      <c r="F13" s="3">
        <f t="shared" si="1"/>
        <v>16</v>
      </c>
    </row>
    <row r="14" spans="2:63">
      <c r="B14" s="22"/>
      <c r="C14" s="3">
        <f t="shared" si="2"/>
        <v>5</v>
      </c>
      <c r="D14" s="3">
        <v>91</v>
      </c>
      <c r="E14" s="3">
        <f t="shared" si="0"/>
        <v>455</v>
      </c>
      <c r="F14" s="3">
        <f t="shared" si="1"/>
        <v>25</v>
      </c>
    </row>
    <row r="15" spans="2:63">
      <c r="B15" s="22"/>
      <c r="C15" s="3">
        <f t="shared" si="2"/>
        <v>6</v>
      </c>
      <c r="D15" s="3">
        <v>88</v>
      </c>
      <c r="E15" s="3">
        <f t="shared" si="0"/>
        <v>528</v>
      </c>
      <c r="F15" s="3">
        <f t="shared" si="1"/>
        <v>36</v>
      </c>
    </row>
    <row r="16" spans="2:63">
      <c r="B16" s="22"/>
      <c r="C16" s="3">
        <f t="shared" si="2"/>
        <v>7</v>
      </c>
      <c r="D16" s="3">
        <v>78</v>
      </c>
      <c r="E16" s="3">
        <f t="shared" si="0"/>
        <v>546</v>
      </c>
      <c r="F16" s="3">
        <f t="shared" si="1"/>
        <v>49</v>
      </c>
    </row>
    <row r="17" spans="2:6">
      <c r="B17" s="22"/>
      <c r="C17" s="3">
        <f t="shared" si="2"/>
        <v>8</v>
      </c>
      <c r="D17" s="3">
        <v>55</v>
      </c>
      <c r="E17" s="3">
        <f t="shared" si="0"/>
        <v>440</v>
      </c>
      <c r="F17" s="3">
        <f t="shared" si="1"/>
        <v>64</v>
      </c>
    </row>
    <row r="18" spans="2:6">
      <c r="B18" s="22"/>
      <c r="C18" s="3">
        <f t="shared" si="2"/>
        <v>9</v>
      </c>
      <c r="D18" s="3">
        <v>83</v>
      </c>
      <c r="E18" s="3">
        <f t="shared" si="0"/>
        <v>747</v>
      </c>
      <c r="F18" s="3">
        <f t="shared" si="1"/>
        <v>81</v>
      </c>
    </row>
    <row r="19" spans="2:6">
      <c r="B19" s="22"/>
      <c r="C19" s="3">
        <f t="shared" si="2"/>
        <v>10</v>
      </c>
      <c r="D19" s="3">
        <v>98</v>
      </c>
      <c r="E19" s="3">
        <f t="shared" si="0"/>
        <v>980</v>
      </c>
      <c r="F19" s="3">
        <f t="shared" si="1"/>
        <v>100</v>
      </c>
    </row>
    <row r="20" spans="2:6">
      <c r="B20" s="22"/>
      <c r="C20" s="3">
        <f t="shared" si="2"/>
        <v>11</v>
      </c>
      <c r="D20" s="3">
        <v>95</v>
      </c>
      <c r="E20" s="3">
        <f t="shared" si="0"/>
        <v>1045</v>
      </c>
      <c r="F20" s="3">
        <f t="shared" si="1"/>
        <v>121</v>
      </c>
    </row>
    <row r="21" spans="2:6">
      <c r="B21" s="22"/>
      <c r="C21" s="3">
        <f t="shared" si="2"/>
        <v>12</v>
      </c>
      <c r="D21" s="3">
        <v>104</v>
      </c>
      <c r="E21" s="3">
        <f t="shared" si="0"/>
        <v>1248</v>
      </c>
      <c r="F21" s="3">
        <f t="shared" si="1"/>
        <v>144</v>
      </c>
    </row>
    <row r="22" spans="2:6">
      <c r="B22" s="22">
        <v>2008</v>
      </c>
      <c r="C22" s="3">
        <f t="shared" si="2"/>
        <v>13</v>
      </c>
      <c r="D22" s="3">
        <v>100</v>
      </c>
      <c r="E22" s="3">
        <f t="shared" si="0"/>
        <v>1300</v>
      </c>
      <c r="F22" s="3">
        <f t="shared" si="1"/>
        <v>169</v>
      </c>
    </row>
    <row r="23" spans="2:6">
      <c r="B23" s="22"/>
      <c r="C23" s="3">
        <f t="shared" si="2"/>
        <v>14</v>
      </c>
      <c r="D23" s="3">
        <v>90</v>
      </c>
      <c r="E23" s="3">
        <f t="shared" si="0"/>
        <v>1260</v>
      </c>
      <c r="F23" s="3">
        <f t="shared" si="1"/>
        <v>196</v>
      </c>
    </row>
    <row r="24" spans="2:6">
      <c r="B24" s="22"/>
      <c r="C24" s="3">
        <f t="shared" si="2"/>
        <v>15</v>
      </c>
      <c r="D24" s="3">
        <v>102</v>
      </c>
      <c r="E24" s="3">
        <f t="shared" si="0"/>
        <v>1530</v>
      </c>
      <c r="F24" s="3">
        <f t="shared" si="1"/>
        <v>225</v>
      </c>
    </row>
    <row r="25" spans="2:6">
      <c r="B25" s="22"/>
      <c r="C25" s="3">
        <f t="shared" si="2"/>
        <v>16</v>
      </c>
      <c r="D25" s="3">
        <v>92</v>
      </c>
      <c r="E25" s="3">
        <f t="shared" si="0"/>
        <v>1472</v>
      </c>
      <c r="F25" s="3">
        <f t="shared" si="1"/>
        <v>256</v>
      </c>
    </row>
    <row r="26" spans="2:6">
      <c r="B26" s="22"/>
      <c r="C26" s="3">
        <f t="shared" si="2"/>
        <v>17</v>
      </c>
      <c r="D26" s="3">
        <v>95</v>
      </c>
      <c r="E26" s="3">
        <f t="shared" si="0"/>
        <v>1615</v>
      </c>
      <c r="F26" s="3">
        <f t="shared" si="1"/>
        <v>289</v>
      </c>
    </row>
    <row r="27" spans="2:6">
      <c r="B27" s="22"/>
      <c r="C27" s="3">
        <f t="shared" si="2"/>
        <v>18</v>
      </c>
      <c r="D27" s="3">
        <v>90</v>
      </c>
      <c r="E27" s="3">
        <f t="shared" si="0"/>
        <v>1620</v>
      </c>
      <c r="F27" s="3">
        <f t="shared" si="1"/>
        <v>324</v>
      </c>
    </row>
    <row r="28" spans="2:6">
      <c r="B28" s="22"/>
      <c r="C28" s="3">
        <f t="shared" si="2"/>
        <v>19</v>
      </c>
      <c r="D28" s="3">
        <v>77</v>
      </c>
      <c r="E28" s="3">
        <f t="shared" si="0"/>
        <v>1463</v>
      </c>
      <c r="F28" s="3">
        <f t="shared" si="1"/>
        <v>361</v>
      </c>
    </row>
    <row r="29" spans="2:6">
      <c r="B29" s="22"/>
      <c r="C29" s="3">
        <f t="shared" si="2"/>
        <v>20</v>
      </c>
      <c r="D29" s="3">
        <v>58</v>
      </c>
      <c r="E29" s="3">
        <f t="shared" si="0"/>
        <v>1160</v>
      </c>
      <c r="F29" s="3">
        <f t="shared" si="1"/>
        <v>400</v>
      </c>
    </row>
    <row r="30" spans="2:6">
      <c r="B30" s="22"/>
      <c r="C30" s="3">
        <f t="shared" si="2"/>
        <v>21</v>
      </c>
      <c r="D30" s="3">
        <v>72</v>
      </c>
      <c r="E30" s="3">
        <f t="shared" si="0"/>
        <v>1512</v>
      </c>
      <c r="F30" s="3">
        <f t="shared" si="1"/>
        <v>441</v>
      </c>
    </row>
    <row r="31" spans="2:6">
      <c r="B31" s="22"/>
      <c r="C31" s="3">
        <f t="shared" si="2"/>
        <v>22</v>
      </c>
      <c r="D31" s="3">
        <v>99</v>
      </c>
      <c r="E31" s="3">
        <f t="shared" si="0"/>
        <v>2178</v>
      </c>
      <c r="F31" s="3">
        <f t="shared" si="1"/>
        <v>484</v>
      </c>
    </row>
    <row r="32" spans="2:6">
      <c r="B32" s="22"/>
      <c r="C32" s="3">
        <f t="shared" si="2"/>
        <v>23</v>
      </c>
      <c r="D32" s="3">
        <v>97</v>
      </c>
      <c r="E32" s="3">
        <f t="shared" si="0"/>
        <v>2231</v>
      </c>
      <c r="F32" s="3">
        <f t="shared" si="1"/>
        <v>529</v>
      </c>
    </row>
    <row r="33" spans="2:6">
      <c r="B33" s="22"/>
      <c r="C33" s="3">
        <f t="shared" si="2"/>
        <v>24</v>
      </c>
      <c r="D33" s="3">
        <v>105</v>
      </c>
      <c r="E33" s="3">
        <f t="shared" si="0"/>
        <v>2520</v>
      </c>
      <c r="F33" s="3">
        <f t="shared" si="1"/>
        <v>576</v>
      </c>
    </row>
    <row r="34" spans="2:6">
      <c r="B34" s="22">
        <v>2009</v>
      </c>
      <c r="C34" s="3">
        <f t="shared" si="2"/>
        <v>25</v>
      </c>
      <c r="D34" s="3">
        <v>100</v>
      </c>
      <c r="E34" s="3">
        <f t="shared" si="0"/>
        <v>2500</v>
      </c>
      <c r="F34" s="3">
        <f t="shared" si="1"/>
        <v>625</v>
      </c>
    </row>
    <row r="35" spans="2:6">
      <c r="B35" s="22"/>
      <c r="C35" s="3">
        <f t="shared" si="2"/>
        <v>26</v>
      </c>
      <c r="D35" s="3">
        <v>96</v>
      </c>
      <c r="E35" s="3">
        <f t="shared" si="0"/>
        <v>2496</v>
      </c>
      <c r="F35" s="3">
        <f t="shared" si="1"/>
        <v>676</v>
      </c>
    </row>
    <row r="36" spans="2:6">
      <c r="B36" s="22"/>
      <c r="C36" s="3">
        <f t="shared" si="2"/>
        <v>27</v>
      </c>
      <c r="D36" s="3">
        <v>102</v>
      </c>
      <c r="E36" s="3">
        <f t="shared" si="0"/>
        <v>2754</v>
      </c>
      <c r="F36" s="3">
        <f t="shared" si="1"/>
        <v>729</v>
      </c>
    </row>
    <row r="37" spans="2:6">
      <c r="B37" s="22"/>
      <c r="C37" s="3">
        <f t="shared" si="2"/>
        <v>28</v>
      </c>
      <c r="D37" s="3">
        <v>91</v>
      </c>
      <c r="E37" s="3">
        <f t="shared" si="0"/>
        <v>2548</v>
      </c>
      <c r="F37" s="3">
        <f t="shared" si="1"/>
        <v>784</v>
      </c>
    </row>
    <row r="38" spans="2:6">
      <c r="B38" s="22"/>
      <c r="C38" s="3">
        <f t="shared" si="2"/>
        <v>29</v>
      </c>
      <c r="D38" s="3">
        <v>94</v>
      </c>
      <c r="E38" s="3">
        <f t="shared" si="0"/>
        <v>2726</v>
      </c>
      <c r="F38" s="3">
        <f t="shared" si="1"/>
        <v>841</v>
      </c>
    </row>
    <row r="39" spans="2:6">
      <c r="B39" s="22"/>
      <c r="C39" s="3">
        <f t="shared" si="2"/>
        <v>30</v>
      </c>
      <c r="D39" s="3">
        <v>93</v>
      </c>
      <c r="E39" s="3">
        <f t="shared" si="0"/>
        <v>2790</v>
      </c>
      <c r="F39" s="3">
        <f t="shared" si="1"/>
        <v>900</v>
      </c>
    </row>
    <row r="40" spans="2:6">
      <c r="B40" s="22"/>
      <c r="C40" s="3">
        <f t="shared" si="2"/>
        <v>31</v>
      </c>
      <c r="D40" s="3">
        <v>80</v>
      </c>
      <c r="E40" s="3">
        <f t="shared" si="0"/>
        <v>2480</v>
      </c>
      <c r="F40" s="3">
        <f t="shared" si="1"/>
        <v>961</v>
      </c>
    </row>
    <row r="41" spans="2:6">
      <c r="B41" s="22"/>
      <c r="C41" s="3">
        <f t="shared" si="2"/>
        <v>32</v>
      </c>
      <c r="D41" s="3">
        <v>59</v>
      </c>
      <c r="E41" s="3">
        <f t="shared" si="0"/>
        <v>1888</v>
      </c>
      <c r="F41" s="3">
        <f t="shared" si="1"/>
        <v>1024</v>
      </c>
    </row>
    <row r="42" spans="2:6">
      <c r="B42" s="22"/>
      <c r="C42" s="3">
        <f t="shared" si="2"/>
        <v>33</v>
      </c>
      <c r="D42" s="3">
        <v>82</v>
      </c>
      <c r="E42" s="3">
        <f t="shared" si="0"/>
        <v>2706</v>
      </c>
      <c r="F42" s="3">
        <f t="shared" si="1"/>
        <v>1089</v>
      </c>
    </row>
    <row r="43" spans="2:6">
      <c r="B43" s="22"/>
      <c r="C43" s="3">
        <f t="shared" si="2"/>
        <v>34</v>
      </c>
      <c r="D43" s="3">
        <v>104</v>
      </c>
      <c r="E43" s="3">
        <f t="shared" si="0"/>
        <v>3536</v>
      </c>
      <c r="F43" s="3">
        <f t="shared" si="1"/>
        <v>1156</v>
      </c>
    </row>
    <row r="44" spans="2:6">
      <c r="B44" s="22"/>
      <c r="C44" s="3">
        <f t="shared" si="2"/>
        <v>35</v>
      </c>
      <c r="D44" s="3">
        <v>104</v>
      </c>
      <c r="E44" s="3">
        <f t="shared" si="0"/>
        <v>3640</v>
      </c>
      <c r="F44" s="3">
        <f t="shared" si="1"/>
        <v>1225</v>
      </c>
    </row>
    <row r="45" spans="2:6">
      <c r="B45" s="22"/>
      <c r="C45" s="3">
        <f t="shared" si="2"/>
        <v>36</v>
      </c>
      <c r="D45" s="3">
        <v>110</v>
      </c>
      <c r="E45" s="3">
        <f t="shared" si="0"/>
        <v>3960</v>
      </c>
      <c r="F45" s="3">
        <f t="shared" si="1"/>
        <v>1296</v>
      </c>
    </row>
    <row r="46" spans="2:6">
      <c r="B46" s="22">
        <v>2010</v>
      </c>
      <c r="C46" s="3">
        <f t="shared" si="2"/>
        <v>37</v>
      </c>
      <c r="D46" s="3">
        <v>106</v>
      </c>
      <c r="E46" s="3">
        <f t="shared" si="0"/>
        <v>3922</v>
      </c>
      <c r="F46" s="3">
        <f t="shared" si="1"/>
        <v>1369</v>
      </c>
    </row>
    <row r="47" spans="2:6">
      <c r="B47" s="22"/>
      <c r="C47" s="3">
        <f t="shared" si="2"/>
        <v>38</v>
      </c>
      <c r="D47" s="3">
        <v>96</v>
      </c>
      <c r="E47" s="3">
        <f t="shared" si="0"/>
        <v>3648</v>
      </c>
      <c r="F47" s="3">
        <f t="shared" si="1"/>
        <v>1444</v>
      </c>
    </row>
    <row r="48" spans="2:6">
      <c r="B48" s="22"/>
      <c r="C48" s="3">
        <f t="shared" si="2"/>
        <v>39</v>
      </c>
      <c r="D48" s="3">
        <v>105</v>
      </c>
      <c r="E48" s="3">
        <f t="shared" si="0"/>
        <v>4095</v>
      </c>
      <c r="F48" s="3">
        <f t="shared" si="1"/>
        <v>1521</v>
      </c>
    </row>
    <row r="49" spans="2:6">
      <c r="B49" s="22"/>
      <c r="C49" s="3">
        <f t="shared" si="2"/>
        <v>40</v>
      </c>
      <c r="D49" s="3">
        <v>93</v>
      </c>
      <c r="E49" s="3">
        <f t="shared" si="0"/>
        <v>3720</v>
      </c>
      <c r="F49" s="3">
        <f t="shared" si="1"/>
        <v>1600</v>
      </c>
    </row>
    <row r="50" spans="2:6">
      <c r="B50" s="22"/>
      <c r="C50" s="3">
        <f t="shared" si="2"/>
        <v>41</v>
      </c>
      <c r="D50" s="3">
        <v>99</v>
      </c>
      <c r="E50" s="3">
        <f t="shared" si="0"/>
        <v>4059</v>
      </c>
      <c r="F50" s="3">
        <f t="shared" si="1"/>
        <v>1681</v>
      </c>
    </row>
    <row r="51" spans="2:6">
      <c r="B51" s="22"/>
      <c r="C51" s="3">
        <f t="shared" si="2"/>
        <v>42</v>
      </c>
      <c r="D51" s="3">
        <v>92</v>
      </c>
      <c r="E51" s="3">
        <f t="shared" si="0"/>
        <v>3864</v>
      </c>
      <c r="F51" s="3">
        <f t="shared" si="1"/>
        <v>1764</v>
      </c>
    </row>
    <row r="52" spans="2:6">
      <c r="B52" s="22"/>
      <c r="C52" s="3">
        <f t="shared" si="2"/>
        <v>43</v>
      </c>
      <c r="D52" s="3">
        <v>83</v>
      </c>
      <c r="E52" s="3">
        <f t="shared" si="0"/>
        <v>3569</v>
      </c>
      <c r="F52" s="3">
        <f t="shared" si="1"/>
        <v>1849</v>
      </c>
    </row>
    <row r="53" spans="2:6">
      <c r="B53" s="22"/>
      <c r="C53" s="3">
        <f t="shared" si="2"/>
        <v>44</v>
      </c>
      <c r="D53" s="3">
        <v>58</v>
      </c>
      <c r="E53" s="3">
        <f t="shared" si="0"/>
        <v>2552</v>
      </c>
      <c r="F53" s="3">
        <f t="shared" si="1"/>
        <v>1936</v>
      </c>
    </row>
    <row r="54" spans="2:6">
      <c r="B54" s="22"/>
      <c r="C54" s="3">
        <f t="shared" si="2"/>
        <v>45</v>
      </c>
      <c r="D54" s="3">
        <v>86</v>
      </c>
      <c r="E54" s="3">
        <f t="shared" si="0"/>
        <v>3870</v>
      </c>
      <c r="F54" s="3">
        <f t="shared" si="1"/>
        <v>2025</v>
      </c>
    </row>
    <row r="55" spans="2:6">
      <c r="B55" s="22"/>
      <c r="C55" s="3">
        <f t="shared" si="2"/>
        <v>46</v>
      </c>
      <c r="D55" s="3">
        <v>97</v>
      </c>
      <c r="E55" s="3">
        <f t="shared" si="0"/>
        <v>4462</v>
      </c>
      <c r="F55" s="3">
        <f t="shared" si="1"/>
        <v>2116</v>
      </c>
    </row>
    <row r="56" spans="2:6">
      <c r="B56" s="22"/>
      <c r="C56" s="3">
        <f t="shared" si="2"/>
        <v>47</v>
      </c>
      <c r="D56" s="3">
        <v>101</v>
      </c>
      <c r="E56" s="3">
        <f t="shared" si="0"/>
        <v>4747</v>
      </c>
      <c r="F56" s="3">
        <f t="shared" si="1"/>
        <v>2209</v>
      </c>
    </row>
    <row r="57" spans="2:6">
      <c r="B57" s="22"/>
      <c r="C57" s="3">
        <f t="shared" si="2"/>
        <v>48</v>
      </c>
      <c r="D57" s="3">
        <v>106</v>
      </c>
      <c r="E57" s="3">
        <f t="shared" si="0"/>
        <v>5088</v>
      </c>
      <c r="F57" s="3">
        <f t="shared" si="1"/>
        <v>2304</v>
      </c>
    </row>
    <row r="58" spans="2:6">
      <c r="B58" s="22">
        <v>2011</v>
      </c>
      <c r="C58" s="3">
        <f t="shared" si="2"/>
        <v>49</v>
      </c>
      <c r="D58" s="3">
        <v>108</v>
      </c>
      <c r="E58" s="3">
        <f t="shared" si="0"/>
        <v>5292</v>
      </c>
      <c r="F58" s="3">
        <f t="shared" si="1"/>
        <v>2401</v>
      </c>
    </row>
    <row r="59" spans="2:6">
      <c r="B59" s="22"/>
      <c r="C59" s="3">
        <f t="shared" si="2"/>
        <v>50</v>
      </c>
      <c r="D59" s="3">
        <v>97</v>
      </c>
      <c r="E59" s="3">
        <f t="shared" si="0"/>
        <v>4850</v>
      </c>
      <c r="F59" s="3">
        <f t="shared" si="1"/>
        <v>2500</v>
      </c>
    </row>
    <row r="60" spans="2:6">
      <c r="B60" s="22"/>
      <c r="C60" s="3">
        <f t="shared" si="2"/>
        <v>51</v>
      </c>
      <c r="D60" s="3">
        <v>109</v>
      </c>
      <c r="E60" s="3">
        <f t="shared" si="0"/>
        <v>5559</v>
      </c>
      <c r="F60" s="3">
        <f t="shared" si="1"/>
        <v>2601</v>
      </c>
    </row>
    <row r="61" spans="2:6">
      <c r="B61" s="22"/>
      <c r="C61" s="3">
        <f t="shared" si="2"/>
        <v>52</v>
      </c>
      <c r="D61" s="3">
        <v>98</v>
      </c>
      <c r="E61" s="3">
        <f t="shared" si="0"/>
        <v>5096</v>
      </c>
      <c r="F61" s="3">
        <f t="shared" si="1"/>
        <v>2704</v>
      </c>
    </row>
    <row r="62" spans="2:6">
      <c r="B62" s="22"/>
      <c r="C62" s="3">
        <f t="shared" si="2"/>
        <v>53</v>
      </c>
      <c r="D62" s="3">
        <v>100</v>
      </c>
      <c r="E62" s="3">
        <f t="shared" si="0"/>
        <v>5300</v>
      </c>
      <c r="F62" s="3">
        <f t="shared" si="1"/>
        <v>2809</v>
      </c>
    </row>
    <row r="63" spans="2:6">
      <c r="B63" s="22"/>
      <c r="C63" s="3">
        <f t="shared" si="2"/>
        <v>54</v>
      </c>
      <c r="D63" s="3">
        <v>96</v>
      </c>
      <c r="E63" s="3">
        <f t="shared" si="0"/>
        <v>5184</v>
      </c>
      <c r="F63" s="3">
        <f t="shared" si="1"/>
        <v>2916</v>
      </c>
    </row>
    <row r="64" spans="2:6">
      <c r="B64" s="22"/>
      <c r="C64" s="3">
        <f t="shared" si="2"/>
        <v>55</v>
      </c>
      <c r="D64" s="3">
        <v>86</v>
      </c>
      <c r="E64" s="3">
        <f t="shared" si="0"/>
        <v>4730</v>
      </c>
      <c r="F64" s="3">
        <f t="shared" si="1"/>
        <v>3025</v>
      </c>
    </row>
    <row r="65" spans="2:6">
      <c r="B65" s="22"/>
      <c r="C65" s="3">
        <f t="shared" si="2"/>
        <v>56</v>
      </c>
      <c r="D65" s="3">
        <v>59</v>
      </c>
      <c r="E65" s="3">
        <f t="shared" si="0"/>
        <v>3304</v>
      </c>
      <c r="F65" s="3">
        <f t="shared" si="1"/>
        <v>3136</v>
      </c>
    </row>
    <row r="66" spans="2:6">
      <c r="B66" s="22"/>
      <c r="C66" s="3">
        <f t="shared" si="2"/>
        <v>57</v>
      </c>
      <c r="D66" s="3">
        <v>85</v>
      </c>
      <c r="E66" s="3">
        <f t="shared" si="0"/>
        <v>4845</v>
      </c>
      <c r="F66" s="3">
        <f t="shared" si="1"/>
        <v>3249</v>
      </c>
    </row>
    <row r="67" spans="2:6">
      <c r="B67" s="22"/>
      <c r="C67" s="3">
        <f t="shared" si="2"/>
        <v>58</v>
      </c>
      <c r="D67" s="3">
        <v>107</v>
      </c>
      <c r="E67" s="3">
        <f t="shared" si="0"/>
        <v>6206</v>
      </c>
      <c r="F67" s="3">
        <f t="shared" si="1"/>
        <v>3364</v>
      </c>
    </row>
    <row r="68" spans="2:6">
      <c r="B68" s="22"/>
      <c r="C68" s="3">
        <f t="shared" si="2"/>
        <v>59</v>
      </c>
      <c r="D68" s="3">
        <v>103</v>
      </c>
      <c r="E68" s="3">
        <f t="shared" si="0"/>
        <v>6077</v>
      </c>
      <c r="F68" s="3">
        <f t="shared" si="1"/>
        <v>3481</v>
      </c>
    </row>
    <row r="69" spans="2:6">
      <c r="B69" s="23"/>
      <c r="C69" s="15">
        <f t="shared" si="2"/>
        <v>60</v>
      </c>
      <c r="D69" s="15">
        <v>112</v>
      </c>
      <c r="E69" s="15">
        <f t="shared" si="0"/>
        <v>6720</v>
      </c>
      <c r="F69" s="15">
        <f t="shared" si="1"/>
        <v>3600</v>
      </c>
    </row>
    <row r="70" spans="2:6">
      <c r="B70" s="16"/>
      <c r="C70" s="17"/>
      <c r="D70" s="16"/>
      <c r="E70" s="16"/>
      <c r="F70" s="17"/>
    </row>
    <row r="71" spans="2:6" ht="18.75">
      <c r="B71" s="7" t="s">
        <v>18</v>
      </c>
      <c r="C71" s="19">
        <f>SUM(C10:C70)</f>
        <v>1830</v>
      </c>
      <c r="D71" s="12">
        <f>SUM(D10:D69)</f>
        <v>5539</v>
      </c>
      <c r="E71" s="3">
        <f>SUM(E10:E69)</f>
        <v>171561</v>
      </c>
      <c r="F71" s="3">
        <f>SUM(F10:F70)</f>
        <v>73810</v>
      </c>
    </row>
    <row r="72" spans="2:6">
      <c r="C72" t="s">
        <v>31</v>
      </c>
      <c r="D72" t="s">
        <v>32</v>
      </c>
    </row>
    <row r="73" spans="2:6">
      <c r="B73" s="4" t="s">
        <v>14</v>
      </c>
      <c r="C73" s="19">
        <f>AVERAGE(C10:C69)</f>
        <v>30.5</v>
      </c>
      <c r="D73" s="12">
        <f t="shared" ref="D73:E73" si="3">AVERAGE(D10:D69)</f>
        <v>92.316666666666663</v>
      </c>
      <c r="E73" s="16"/>
      <c r="F73" s="25"/>
    </row>
    <row r="75" spans="2:6">
      <c r="B75" s="2" t="s">
        <v>19</v>
      </c>
      <c r="C75" s="18">
        <f>COVAR(C10:C69,D10:D69)</f>
        <v>43.69166666666667</v>
      </c>
    </row>
    <row r="76" spans="2:6">
      <c r="B76" s="2" t="s">
        <v>20</v>
      </c>
      <c r="C76" s="18">
        <f>VAR(C10:C69)</f>
        <v>305</v>
      </c>
    </row>
    <row r="77" spans="2:6">
      <c r="B77" s="5" t="s">
        <v>21</v>
      </c>
      <c r="C77" s="18">
        <f>VAR(D10:D69)</f>
        <v>184.72853107344639</v>
      </c>
    </row>
    <row r="78" spans="2:6">
      <c r="B78" s="5" t="s">
        <v>16</v>
      </c>
      <c r="C78" s="18">
        <f>C75/C76</f>
        <v>0.1432513661202186</v>
      </c>
    </row>
  </sheetData>
  <mergeCells count="5">
    <mergeCell ref="B10:B21"/>
    <mergeCell ref="B22:B33"/>
    <mergeCell ref="B34:B45"/>
    <mergeCell ref="B46:B57"/>
    <mergeCell ref="B58:B6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3:J64"/>
  <sheetViews>
    <sheetView workbookViewId="0">
      <selection activeCell="G5" sqref="G5"/>
    </sheetView>
  </sheetViews>
  <sheetFormatPr baseColWidth="10" defaultRowHeight="15"/>
  <cols>
    <col min="10" max="10" width="12.7109375" bestFit="1" customWidth="1"/>
  </cols>
  <sheetData>
    <row r="3" spans="3:10">
      <c r="G3" s="24" t="s">
        <v>28</v>
      </c>
      <c r="H3" s="24"/>
      <c r="I3" s="24"/>
      <c r="J3" s="24"/>
    </row>
    <row r="4" spans="3:10">
      <c r="C4" s="2"/>
      <c r="D4" s="4" t="s">
        <v>29</v>
      </c>
      <c r="E4" s="4" t="s">
        <v>30</v>
      </c>
      <c r="F4" s="2"/>
      <c r="G4" s="2" t="s">
        <v>16</v>
      </c>
      <c r="H4" s="2"/>
      <c r="I4" s="2"/>
      <c r="J4" s="2"/>
    </row>
    <row r="5" spans="3:10">
      <c r="D5" s="3">
        <v>1</v>
      </c>
      <c r="E5" s="12">
        <v>96</v>
      </c>
      <c r="G5">
        <f t="array" ref="G5">LINEST(E5:E64,D5:D64)</f>
        <v>0.14567935537649346</v>
      </c>
    </row>
    <row r="6" spans="3:10">
      <c r="D6" s="3">
        <f>D5+1</f>
        <v>2</v>
      </c>
      <c r="E6" s="3">
        <v>88</v>
      </c>
    </row>
    <row r="7" spans="3:10">
      <c r="D7" s="3">
        <f t="shared" ref="D7:D64" si="0">D6+1</f>
        <v>3</v>
      </c>
      <c r="E7" s="3">
        <v>100</v>
      </c>
    </row>
    <row r="8" spans="3:10">
      <c r="D8" s="3">
        <f t="shared" si="0"/>
        <v>4</v>
      </c>
      <c r="E8" s="3">
        <v>89</v>
      </c>
    </row>
    <row r="9" spans="3:10">
      <c r="D9" s="3">
        <f t="shared" si="0"/>
        <v>5</v>
      </c>
      <c r="E9" s="3">
        <v>91</v>
      </c>
    </row>
    <row r="10" spans="3:10">
      <c r="D10" s="3">
        <f t="shared" si="0"/>
        <v>6</v>
      </c>
      <c r="E10" s="3">
        <v>88</v>
      </c>
    </row>
    <row r="11" spans="3:10">
      <c r="D11" s="3">
        <f t="shared" si="0"/>
        <v>7</v>
      </c>
      <c r="E11" s="3">
        <v>78</v>
      </c>
    </row>
    <row r="12" spans="3:10">
      <c r="D12" s="3">
        <f t="shared" si="0"/>
        <v>8</v>
      </c>
      <c r="E12" s="3">
        <v>55</v>
      </c>
    </row>
    <row r="13" spans="3:10">
      <c r="D13" s="3">
        <f t="shared" si="0"/>
        <v>9</v>
      </c>
      <c r="E13" s="3">
        <v>83</v>
      </c>
    </row>
    <row r="14" spans="3:10">
      <c r="D14" s="3">
        <f t="shared" si="0"/>
        <v>10</v>
      </c>
      <c r="E14" s="3">
        <v>98</v>
      </c>
    </row>
    <row r="15" spans="3:10">
      <c r="D15" s="3">
        <f t="shared" si="0"/>
        <v>11</v>
      </c>
      <c r="E15" s="3">
        <v>95</v>
      </c>
    </row>
    <row r="16" spans="3:10">
      <c r="D16" s="3">
        <f t="shared" si="0"/>
        <v>12</v>
      </c>
      <c r="E16" s="3">
        <v>104</v>
      </c>
    </row>
    <row r="17" spans="4:5">
      <c r="D17" s="3">
        <f t="shared" si="0"/>
        <v>13</v>
      </c>
      <c r="E17" s="3">
        <v>100</v>
      </c>
    </row>
    <row r="18" spans="4:5">
      <c r="D18" s="3">
        <f t="shared" si="0"/>
        <v>14</v>
      </c>
      <c r="E18" s="3">
        <v>90</v>
      </c>
    </row>
    <row r="19" spans="4:5">
      <c r="D19" s="3">
        <f t="shared" si="0"/>
        <v>15</v>
      </c>
      <c r="E19" s="3">
        <v>102</v>
      </c>
    </row>
    <row r="20" spans="4:5">
      <c r="D20" s="3">
        <f t="shared" si="0"/>
        <v>16</v>
      </c>
      <c r="E20" s="3">
        <v>92</v>
      </c>
    </row>
    <row r="21" spans="4:5">
      <c r="D21" s="3">
        <f t="shared" si="0"/>
        <v>17</v>
      </c>
      <c r="E21" s="3">
        <v>95</v>
      </c>
    </row>
    <row r="22" spans="4:5">
      <c r="D22" s="3">
        <f t="shared" si="0"/>
        <v>18</v>
      </c>
      <c r="E22" s="3">
        <v>90</v>
      </c>
    </row>
    <row r="23" spans="4:5">
      <c r="D23" s="3">
        <f t="shared" si="0"/>
        <v>19</v>
      </c>
      <c r="E23" s="3">
        <v>77</v>
      </c>
    </row>
    <row r="24" spans="4:5">
      <c r="D24" s="3">
        <f t="shared" si="0"/>
        <v>20</v>
      </c>
      <c r="E24" s="3">
        <v>58</v>
      </c>
    </row>
    <row r="25" spans="4:5">
      <c r="D25" s="3">
        <f t="shared" si="0"/>
        <v>21</v>
      </c>
      <c r="E25" s="3">
        <v>72</v>
      </c>
    </row>
    <row r="26" spans="4:5">
      <c r="D26" s="3">
        <f t="shared" si="0"/>
        <v>22</v>
      </c>
      <c r="E26" s="3">
        <v>99</v>
      </c>
    </row>
    <row r="27" spans="4:5">
      <c r="D27" s="3">
        <f t="shared" si="0"/>
        <v>23</v>
      </c>
      <c r="E27" s="3">
        <v>97</v>
      </c>
    </row>
    <row r="28" spans="4:5">
      <c r="D28" s="3">
        <f t="shared" si="0"/>
        <v>24</v>
      </c>
      <c r="E28" s="3">
        <v>105</v>
      </c>
    </row>
    <row r="29" spans="4:5">
      <c r="D29" s="3">
        <f t="shared" si="0"/>
        <v>25</v>
      </c>
      <c r="E29" s="3">
        <v>100</v>
      </c>
    </row>
    <row r="30" spans="4:5">
      <c r="D30" s="3">
        <f t="shared" si="0"/>
        <v>26</v>
      </c>
      <c r="E30" s="3">
        <v>96</v>
      </c>
    </row>
    <row r="31" spans="4:5">
      <c r="D31" s="3">
        <f t="shared" si="0"/>
        <v>27</v>
      </c>
      <c r="E31" s="3">
        <v>102</v>
      </c>
    </row>
    <row r="32" spans="4:5">
      <c r="D32" s="3">
        <f t="shared" si="0"/>
        <v>28</v>
      </c>
      <c r="E32" s="3">
        <v>91</v>
      </c>
    </row>
    <row r="33" spans="4:5">
      <c r="D33" s="3">
        <f t="shared" si="0"/>
        <v>29</v>
      </c>
      <c r="E33" s="3">
        <v>94</v>
      </c>
    </row>
    <row r="34" spans="4:5">
      <c r="D34" s="3">
        <f t="shared" si="0"/>
        <v>30</v>
      </c>
      <c r="E34" s="3">
        <v>93</v>
      </c>
    </row>
    <row r="35" spans="4:5">
      <c r="D35" s="3">
        <f t="shared" si="0"/>
        <v>31</v>
      </c>
      <c r="E35" s="3">
        <v>80</v>
      </c>
    </row>
    <row r="36" spans="4:5">
      <c r="D36" s="3">
        <f t="shared" si="0"/>
        <v>32</v>
      </c>
      <c r="E36" s="3">
        <v>59</v>
      </c>
    </row>
    <row r="37" spans="4:5">
      <c r="D37" s="3">
        <f t="shared" si="0"/>
        <v>33</v>
      </c>
      <c r="E37" s="3">
        <v>82</v>
      </c>
    </row>
    <row r="38" spans="4:5">
      <c r="D38" s="3">
        <f t="shared" si="0"/>
        <v>34</v>
      </c>
      <c r="E38" s="3">
        <v>104</v>
      </c>
    </row>
    <row r="39" spans="4:5">
      <c r="D39" s="3">
        <f t="shared" si="0"/>
        <v>35</v>
      </c>
      <c r="E39" s="3">
        <v>104</v>
      </c>
    </row>
    <row r="40" spans="4:5">
      <c r="D40" s="3">
        <f t="shared" si="0"/>
        <v>36</v>
      </c>
      <c r="E40" s="3">
        <v>110</v>
      </c>
    </row>
    <row r="41" spans="4:5">
      <c r="D41" s="3">
        <f t="shared" si="0"/>
        <v>37</v>
      </c>
      <c r="E41" s="3">
        <v>106</v>
      </c>
    </row>
    <row r="42" spans="4:5">
      <c r="D42" s="3">
        <f t="shared" si="0"/>
        <v>38</v>
      </c>
      <c r="E42" s="3">
        <v>96</v>
      </c>
    </row>
    <row r="43" spans="4:5">
      <c r="D43" s="3">
        <f t="shared" si="0"/>
        <v>39</v>
      </c>
      <c r="E43" s="3">
        <v>105</v>
      </c>
    </row>
    <row r="44" spans="4:5">
      <c r="D44" s="3">
        <f t="shared" si="0"/>
        <v>40</v>
      </c>
      <c r="E44" s="3">
        <v>93</v>
      </c>
    </row>
    <row r="45" spans="4:5">
      <c r="D45" s="3">
        <f t="shared" si="0"/>
        <v>41</v>
      </c>
      <c r="E45" s="3">
        <v>99</v>
      </c>
    </row>
    <row r="46" spans="4:5">
      <c r="D46" s="3">
        <f t="shared" si="0"/>
        <v>42</v>
      </c>
      <c r="E46" s="3">
        <v>92</v>
      </c>
    </row>
    <row r="47" spans="4:5">
      <c r="D47" s="3">
        <f t="shared" si="0"/>
        <v>43</v>
      </c>
      <c r="E47" s="3">
        <v>83</v>
      </c>
    </row>
    <row r="48" spans="4:5">
      <c r="D48" s="3">
        <f t="shared" si="0"/>
        <v>44</v>
      </c>
      <c r="E48" s="3">
        <v>58</v>
      </c>
    </row>
    <row r="49" spans="4:5">
      <c r="D49" s="3">
        <f t="shared" si="0"/>
        <v>45</v>
      </c>
      <c r="E49" s="3">
        <v>86</v>
      </c>
    </row>
    <row r="50" spans="4:5">
      <c r="D50" s="3">
        <f t="shared" si="0"/>
        <v>46</v>
      </c>
      <c r="E50" s="3">
        <v>97</v>
      </c>
    </row>
    <row r="51" spans="4:5">
      <c r="D51" s="3">
        <f t="shared" si="0"/>
        <v>47</v>
      </c>
      <c r="E51" s="3">
        <v>101</v>
      </c>
    </row>
    <row r="52" spans="4:5">
      <c r="D52" s="3">
        <f t="shared" si="0"/>
        <v>48</v>
      </c>
      <c r="E52" s="3">
        <v>106</v>
      </c>
    </row>
    <row r="53" spans="4:5">
      <c r="D53" s="3">
        <f t="shared" si="0"/>
        <v>49</v>
      </c>
      <c r="E53" s="3">
        <v>108</v>
      </c>
    </row>
    <row r="54" spans="4:5">
      <c r="D54" s="3">
        <f t="shared" si="0"/>
        <v>50</v>
      </c>
      <c r="E54" s="3">
        <v>97</v>
      </c>
    </row>
    <row r="55" spans="4:5">
      <c r="D55" s="3">
        <f t="shared" si="0"/>
        <v>51</v>
      </c>
      <c r="E55" s="3">
        <v>109</v>
      </c>
    </row>
    <row r="56" spans="4:5">
      <c r="D56" s="3">
        <f t="shared" si="0"/>
        <v>52</v>
      </c>
      <c r="E56" s="3">
        <v>98</v>
      </c>
    </row>
    <row r="57" spans="4:5">
      <c r="D57" s="3">
        <f t="shared" si="0"/>
        <v>53</v>
      </c>
      <c r="E57" s="3">
        <v>100</v>
      </c>
    </row>
    <row r="58" spans="4:5">
      <c r="D58" s="3">
        <f t="shared" si="0"/>
        <v>54</v>
      </c>
      <c r="E58" s="3">
        <v>96</v>
      </c>
    </row>
    <row r="59" spans="4:5">
      <c r="D59" s="3">
        <f t="shared" si="0"/>
        <v>55</v>
      </c>
      <c r="E59" s="3">
        <v>86</v>
      </c>
    </row>
    <row r="60" spans="4:5">
      <c r="D60" s="3">
        <f t="shared" si="0"/>
        <v>56</v>
      </c>
      <c r="E60" s="3">
        <v>59</v>
      </c>
    </row>
    <row r="61" spans="4:5">
      <c r="D61" s="3">
        <f t="shared" si="0"/>
        <v>57</v>
      </c>
      <c r="E61" s="3">
        <v>85</v>
      </c>
    </row>
    <row r="62" spans="4:5">
      <c r="D62" s="3">
        <f t="shared" si="0"/>
        <v>58</v>
      </c>
      <c r="E62" s="3">
        <v>107</v>
      </c>
    </row>
    <row r="63" spans="4:5">
      <c r="D63" s="3">
        <f t="shared" si="0"/>
        <v>59</v>
      </c>
      <c r="E63" s="3">
        <v>103</v>
      </c>
    </row>
    <row r="64" spans="4:5">
      <c r="D64" s="15">
        <f t="shared" si="0"/>
        <v>60</v>
      </c>
      <c r="E64" s="15">
        <v>112</v>
      </c>
    </row>
  </sheetData>
  <mergeCells count="1">
    <mergeCell ref="G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graphique </vt:lpstr>
      <vt:lpstr>Feuil3</vt:lpstr>
    </vt:vector>
  </TitlesOfParts>
  <Company>Ministère de l'interieur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hmarbouhi</dc:creator>
  <cp:lastModifiedBy>Aziz</cp:lastModifiedBy>
  <dcterms:created xsi:type="dcterms:W3CDTF">2012-02-27T11:49:51Z</dcterms:created>
  <dcterms:modified xsi:type="dcterms:W3CDTF">2012-03-01T13:54:14Z</dcterms:modified>
</cp:coreProperties>
</file>