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micropolegroup-my.sharepoint.com/personal/pcouedel_micropole_com/Documents/Bureau/test/"/>
    </mc:Choice>
  </mc:AlternateContent>
  <xr:revisionPtr revIDLastSave="3" documentId="8_{E39B0708-1772-4547-B14E-16DB7115DE83}" xr6:coauthVersionLast="45" xr6:coauthVersionMax="45" xr10:uidLastSave="{F1C00136-B7D6-478B-AE6C-F45A75FDDE6C}"/>
  <bookViews>
    <workbookView xWindow="-108" yWindow="-13068" windowWidth="23256" windowHeight="12576" xr2:uid="{8A97058A-5E54-4E8C-9109-171B9428AAC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11" i="1" l="1"/>
  <c r="L10" i="1"/>
  <c r="L9" i="1"/>
  <c r="L8" i="1"/>
  <c r="L7" i="1"/>
  <c r="L2" i="1" a="1"/>
  <c r="L2" i="1" s="1"/>
  <c r="I2" i="1"/>
  <c r="H2" i="1"/>
  <c r="G2" i="1"/>
  <c r="J2" i="1" l="1"/>
  <c r="K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<sst xmlns="http://schemas.openxmlformats.org/spreadsheetml/2006/main" count="31" uniqueCount="23">
  <si>
    <t>Investissement</t>
  </si>
  <si>
    <t>Qte détenue</t>
  </si>
  <si>
    <t>Total Vente</t>
  </si>
  <si>
    <t>Gain</t>
  </si>
  <si>
    <t>Total argent investit</t>
  </si>
  <si>
    <t>Moyenne monnaie</t>
  </si>
  <si>
    <t>Taxe retrait</t>
  </si>
  <si>
    <t>N</t>
  </si>
  <si>
    <t>Date</t>
  </si>
  <si>
    <t>Transaction</t>
  </si>
  <si>
    <t>Cryto utilisée</t>
  </si>
  <si>
    <t>Argent investi</t>
  </si>
  <si>
    <t>Qté Achétée</t>
  </si>
  <si>
    <t>Taxes achat</t>
  </si>
  <si>
    <t>Cours d'achat</t>
  </si>
  <si>
    <t>Pourcentage</t>
  </si>
  <si>
    <t>Montant monnaie</t>
  </si>
  <si>
    <t>Achat</t>
  </si>
  <si>
    <t>EURO</t>
  </si>
  <si>
    <t/>
  </si>
  <si>
    <t>Vente</t>
  </si>
  <si>
    <t>Transfert</t>
  </si>
  <si>
    <t>BCH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</si>
</sst>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000000\ _€"/>
    <numFmt numFmtId="165" formatCode="0.0000000"/>
    <numFmt numFmtId="166" formatCode="#,##0.00\ &quot;€&quot;"/>
    <numFmt numFmtId="167" formatCode="#,##0.00000000_ ;\-#,##0.00000000\ "/>
    <numFmt numFmtId="168" formatCode="0.000000"/>
    <numFmt numFmtId="169" formatCode="_-* #,##0.0000\ &quot;€&quot;_-;\-* #,##0.0000\ &quot;€&quot;_-;_-* &quot;-&quot;????\ &quot;€&quot;_-;_-@_-"/>
    <numFmt numFmtId="170" formatCode="_-[$$-409]* #,##0.0000_ ;_-[$$-409]* \-#,##0.0000\ ;_-[$$-409]* &quot;-&quot;????_ ;_-@_ 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7">
    <xf numFmtId="0" fontId="0" fillId="0" borderId="0" xfId="0"/>
    <xf numFmtId="1" fontId="3" fillId="0" borderId="0" xfId="0" applyNumberFormat="1" applyFont="1" applyAlignment="1">
      <alignment horizontal="center"/>
    </xf>
    <xf numFmtId="14" fontId="3" fillId="0" borderId="0" xfId="0" applyNumberFormat="1" applyFont="1"/>
    <xf numFmtId="4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44" fontId="4" fillId="3" borderId="3" xfId="1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10" fontId="4" fillId="3" borderId="3" xfId="0" applyNumberFormat="1" applyFont="1" applyFill="1" applyBorder="1" applyAlignment="1">
      <alignment horizontal="center" vertical="center"/>
    </xf>
    <xf numFmtId="164" fontId="4" fillId="3" borderId="3" xfId="0" applyNumberFormat="1" applyFont="1" applyFill="1" applyBorder="1" applyAlignment="1">
      <alignment horizontal="center" vertical="center"/>
    </xf>
    <xf numFmtId="10" fontId="3" fillId="0" borderId="0" xfId="0" applyNumberFormat="1" applyFont="1" applyAlignment="1">
      <alignment horizontal="center"/>
    </xf>
    <xf numFmtId="44" fontId="3" fillId="4" borderId="3" xfId="1" applyFont="1" applyFill="1" applyBorder="1" applyAlignment="1">
      <alignment horizontal="center" vertical="top"/>
    </xf>
    <xf numFmtId="165" fontId="3" fillId="4" borderId="3" xfId="0" applyNumberFormat="1" applyFont="1" applyFill="1" applyBorder="1" applyAlignment="1">
      <alignment horizontal="center" vertical="center"/>
    </xf>
    <xf numFmtId="166" fontId="3" fillId="4" borderId="3" xfId="0" applyNumberFormat="1" applyFont="1" applyFill="1" applyBorder="1" applyAlignment="1">
      <alignment horizontal="center" vertical="center"/>
    </xf>
    <xf numFmtId="4" fontId="3" fillId="4" borderId="3" xfId="0" applyNumberFormat="1" applyFont="1" applyFill="1" applyBorder="1" applyAlignment="1">
      <alignment horizontal="center" vertical="center"/>
    </xf>
    <xf numFmtId="167" fontId="3" fillId="4" borderId="3" xfId="0" applyNumberFormat="1" applyFont="1" applyFill="1" applyBorder="1" applyAlignment="1">
      <alignment horizontal="center" vertical="center"/>
    </xf>
    <xf numFmtId="49" fontId="3" fillId="0" borderId="0" xfId="0" applyNumberFormat="1" applyFont="1" applyAlignment="1">
      <alignment horizontal="center"/>
    </xf>
    <xf numFmtId="44" fontId="3" fillId="0" borderId="0" xfId="1" applyFont="1" applyBorder="1"/>
    <xf numFmtId="0" fontId="3" fillId="0" borderId="0" xfId="0" applyFont="1" applyAlignment="1">
      <alignment horizontal="right"/>
    </xf>
    <xf numFmtId="10" fontId="3" fillId="0" borderId="0" xfId="0" applyNumberFormat="1" applyFont="1" applyAlignment="1">
      <alignment horizontal="right"/>
    </xf>
    <xf numFmtId="164" fontId="3" fillId="0" borderId="0" xfId="0" applyNumberFormat="1" applyFont="1"/>
    <xf numFmtId="10" fontId="3" fillId="0" borderId="0" xfId="0" applyNumberFormat="1" applyFont="1"/>
    <xf numFmtId="168" fontId="3" fillId="0" borderId="0" xfId="0" applyNumberFormat="1" applyFont="1"/>
    <xf numFmtId="0" fontId="3" fillId="5" borderId="0" xfId="0" applyFont="1" applyFill="1" applyAlignment="1">
      <alignment horizontal="center"/>
    </xf>
    <xf numFmtId="0" fontId="3" fillId="0" borderId="0" xfId="0" applyFont="1"/>
    <xf numFmtId="44" fontId="3" fillId="0" borderId="0" xfId="1" applyFont="1"/>
    <xf numFmtId="0" fontId="5" fillId="6" borderId="0" xfId="0" applyFont="1" applyFill="1" applyAlignment="1">
      <alignment horizontal="center"/>
    </xf>
    <xf numFmtId="1" fontId="4" fillId="3" borderId="5" xfId="0" applyNumberFormat="1" applyFont="1" applyFill="1" applyBorder="1" applyAlignment="1">
      <alignment horizontal="center"/>
    </xf>
    <xf numFmtId="14" fontId="4" fillId="3" borderId="8" xfId="0" applyNumberFormat="1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44" fontId="4" fillId="3" borderId="8" xfId="1" applyFont="1" applyFill="1" applyBorder="1" applyAlignment="1">
      <alignment horizontal="center"/>
    </xf>
    <xf numFmtId="10" fontId="4" fillId="3" borderId="8" xfId="0" applyNumberFormat="1" applyFont="1" applyFill="1" applyBorder="1" applyAlignment="1">
      <alignment horizontal="center"/>
    </xf>
    <xf numFmtId="164" fontId="4" fillId="3" borderId="8" xfId="0" applyNumberFormat="1" applyFont="1" applyFill="1" applyBorder="1" applyAlignment="1">
      <alignment horizontal="center"/>
    </xf>
    <xf numFmtId="168" fontId="4" fillId="3" borderId="8" xfId="0" applyNumberFormat="1" applyFont="1" applyFill="1" applyBorder="1" applyAlignment="1">
      <alignment horizontal="center"/>
    </xf>
    <xf numFmtId="0" fontId="4" fillId="6" borderId="0" xfId="0" applyFont="1" applyFill="1" applyAlignment="1">
      <alignment horizontal="center"/>
    </xf>
    <xf numFmtId="1" fontId="3" fillId="0" borderId="9" xfId="0" applyNumberFormat="1" applyFont="1" applyBorder="1" applyAlignment="1">
      <alignment horizontal="center"/>
    </xf>
    <xf numFmtId="14" fontId="3" fillId="0" borderId="10" xfId="0" applyNumberFormat="1" applyFont="1" applyBorder="1"/>
    <xf numFmtId="14" fontId="3" fillId="0" borderId="11" xfId="0" applyNumberFormat="1" applyFont="1" applyBorder="1" applyAlignment="1">
      <alignment horizontal="center"/>
    </xf>
    <xf numFmtId="44" fontId="3" fillId="0" borderId="12" xfId="1" applyFont="1" applyBorder="1"/>
    <xf numFmtId="0" fontId="3" fillId="0" borderId="12" xfId="0" applyFont="1" applyBorder="1" applyAlignment="1">
      <alignment horizontal="right"/>
    </xf>
    <xf numFmtId="10" fontId="3" fillId="0" borderId="12" xfId="0" applyNumberFormat="1" applyFont="1" applyBorder="1" applyAlignment="1">
      <alignment horizontal="right"/>
    </xf>
    <xf numFmtId="164" fontId="3" fillId="4" borderId="12" xfId="0" applyNumberFormat="1" applyFont="1" applyFill="1" applyBorder="1"/>
    <xf numFmtId="10" fontId="3" fillId="4" borderId="12" xfId="0" applyNumberFormat="1" applyFont="1" applyFill="1" applyBorder="1"/>
    <xf numFmtId="168" fontId="3" fillId="4" borderId="12" xfId="0" applyNumberFormat="1" applyFont="1" applyFill="1" applyBorder="1"/>
    <xf numFmtId="169" fontId="6" fillId="6" borderId="0" xfId="0" applyNumberFormat="1" applyFont="1" applyFill="1"/>
    <xf numFmtId="14" fontId="3" fillId="0" borderId="13" xfId="0" applyNumberFormat="1" applyFont="1" applyBorder="1"/>
    <xf numFmtId="14" fontId="3" fillId="0" borderId="14" xfId="0" applyNumberFormat="1" applyFont="1" applyBorder="1" applyAlignment="1">
      <alignment horizontal="center"/>
    </xf>
    <xf numFmtId="7" fontId="3" fillId="0" borderId="3" xfId="1" applyNumberFormat="1" applyFont="1" applyBorder="1"/>
    <xf numFmtId="0" fontId="3" fillId="0" borderId="3" xfId="0" applyFont="1" applyBorder="1" applyAlignment="1">
      <alignment horizontal="right"/>
    </xf>
    <xf numFmtId="10" fontId="3" fillId="0" borderId="3" xfId="0" applyNumberFormat="1" applyFont="1" applyBorder="1" applyAlignment="1">
      <alignment horizontal="right"/>
    </xf>
    <xf numFmtId="164" fontId="3" fillId="4" borderId="3" xfId="0" applyNumberFormat="1" applyFont="1" applyFill="1" applyBorder="1"/>
    <xf numFmtId="44" fontId="3" fillId="0" borderId="3" xfId="1" applyFont="1" applyBorder="1"/>
    <xf numFmtId="170" fontId="6" fillId="6" borderId="0" xfId="0" applyNumberFormat="1" applyFont="1" applyFill="1"/>
    <xf numFmtId="0" fontId="3" fillId="0" borderId="14" xfId="0" applyFont="1" applyBorder="1" applyAlignment="1">
      <alignment horizontal="center"/>
    </xf>
    <xf numFmtId="1" fontId="3" fillId="0" borderId="15" xfId="0" applyNumberFormat="1" applyFont="1" applyBorder="1" applyAlignment="1">
      <alignment horizontal="center"/>
    </xf>
    <xf numFmtId="14" fontId="3" fillId="0" borderId="16" xfId="0" applyNumberFormat="1" applyFont="1" applyBorder="1"/>
    <xf numFmtId="0" fontId="3" fillId="0" borderId="17" xfId="0" applyFont="1" applyBorder="1" applyAlignment="1">
      <alignment horizontal="center"/>
    </xf>
    <xf numFmtId="44" fontId="3" fillId="0" borderId="18" xfId="1" applyFont="1" applyBorder="1"/>
    <xf numFmtId="0" fontId="3" fillId="0" borderId="18" xfId="0" applyFont="1" applyBorder="1" applyAlignment="1">
      <alignment horizontal="right"/>
    </xf>
    <xf numFmtId="10" fontId="3" fillId="0" borderId="18" xfId="0" applyNumberFormat="1" applyFont="1" applyBorder="1" applyAlignment="1">
      <alignment horizontal="right"/>
    </xf>
    <xf numFmtId="164" fontId="3" fillId="4" borderId="18" xfId="0" applyNumberFormat="1" applyFont="1" applyFill="1" applyBorder="1"/>
    <xf numFmtId="10" fontId="3" fillId="4" borderId="19" xfId="0" applyNumberFormat="1" applyFont="1" applyFill="1" applyBorder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1"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5E8AEE-349E-434C-9D1A-9CA1E8728905}">
  <dimension ref="A1:L11"/>
  <sheetViews>
    <sheetView tabSelected="1" workbookViewId="0">
      <selection activeCell="G9" sqref="G9"/>
    </sheetView>
  </sheetViews>
  <sheetFormatPr baseColWidth="10" defaultRowHeight="14.5" x14ac:dyDescent="0.35"/>
  <cols>
    <col min="4" max="4" width="11.54296875" bestFit="1" customWidth="1"/>
    <col min="7" max="7" width="16" bestFit="1" customWidth="1"/>
    <col min="10" max="10" width="18" bestFit="1" customWidth="1"/>
    <col min="12" max="12" width="18.26953125" customWidth="1"/>
  </cols>
  <sheetData>
    <row r="1" spans="1:12" ht="15.5" x14ac:dyDescent="0.35">
      <c r="A1" s="61"/>
      <c r="B1" s="62"/>
      <c r="C1" s="1"/>
      <c r="D1" s="2"/>
      <c r="E1" s="3"/>
      <c r="F1" s="4"/>
      <c r="G1" s="5" t="s">
        <v>0</v>
      </c>
      <c r="H1" s="6" t="s">
        <v>1</v>
      </c>
      <c r="I1" s="7" t="s">
        <v>2</v>
      </c>
      <c r="J1" s="8" t="s">
        <v>3</v>
      </c>
      <c r="K1" s="8" t="s">
        <v>4</v>
      </c>
      <c r="L1" s="8" t="s">
        <v>5</v>
      </c>
    </row>
    <row r="2" spans="1:12" ht="15.5" x14ac:dyDescent="0.35">
      <c r="A2" s="63"/>
      <c r="B2" s="64"/>
      <c r="C2" s="1"/>
      <c r="D2" s="2" t="s">
        <v>6</v>
      </c>
      <c r="E2" s="9">
        <v>1.4999999999999999E-2</v>
      </c>
      <c r="F2" s="4"/>
      <c r="G2" s="10">
        <f>SUMIF(E7:E12,"&lt;&gt;Vente",G7:G12)</f>
        <v>641.16800000000001</v>
      </c>
      <c r="H2" s="11">
        <f>(SUMIF(E7:E11,"Achat",H7:H11)+SUMIF(E7:E11,"Transfert",H7:H11))+SUMIF(E7:E11,"Vente",H7:H11)</f>
        <v>1.3671406895670793E-2</v>
      </c>
      <c r="I2" s="12">
        <f>-(SUMIFS(G7:G12,E7:E12,"Vente"))</f>
        <v>200</v>
      </c>
      <c r="J2" s="13" t="str">
        <f>IF(I2-G2&lt;0,"",I2-G2)</f>
        <v/>
      </c>
      <c r="K2" s="12">
        <f>IF(G2+I2&lt;0,"",G2+I2)</f>
        <v>841.16800000000001</v>
      </c>
      <c r="L2" s="14" cm="1">
        <f t="array" ref="L2">IF(SUMPRODUCT((J7:J17&gt;0)*(E7:E17&lt;"Vente")*G7:G17)=0,"",SUMPRODUCT((J7:J17&gt;0)*(E7:E17&lt;"Vente")*G7:G17*J7:J17)/SUMPRODUCT((J7:J17&gt;0)*(E7:E17&lt;"Vente")*G7:G17))</f>
        <v>21776.316837796025</v>
      </c>
    </row>
    <row r="3" spans="1:12" ht="16" thickBot="1" x14ac:dyDescent="0.4">
      <c r="A3" s="65"/>
      <c r="B3" s="66"/>
      <c r="C3" s="1"/>
      <c r="D3" s="2"/>
      <c r="E3" s="15"/>
      <c r="F3" s="4"/>
      <c r="G3" s="16"/>
      <c r="H3" s="17"/>
      <c r="I3" s="18"/>
      <c r="J3" s="19"/>
      <c r="K3" s="20"/>
      <c r="L3" s="21"/>
    </row>
    <row r="4" spans="1:12" ht="15.5" x14ac:dyDescent="0.35">
      <c r="A4" s="22"/>
      <c r="B4" s="23"/>
      <c r="C4" s="1"/>
      <c r="D4" s="2"/>
      <c r="E4" s="4"/>
      <c r="F4" s="4"/>
      <c r="G4" s="16"/>
      <c r="H4" s="17"/>
      <c r="I4" s="18"/>
      <c r="J4" s="19"/>
      <c r="K4" s="20"/>
      <c r="L4" s="21"/>
    </row>
    <row r="5" spans="1:12" ht="15.5" x14ac:dyDescent="0.35">
      <c r="A5" s="23"/>
      <c r="B5" s="23"/>
      <c r="C5" s="1"/>
      <c r="D5" s="2"/>
      <c r="E5" s="4"/>
      <c r="F5" s="4"/>
      <c r="G5" s="24"/>
      <c r="H5" s="17"/>
      <c r="I5" s="18"/>
      <c r="J5" s="19"/>
      <c r="K5" s="20"/>
      <c r="L5" s="21"/>
    </row>
    <row r="6" spans="1:12" ht="16" thickBot="1" x14ac:dyDescent="0.4">
      <c r="A6" s="25"/>
      <c r="B6" s="23"/>
      <c r="C6" s="26" t="s">
        <v>7</v>
      </c>
      <c r="D6" s="27" t="s">
        <v>8</v>
      </c>
      <c r="E6" s="28" t="s">
        <v>9</v>
      </c>
      <c r="F6" s="28" t="s">
        <v>10</v>
      </c>
      <c r="G6" s="29" t="s">
        <v>11</v>
      </c>
      <c r="H6" s="28" t="s">
        <v>12</v>
      </c>
      <c r="I6" s="30" t="s">
        <v>13</v>
      </c>
      <c r="J6" s="31" t="s">
        <v>14</v>
      </c>
      <c r="K6" s="30" t="s">
        <v>15</v>
      </c>
      <c r="L6" s="32" t="s">
        <v>16</v>
      </c>
    </row>
    <row r="7" spans="1:12" ht="15.5" x14ac:dyDescent="0.35">
      <c r="A7" s="33"/>
      <c r="B7" s="23"/>
      <c r="C7" s="34">
        <v>14</v>
      </c>
      <c r="D7" s="35">
        <v>44179</v>
      </c>
      <c r="E7" s="36" t="s">
        <v>17</v>
      </c>
      <c r="F7" s="36" t="s">
        <v>18</v>
      </c>
      <c r="G7" s="37">
        <v>250</v>
      </c>
      <c r="H7" s="38">
        <v>3.0872100407431458E-3</v>
      </c>
      <c r="I7" s="39" t="s">
        <v>19</v>
      </c>
      <c r="J7" s="40">
        <v>16195.852999999999</v>
      </c>
      <c r="K7" s="41"/>
      <c r="L7" s="42" t="str">
        <f t="shared" ref="L7:L11" si="0">IF(K7="","",(K7*J7)+J7)</f>
        <v/>
      </c>
    </row>
    <row r="8" spans="1:12" ht="15.5" x14ac:dyDescent="0.35">
      <c r="A8" s="43"/>
      <c r="B8" s="23"/>
      <c r="C8" s="34">
        <v>15</v>
      </c>
      <c r="D8" s="44">
        <v>44187</v>
      </c>
      <c r="E8" s="45" t="s">
        <v>20</v>
      </c>
      <c r="F8" s="45" t="s">
        <v>18</v>
      </c>
      <c r="G8" s="46">
        <v>-200</v>
      </c>
      <c r="H8" s="47">
        <v>-4.7028366361006674E-4</v>
      </c>
      <c r="I8" s="48" t="s">
        <v>19</v>
      </c>
      <c r="J8" s="49">
        <v>19137.385999999999</v>
      </c>
      <c r="K8" s="41"/>
      <c r="L8" s="42" t="str">
        <f t="shared" si="0"/>
        <v/>
      </c>
    </row>
    <row r="9" spans="1:12" ht="15.5" x14ac:dyDescent="0.35">
      <c r="A9" s="33"/>
      <c r="B9" s="23"/>
      <c r="C9" s="34">
        <v>17</v>
      </c>
      <c r="D9" s="44">
        <v>44196</v>
      </c>
      <c r="E9" s="45" t="s">
        <v>21</v>
      </c>
      <c r="F9" s="45" t="s">
        <v>22</v>
      </c>
      <c r="G9" s="50">
        <v>140</v>
      </c>
      <c r="H9" s="47">
        <v>1.8858044730045683E-3</v>
      </c>
      <c r="I9" s="48" t="s">
        <v>19</v>
      </c>
      <c r="J9" s="49">
        <v>22193.181</v>
      </c>
      <c r="K9" s="41"/>
      <c r="L9" s="42" t="str">
        <f t="shared" si="0"/>
        <v/>
      </c>
    </row>
    <row r="10" spans="1:12" ht="15.5" x14ac:dyDescent="0.35">
      <c r="A10" s="51"/>
      <c r="B10" s="23"/>
      <c r="C10" s="34">
        <v>18</v>
      </c>
      <c r="D10" s="44">
        <v>44193</v>
      </c>
      <c r="E10" s="52" t="s">
        <v>21</v>
      </c>
      <c r="F10" s="52" t="s">
        <v>22</v>
      </c>
      <c r="G10" s="50">
        <v>51.167999999999999</v>
      </c>
      <c r="H10" s="47">
        <v>1.5545110121374169E-3</v>
      </c>
      <c r="I10" s="48" t="s">
        <v>19</v>
      </c>
      <c r="J10" s="49">
        <v>32915.817000000003</v>
      </c>
      <c r="K10" s="41"/>
      <c r="L10" s="42" t="str">
        <f t="shared" si="0"/>
        <v/>
      </c>
    </row>
    <row r="11" spans="1:12" ht="15.5" x14ac:dyDescent="0.35">
      <c r="A11" s="33"/>
      <c r="B11" s="23"/>
      <c r="C11" s="53">
        <v>19</v>
      </c>
      <c r="D11" s="54">
        <v>44223</v>
      </c>
      <c r="E11" s="55" t="s">
        <v>17</v>
      </c>
      <c r="F11" s="55" t="s">
        <v>18</v>
      </c>
      <c r="G11" s="56">
        <v>200</v>
      </c>
      <c r="H11" s="57">
        <v>7.614165033395728E-3</v>
      </c>
      <c r="I11" s="58"/>
      <c r="J11" s="59">
        <v>25610.162</v>
      </c>
      <c r="K11" s="60"/>
      <c r="L11" s="42" t="str">
        <f t="shared" si="0"/>
        <v/>
      </c>
    </row>
  </sheetData>
  <mergeCells count="1">
    <mergeCell ref="A1:B3"/>
  </mergeCells>
  <conditionalFormatting sqref="C7:L11">
    <cfRule type="expression" dxfId="0" priority="1">
      <formula>MOD(ROW(),2)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COUEDEL Patrice</dc:creator>
  <cp:lastModifiedBy>COUEDEL Patrice</cp:lastModifiedBy>
  <dcterms:created xsi:type="dcterms:W3CDTF">2021-04-26T15:30:05Z</dcterms:created>
  <dcterms:modified xsi:type="dcterms:W3CDTF">2021-04-26T15:34:10Z</dcterms:modified>
</cp:coreProperties>
</file>