
<file path=[Content_Types].xml><?xml version="1.0" encoding="utf-8"?>
<Types xmlns="http://schemas.openxmlformats.org/package/2006/content-type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40" yWindow="75" windowWidth="21180" windowHeight="10110"/>
  </bookViews>
  <sheets>
    <sheet name="Feuil1" sheetId="1" r:id="rId1"/>
    <sheet name="Feuil2" sheetId="2" r:id="rId2"/>
    <sheet name="Feuil3" sheetId="3" r:id="rId3"/>
  </sheets>
  <externalReferences>
    <externalReference r:id="rId4"/>
  </externalReferences>
  <calcPr calcId="145621"/>
</workbook>
</file>

<file path=xl/calcChain.xml><?xml version="1.0" encoding="utf-8"?>
<calcChain xmlns="http://schemas.openxmlformats.org/spreadsheetml/2006/main">
  <c r="C82" i="1" l="1"/>
  <c r="E64" i="1"/>
  <c r="F81" i="1" s="1"/>
  <c r="E59" i="1"/>
  <c r="E57" i="1"/>
  <c r="E56" i="1"/>
  <c r="E53" i="1"/>
  <c r="E52" i="1"/>
  <c r="E51" i="1"/>
  <c r="E50" i="1"/>
  <c r="F58" i="1" s="1"/>
  <c r="F60" i="1" s="1"/>
  <c r="E49" i="1"/>
  <c r="E46" i="1"/>
  <c r="E45" i="1"/>
  <c r="E44" i="1"/>
  <c r="E43" i="1"/>
  <c r="F47" i="1" s="1"/>
  <c r="E42" i="1"/>
  <c r="E38" i="1"/>
  <c r="E37" i="1"/>
  <c r="F39" i="1" s="1"/>
  <c r="E34" i="1"/>
  <c r="E33" i="1"/>
  <c r="F35" i="1" s="1"/>
  <c r="E30" i="1"/>
  <c r="E29" i="1"/>
  <c r="E28" i="1"/>
  <c r="E27" i="1"/>
  <c r="E26" i="1"/>
  <c r="F31" i="1" s="1"/>
  <c r="E22" i="1"/>
  <c r="C22" i="1"/>
  <c r="E21" i="1"/>
  <c r="F23" i="1" s="1"/>
  <c r="C21" i="1"/>
  <c r="E18" i="1"/>
  <c r="E17" i="1"/>
  <c r="E15" i="1"/>
  <c r="C15" i="1"/>
  <c r="E14" i="1"/>
  <c r="E13" i="1"/>
  <c r="F19" i="1" s="1"/>
  <c r="E12" i="1"/>
  <c r="F61" i="1" l="1"/>
  <c r="F89" i="1" s="1"/>
  <c r="F40" i="1"/>
  <c r="F82" i="1"/>
  <c r="F84" i="1" s="1"/>
  <c r="F87" i="1" s="1"/>
  <c r="F91" i="1" s="1"/>
</calcChain>
</file>

<file path=xl/comments1.xml><?xml version="1.0" encoding="utf-8"?>
<comments xmlns="http://schemas.openxmlformats.org/spreadsheetml/2006/main">
  <authors>
    <author>Marie-Josee Samson</author>
  </authors>
  <commentList>
    <comment ref="B26" authorId="0">
      <text>
        <r>
          <rPr>
            <b/>
            <sz val="8"/>
            <color indexed="81"/>
            <rFont val="Tahoma"/>
          </rPr>
          <t>Marie-Josee Samson:</t>
        </r>
        <r>
          <rPr>
            <sz val="8"/>
            <color indexed="81"/>
            <rFont val="Tahoma"/>
          </rPr>
          <t xml:space="preserve">
env 8 heures</t>
        </r>
      </text>
    </comment>
    <comment ref="D26" authorId="0">
      <text>
        <r>
          <rPr>
            <b/>
            <sz val="8"/>
            <color indexed="81"/>
            <rFont val="Tahoma"/>
          </rPr>
          <t>Marie-Josee Samson:</t>
        </r>
        <r>
          <rPr>
            <sz val="8"/>
            <color indexed="81"/>
            <rFont val="Tahoma"/>
          </rPr>
          <t xml:space="preserve">
Taux d'honoraires suggéré de $200/h</t>
        </r>
      </text>
    </comment>
    <comment ref="B27" authorId="0">
      <text>
        <r>
          <rPr>
            <b/>
            <sz val="8"/>
            <color indexed="81"/>
            <rFont val="Tahoma"/>
          </rPr>
          <t>Marie-Josee Samson:</t>
        </r>
        <r>
          <rPr>
            <sz val="8"/>
            <color indexed="81"/>
            <rFont val="Tahoma"/>
          </rPr>
          <t xml:space="preserve">
 env 35-40 heures</t>
        </r>
      </text>
    </comment>
    <comment ref="D27" authorId="0">
      <text>
        <r>
          <rPr>
            <b/>
            <sz val="8"/>
            <color indexed="81"/>
            <rFont val="Tahoma"/>
          </rPr>
          <t>Marie-Josee Samson:</t>
        </r>
        <r>
          <rPr>
            <sz val="8"/>
            <color indexed="81"/>
            <rFont val="Tahoma"/>
          </rPr>
          <t xml:space="preserve">
Taux d'honoraires suggéré de $50/h</t>
        </r>
      </text>
    </comment>
    <comment ref="B33" authorId="0">
      <text>
        <r>
          <rPr>
            <b/>
            <sz val="8"/>
            <color indexed="81"/>
            <rFont val="Tahoma"/>
          </rPr>
          <t>Marie-Josee Samson:</t>
        </r>
        <r>
          <rPr>
            <sz val="8"/>
            <color indexed="81"/>
            <rFont val="Tahoma"/>
          </rPr>
          <t xml:space="preserve">
 env 35-40 heures</t>
        </r>
      </text>
    </comment>
    <comment ref="D33" authorId="0">
      <text>
        <r>
          <rPr>
            <b/>
            <sz val="8"/>
            <color indexed="81"/>
            <rFont val="Tahoma"/>
          </rPr>
          <t>Marie-Josee Samson:</t>
        </r>
        <r>
          <rPr>
            <sz val="8"/>
            <color indexed="81"/>
            <rFont val="Tahoma"/>
          </rPr>
          <t xml:space="preserve">
Taux d'honoraires suggéré de $50/h</t>
        </r>
      </text>
    </comment>
    <comment ref="B46" authorId="0">
      <text>
        <r>
          <rPr>
            <b/>
            <sz val="8"/>
            <color indexed="81"/>
            <rFont val="Tahoma"/>
          </rPr>
          <t>Marie-Josee Samson:</t>
        </r>
        <r>
          <rPr>
            <sz val="8"/>
            <color indexed="81"/>
            <rFont val="Tahoma"/>
          </rPr>
          <t xml:space="preserve">
statuer frais pour le CRCHUM?</t>
        </r>
      </text>
    </comment>
    <comment ref="B49" authorId="0">
      <text>
        <r>
          <rPr>
            <b/>
            <sz val="8"/>
            <color indexed="81"/>
            <rFont val="Tahoma"/>
          </rPr>
          <t>Marie-Josee Samson:</t>
        </r>
        <r>
          <rPr>
            <sz val="8"/>
            <color indexed="81"/>
            <rFont val="Tahoma"/>
          </rPr>
          <t xml:space="preserve">
Consulter le département de pharmacie pour le montant exact selon le protocole</t>
        </r>
      </text>
    </comment>
    <comment ref="B77" authorId="0">
      <text>
        <r>
          <rPr>
            <b/>
            <sz val="8"/>
            <color indexed="81"/>
            <rFont val="Tahoma"/>
          </rPr>
          <t>Marie-Josee Samson:</t>
        </r>
        <r>
          <rPr>
            <sz val="8"/>
            <color indexed="81"/>
            <rFont val="Tahoma"/>
          </rPr>
          <t xml:space="preserve">
statuer frais pour le CRCHUM?</t>
        </r>
      </text>
    </comment>
  </commentList>
</comments>
</file>

<file path=xl/sharedStrings.xml><?xml version="1.0" encoding="utf-8"?>
<sst xmlns="http://schemas.openxmlformats.org/spreadsheetml/2006/main" count="96" uniqueCount="89">
  <si>
    <t>1.1</t>
  </si>
  <si>
    <t>1.2</t>
  </si>
  <si>
    <t>3.1</t>
  </si>
  <si>
    <t>3.2</t>
  </si>
  <si>
    <t>3.3</t>
  </si>
  <si>
    <t>7.2</t>
  </si>
  <si>
    <t>Nom du chercheur responsable du projet au CHUM</t>
  </si>
  <si>
    <t xml:space="preserve">Numéro du protocole  </t>
  </si>
  <si>
    <t>Nom de la cie ou de l'institution</t>
  </si>
  <si>
    <t>Le projet est-il initié par le chercheur</t>
  </si>
  <si>
    <t>Le projet est-il financé par un organisme reconnu par le FRSQ</t>
  </si>
  <si>
    <t>Description</t>
  </si>
  <si>
    <t xml:space="preserve">D É T A I L  D E S  D É P E N S E S </t>
  </si>
  <si>
    <t>FRAIS COMITÉ D'ÉTHIQUE</t>
  </si>
  <si>
    <t xml:space="preserve">Comité d'éthique </t>
  </si>
  <si>
    <t xml:space="preserve">Projet non-multicentrique (4 sites ou &lt;)                                       </t>
  </si>
  <si>
    <t>Projet multicentrique - site principal</t>
  </si>
  <si>
    <t>Projet multicentrique - site local</t>
  </si>
  <si>
    <t>Projet initié par l'investigateur</t>
  </si>
  <si>
    <t>Suivi éthique</t>
  </si>
  <si>
    <t>Renouvellement annuel (incluant SAE, fermeture…)</t>
  </si>
  <si>
    <t xml:space="preserve">Amendement                                                      </t>
  </si>
  <si>
    <r>
      <t xml:space="preserve">FRAIS  D'ARCHIVAGE </t>
    </r>
    <r>
      <rPr>
        <sz val="10"/>
        <rFont val="Arial"/>
        <family val="2"/>
      </rPr>
      <t>des dossiers de recherche</t>
    </r>
    <r>
      <rPr>
        <b/>
        <sz val="12"/>
        <rFont val="Arial"/>
        <family val="2"/>
      </rPr>
      <t xml:space="preserve"> </t>
    </r>
  </si>
  <si>
    <t>Projet commandité par l'industrie</t>
  </si>
  <si>
    <t xml:space="preserve">FRAIS FIXES </t>
  </si>
  <si>
    <t>Frais de démarrage</t>
  </si>
  <si>
    <t>Évaluation du protocole et de la Brochure de l'investigateur et étude de faisabilité</t>
  </si>
  <si>
    <t xml:space="preserve">Évaluation du protocole et préparation du dossier par coord/irc/arc </t>
  </si>
  <si>
    <t>Visite de pré-étude</t>
  </si>
  <si>
    <r>
      <t>Autre - préciser</t>
    </r>
    <r>
      <rPr>
        <sz val="11"/>
        <color theme="1"/>
        <rFont val="Calibri"/>
        <family val="2"/>
        <scheme val="minor"/>
      </rPr>
      <t xml:space="preserve"> (mtg investigateur)</t>
    </r>
  </si>
  <si>
    <t>Fermeture d'étude</t>
  </si>
  <si>
    <t xml:space="preserve">Préparation et fermeture du projet par coord/irc/arc </t>
  </si>
  <si>
    <t>Visite de fin d'étude</t>
  </si>
  <si>
    <r>
      <t xml:space="preserve">Pharmacie </t>
    </r>
    <r>
      <rPr>
        <sz val="11"/>
        <rFont val="Arial"/>
        <family val="2"/>
      </rPr>
      <t xml:space="preserve">  </t>
    </r>
  </si>
  <si>
    <t xml:space="preserve">Ouverture et fermeture </t>
  </si>
  <si>
    <t>randomisation 24/7</t>
  </si>
  <si>
    <t>SOUS-TOTAL FRAIS FIXES</t>
  </si>
  <si>
    <t>FRAIS FIXES AFFÉRENTS</t>
  </si>
  <si>
    <r>
      <t xml:space="preserve">Publicité </t>
    </r>
    <r>
      <rPr>
        <i/>
        <sz val="10"/>
        <color indexed="16"/>
        <rFont val="Arial"/>
        <family val="2"/>
      </rPr>
      <t>(avant taxes - Multiplier le coût par 1,06)</t>
    </r>
  </si>
  <si>
    <t>Visite de monitoring si plus de (x) visite/année</t>
  </si>
  <si>
    <t>Temps requis pour suivi éthique (renouvel., amend., rapport annuel...)</t>
  </si>
  <si>
    <t xml:space="preserve">Suivi des SAE (IND safety reports) </t>
  </si>
  <si>
    <t>Coordination pour projet multicentrique</t>
  </si>
  <si>
    <r>
      <t xml:space="preserve">FRAIS VARIABLES </t>
    </r>
    <r>
      <rPr>
        <b/>
        <sz val="10"/>
        <rFont val="Arial"/>
        <family val="2"/>
      </rPr>
      <t>par patient</t>
    </r>
    <r>
      <rPr>
        <b/>
        <sz val="12"/>
        <rFont val="Arial"/>
        <family val="2"/>
      </rPr>
      <t xml:space="preserve"> </t>
    </r>
    <r>
      <rPr>
        <sz val="10"/>
        <rFont val="Arial"/>
      </rPr>
      <t>(voir Prorata par patient (flowchart))</t>
    </r>
  </si>
  <si>
    <t>Pharmacie - Gestion par visite (entre 20$ et 60$)</t>
  </si>
  <si>
    <t>Total - Tâches investigateur</t>
  </si>
  <si>
    <t>Total - Tâches coord/irc/arc</t>
  </si>
  <si>
    <t>Total - Tests/Analyses - Services laboratoire</t>
  </si>
  <si>
    <r>
      <t>Total - Examens diagnostiques - Services hôpital</t>
    </r>
    <r>
      <rPr>
        <sz val="10"/>
        <color indexed="61"/>
        <rFont val="Arial"/>
        <family val="2"/>
      </rPr>
      <t>*</t>
    </r>
  </si>
  <si>
    <t xml:space="preserve">*Dans un premier temps, tous les examens requis par le protocole doivent être inscrits au formulaire prorata par patient.  Dans un deuxième temps, les examens cliniquement requis (standard of care) sont déduits de la facturation. </t>
  </si>
  <si>
    <t>Total - Autres frais -Services hôpital</t>
  </si>
  <si>
    <t>Total - Autres - Frais divers</t>
  </si>
  <si>
    <t>Sous-total Frais variables par patient avant déductions</t>
  </si>
  <si>
    <t>Total - Déductions - Examens cliniques</t>
  </si>
  <si>
    <t>TOTAL DES FRAIS PAR PATIENT</t>
  </si>
  <si>
    <t>TOTAL DES DÉPENSES</t>
  </si>
  <si>
    <t xml:space="preserve">D É T A I L  D E S  R E V E N U S  </t>
  </si>
  <si>
    <t>REVENUS  (proposition du commanditaire)</t>
  </si>
  <si>
    <r>
      <t xml:space="preserve">Montant octroyé </t>
    </r>
    <r>
      <rPr>
        <b/>
        <sz val="10"/>
        <rFont val="Arial"/>
        <family val="2"/>
      </rPr>
      <t>par patient</t>
    </r>
    <r>
      <rPr>
        <sz val="11"/>
        <color theme="1"/>
        <rFont val="Calibri"/>
        <family val="2"/>
        <scheme val="minor"/>
      </rPr>
      <t xml:space="preserve"> par la cie (incluant 30% F.I.)</t>
    </r>
  </si>
  <si>
    <t>Montant forfaitaire offert par le cie ( si projet initié par investigateur)</t>
  </si>
  <si>
    <t>Autres montants octroyés par la cie (incluant 30% F.I.) :</t>
  </si>
  <si>
    <t>Éthique (évaluation initiale seulement)</t>
  </si>
  <si>
    <t>Éthique (un renouvellement et un amendement)</t>
  </si>
  <si>
    <t xml:space="preserve">Archivage </t>
  </si>
  <si>
    <t>Démarrage</t>
  </si>
  <si>
    <t>Fermeture d'étude (tarif proposé de 1,500 $)</t>
  </si>
  <si>
    <t>Pharmacie</t>
  </si>
  <si>
    <t xml:space="preserve">Publicité </t>
  </si>
  <si>
    <t xml:space="preserve">Visite de monitoring </t>
  </si>
  <si>
    <t>Suivi éthique (pour un renouvellement et un amendement)</t>
  </si>
  <si>
    <t>Suivi des SAE ligne 51 (revenus proposés sont de 100$/rapport interne)</t>
  </si>
  <si>
    <t>Autres (à préciser)</t>
  </si>
  <si>
    <r>
      <t xml:space="preserve">--Montant global proposé par la cie </t>
    </r>
    <r>
      <rPr>
        <sz val="10"/>
        <rFont val="Arial"/>
      </rPr>
      <t>(incluant 30% F.I.)</t>
    </r>
  </si>
  <si>
    <t>Calcul des frais indirects</t>
  </si>
  <si>
    <t>TOTAL DES REVENUS</t>
  </si>
  <si>
    <r>
      <t xml:space="preserve">VALIDATION DU BUDGET </t>
    </r>
    <r>
      <rPr>
        <b/>
        <sz val="9"/>
        <rFont val="Arial"/>
        <family val="2"/>
      </rPr>
      <t>(Revenus - Dépenses)</t>
    </r>
  </si>
  <si>
    <t>Proposition du commanditaire - Revenus totaux nets</t>
  </si>
  <si>
    <t>Dépenses anticipées</t>
  </si>
  <si>
    <t>MARGE BUDGÉTAIRE DU PROJET*</t>
  </si>
  <si>
    <r>
      <t>*un montant indiqué entre</t>
    </r>
    <r>
      <rPr>
        <b/>
        <sz val="10"/>
        <rFont val="Arial"/>
        <family val="2"/>
      </rPr>
      <t xml:space="preserve"> </t>
    </r>
    <r>
      <rPr>
        <b/>
        <sz val="10"/>
        <color indexed="16"/>
        <rFont val="Arial"/>
        <family val="2"/>
      </rPr>
      <t>(rouge)</t>
    </r>
    <r>
      <rPr>
        <b/>
        <sz val="10"/>
        <rFont val="Arial"/>
        <family val="2"/>
      </rPr>
      <t xml:space="preserve"> </t>
    </r>
    <r>
      <rPr>
        <sz val="11"/>
        <color theme="1"/>
        <rFont val="Calibri"/>
        <family val="2"/>
        <scheme val="minor"/>
      </rPr>
      <t>signifie un budget déficitaire</t>
    </r>
  </si>
  <si>
    <t>Nombre</t>
  </si>
  <si>
    <t>*Montant facturable par les finances du CRCHUM*</t>
  </si>
  <si>
    <t>Oui</t>
  </si>
  <si>
    <t>Non</t>
  </si>
  <si>
    <t>Prix unitaire</t>
  </si>
  <si>
    <t>Si oui, lequel :</t>
  </si>
  <si>
    <t>Total</t>
  </si>
  <si>
    <t>Hyperlien</t>
  </si>
  <si>
    <t>Sous-total</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</si>
</sst>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 * #,##0.00_)\ &quot;$&quot;_ ;_ * \(#,##0.00\)\ &quot;$&quot;_ ;_ * &quot;-&quot;??_)\ &quot;$&quot;_ ;_ @_ "/>
    <numFmt numFmtId="164" formatCode="[$-F800]dddd\,\ mmmm\ dd\,\ yyyy"/>
  </numFmts>
  <fonts count="24" x14ac:knownFonts="1">
    <font>
      <sz val="11"/>
      <color theme="1"/>
      <name val="Calibri"/>
      <family val="2"/>
      <scheme val="minor"/>
    </font>
    <font>
      <sz val="11"/>
      <color theme="1"/>
      <name val="Calibri"/>
      <family val="2"/>
      <scheme val="minor"/>
    </font>
    <font>
      <b/>
      <sz val="11"/>
      <name val="Arial"/>
      <family val="2"/>
    </font>
    <font>
      <b/>
      <sz val="14"/>
      <name val="Arial"/>
      <family val="2"/>
    </font>
    <font>
      <b/>
      <sz val="12"/>
      <name val="Arial"/>
      <family val="2"/>
    </font>
    <font>
      <sz val="11"/>
      <name val="Arial"/>
      <family val="2"/>
    </font>
    <font>
      <sz val="10"/>
      <name val="Arial"/>
    </font>
    <font>
      <sz val="10"/>
      <color indexed="63"/>
      <name val="Arial"/>
    </font>
    <font>
      <i/>
      <sz val="9"/>
      <color indexed="16"/>
      <name val="Arial"/>
      <family val="2"/>
    </font>
    <font>
      <b/>
      <sz val="10"/>
      <name val="Arial"/>
      <family val="2"/>
    </font>
    <font>
      <sz val="12"/>
      <name val="Arial"/>
      <family val="2"/>
    </font>
    <font>
      <sz val="10"/>
      <color indexed="55"/>
      <name val="Arial"/>
      <family val="2"/>
    </font>
    <font>
      <sz val="11"/>
      <name val="Arial"/>
    </font>
    <font>
      <i/>
      <sz val="10.5"/>
      <color indexed="61"/>
      <name val="Arial"/>
      <family val="2"/>
    </font>
    <font>
      <sz val="10.5"/>
      <name val="Arial"/>
      <family val="2"/>
    </font>
    <font>
      <sz val="10"/>
      <color indexed="61"/>
      <name val="Arial"/>
      <family val="2"/>
    </font>
    <font>
      <sz val="10"/>
      <name val="Arial"/>
      <family val="2"/>
    </font>
    <font>
      <sz val="14"/>
      <name val="Arial"/>
      <family val="2"/>
    </font>
    <font>
      <i/>
      <sz val="10"/>
      <color indexed="16"/>
      <name val="Arial"/>
      <family val="2"/>
    </font>
    <font>
      <b/>
      <sz val="9"/>
      <name val="Arial"/>
      <family val="2"/>
    </font>
    <font>
      <b/>
      <sz val="10"/>
      <color indexed="16"/>
      <name val="Arial"/>
      <family val="2"/>
    </font>
    <font>
      <b/>
      <sz val="8"/>
      <color indexed="81"/>
      <name val="Tahoma"/>
    </font>
    <font>
      <sz val="8"/>
      <color indexed="81"/>
      <name val="Tahoma"/>
    </font>
    <font>
      <sz val="8"/>
      <name val="Tahoma"/>
      <family val="2"/>
    </font>
  </fonts>
  <fills count="4">
    <fill>
      <patternFill patternType="none"/>
    </fill>
    <fill>
      <patternFill patternType="gray125"/>
    </fill>
    <fill>
      <patternFill patternType="solid">
        <fgColor indexed="43"/>
        <bgColor indexed="64"/>
      </patternFill>
    </fill>
    <fill>
      <patternFill patternType="solid">
        <fgColor indexed="9"/>
        <bgColor indexed="64"/>
      </patternFill>
    </fill>
  </fills>
  <borders count="41">
    <border>
      <left/>
      <right/>
      <top/>
      <bottom/>
      <diagonal/>
    </border>
    <border>
      <left/>
      <right style="thin">
        <color indexed="22"/>
      </right>
      <top/>
      <bottom/>
      <diagonal/>
    </border>
    <border>
      <left style="thin">
        <color indexed="22"/>
      </left>
      <right/>
      <top style="thin">
        <color indexed="22"/>
      </top>
      <bottom style="thin">
        <color indexed="22"/>
      </bottom>
      <diagonal/>
    </border>
    <border>
      <left/>
      <right style="thin">
        <color indexed="22"/>
      </right>
      <top style="thin">
        <color indexed="22"/>
      </top>
      <bottom style="thin">
        <color indexed="22"/>
      </bottom>
      <diagonal/>
    </border>
    <border>
      <left/>
      <right/>
      <top/>
      <bottom style="thin">
        <color indexed="22"/>
      </bottom>
      <diagonal/>
    </border>
    <border>
      <left/>
      <right/>
      <top style="thin">
        <color indexed="64"/>
      </top>
      <bottom style="medium">
        <color indexed="64"/>
      </bottom>
      <diagonal/>
    </border>
    <border>
      <left style="thin">
        <color indexed="64"/>
      </left>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bottom/>
      <diagonal/>
    </border>
    <border>
      <left/>
      <right style="thin">
        <color indexed="64"/>
      </right>
      <top/>
      <bottom/>
      <diagonal/>
    </border>
    <border>
      <left style="thin">
        <color indexed="64"/>
      </left>
      <right/>
      <top/>
      <bottom/>
      <diagonal/>
    </border>
    <border>
      <left style="thin">
        <color indexed="64"/>
      </left>
      <right style="thin">
        <color indexed="64"/>
      </right>
      <top style="thin">
        <color indexed="22"/>
      </top>
      <bottom style="thin">
        <color indexed="22"/>
      </bottom>
      <diagonal/>
    </border>
    <border>
      <left style="thin">
        <color indexed="64"/>
      </left>
      <right style="thin">
        <color indexed="64"/>
      </right>
      <top style="thin">
        <color indexed="22"/>
      </top>
      <bottom/>
      <diagonal/>
    </border>
    <border>
      <left style="thin">
        <color indexed="64"/>
      </left>
      <right style="thin">
        <color indexed="64"/>
      </right>
      <top style="thin">
        <color indexed="22"/>
      </top>
      <bottom style="thin">
        <color indexed="64"/>
      </bottom>
      <diagonal/>
    </border>
    <border>
      <left/>
      <right/>
      <top/>
      <bottom style="medium">
        <color indexed="64"/>
      </bottom>
      <diagonal/>
    </border>
    <border>
      <left style="thin">
        <color indexed="64"/>
      </left>
      <right style="thin">
        <color indexed="64"/>
      </right>
      <top style="medium">
        <color indexed="64"/>
      </top>
      <bottom style="thin">
        <color indexed="22"/>
      </bottom>
      <diagonal/>
    </border>
    <border>
      <left style="thin">
        <color indexed="64"/>
      </left>
      <right style="thin">
        <color indexed="64"/>
      </right>
      <top style="medium">
        <color indexed="64"/>
      </top>
      <bottom/>
      <diagonal/>
    </border>
    <border>
      <left style="thin">
        <color indexed="64"/>
      </left>
      <right/>
      <top/>
      <bottom style="thin">
        <color indexed="22"/>
      </bottom>
      <diagonal/>
    </border>
    <border>
      <left style="thin">
        <color indexed="64"/>
      </left>
      <right style="thin">
        <color indexed="64"/>
      </right>
      <top/>
      <bottom style="thin">
        <color indexed="22"/>
      </bottom>
      <diagonal/>
    </border>
    <border>
      <left/>
      <right/>
      <top style="thin">
        <color indexed="22"/>
      </top>
      <bottom style="thin">
        <color indexed="22"/>
      </bottom>
      <diagonal/>
    </border>
    <border>
      <left style="thin">
        <color indexed="22"/>
      </left>
      <right style="thin">
        <color indexed="64"/>
      </right>
      <top style="thin">
        <color indexed="22"/>
      </top>
      <bottom/>
      <diagonal/>
    </border>
    <border>
      <left style="thin">
        <color indexed="64"/>
      </left>
      <right/>
      <top style="thin">
        <color indexed="22"/>
      </top>
      <bottom style="thin">
        <color indexed="22"/>
      </bottom>
      <diagonal/>
    </border>
    <border>
      <left style="thin">
        <color indexed="22"/>
      </left>
      <right style="thin">
        <color indexed="64"/>
      </right>
      <top style="thin">
        <color indexed="22"/>
      </top>
      <bottom style="thin">
        <color indexed="64"/>
      </bottom>
      <diagonal/>
    </border>
    <border>
      <left/>
      <right/>
      <top style="thin">
        <color indexed="64"/>
      </top>
      <bottom style="thin">
        <color indexed="64"/>
      </bottom>
      <diagonal/>
    </border>
    <border>
      <left style="thin">
        <color indexed="64"/>
      </left>
      <right style="thin">
        <color indexed="64"/>
      </right>
      <top style="thin">
        <color indexed="64"/>
      </top>
      <bottom style="thin">
        <color indexed="22"/>
      </bottom>
      <diagonal/>
    </border>
    <border>
      <left/>
      <right style="thin">
        <color indexed="64"/>
      </right>
      <top/>
      <bottom style="thin">
        <color indexed="22"/>
      </bottom>
      <diagonal/>
    </border>
    <border>
      <left/>
      <right style="thin">
        <color indexed="64"/>
      </right>
      <top style="thin">
        <color indexed="22"/>
      </top>
      <bottom style="thin">
        <color indexed="22"/>
      </bottom>
      <diagonal/>
    </border>
    <border>
      <left style="thin">
        <color indexed="64"/>
      </left>
      <right style="thin">
        <color indexed="64"/>
      </right>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style="medium">
        <color indexed="64"/>
      </right>
      <top/>
      <bottom style="medium">
        <color indexed="64"/>
      </bottom>
      <diagonal/>
    </border>
    <border>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medium">
        <color indexed="64"/>
      </top>
      <bottom style="medium">
        <color indexed="64"/>
      </bottom>
      <diagonal/>
    </border>
    <border>
      <left style="medium">
        <color indexed="64"/>
      </left>
      <right style="medium">
        <color indexed="64"/>
      </right>
      <top/>
      <bottom style="medium">
        <color indexed="64"/>
      </bottom>
      <diagonal/>
    </border>
    <border>
      <left/>
      <right style="thin">
        <color indexed="64"/>
      </right>
      <top style="medium">
        <color indexed="64"/>
      </top>
      <bottom/>
      <diagonal/>
    </border>
  </borders>
  <cellStyleXfs count="2">
    <xf numFmtId="0" fontId="0" fillId="0" borderId="0"/>
    <xf numFmtId="44" fontId="1" fillId="0" borderId="0" applyFont="0" applyFill="0" applyBorder="0" applyAlignment="0" applyProtection="0"/>
  </cellStyleXfs>
  <cellXfs count="183">
    <xf numFmtId="0" fontId="0" fillId="0" borderId="0" xfId="0"/>
    <xf numFmtId="0" fontId="0" fillId="0" borderId="1" xfId="0" applyBorder="1" applyAlignment="1">
      <alignment horizontal="left" indent="3"/>
    </xf>
    <xf numFmtId="0" fontId="0" fillId="2" borderId="2" xfId="0" applyFill="1" applyBorder="1" applyAlignment="1"/>
    <xf numFmtId="0" fontId="0" fillId="0" borderId="3" xfId="0" applyBorder="1" applyAlignment="1"/>
    <xf numFmtId="0" fontId="0" fillId="0" borderId="0" xfId="0" applyAlignment="1">
      <alignment horizontal="right"/>
    </xf>
    <xf numFmtId="164" fontId="0" fillId="0" borderId="0" xfId="0" applyNumberFormat="1" applyFill="1" applyBorder="1" applyAlignment="1">
      <alignment horizontal="center"/>
    </xf>
    <xf numFmtId="0" fontId="0" fillId="0" borderId="4" xfId="0" applyBorder="1"/>
    <xf numFmtId="0" fontId="0" fillId="0" borderId="0" xfId="0" applyBorder="1" applyAlignment="1">
      <alignment horizontal="left" indent="3"/>
    </xf>
    <xf numFmtId="0" fontId="0" fillId="2" borderId="0" xfId="0" applyFill="1" applyBorder="1"/>
    <xf numFmtId="0" fontId="0" fillId="0" borderId="0" xfId="0" applyBorder="1"/>
    <xf numFmtId="0" fontId="0" fillId="0" borderId="5" xfId="0" applyBorder="1"/>
    <xf numFmtId="0" fontId="2" fillId="0" borderId="5" xfId="0" applyFont="1" applyBorder="1"/>
    <xf numFmtId="0" fontId="2" fillId="0" borderId="6" xfId="0" applyFont="1" applyBorder="1" applyAlignment="1">
      <alignment horizontal="center"/>
    </xf>
    <xf numFmtId="0" fontId="2" fillId="0" borderId="7" xfId="0" applyFont="1" applyBorder="1" applyAlignment="1">
      <alignment horizontal="center"/>
    </xf>
    <xf numFmtId="0" fontId="2" fillId="0" borderId="5" xfId="0" applyFont="1" applyBorder="1" applyAlignment="1">
      <alignment horizontal="center"/>
    </xf>
    <xf numFmtId="0" fontId="3" fillId="0" borderId="8" xfId="0" applyFont="1" applyBorder="1" applyAlignment="1">
      <alignment horizontal="left"/>
    </xf>
    <xf numFmtId="0" fontId="2" fillId="0" borderId="0" xfId="0" applyFont="1" applyBorder="1" applyAlignment="1">
      <alignment horizontal="center"/>
    </xf>
    <xf numFmtId="0" fontId="2" fillId="0" borderId="9" xfId="0" applyFont="1" applyBorder="1" applyAlignment="1">
      <alignment horizontal="center"/>
    </xf>
    <xf numFmtId="0" fontId="2" fillId="0" borderId="10" xfId="0" applyFont="1" applyBorder="1" applyAlignment="1">
      <alignment horizontal="center"/>
    </xf>
    <xf numFmtId="0" fontId="4" fillId="0" borderId="0" xfId="0" applyFont="1" applyAlignment="1">
      <alignment horizontal="left"/>
    </xf>
    <xf numFmtId="0" fontId="4" fillId="0" borderId="0" xfId="0" applyFont="1"/>
    <xf numFmtId="0" fontId="2" fillId="0" borderId="11" xfId="0" applyFont="1" applyBorder="1" applyAlignment="1">
      <alignment horizontal="center"/>
    </xf>
    <xf numFmtId="0" fontId="0" fillId="0" borderId="0" xfId="0" applyAlignment="1">
      <alignment vertical="top"/>
    </xf>
    <xf numFmtId="0" fontId="5" fillId="0" borderId="0" xfId="0" applyFont="1" applyAlignment="1">
      <alignment wrapText="1"/>
    </xf>
    <xf numFmtId="0" fontId="0" fillId="0" borderId="11" xfId="0" applyBorder="1" applyAlignment="1">
      <alignment horizontal="right" indent="2"/>
    </xf>
    <xf numFmtId="44" fontId="0" fillId="0" borderId="9" xfId="1" applyFont="1" applyBorder="1"/>
    <xf numFmtId="0" fontId="0" fillId="0" borderId="10" xfId="0" applyBorder="1"/>
    <xf numFmtId="0" fontId="0" fillId="0" borderId="0" xfId="0" applyAlignment="1">
      <alignment horizontal="left" wrapText="1" indent="1"/>
    </xf>
    <xf numFmtId="0" fontId="0" fillId="2" borderId="12" xfId="0" applyFill="1" applyBorder="1" applyAlignment="1">
      <alignment horizontal="right" indent="2"/>
    </xf>
    <xf numFmtId="44" fontId="7" fillId="0" borderId="10" xfId="0" applyNumberFormat="1" applyFont="1" applyBorder="1"/>
    <xf numFmtId="0" fontId="0" fillId="2" borderId="11" xfId="0" applyFill="1" applyBorder="1" applyAlignment="1">
      <alignment horizontal="right" indent="2"/>
    </xf>
    <xf numFmtId="0" fontId="0" fillId="0" borderId="11" xfId="0" applyFill="1" applyBorder="1" applyAlignment="1">
      <alignment horizontal="right" indent="2"/>
    </xf>
    <xf numFmtId="0" fontId="0" fillId="0" borderId="0" xfId="0" applyAlignment="1">
      <alignment wrapText="1"/>
    </xf>
    <xf numFmtId="0" fontId="0" fillId="0" borderId="13" xfId="0" applyFill="1" applyBorder="1" applyAlignment="1">
      <alignment horizontal="right" indent="2"/>
    </xf>
    <xf numFmtId="0" fontId="7" fillId="0" borderId="10" xfId="0" applyFont="1" applyBorder="1"/>
    <xf numFmtId="0" fontId="0" fillId="3" borderId="13" xfId="0" applyFill="1" applyBorder="1" applyAlignment="1">
      <alignment horizontal="right" indent="2"/>
    </xf>
    <xf numFmtId="0" fontId="0" fillId="0" borderId="0" xfId="0" applyBorder="1" applyAlignment="1">
      <alignment vertical="top"/>
    </xf>
    <xf numFmtId="0" fontId="0" fillId="3" borderId="14" xfId="0" applyFill="1" applyBorder="1" applyAlignment="1">
      <alignment horizontal="right" indent="2"/>
    </xf>
    <xf numFmtId="0" fontId="0" fillId="0" borderId="15" xfId="0" applyBorder="1" applyAlignment="1">
      <alignment vertical="top"/>
    </xf>
    <xf numFmtId="0" fontId="0" fillId="0" borderId="5" xfId="0" applyBorder="1" applyAlignment="1">
      <alignment horizontal="left" wrapText="1" indent="1"/>
    </xf>
    <xf numFmtId="0" fontId="8" fillId="0" borderId="0" xfId="0" applyFont="1" applyAlignment="1">
      <alignment horizontal="left" vertical="center"/>
    </xf>
    <xf numFmtId="44" fontId="0" fillId="0" borderId="5" xfId="1" applyFont="1" applyBorder="1"/>
    <xf numFmtId="44" fontId="9" fillId="0" borderId="5" xfId="1" applyFont="1" applyBorder="1"/>
    <xf numFmtId="0" fontId="0" fillId="0" borderId="16" xfId="0" applyFill="1" applyBorder="1" applyAlignment="1">
      <alignment horizontal="right" indent="2"/>
    </xf>
    <xf numFmtId="44" fontId="0" fillId="0" borderId="17" xfId="1" quotePrefix="1" applyFont="1" applyFill="1" applyBorder="1"/>
    <xf numFmtId="44" fontId="7" fillId="0" borderId="17" xfId="0" applyNumberFormat="1" applyFont="1" applyBorder="1"/>
    <xf numFmtId="0" fontId="0" fillId="0" borderId="0" xfId="0" applyBorder="1" applyAlignment="1">
      <alignment horizontal="left" indent="2"/>
    </xf>
    <xf numFmtId="44" fontId="7" fillId="0" borderId="10" xfId="1" applyFont="1" applyBorder="1"/>
    <xf numFmtId="0" fontId="10" fillId="0" borderId="15" xfId="0" applyFont="1" applyBorder="1" applyAlignment="1">
      <alignment horizontal="left"/>
    </xf>
    <xf numFmtId="0" fontId="10" fillId="0" borderId="5" xfId="0" applyFont="1" applyBorder="1"/>
    <xf numFmtId="0" fontId="8" fillId="0" borderId="15" xfId="0" applyFont="1" applyBorder="1" applyAlignment="1">
      <alignment horizontal="left" vertical="center"/>
    </xf>
    <xf numFmtId="44" fontId="0" fillId="0" borderId="5" xfId="1" quotePrefix="1" applyFont="1" applyFill="1" applyBorder="1"/>
    <xf numFmtId="44" fontId="7" fillId="0" borderId="5" xfId="0" applyNumberFormat="1" applyFont="1" applyBorder="1"/>
    <xf numFmtId="44" fontId="9" fillId="0" borderId="5" xfId="0" applyNumberFormat="1" applyFont="1" applyBorder="1" applyAlignment="1">
      <alignment horizontal="left" indent="2"/>
    </xf>
    <xf numFmtId="0" fontId="4" fillId="0" borderId="0" xfId="0" applyFont="1" applyAlignment="1"/>
    <xf numFmtId="0" fontId="0" fillId="0" borderId="9" xfId="0" applyBorder="1"/>
    <xf numFmtId="44" fontId="0" fillId="0" borderId="0" xfId="1" applyFont="1" applyBorder="1"/>
    <xf numFmtId="0" fontId="5" fillId="0" borderId="0" xfId="0" applyFont="1"/>
    <xf numFmtId="0" fontId="0" fillId="0" borderId="18" xfId="0" applyBorder="1" applyAlignment="1">
      <alignment horizontal="right" indent="2"/>
    </xf>
    <xf numFmtId="0" fontId="0" fillId="0" borderId="19" xfId="0" applyBorder="1"/>
    <xf numFmtId="0" fontId="0" fillId="0" borderId="10" xfId="0" applyBorder="1" applyAlignment="1">
      <alignment horizontal="left" wrapText="1" indent="1"/>
    </xf>
    <xf numFmtId="0" fontId="0" fillId="2" borderId="20" xfId="0" applyFill="1" applyBorder="1" applyAlignment="1">
      <alignment horizontal="right" indent="2"/>
    </xf>
    <xf numFmtId="44" fontId="0" fillId="2" borderId="12" xfId="1" applyFont="1" applyFill="1" applyBorder="1"/>
    <xf numFmtId="44" fontId="0" fillId="2" borderId="12" xfId="1" quotePrefix="1" applyFont="1" applyFill="1" applyBorder="1"/>
    <xf numFmtId="0" fontId="11" fillId="2" borderId="21" xfId="0" applyFont="1" applyFill="1" applyBorder="1" applyAlignment="1">
      <alignment horizontal="left" wrapText="1" indent="1"/>
    </xf>
    <xf numFmtId="0" fontId="0" fillId="2" borderId="22" xfId="0" applyFill="1" applyBorder="1" applyAlignment="1">
      <alignment horizontal="right" indent="2"/>
    </xf>
    <xf numFmtId="44" fontId="7" fillId="0" borderId="10" xfId="0" applyNumberFormat="1" applyFont="1" applyFill="1" applyBorder="1"/>
    <xf numFmtId="0" fontId="0" fillId="2" borderId="23" xfId="0" applyFill="1" applyBorder="1" applyAlignment="1">
      <alignment horizontal="left" wrapText="1" indent="1"/>
    </xf>
    <xf numFmtId="44" fontId="0" fillId="2" borderId="9" xfId="1" applyFont="1" applyFill="1" applyBorder="1"/>
    <xf numFmtId="0" fontId="0" fillId="0" borderId="24" xfId="0" applyBorder="1" applyAlignment="1">
      <alignment wrapText="1"/>
    </xf>
    <xf numFmtId="0" fontId="0" fillId="0" borderId="24" xfId="0" applyBorder="1" applyAlignment="1">
      <alignment horizontal="right" indent="2"/>
    </xf>
    <xf numFmtId="44" fontId="0" fillId="0" borderId="24" xfId="1" quotePrefix="1" applyFont="1" applyBorder="1"/>
    <xf numFmtId="44" fontId="0" fillId="0" borderId="24" xfId="0" applyNumberFormat="1" applyBorder="1"/>
    <xf numFmtId="44" fontId="0" fillId="0" borderId="24" xfId="0" applyNumberFormat="1" applyBorder="1" applyAlignment="1">
      <alignment horizontal="left" indent="3"/>
    </xf>
    <xf numFmtId="0" fontId="12" fillId="3" borderId="0" xfId="0" applyFont="1" applyFill="1" applyAlignment="1">
      <alignment horizontal="left" vertical="center" wrapText="1"/>
    </xf>
    <xf numFmtId="0" fontId="0" fillId="0" borderId="25" xfId="0" applyBorder="1" applyAlignment="1">
      <alignment horizontal="right" indent="2"/>
    </xf>
    <xf numFmtId="44" fontId="0" fillId="0" borderId="10" xfId="1" applyFont="1" applyBorder="1"/>
    <xf numFmtId="44" fontId="7" fillId="0" borderId="9" xfId="0" applyNumberFormat="1" applyFont="1" applyBorder="1"/>
    <xf numFmtId="0" fontId="0" fillId="0" borderId="24" xfId="0" applyBorder="1" applyAlignment="1">
      <alignment horizontal="left" vertical="center" wrapText="1"/>
    </xf>
    <xf numFmtId="0" fontId="0" fillId="0" borderId="24" xfId="0" applyFill="1" applyBorder="1" applyAlignment="1">
      <alignment horizontal="right" indent="2"/>
    </xf>
    <xf numFmtId="44" fontId="0" fillId="0" borderId="24" xfId="1" quotePrefix="1" applyFont="1" applyFill="1" applyBorder="1"/>
    <xf numFmtId="44" fontId="7" fillId="0" borderId="24" xfId="0" applyNumberFormat="1" applyFont="1" applyBorder="1"/>
    <xf numFmtId="44" fontId="0" fillId="0" borderId="24" xfId="0" applyNumberFormat="1" applyBorder="1" applyAlignment="1">
      <alignment horizontal="left" indent="2"/>
    </xf>
    <xf numFmtId="0" fontId="0" fillId="0" borderId="0" xfId="0" applyAlignment="1">
      <alignment horizontal="left" indent="2"/>
    </xf>
    <xf numFmtId="0" fontId="0" fillId="2" borderId="13" xfId="0" applyFill="1" applyBorder="1" applyAlignment="1">
      <alignment horizontal="right" indent="2"/>
    </xf>
    <xf numFmtId="0" fontId="0" fillId="2" borderId="14" xfId="0" applyFill="1" applyBorder="1" applyAlignment="1">
      <alignment horizontal="right" indent="2"/>
    </xf>
    <xf numFmtId="0" fontId="0" fillId="0" borderId="24" xfId="0" applyBorder="1" applyAlignment="1">
      <alignment horizontal="left" wrapText="1" indent="1"/>
    </xf>
    <xf numFmtId="44" fontId="0" fillId="0" borderId="24" xfId="1" applyFont="1" applyBorder="1"/>
    <xf numFmtId="0" fontId="0" fillId="0" borderId="24" xfId="0" applyBorder="1"/>
    <xf numFmtId="44" fontId="0" fillId="0" borderId="24" xfId="1" applyFont="1" applyBorder="1" applyAlignment="1">
      <alignment horizontal="left" indent="2"/>
    </xf>
    <xf numFmtId="0" fontId="0" fillId="0" borderId="15" xfId="0" applyBorder="1" applyAlignment="1">
      <alignment horizontal="left" wrapText="1"/>
    </xf>
    <xf numFmtId="0" fontId="0" fillId="0" borderId="15" xfId="0" applyBorder="1" applyAlignment="1">
      <alignment horizontal="right" indent="2"/>
    </xf>
    <xf numFmtId="44" fontId="0" fillId="0" borderId="15" xfId="1" applyFont="1" applyBorder="1"/>
    <xf numFmtId="0" fontId="0" fillId="0" borderId="15" xfId="0" applyBorder="1"/>
    <xf numFmtId="0" fontId="4" fillId="0" borderId="10" xfId="0" applyFont="1" applyBorder="1"/>
    <xf numFmtId="0" fontId="0" fillId="0" borderId="0" xfId="0" applyAlignment="1">
      <alignment horizontal="left" vertical="center" wrapText="1" indent="1"/>
    </xf>
    <xf numFmtId="44" fontId="0" fillId="2" borderId="13" xfId="1" quotePrefix="1" applyFont="1" applyFill="1" applyBorder="1"/>
    <xf numFmtId="44" fontId="0" fillId="2" borderId="9" xfId="1" quotePrefix="1" applyFont="1" applyFill="1" applyBorder="1"/>
    <xf numFmtId="0" fontId="0" fillId="0" borderId="26" xfId="0" applyBorder="1" applyAlignment="1">
      <alignment horizontal="left" vertical="center" wrapText="1" indent="1"/>
    </xf>
    <xf numFmtId="0" fontId="4" fillId="0" borderId="15" xfId="0" applyFont="1" applyBorder="1" applyAlignment="1">
      <alignment horizontal="left"/>
    </xf>
    <xf numFmtId="0" fontId="0" fillId="0" borderId="5" xfId="0" applyBorder="1" applyAlignment="1">
      <alignment horizontal="left" vertical="center" wrapText="1" indent="1"/>
    </xf>
    <xf numFmtId="0" fontId="0" fillId="0" borderId="5" xfId="0" applyFill="1" applyBorder="1" applyAlignment="1">
      <alignment horizontal="right" indent="2"/>
    </xf>
    <xf numFmtId="44" fontId="0" fillId="0" borderId="5" xfId="1" applyFont="1" applyFill="1" applyBorder="1"/>
    <xf numFmtId="44" fontId="7" fillId="0" borderId="5" xfId="0" applyNumberFormat="1" applyFont="1" applyFill="1" applyBorder="1"/>
    <xf numFmtId="0" fontId="4" fillId="0" borderId="0" xfId="0" applyFont="1" applyBorder="1"/>
    <xf numFmtId="0" fontId="0" fillId="0" borderId="26" xfId="0" applyBorder="1"/>
    <xf numFmtId="44" fontId="0" fillId="2" borderId="27" xfId="1" applyFont="1" applyFill="1" applyBorder="1"/>
    <xf numFmtId="0" fontId="6" fillId="0" borderId="0" xfId="0" applyFont="1" applyBorder="1" applyAlignment="1">
      <alignment horizontal="left" wrapText="1" indent="1"/>
    </xf>
    <xf numFmtId="0" fontId="6" fillId="0" borderId="9" xfId="0" applyFont="1" applyBorder="1"/>
    <xf numFmtId="44" fontId="6" fillId="0" borderId="10" xfId="1" applyFont="1" applyBorder="1"/>
    <xf numFmtId="44" fontId="7" fillId="0" borderId="9" xfId="1" applyFont="1" applyBorder="1"/>
    <xf numFmtId="0" fontId="6" fillId="0" borderId="28" xfId="0" applyFont="1" applyBorder="1"/>
    <xf numFmtId="44" fontId="0" fillId="0" borderId="0" xfId="1" applyFont="1"/>
    <xf numFmtId="0" fontId="13" fillId="3" borderId="29" xfId="0" applyFont="1" applyFill="1" applyBorder="1" applyAlignment="1">
      <alignment horizontal="center" vertical="center" wrapText="1"/>
    </xf>
    <xf numFmtId="0" fontId="14" fillId="0" borderId="30" xfId="0" applyFont="1" applyBorder="1" applyAlignment="1">
      <alignment horizontal="center" vertical="center" wrapText="1"/>
    </xf>
    <xf numFmtId="0" fontId="0" fillId="0" borderId="30" xfId="0" applyBorder="1" applyAlignment="1">
      <alignment horizontal="center" vertical="center" wrapText="1"/>
    </xf>
    <xf numFmtId="0" fontId="0" fillId="0" borderId="31" xfId="0" applyBorder="1" applyAlignment="1">
      <alignment horizontal="center" vertical="center" wrapText="1"/>
    </xf>
    <xf numFmtId="0" fontId="14" fillId="0" borderId="32" xfId="0" applyFont="1" applyBorder="1" applyAlignment="1">
      <alignment horizontal="center" vertical="center" wrapText="1"/>
    </xf>
    <xf numFmtId="0" fontId="14" fillId="0" borderId="15" xfId="0" applyFont="1" applyBorder="1" applyAlignment="1">
      <alignment horizontal="center" vertical="center" wrapText="1"/>
    </xf>
    <xf numFmtId="0" fontId="0" fillId="0" borderId="15" xfId="0" applyBorder="1" applyAlignment="1">
      <alignment horizontal="center" vertical="center" wrapText="1"/>
    </xf>
    <xf numFmtId="0" fontId="0" fillId="0" borderId="33" xfId="0" applyBorder="1" applyAlignment="1">
      <alignment horizontal="center" vertical="center" wrapText="1"/>
    </xf>
    <xf numFmtId="0" fontId="6" fillId="0" borderId="0" xfId="0" applyFont="1" applyAlignment="1">
      <alignment horizontal="left" wrapText="1" indent="1"/>
    </xf>
    <xf numFmtId="0" fontId="6" fillId="0" borderId="17" xfId="0" applyFont="1" applyBorder="1"/>
    <xf numFmtId="44" fontId="6" fillId="0" borderId="0" xfId="1" applyFont="1"/>
    <xf numFmtId="0" fontId="6" fillId="0" borderId="34" xfId="0" applyFont="1" applyBorder="1" applyAlignment="1">
      <alignment horizontal="left" wrapText="1" indent="1"/>
    </xf>
    <xf numFmtId="0" fontId="5" fillId="0" borderId="0" xfId="0" applyFont="1" applyBorder="1"/>
    <xf numFmtId="0" fontId="6" fillId="0" borderId="24" xfId="0" applyFont="1" applyBorder="1" applyAlignment="1">
      <alignment wrapText="1"/>
    </xf>
    <xf numFmtId="0" fontId="6" fillId="0" borderId="24" xfId="0" applyFont="1" applyBorder="1"/>
    <xf numFmtId="44" fontId="6" fillId="0" borderId="24" xfId="1" applyFont="1" applyBorder="1"/>
    <xf numFmtId="44" fontId="6" fillId="0" borderId="24" xfId="0" applyNumberFormat="1" applyFont="1" applyBorder="1"/>
    <xf numFmtId="0" fontId="6" fillId="0" borderId="24" xfId="0" applyFont="1" applyBorder="1" applyAlignment="1">
      <alignment horizontal="left" wrapText="1" indent="1"/>
    </xf>
    <xf numFmtId="0" fontId="6" fillId="0" borderId="35" xfId="0" applyFont="1" applyBorder="1"/>
    <xf numFmtId="44" fontId="6" fillId="0" borderId="36" xfId="1" applyFont="1" applyBorder="1"/>
    <xf numFmtId="44" fontId="15" fillId="0" borderId="35" xfId="1" applyFont="1" applyBorder="1"/>
    <xf numFmtId="44" fontId="6" fillId="0" borderId="37" xfId="1" applyFont="1" applyBorder="1"/>
    <xf numFmtId="0" fontId="9" fillId="0" borderId="15" xfId="0" applyFont="1" applyFill="1" applyBorder="1"/>
    <xf numFmtId="0" fontId="9" fillId="0" borderId="15" xfId="0" applyFont="1" applyBorder="1" applyAlignment="1">
      <alignment wrapText="1"/>
    </xf>
    <xf numFmtId="0" fontId="9" fillId="0" borderId="5" xfId="0" applyFont="1" applyBorder="1"/>
    <xf numFmtId="44" fontId="9" fillId="0" borderId="5" xfId="0" applyNumberFormat="1" applyFont="1" applyBorder="1"/>
    <xf numFmtId="0" fontId="4" fillId="0" borderId="38" xfId="0" applyFont="1" applyFill="1" applyBorder="1"/>
    <xf numFmtId="0" fontId="4" fillId="0" borderId="38" xfId="0" applyFont="1" applyBorder="1" applyAlignment="1">
      <alignment wrapText="1"/>
    </xf>
    <xf numFmtId="0" fontId="4" fillId="0" borderId="38" xfId="0" applyFont="1" applyBorder="1"/>
    <xf numFmtId="44" fontId="4" fillId="0" borderId="38" xfId="1" applyFont="1" applyBorder="1"/>
    <xf numFmtId="44" fontId="4" fillId="0" borderId="38" xfId="0" applyNumberFormat="1" applyFont="1" applyBorder="1"/>
    <xf numFmtId="0" fontId="3" fillId="0" borderId="39" xfId="0" applyFont="1" applyBorder="1" applyAlignment="1">
      <alignment horizontal="left"/>
    </xf>
    <xf numFmtId="0" fontId="4" fillId="0" borderId="0" xfId="0" applyFont="1" applyFill="1" applyBorder="1" applyAlignment="1">
      <alignment horizontal="left"/>
    </xf>
    <xf numFmtId="0" fontId="4" fillId="0" borderId="40" xfId="0" applyFont="1" applyBorder="1"/>
    <xf numFmtId="0" fontId="9" fillId="0" borderId="10" xfId="0" applyFont="1" applyBorder="1"/>
    <xf numFmtId="44" fontId="9" fillId="0" borderId="9" xfId="1" applyFont="1" applyBorder="1"/>
    <xf numFmtId="0" fontId="9" fillId="0" borderId="9" xfId="0" applyFont="1" applyBorder="1"/>
    <xf numFmtId="44" fontId="9" fillId="0" borderId="0" xfId="0" applyNumberFormat="1" applyFont="1" applyBorder="1"/>
    <xf numFmtId="0" fontId="0" fillId="0" borderId="0" xfId="0" applyAlignment="1">
      <alignment horizontal="left" vertical="top"/>
    </xf>
    <xf numFmtId="0" fontId="9" fillId="0" borderId="10" xfId="0" applyFont="1" applyBorder="1" applyAlignment="1">
      <alignment horizontal="center"/>
    </xf>
    <xf numFmtId="44" fontId="9" fillId="2" borderId="9" xfId="1" applyFont="1" applyFill="1" applyBorder="1"/>
    <xf numFmtId="44" fontId="7" fillId="0" borderId="9" xfId="1" applyFont="1" applyFill="1" applyBorder="1"/>
    <xf numFmtId="0" fontId="0" fillId="0" borderId="10" xfId="0" applyBorder="1" applyAlignment="1">
      <alignment horizontal="left" wrapText="1" indent="2"/>
    </xf>
    <xf numFmtId="44" fontId="7" fillId="2" borderId="9" xfId="1" applyFont="1" applyFill="1" applyBorder="1"/>
    <xf numFmtId="0" fontId="9" fillId="0" borderId="0" xfId="0" applyFont="1" applyFill="1" applyBorder="1"/>
    <xf numFmtId="0" fontId="0" fillId="0" borderId="10" xfId="0" applyBorder="1" applyAlignment="1">
      <alignment horizontal="left" vertical="center" wrapText="1" indent="2"/>
    </xf>
    <xf numFmtId="0" fontId="0" fillId="0" borderId="26" xfId="0" applyBorder="1" applyAlignment="1">
      <alignment horizontal="left" vertical="center" wrapText="1" indent="2"/>
    </xf>
    <xf numFmtId="0" fontId="9" fillId="0" borderId="24" xfId="0" applyFont="1" applyBorder="1" applyAlignment="1">
      <alignment wrapText="1"/>
    </xf>
    <xf numFmtId="0" fontId="9" fillId="0" borderId="24" xfId="0" applyFont="1" applyBorder="1"/>
    <xf numFmtId="44" fontId="9" fillId="0" borderId="24" xfId="1" applyFont="1" applyBorder="1"/>
    <xf numFmtId="44" fontId="9" fillId="0" borderId="24" xfId="0" applyNumberFormat="1" applyFont="1" applyBorder="1"/>
    <xf numFmtId="0" fontId="6" fillId="0" borderId="0" xfId="0" applyFont="1" applyBorder="1" applyAlignment="1">
      <alignment horizontal="left"/>
    </xf>
    <xf numFmtId="0" fontId="16" fillId="0" borderId="24" xfId="0" applyFont="1" applyBorder="1" applyAlignment="1">
      <alignment horizontal="left" wrapText="1" indent="1"/>
    </xf>
    <xf numFmtId="0" fontId="0" fillId="0" borderId="24" xfId="0" applyBorder="1" applyAlignment="1">
      <alignment horizontal="center"/>
    </xf>
    <xf numFmtId="44" fontId="0" fillId="0" borderId="24" xfId="1" applyFont="1" applyFill="1" applyBorder="1"/>
    <xf numFmtId="0" fontId="6" fillId="0" borderId="0" xfId="0" applyFont="1" applyBorder="1"/>
    <xf numFmtId="0" fontId="9" fillId="0" borderId="0" xfId="0" applyFont="1" applyBorder="1" applyAlignment="1">
      <alignment horizontal="left" wrapText="1" indent="1"/>
    </xf>
    <xf numFmtId="44" fontId="0" fillId="0" borderId="0" xfId="1" applyFont="1" applyFill="1" applyBorder="1"/>
    <xf numFmtId="44" fontId="0" fillId="0" borderId="0" xfId="0" applyNumberFormat="1" applyBorder="1"/>
    <xf numFmtId="0" fontId="4" fillId="0" borderId="10" xfId="0" applyFont="1" applyBorder="1" applyAlignment="1">
      <alignment wrapText="1"/>
    </xf>
    <xf numFmtId="0" fontId="5" fillId="0" borderId="10" xfId="0" applyFont="1" applyBorder="1" applyAlignment="1">
      <alignment wrapText="1"/>
    </xf>
    <xf numFmtId="44" fontId="0" fillId="0" borderId="0" xfId="0" applyNumberFormat="1"/>
    <xf numFmtId="0" fontId="6" fillId="0" borderId="19" xfId="0" applyFont="1" applyBorder="1"/>
    <xf numFmtId="0" fontId="6" fillId="0" borderId="10" xfId="0" applyFont="1" applyBorder="1"/>
    <xf numFmtId="44" fontId="6" fillId="0" borderId="0" xfId="0" applyNumberFormat="1" applyFont="1"/>
    <xf numFmtId="0" fontId="17" fillId="0" borderId="24" xfId="0" applyFont="1" applyBorder="1"/>
    <xf numFmtId="0" fontId="3" fillId="0" borderId="24" xfId="0" applyFont="1" applyBorder="1" applyAlignment="1">
      <alignment wrapText="1"/>
    </xf>
    <xf numFmtId="44" fontId="17" fillId="0" borderId="24" xfId="1" applyFont="1" applyBorder="1"/>
    <xf numFmtId="44" fontId="3" fillId="0" borderId="24" xfId="1" applyFont="1" applyBorder="1"/>
    <xf numFmtId="0" fontId="0" fillId="0" borderId="30" xfId="0" applyBorder="1" applyAlignment="1">
      <alignment horizontal="center"/>
    </xf>
  </cellXfs>
  <cellStyles count="2">
    <cellStyle name="Monétaire" xfId="1" builtinId="4"/>
    <cellStyle name="Normal" xfId="0" builtinId="0"/>
  </cellStyles>
  <dxfs count="5">
    <dxf>
      <font>
        <b/>
        <i val="0"/>
        <condense val="0"/>
        <extend val="0"/>
        <color indexed="16"/>
      </font>
    </dxf>
    <dxf>
      <font>
        <b/>
        <i val="0"/>
        <condense val="0"/>
        <extend val="0"/>
        <color indexed="16"/>
      </font>
    </dxf>
    <dxf>
      <font>
        <b/>
        <i val="0"/>
        <condense val="0"/>
        <extend val="0"/>
        <color indexed="16"/>
      </font>
    </dxf>
    <dxf>
      <font>
        <b/>
        <i val="0"/>
        <condense val="0"/>
        <extend val="0"/>
        <color indexed="16"/>
      </font>
    </dxf>
    <dxf>
      <font>
        <b/>
        <i val="0"/>
        <condense val="0"/>
        <extend val="0"/>
        <color indexed="16"/>
      </font>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ctrlProps/ctrlProp1.xml><?xml version="1.0" encoding="utf-8"?>
<formControlPr xmlns="http://schemas.microsoft.com/office/spreadsheetml/2009/9/main" objectType="CheckBox" lockText="1" noThreeD="1"/>
</file>

<file path=xl/ctrlProps/ctrlProp2.xml><?xml version="1.0" encoding="utf-8"?>
<formControlPr xmlns="http://schemas.microsoft.com/office/spreadsheetml/2009/9/main" objectType="CheckBox" lockText="1" noThreeD="1"/>
</file>

<file path=xl/ctrlProps/ctrlProp3.xml><?xml version="1.0" encoding="utf-8"?>
<formControlPr xmlns="http://schemas.microsoft.com/office/spreadsheetml/2009/9/main" objectType="CheckBox" lockText="1" noThreeD="1"/>
</file>

<file path=xl/ctrlProps/ctrlProp4.xml><?xml version="1.0" encoding="utf-8"?>
<formControlPr xmlns="http://schemas.microsoft.com/office/spreadsheetml/2009/9/main" objectType="CheckBox" lockText="1" noThreeD="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352425</xdr:colOff>
          <xdr:row>5</xdr:row>
          <xdr:rowOff>123825</xdr:rowOff>
        </xdr:from>
        <xdr:to>
          <xdr:col>3</xdr:col>
          <xdr:colOff>619125</xdr:colOff>
          <xdr:row>7</xdr:row>
          <xdr:rowOff>9525</xdr:rowOff>
        </xdr:to>
        <xdr:sp macro="" textlink="">
          <xdr:nvSpPr>
            <xdr:cNvPr id="1047" name="Check Box 23" hidden="1">
              <a:extLst>
                <a:ext uri="{63B3BB69-23CF-44E3-9099-C40C66FF867C}">
                  <a14:compatExt spid="_x0000_s104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352425</xdr:colOff>
          <xdr:row>2</xdr:row>
          <xdr:rowOff>142875</xdr:rowOff>
        </xdr:from>
        <xdr:to>
          <xdr:col>3</xdr:col>
          <xdr:colOff>619125</xdr:colOff>
          <xdr:row>4</xdr:row>
          <xdr:rowOff>28575</xdr:rowOff>
        </xdr:to>
        <xdr:sp macro="" textlink="">
          <xdr:nvSpPr>
            <xdr:cNvPr id="1048" name="Check Box 24" hidden="1">
              <a:extLst>
                <a:ext uri="{63B3BB69-23CF-44E3-9099-C40C66FF867C}">
                  <a14:compatExt spid="_x0000_s104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352425</xdr:colOff>
          <xdr:row>3</xdr:row>
          <xdr:rowOff>142875</xdr:rowOff>
        </xdr:from>
        <xdr:to>
          <xdr:col>3</xdr:col>
          <xdr:colOff>619125</xdr:colOff>
          <xdr:row>5</xdr:row>
          <xdr:rowOff>28575</xdr:rowOff>
        </xdr:to>
        <xdr:sp macro="" textlink="">
          <xdr:nvSpPr>
            <xdr:cNvPr id="1049" name="Check Box 25" hidden="1">
              <a:extLst>
                <a:ext uri="{63B3BB69-23CF-44E3-9099-C40C66FF867C}">
                  <a14:compatExt spid="_x0000_s104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352425</xdr:colOff>
          <xdr:row>4</xdr:row>
          <xdr:rowOff>133350</xdr:rowOff>
        </xdr:from>
        <xdr:to>
          <xdr:col>3</xdr:col>
          <xdr:colOff>619125</xdr:colOff>
          <xdr:row>6</xdr:row>
          <xdr:rowOff>19050</xdr:rowOff>
        </xdr:to>
        <xdr:sp macro="" textlink="">
          <xdr:nvSpPr>
            <xdr:cNvPr id="1050" name="Check Box 26" hidden="1">
              <a:extLst>
                <a:ext uri="{63B3BB69-23CF-44E3-9099-C40C66FF867C}">
                  <a14:compatExt spid="_x0000_s1050"/>
                </a:ext>
              </a:extLst>
            </xdr:cNvPr>
            <xdr:cNvSpPr/>
          </xdr:nvSpPr>
          <xdr:spPr>
            <a:xfrm>
              <a:off x="0" y="0"/>
              <a:ext cx="0" cy="0"/>
            </a:xfrm>
            <a:prstGeom prst="rect">
              <a:avLst/>
            </a:prstGeom>
          </xdr:spPr>
        </xdr:sp>
        <xdr:clientData/>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201;valuation%20budg&#233;taire%20de%20l'essai%20clinique%20r&#233;vis&#233;-%20Industrie%20MJS%20nov%2010-b.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rais fixes démarrage"/>
      <sheetName val="F1 Évaluation du budget"/>
      <sheetName val="F2 Prorata par pt"/>
      <sheetName val="F3calendrier visites-procédures"/>
      <sheetName val="Formulaire A"/>
    </sheetNames>
    <sheetDataSet>
      <sheetData sheetId="0"/>
      <sheetData sheetId="1"/>
      <sheetData sheetId="2">
        <row r="18">
          <cell r="F18">
            <v>0</v>
          </cell>
        </row>
        <row r="47">
          <cell r="F47">
            <v>0</v>
          </cell>
        </row>
        <row r="65">
          <cell r="F65">
            <v>0</v>
          </cell>
        </row>
        <row r="165">
          <cell r="F165">
            <v>0</v>
          </cell>
        </row>
        <row r="166">
          <cell r="G166">
            <v>0</v>
          </cell>
        </row>
        <row r="174">
          <cell r="F174">
            <v>0</v>
          </cell>
        </row>
        <row r="179">
          <cell r="F179">
            <v>0</v>
          </cell>
        </row>
      </sheetData>
      <sheetData sheetId="3"/>
      <sheetData sheetId="4"/>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trlProp" Target="../ctrlProps/ctrlProp1.xml"/><Relationship Id="rId7"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drawing" Target="../drawings/drawing1.xml"/><Relationship Id="rId6" Type="http://schemas.openxmlformats.org/officeDocument/2006/relationships/ctrlProp" Target="../ctrlProps/ctrlProp4.xml"/><Relationship Id="rId5" Type="http://schemas.openxmlformats.org/officeDocument/2006/relationships/ctrlProp" Target="../ctrlProps/ctrlProp3.xml"/><Relationship Id="rId4" Type="http://schemas.openxmlformats.org/officeDocument/2006/relationships/ctrlProp" Target="../ctrlProps/ctrlProp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F92"/>
  <sheetViews>
    <sheetView tabSelected="1" topLeftCell="A73" workbookViewId="0">
      <selection activeCell="H12" sqref="H12"/>
    </sheetView>
  </sheetViews>
  <sheetFormatPr baseColWidth="10" defaultRowHeight="15" x14ac:dyDescent="0.25"/>
  <cols>
    <col min="1" max="1" width="5.42578125" customWidth="1"/>
    <col min="2" max="2" width="52.42578125" customWidth="1"/>
    <col min="3" max="3" width="15.85546875" customWidth="1"/>
    <col min="4" max="4" width="15.7109375" customWidth="1"/>
    <col min="5" max="5" width="18.5703125" customWidth="1"/>
    <col min="6" max="6" width="18.140625" customWidth="1"/>
  </cols>
  <sheetData>
    <row r="1" spans="1:6" x14ac:dyDescent="0.25">
      <c r="B1" s="1" t="s">
        <v>6</v>
      </c>
      <c r="C1" s="2"/>
      <c r="D1" s="3"/>
      <c r="E1" s="4"/>
      <c r="F1" s="5"/>
    </row>
    <row r="2" spans="1:6" x14ac:dyDescent="0.25">
      <c r="B2" s="1" t="s">
        <v>7</v>
      </c>
      <c r="C2" s="2"/>
      <c r="D2" s="3"/>
    </row>
    <row r="3" spans="1:6" x14ac:dyDescent="0.25">
      <c r="B3" s="1" t="s">
        <v>8</v>
      </c>
      <c r="C3" s="2"/>
      <c r="D3" s="3"/>
      <c r="E3" s="6"/>
    </row>
    <row r="4" spans="1:6" x14ac:dyDescent="0.25">
      <c r="B4" s="7" t="s">
        <v>9</v>
      </c>
      <c r="C4" s="8"/>
      <c r="D4" s="8" t="s">
        <v>82</v>
      </c>
      <c r="E4" s="9"/>
    </row>
    <row r="5" spans="1:6" x14ac:dyDescent="0.25">
      <c r="B5" s="7"/>
      <c r="C5" s="8"/>
      <c r="D5" s="8" t="s">
        <v>83</v>
      </c>
      <c r="E5" s="9"/>
    </row>
    <row r="6" spans="1:6" x14ac:dyDescent="0.25">
      <c r="B6" s="7" t="s">
        <v>10</v>
      </c>
      <c r="C6" s="8"/>
      <c r="D6" s="8" t="s">
        <v>82</v>
      </c>
      <c r="E6" s="9" t="s">
        <v>85</v>
      </c>
      <c r="F6" s="8" t="s">
        <v>87</v>
      </c>
    </row>
    <row r="7" spans="1:6" x14ac:dyDescent="0.25">
      <c r="B7" s="7"/>
      <c r="C7" s="8"/>
      <c r="D7" s="8" t="s">
        <v>83</v>
      </c>
      <c r="E7" s="9"/>
    </row>
    <row r="8" spans="1:6" ht="15.75" thickBot="1" x14ac:dyDescent="0.3">
      <c r="A8" s="10"/>
      <c r="B8" s="11" t="s">
        <v>11</v>
      </c>
      <c r="C8" s="12" t="s">
        <v>80</v>
      </c>
      <c r="D8" s="13" t="s">
        <v>84</v>
      </c>
      <c r="E8" s="13" t="s">
        <v>86</v>
      </c>
      <c r="F8" s="14" t="s">
        <v>88</v>
      </c>
    </row>
    <row r="9" spans="1:6" ht="18.75" thickBot="1" x14ac:dyDescent="0.3">
      <c r="A9" s="9"/>
      <c r="B9" s="15" t="s">
        <v>12</v>
      </c>
      <c r="C9" s="16"/>
      <c r="D9" s="17"/>
      <c r="E9" s="18"/>
      <c r="F9" s="16"/>
    </row>
    <row r="10" spans="1:6" ht="15.75" x14ac:dyDescent="0.25">
      <c r="A10" s="19">
        <v>1</v>
      </c>
      <c r="B10" s="20" t="s">
        <v>13</v>
      </c>
      <c r="C10" s="21"/>
      <c r="D10" s="17"/>
      <c r="E10" s="18"/>
      <c r="F10" s="16"/>
    </row>
    <row r="11" spans="1:6" x14ac:dyDescent="0.25">
      <c r="A11" s="22" t="s">
        <v>0</v>
      </c>
      <c r="B11" s="23" t="s">
        <v>14</v>
      </c>
      <c r="C11" s="24"/>
      <c r="D11" s="25"/>
      <c r="E11" s="26"/>
    </row>
    <row r="12" spans="1:6" x14ac:dyDescent="0.25">
      <c r="A12" s="22"/>
      <c r="B12" s="27" t="s">
        <v>15</v>
      </c>
      <c r="C12" s="28">
        <v>1</v>
      </c>
      <c r="D12" s="25">
        <v>4000</v>
      </c>
      <c r="E12" s="29">
        <f>C12*D12</f>
        <v>4000</v>
      </c>
    </row>
    <row r="13" spans="1:6" x14ac:dyDescent="0.25">
      <c r="A13" s="22"/>
      <c r="B13" s="27" t="s">
        <v>16</v>
      </c>
      <c r="C13" s="28"/>
      <c r="D13" s="25">
        <v>5000</v>
      </c>
      <c r="E13" s="29">
        <f>C13*D13</f>
        <v>0</v>
      </c>
    </row>
    <row r="14" spans="1:6" x14ac:dyDescent="0.25">
      <c r="A14" s="22"/>
      <c r="B14" s="27" t="s">
        <v>17</v>
      </c>
      <c r="C14" s="30"/>
      <c r="D14" s="25">
        <v>850</v>
      </c>
      <c r="E14" s="29">
        <f>C14*D14</f>
        <v>0</v>
      </c>
    </row>
    <row r="15" spans="1:6" x14ac:dyDescent="0.25">
      <c r="A15" s="22"/>
      <c r="B15" s="27" t="s">
        <v>18</v>
      </c>
      <c r="C15" s="31" t="str">
        <f>IF(C4&gt;0,"1","")</f>
        <v/>
      </c>
      <c r="D15" s="25">
        <v>2000</v>
      </c>
      <c r="E15" s="29" t="str">
        <f>IF(C4&gt;0,C15*D15,"")</f>
        <v/>
      </c>
    </row>
    <row r="16" spans="1:6" x14ac:dyDescent="0.25">
      <c r="A16" s="22" t="s">
        <v>1</v>
      </c>
      <c r="B16" s="32" t="s">
        <v>19</v>
      </c>
      <c r="C16" s="33"/>
      <c r="D16" s="25"/>
      <c r="E16" s="34"/>
    </row>
    <row r="17" spans="1:6" x14ac:dyDescent="0.25">
      <c r="A17" s="22"/>
      <c r="B17" s="27" t="s">
        <v>20</v>
      </c>
      <c r="C17" s="35">
        <v>1</v>
      </c>
      <c r="D17" s="25">
        <v>1000</v>
      </c>
      <c r="E17" s="29">
        <f>C17*D17</f>
        <v>1000</v>
      </c>
    </row>
    <row r="18" spans="1:6" x14ac:dyDescent="0.25">
      <c r="A18" s="36"/>
      <c r="B18" s="27" t="s">
        <v>21</v>
      </c>
      <c r="C18" s="37">
        <v>1</v>
      </c>
      <c r="D18" s="25">
        <v>500</v>
      </c>
      <c r="E18" s="29">
        <f>C18*D18</f>
        <v>500</v>
      </c>
    </row>
    <row r="19" spans="1:6" ht="15.75" thickBot="1" x14ac:dyDescent="0.3">
      <c r="A19" s="38"/>
      <c r="B19" s="39"/>
      <c r="C19" s="40" t="s">
        <v>81</v>
      </c>
      <c r="D19" s="41"/>
      <c r="E19" s="10"/>
      <c r="F19" s="42">
        <f>SUM(E12:E18)</f>
        <v>5500</v>
      </c>
    </row>
    <row r="20" spans="1:6" ht="15.75" x14ac:dyDescent="0.25">
      <c r="A20" s="19">
        <v>2</v>
      </c>
      <c r="B20" s="20" t="s">
        <v>22</v>
      </c>
      <c r="C20" s="43"/>
      <c r="D20" s="44"/>
      <c r="E20" s="45"/>
      <c r="F20" s="46"/>
    </row>
    <row r="21" spans="1:6" ht="15.75" x14ac:dyDescent="0.25">
      <c r="A21" s="19"/>
      <c r="B21" s="27" t="s">
        <v>23</v>
      </c>
      <c r="C21" s="28" t="str">
        <f>IF(C5&gt;0,"1","")</f>
        <v/>
      </c>
      <c r="D21" s="25">
        <v>1200</v>
      </c>
      <c r="E21" s="29" t="str">
        <f>IF(C5&gt;0,C21*D21,"")</f>
        <v/>
      </c>
    </row>
    <row r="22" spans="1:6" ht="15.75" x14ac:dyDescent="0.25">
      <c r="A22" s="19"/>
      <c r="B22" s="27" t="s">
        <v>18</v>
      </c>
      <c r="C22" s="37" t="str">
        <f>IF(C4&gt;0,"1","")</f>
        <v/>
      </c>
      <c r="D22" s="25">
        <v>600</v>
      </c>
      <c r="E22" s="47" t="str">
        <f>IF(C4&gt;0,C22*D22,"")</f>
        <v/>
      </c>
    </row>
    <row r="23" spans="1:6" ht="16.5" thickBot="1" x14ac:dyDescent="0.3">
      <c r="A23" s="48"/>
      <c r="B23" s="49"/>
      <c r="C23" s="50" t="s">
        <v>81</v>
      </c>
      <c r="D23" s="51"/>
      <c r="E23" s="52"/>
      <c r="F23" s="53">
        <f>SUM(E21:E22)</f>
        <v>0</v>
      </c>
    </row>
    <row r="24" spans="1:6" ht="15.75" x14ac:dyDescent="0.25">
      <c r="A24" s="19">
        <v>3</v>
      </c>
      <c r="B24" s="54" t="s">
        <v>24</v>
      </c>
      <c r="C24" s="24"/>
      <c r="D24" s="25"/>
      <c r="E24" s="55"/>
      <c r="F24" s="56"/>
    </row>
    <row r="25" spans="1:6" x14ac:dyDescent="0.25">
      <c r="A25" s="22" t="s">
        <v>2</v>
      </c>
      <c r="B25" s="57" t="s">
        <v>25</v>
      </c>
      <c r="C25" s="58"/>
      <c r="D25" s="59"/>
      <c r="E25" s="26"/>
    </row>
    <row r="26" spans="1:6" ht="30" x14ac:dyDescent="0.25">
      <c r="B26" s="60" t="s">
        <v>26</v>
      </c>
      <c r="C26" s="61">
        <v>8</v>
      </c>
      <c r="D26" s="62">
        <v>200</v>
      </c>
      <c r="E26" s="29">
        <f>C26*D26</f>
        <v>1600</v>
      </c>
    </row>
    <row r="27" spans="1:6" ht="30" x14ac:dyDescent="0.25">
      <c r="B27" s="27" t="s">
        <v>27</v>
      </c>
      <c r="C27" s="30">
        <v>40</v>
      </c>
      <c r="D27" s="63">
        <v>50</v>
      </c>
      <c r="E27" s="29">
        <f>C27*D27</f>
        <v>2000</v>
      </c>
    </row>
    <row r="28" spans="1:6" x14ac:dyDescent="0.25">
      <c r="B28" s="27" t="s">
        <v>28</v>
      </c>
      <c r="C28" s="28">
        <v>1</v>
      </c>
      <c r="D28" s="63">
        <v>1000</v>
      </c>
      <c r="E28" s="29">
        <f>C28*D28</f>
        <v>1000</v>
      </c>
    </row>
    <row r="29" spans="1:6" x14ac:dyDescent="0.25">
      <c r="B29" s="64" t="s">
        <v>29</v>
      </c>
      <c r="C29" s="65">
        <v>21</v>
      </c>
      <c r="D29" s="62">
        <v>50</v>
      </c>
      <c r="E29" s="66">
        <f>C29*D29</f>
        <v>1050</v>
      </c>
    </row>
    <row r="30" spans="1:6" x14ac:dyDescent="0.25">
      <c r="B30" s="67"/>
      <c r="C30" s="30"/>
      <c r="D30" s="68"/>
      <c r="E30" s="66">
        <f>C30*D30</f>
        <v>0</v>
      </c>
    </row>
    <row r="31" spans="1:6" x14ac:dyDescent="0.25">
      <c r="A31" s="36"/>
      <c r="B31" s="69"/>
      <c r="C31" s="70"/>
      <c r="D31" s="71"/>
      <c r="E31" s="72"/>
      <c r="F31" s="73">
        <f>SUM(E26:E30)</f>
        <v>5650</v>
      </c>
    </row>
    <row r="32" spans="1:6" x14ac:dyDescent="0.25">
      <c r="A32" s="36" t="s">
        <v>3</v>
      </c>
      <c r="B32" s="74" t="s">
        <v>30</v>
      </c>
      <c r="C32" s="75"/>
      <c r="D32" s="76"/>
      <c r="E32" s="77"/>
      <c r="F32" s="46"/>
    </row>
    <row r="33" spans="1:6" x14ac:dyDescent="0.25">
      <c r="A33" s="36"/>
      <c r="B33" s="27" t="s">
        <v>31</v>
      </c>
      <c r="C33" s="30">
        <v>40</v>
      </c>
      <c r="D33" s="63">
        <v>50</v>
      </c>
      <c r="E33" s="29">
        <f>C33*D33</f>
        <v>2000</v>
      </c>
      <c r="F33" s="46"/>
    </row>
    <row r="34" spans="1:6" x14ac:dyDescent="0.25">
      <c r="A34" s="36"/>
      <c r="B34" s="27" t="s">
        <v>32</v>
      </c>
      <c r="C34" s="28">
        <v>1</v>
      </c>
      <c r="D34" s="63">
        <v>1000</v>
      </c>
      <c r="E34" s="29">
        <f>C34*D34</f>
        <v>1000</v>
      </c>
      <c r="F34" s="46"/>
    </row>
    <row r="35" spans="1:6" ht="15.75" x14ac:dyDescent="0.25">
      <c r="A35" s="19"/>
      <c r="B35" s="78"/>
      <c r="C35" s="79"/>
      <c r="D35" s="80"/>
      <c r="E35" s="81"/>
      <c r="F35" s="82">
        <f>SUM(E32:E34)</f>
        <v>3000</v>
      </c>
    </row>
    <row r="36" spans="1:6" x14ac:dyDescent="0.25">
      <c r="A36" s="22" t="s">
        <v>4</v>
      </c>
      <c r="B36" s="23" t="s">
        <v>33</v>
      </c>
      <c r="C36" s="24"/>
      <c r="D36" s="25"/>
      <c r="E36" s="26"/>
      <c r="F36" s="83"/>
    </row>
    <row r="37" spans="1:6" x14ac:dyDescent="0.25">
      <c r="A37" s="22"/>
      <c r="B37" s="27" t="s">
        <v>34</v>
      </c>
      <c r="C37" s="84">
        <v>1</v>
      </c>
      <c r="D37" s="25">
        <v>550</v>
      </c>
      <c r="E37" s="29">
        <f>C37*D37</f>
        <v>550</v>
      </c>
      <c r="F37" s="83"/>
    </row>
    <row r="38" spans="1:6" x14ac:dyDescent="0.25">
      <c r="A38" s="22"/>
      <c r="B38" s="27" t="s">
        <v>35</v>
      </c>
      <c r="C38" s="85">
        <v>1</v>
      </c>
      <c r="D38" s="76">
        <v>500</v>
      </c>
      <c r="E38" s="29">
        <f>C38*D38</f>
        <v>500</v>
      </c>
      <c r="F38" s="83"/>
    </row>
    <row r="39" spans="1:6" x14ac:dyDescent="0.25">
      <c r="A39" s="36"/>
      <c r="B39" s="86"/>
      <c r="C39" s="70"/>
      <c r="D39" s="87"/>
      <c r="E39" s="88"/>
      <c r="F39" s="89">
        <f>SUM(E37:E38)</f>
        <v>1050</v>
      </c>
    </row>
    <row r="40" spans="1:6" ht="15.75" thickBot="1" x14ac:dyDescent="0.3">
      <c r="A40" s="38"/>
      <c r="B40" s="90" t="s">
        <v>36</v>
      </c>
      <c r="C40" s="91"/>
      <c r="D40" s="92"/>
      <c r="E40" s="93"/>
      <c r="F40" s="53">
        <f>SUM(F31:F39)</f>
        <v>9700</v>
      </c>
    </row>
    <row r="41" spans="1:6" ht="15.75" x14ac:dyDescent="0.25">
      <c r="A41" s="19">
        <v>4</v>
      </c>
      <c r="B41" s="94" t="s">
        <v>37</v>
      </c>
      <c r="C41" s="26"/>
      <c r="D41" s="26"/>
      <c r="E41" s="26"/>
    </row>
    <row r="42" spans="1:6" ht="15.75" x14ac:dyDescent="0.25">
      <c r="A42" s="19"/>
      <c r="B42" s="95" t="s">
        <v>38</v>
      </c>
      <c r="C42" s="84">
        <v>1</v>
      </c>
      <c r="D42" s="96">
        <v>3710</v>
      </c>
      <c r="E42" s="29">
        <f>C42*D42</f>
        <v>3710</v>
      </c>
    </row>
    <row r="43" spans="1:6" ht="15.75" x14ac:dyDescent="0.25">
      <c r="A43" s="19"/>
      <c r="B43" s="95" t="s">
        <v>39</v>
      </c>
      <c r="C43" s="28"/>
      <c r="D43" s="63">
        <v>500</v>
      </c>
      <c r="E43" s="29">
        <f>C43*D43</f>
        <v>0</v>
      </c>
    </row>
    <row r="44" spans="1:6" ht="30" x14ac:dyDescent="0.25">
      <c r="A44" s="19"/>
      <c r="B44" s="95" t="s">
        <v>40</v>
      </c>
      <c r="C44" s="28"/>
      <c r="D44" s="97">
        <v>700</v>
      </c>
      <c r="E44" s="29">
        <f>C44*D44</f>
        <v>0</v>
      </c>
    </row>
    <row r="45" spans="1:6" ht="15.75" x14ac:dyDescent="0.25">
      <c r="A45" s="19"/>
      <c r="B45" s="95" t="s">
        <v>41</v>
      </c>
      <c r="C45" s="65">
        <v>1</v>
      </c>
      <c r="D45" s="63">
        <v>1500</v>
      </c>
      <c r="E45" s="29">
        <f>C45*D45</f>
        <v>1500</v>
      </c>
    </row>
    <row r="46" spans="1:6" ht="15.75" x14ac:dyDescent="0.25">
      <c r="A46" s="19"/>
      <c r="B46" s="98" t="s">
        <v>42</v>
      </c>
      <c r="C46" s="65"/>
      <c r="D46" s="63">
        <v>7000</v>
      </c>
      <c r="E46" s="29">
        <f>C46*D46</f>
        <v>0</v>
      </c>
    </row>
    <row r="47" spans="1:6" ht="16.5" thickBot="1" x14ac:dyDescent="0.3">
      <c r="A47" s="99"/>
      <c r="B47" s="100"/>
      <c r="C47" s="101"/>
      <c r="D47" s="102"/>
      <c r="E47" s="103"/>
      <c r="F47" s="53">
        <f>SUM(E42:E46)</f>
        <v>5210</v>
      </c>
    </row>
    <row r="48" spans="1:6" ht="15.75" x14ac:dyDescent="0.25">
      <c r="A48" s="19">
        <v>5</v>
      </c>
      <c r="B48" s="104" t="s">
        <v>43</v>
      </c>
      <c r="C48" s="105"/>
      <c r="D48" s="105"/>
      <c r="E48" s="26"/>
    </row>
    <row r="49" spans="1:6" x14ac:dyDescent="0.25">
      <c r="B49" s="27" t="s">
        <v>44</v>
      </c>
      <c r="C49" s="28">
        <v>20</v>
      </c>
      <c r="D49" s="106">
        <v>140</v>
      </c>
      <c r="E49" s="47">
        <f>C49*D49</f>
        <v>2800</v>
      </c>
    </row>
    <row r="50" spans="1:6" x14ac:dyDescent="0.25">
      <c r="B50" s="107" t="s">
        <v>45</v>
      </c>
      <c r="C50" s="108"/>
      <c r="D50" s="109"/>
      <c r="E50" s="110">
        <f>'[1]F2 Prorata par pt'!F18</f>
        <v>0</v>
      </c>
    </row>
    <row r="51" spans="1:6" x14ac:dyDescent="0.25">
      <c r="B51" s="107" t="s">
        <v>46</v>
      </c>
      <c r="C51" s="108"/>
      <c r="D51" s="109"/>
      <c r="E51" s="110">
        <f>'[1]F2 Prorata par pt'!F47</f>
        <v>0</v>
      </c>
    </row>
    <row r="52" spans="1:6" x14ac:dyDescent="0.25">
      <c r="B52" s="107" t="s">
        <v>47</v>
      </c>
      <c r="C52" s="108"/>
      <c r="D52" s="109"/>
      <c r="E52" s="110">
        <f>'[1]F2 Prorata par pt'!F65</f>
        <v>0</v>
      </c>
    </row>
    <row r="53" spans="1:6" ht="15.75" thickBot="1" x14ac:dyDescent="0.3">
      <c r="B53" s="107" t="s">
        <v>48</v>
      </c>
      <c r="C53" s="111"/>
      <c r="D53" s="109"/>
      <c r="E53" s="47">
        <f>'[1]F2 Prorata par pt'!F165</f>
        <v>0</v>
      </c>
      <c r="F53" s="112"/>
    </row>
    <row r="54" spans="1:6" x14ac:dyDescent="0.25">
      <c r="B54" s="113" t="s">
        <v>49</v>
      </c>
      <c r="C54" s="114"/>
      <c r="D54" s="114"/>
      <c r="E54" s="115"/>
      <c r="F54" s="116"/>
    </row>
    <row r="55" spans="1:6" ht="15.75" thickBot="1" x14ac:dyDescent="0.3">
      <c r="B55" s="117"/>
      <c r="C55" s="118"/>
      <c r="D55" s="118"/>
      <c r="E55" s="119"/>
      <c r="F55" s="120"/>
    </row>
    <row r="56" spans="1:6" x14ac:dyDescent="0.25">
      <c r="B56" s="121" t="s">
        <v>50</v>
      </c>
      <c r="C56" s="122"/>
      <c r="D56" s="109"/>
      <c r="E56" s="47">
        <f>'[1]F2 Prorata par pt'!F174</f>
        <v>0</v>
      </c>
      <c r="F56" s="123"/>
    </row>
    <row r="57" spans="1:6" x14ac:dyDescent="0.25">
      <c r="A57" s="9"/>
      <c r="B57" s="124" t="s">
        <v>51</v>
      </c>
      <c r="C57" s="108"/>
      <c r="D57" s="109"/>
      <c r="E57" s="47">
        <f>'[1]F2 Prorata par pt'!F179</f>
        <v>0</v>
      </c>
      <c r="F57" s="123"/>
    </row>
    <row r="58" spans="1:6" x14ac:dyDescent="0.25">
      <c r="A58" s="125"/>
      <c r="B58" s="126" t="s">
        <v>52</v>
      </c>
      <c r="C58" s="127"/>
      <c r="D58" s="128"/>
      <c r="E58" s="127"/>
      <c r="F58" s="129">
        <f>SUM(E49:E53,E56:E57)</f>
        <v>2800</v>
      </c>
    </row>
    <row r="59" spans="1:6" x14ac:dyDescent="0.25">
      <c r="A59" s="9"/>
      <c r="B59" s="130" t="s">
        <v>53</v>
      </c>
      <c r="C59" s="131"/>
      <c r="D59" s="132"/>
      <c r="E59" s="133">
        <f>'[1]F2 Prorata par pt'!G166</f>
        <v>0</v>
      </c>
      <c r="F59" s="134"/>
    </row>
    <row r="60" spans="1:6" ht="15.75" thickBot="1" x14ac:dyDescent="0.3">
      <c r="A60" s="135"/>
      <c r="B60" s="136" t="s">
        <v>54</v>
      </c>
      <c r="C60" s="137"/>
      <c r="D60" s="42"/>
      <c r="E60" s="137"/>
      <c r="F60" s="138">
        <f>F58-E59</f>
        <v>2800</v>
      </c>
    </row>
    <row r="61" spans="1:6" ht="16.5" thickBot="1" x14ac:dyDescent="0.3">
      <c r="A61" s="139"/>
      <c r="B61" s="140" t="s">
        <v>55</v>
      </c>
      <c r="C61" s="141"/>
      <c r="D61" s="142"/>
      <c r="E61" s="141"/>
      <c r="F61" s="143">
        <f>F19+F23+F40+F47+F60</f>
        <v>23210</v>
      </c>
    </row>
    <row r="62" spans="1:6" ht="18.75" thickBot="1" x14ac:dyDescent="0.3">
      <c r="A62" s="9"/>
      <c r="B62" s="144" t="s">
        <v>56</v>
      </c>
      <c r="C62" s="18"/>
      <c r="D62" s="17"/>
      <c r="E62" s="17"/>
      <c r="F62" s="16"/>
    </row>
    <row r="63" spans="1:6" ht="15.75" x14ac:dyDescent="0.25">
      <c r="A63" s="145">
        <v>6</v>
      </c>
      <c r="B63" s="146" t="s">
        <v>57</v>
      </c>
      <c r="C63" s="147"/>
      <c r="D63" s="148"/>
      <c r="E63" s="149"/>
      <c r="F63" s="150"/>
    </row>
    <row r="64" spans="1:6" ht="30" x14ac:dyDescent="0.25">
      <c r="A64" s="151">
        <v>6.1</v>
      </c>
      <c r="B64" s="60" t="s">
        <v>58</v>
      </c>
      <c r="C64" s="152">
        <v>2</v>
      </c>
      <c r="D64" s="153">
        <v>9003</v>
      </c>
      <c r="E64" s="110">
        <f>C64*D64</f>
        <v>18006</v>
      </c>
      <c r="F64" s="150"/>
    </row>
    <row r="65" spans="1:6" ht="30" x14ac:dyDescent="0.25">
      <c r="A65" s="151">
        <v>6.2</v>
      </c>
      <c r="B65" s="60" t="s">
        <v>59</v>
      </c>
      <c r="C65" s="147"/>
      <c r="D65" s="148"/>
      <c r="E65" s="62"/>
      <c r="F65" s="150"/>
    </row>
    <row r="66" spans="1:6" x14ac:dyDescent="0.25">
      <c r="A66" s="151">
        <v>6.3</v>
      </c>
      <c r="B66" s="60" t="s">
        <v>60</v>
      </c>
      <c r="C66" s="147"/>
      <c r="D66" s="148"/>
      <c r="E66" s="154"/>
      <c r="F66" s="150"/>
    </row>
    <row r="67" spans="1:6" x14ac:dyDescent="0.25">
      <c r="A67" s="151"/>
      <c r="B67" s="155" t="s">
        <v>61</v>
      </c>
      <c r="C67" s="147"/>
      <c r="D67" s="148"/>
      <c r="E67" s="97">
        <v>4000</v>
      </c>
      <c r="F67" s="150"/>
    </row>
    <row r="68" spans="1:6" x14ac:dyDescent="0.25">
      <c r="A68" s="151"/>
      <c r="B68" s="155" t="s">
        <v>62</v>
      </c>
      <c r="C68" s="147"/>
      <c r="D68" s="148"/>
      <c r="E68" s="156">
        <v>1500</v>
      </c>
      <c r="F68" s="150"/>
    </row>
    <row r="69" spans="1:6" x14ac:dyDescent="0.25">
      <c r="A69" s="151"/>
      <c r="B69" s="155" t="s">
        <v>63</v>
      </c>
      <c r="C69" s="147"/>
      <c r="D69" s="148"/>
      <c r="E69" s="156">
        <v>1200</v>
      </c>
      <c r="F69" s="150"/>
    </row>
    <row r="70" spans="1:6" x14ac:dyDescent="0.25">
      <c r="A70" s="157"/>
      <c r="B70" s="155" t="s">
        <v>64</v>
      </c>
      <c r="C70" s="147"/>
      <c r="D70" s="148"/>
      <c r="E70" s="156">
        <v>4000</v>
      </c>
      <c r="F70" s="150"/>
    </row>
    <row r="71" spans="1:6" x14ac:dyDescent="0.25">
      <c r="A71" s="157"/>
      <c r="B71" s="155" t="s">
        <v>65</v>
      </c>
      <c r="C71" s="147"/>
      <c r="D71" s="148"/>
      <c r="E71" s="156">
        <v>1500</v>
      </c>
      <c r="F71" s="150"/>
    </row>
    <row r="72" spans="1:6" x14ac:dyDescent="0.25">
      <c r="A72" s="157"/>
      <c r="B72" s="155" t="s">
        <v>66</v>
      </c>
      <c r="C72" s="147"/>
      <c r="D72" s="148"/>
      <c r="E72" s="156">
        <v>1500</v>
      </c>
      <c r="F72" s="150"/>
    </row>
    <row r="73" spans="1:6" x14ac:dyDescent="0.25">
      <c r="A73" s="157"/>
      <c r="B73" s="155" t="s">
        <v>67</v>
      </c>
      <c r="C73" s="147"/>
      <c r="D73" s="148"/>
      <c r="E73" s="156"/>
      <c r="F73" s="150"/>
    </row>
    <row r="74" spans="1:6" x14ac:dyDescent="0.25">
      <c r="A74" s="157"/>
      <c r="B74" s="158" t="s">
        <v>68</v>
      </c>
      <c r="C74" s="147"/>
      <c r="D74" s="148"/>
      <c r="E74" s="156"/>
      <c r="F74" s="150"/>
    </row>
    <row r="75" spans="1:6" ht="30" x14ac:dyDescent="0.25">
      <c r="A75" s="157"/>
      <c r="B75" s="158" t="s">
        <v>69</v>
      </c>
      <c r="C75" s="147"/>
      <c r="D75" s="148"/>
      <c r="E75" s="156"/>
      <c r="F75" s="150"/>
    </row>
    <row r="76" spans="1:6" ht="30" x14ac:dyDescent="0.25">
      <c r="A76" s="157"/>
      <c r="B76" s="158" t="s">
        <v>70</v>
      </c>
      <c r="C76" s="147"/>
      <c r="D76" s="148"/>
      <c r="E76" s="156"/>
      <c r="F76" s="150"/>
    </row>
    <row r="77" spans="1:6" x14ac:dyDescent="0.25">
      <c r="A77" s="157"/>
      <c r="B77" s="159" t="s">
        <v>42</v>
      </c>
      <c r="C77" s="147"/>
      <c r="D77" s="148"/>
      <c r="E77" s="156"/>
      <c r="F77" s="150"/>
    </row>
    <row r="78" spans="1:6" x14ac:dyDescent="0.25">
      <c r="A78" s="157"/>
      <c r="B78" s="155" t="s">
        <v>71</v>
      </c>
      <c r="C78" s="147"/>
      <c r="D78" s="148"/>
      <c r="E78" s="156">
        <v>500</v>
      </c>
      <c r="F78" s="150"/>
    </row>
    <row r="79" spans="1:6" x14ac:dyDescent="0.25">
      <c r="A79" s="157"/>
      <c r="B79" s="155" t="s">
        <v>71</v>
      </c>
      <c r="C79" s="147"/>
      <c r="D79" s="148"/>
      <c r="E79" s="156">
        <v>500</v>
      </c>
      <c r="F79" s="150"/>
    </row>
    <row r="80" spans="1:6" x14ac:dyDescent="0.25">
      <c r="A80" s="157"/>
      <c r="B80" s="155" t="s">
        <v>71</v>
      </c>
      <c r="C80" s="147"/>
      <c r="D80" s="148"/>
      <c r="E80" s="156"/>
      <c r="F80" s="150"/>
    </row>
    <row r="81" spans="1:6" x14ac:dyDescent="0.25">
      <c r="A81" s="157"/>
      <c r="B81" s="160" t="s">
        <v>72</v>
      </c>
      <c r="C81" s="161"/>
      <c r="D81" s="162"/>
      <c r="E81" s="161"/>
      <c r="F81" s="163">
        <f>SUM(E64:E80)</f>
        <v>32706</v>
      </c>
    </row>
    <row r="82" spans="1:6" x14ac:dyDescent="0.25">
      <c r="A82" s="164">
        <v>6.4</v>
      </c>
      <c r="B82" s="165" t="s">
        <v>73</v>
      </c>
      <c r="C82" s="166" t="str">
        <f>IF(C6&gt;0,"0%",IF(C4&gt;0,"15%",IF(C5&gt;0,"30%","0%")))</f>
        <v>0%</v>
      </c>
      <c r="D82" s="167"/>
      <c r="E82" s="88"/>
      <c r="F82" s="72">
        <f>SUM(F81-SUM(E67+E68+E69)-SUM(F81-SUM(E67+E68+E69))/SUM(1+C82))</f>
        <v>0</v>
      </c>
    </row>
    <row r="83" spans="1:6" ht="15.75" thickBot="1" x14ac:dyDescent="0.3">
      <c r="A83" s="168"/>
      <c r="B83" s="169"/>
      <c r="C83" s="9"/>
      <c r="D83" s="170"/>
      <c r="E83" s="9"/>
      <c r="F83" s="171"/>
    </row>
    <row r="84" spans="1:6" ht="16.5" thickBot="1" x14ac:dyDescent="0.3">
      <c r="A84" s="139"/>
      <c r="B84" s="140" t="s">
        <v>74</v>
      </c>
      <c r="C84" s="141"/>
      <c r="D84" s="142"/>
      <c r="E84" s="141"/>
      <c r="F84" s="143">
        <f>F81-F82</f>
        <v>32706</v>
      </c>
    </row>
    <row r="85" spans="1:6" ht="16.5" thickBot="1" x14ac:dyDescent="0.3">
      <c r="A85" s="139"/>
      <c r="B85" s="140"/>
      <c r="C85" s="141"/>
      <c r="D85" s="142"/>
      <c r="E85" s="141"/>
      <c r="F85" s="143"/>
    </row>
    <row r="86" spans="1:6" ht="15.75" x14ac:dyDescent="0.25">
      <c r="A86" s="145">
        <v>7</v>
      </c>
      <c r="B86" s="172" t="s">
        <v>75</v>
      </c>
      <c r="C86" s="26"/>
      <c r="D86" s="76"/>
      <c r="E86" s="26"/>
    </row>
    <row r="87" spans="1:6" x14ac:dyDescent="0.25">
      <c r="A87" s="151">
        <v>7.1</v>
      </c>
      <c r="B87" s="173" t="s">
        <v>76</v>
      </c>
      <c r="C87" s="26"/>
      <c r="D87" s="76"/>
      <c r="E87" s="26"/>
      <c r="F87" s="174">
        <f>F84</f>
        <v>32706</v>
      </c>
    </row>
    <row r="88" spans="1:6" ht="15.75" x14ac:dyDescent="0.25">
      <c r="A88" s="22"/>
      <c r="B88" s="172"/>
      <c r="C88" s="26"/>
      <c r="D88" s="76"/>
      <c r="E88" s="26"/>
    </row>
    <row r="89" spans="1:6" x14ac:dyDescent="0.25">
      <c r="A89" s="22" t="s">
        <v>5</v>
      </c>
      <c r="B89" s="173" t="s">
        <v>77</v>
      </c>
      <c r="C89" s="175"/>
      <c r="D89" s="109"/>
      <c r="E89" s="176"/>
      <c r="F89" s="177">
        <f>F61</f>
        <v>23210</v>
      </c>
    </row>
    <row r="90" spans="1:6" ht="15.75" x14ac:dyDescent="0.25">
      <c r="A90" s="145"/>
      <c r="B90" s="172"/>
      <c r="C90" s="26"/>
      <c r="D90" s="76"/>
      <c r="E90" s="26"/>
    </row>
    <row r="91" spans="1:6" ht="18.75" thickBot="1" x14ac:dyDescent="0.3">
      <c r="A91" s="178"/>
      <c r="B91" s="179" t="s">
        <v>78</v>
      </c>
      <c r="C91" s="178"/>
      <c r="D91" s="180"/>
      <c r="E91" s="178"/>
      <c r="F91" s="181">
        <f>F87-F89</f>
        <v>9496</v>
      </c>
    </row>
    <row r="92" spans="1:6" ht="15.75" x14ac:dyDescent="0.25">
      <c r="A92" s="145"/>
      <c r="B92" s="182" t="s">
        <v>79</v>
      </c>
      <c r="C92" s="182"/>
      <c r="D92" s="182"/>
      <c r="E92" s="182"/>
      <c r="F92" s="182"/>
    </row>
  </sheetData>
  <protectedRanges>
    <protectedRange sqref="F1" name="Plage6_2"/>
    <protectedRange sqref="C1:D7" name="Plage1_2"/>
    <protectedRange sqref="C12:C15 C17:C18 C21:C22" name="Plage2_2"/>
    <protectedRange sqref="C26:D28 B29:D30 C33:D34" name="Plage3_2"/>
    <protectedRange sqref="C42:D46 C37:C38" name="Plage4_3"/>
    <protectedRange sqref="C49:D49" name="Plage5_2"/>
    <protectedRange sqref="B76" name="Plage4_1_2"/>
  </protectedRanges>
  <mergeCells count="5">
    <mergeCell ref="C1:D1"/>
    <mergeCell ref="C2:D2"/>
    <mergeCell ref="C3:D3"/>
    <mergeCell ref="B54:F55"/>
    <mergeCell ref="B92:F92"/>
  </mergeCells>
  <conditionalFormatting sqref="F91">
    <cfRule type="cellIs" dxfId="1" priority="1" stopIfTrue="1" operator="lessThanOrEqual">
      <formula>0</formula>
    </cfRule>
  </conditionalFormatting>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047" r:id="rId3" name="Check Box 23">
              <controlPr defaultSize="0" autoFill="0" autoLine="0" autoPict="0">
                <anchor moveWithCells="1">
                  <from>
                    <xdr:col>2</xdr:col>
                    <xdr:colOff>352425</xdr:colOff>
                    <xdr:row>5</xdr:row>
                    <xdr:rowOff>123825</xdr:rowOff>
                  </from>
                  <to>
                    <xdr:col>3</xdr:col>
                    <xdr:colOff>619125</xdr:colOff>
                    <xdr:row>7</xdr:row>
                    <xdr:rowOff>9525</xdr:rowOff>
                  </to>
                </anchor>
              </controlPr>
            </control>
          </mc:Choice>
        </mc:AlternateContent>
        <mc:AlternateContent xmlns:mc="http://schemas.openxmlformats.org/markup-compatibility/2006">
          <mc:Choice Requires="x14">
            <control shapeId="1048" r:id="rId4" name="Check Box 24">
              <controlPr defaultSize="0" autoFill="0" autoLine="0" autoPict="0">
                <anchor moveWithCells="1">
                  <from>
                    <xdr:col>2</xdr:col>
                    <xdr:colOff>352425</xdr:colOff>
                    <xdr:row>2</xdr:row>
                    <xdr:rowOff>142875</xdr:rowOff>
                  </from>
                  <to>
                    <xdr:col>3</xdr:col>
                    <xdr:colOff>619125</xdr:colOff>
                    <xdr:row>4</xdr:row>
                    <xdr:rowOff>28575</xdr:rowOff>
                  </to>
                </anchor>
              </controlPr>
            </control>
          </mc:Choice>
        </mc:AlternateContent>
        <mc:AlternateContent xmlns:mc="http://schemas.openxmlformats.org/markup-compatibility/2006">
          <mc:Choice Requires="x14">
            <control shapeId="1049" r:id="rId5" name="Check Box 25">
              <controlPr defaultSize="0" autoFill="0" autoLine="0" autoPict="0">
                <anchor moveWithCells="1">
                  <from>
                    <xdr:col>2</xdr:col>
                    <xdr:colOff>352425</xdr:colOff>
                    <xdr:row>3</xdr:row>
                    <xdr:rowOff>142875</xdr:rowOff>
                  </from>
                  <to>
                    <xdr:col>3</xdr:col>
                    <xdr:colOff>619125</xdr:colOff>
                    <xdr:row>5</xdr:row>
                    <xdr:rowOff>28575</xdr:rowOff>
                  </to>
                </anchor>
              </controlPr>
            </control>
          </mc:Choice>
        </mc:AlternateContent>
        <mc:AlternateContent xmlns:mc="http://schemas.openxmlformats.org/markup-compatibility/2006">
          <mc:Choice Requires="x14">
            <control shapeId="1050" r:id="rId6" name="Check Box 26">
              <controlPr defaultSize="0" autoFill="0" autoLine="0" autoPict="0">
                <anchor moveWithCells="1">
                  <from>
                    <xdr:col>2</xdr:col>
                    <xdr:colOff>352425</xdr:colOff>
                    <xdr:row>4</xdr:row>
                    <xdr:rowOff>133350</xdr:rowOff>
                  </from>
                  <to>
                    <xdr:col>3</xdr:col>
                    <xdr:colOff>619125</xdr:colOff>
                    <xdr:row>6</xdr:row>
                    <xdr:rowOff>19050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Company>CHUM</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Lévesque Nathalie</dc:creator>
  <cp:lastModifiedBy>Lévesque Nathalie</cp:lastModifiedBy>
  <dcterms:created xsi:type="dcterms:W3CDTF">2012-02-23T15:38:55Z</dcterms:created>
  <dcterms:modified xsi:type="dcterms:W3CDTF">2012-02-23T15:39:40Z</dcterms:modified>
</cp:coreProperties>
</file>