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sé-Véro\Documents\Fichiers Excel\"/>
    </mc:Choice>
  </mc:AlternateContent>
  <bookViews>
    <workbookView xWindow="-12" yWindow="-12" windowWidth="16536" windowHeight="4740" tabRatio="728" activeTab="1" xr2:uid="{00000000-000D-0000-FFFF-FFFF00000000}"/>
  </bookViews>
  <sheets>
    <sheet name="Liste " sheetId="14" r:id="rId1"/>
    <sheet name="Prélèvements et recettes M" sheetId="30" r:id="rId2"/>
    <sheet name="Jan" sheetId="18" r:id="rId3"/>
  </sheets>
  <externalReferences>
    <externalReference r:id="rId4"/>
    <externalReference r:id="rId5"/>
  </externalReferences>
  <definedNames>
    <definedName name="_24_05_2014">#REF!</definedName>
    <definedName name="AAAAA">#REF!</definedName>
    <definedName name="AG2R">#REF!</definedName>
    <definedName name="Assur">#REF!</definedName>
    <definedName name="Assurances">#REF!</definedName>
    <definedName name="Autoroute">#REF!</definedName>
    <definedName name="BBBB">#REF!</definedName>
    <definedName name="Carte_Bleu">'Liste '!$A$3:$A$10</definedName>
    <definedName name="Catégories">#REF!</definedName>
    <definedName name="Cats">#REF!</definedName>
    <definedName name="CB">#REF!</definedName>
    <definedName name="Ch">#REF!</definedName>
    <definedName name="Chèques">#REF!</definedName>
    <definedName name="CoinLibPrinc">'Liste '!$B$2</definedName>
    <definedName name="CoinLibSec">'Liste '!$C$2</definedName>
    <definedName name="Comptes">#REF!</definedName>
    <definedName name="Courses_Habillement_Divers">'Liste '!$B$3:$B$13</definedName>
    <definedName name="créditdébit">[1]Liste!$B$2:$B$3</definedName>
    <definedName name="Crédits">#REF!</definedName>
    <definedName name="DATMAX">'[2]Feuille de saisie'!$I$19</definedName>
    <definedName name="DATMIN">'[2]Feuille de saisie'!$H$19</definedName>
    <definedName name="Débits">#REF!</definedName>
    <definedName name="Dépenses">#REF!</definedName>
    <definedName name="Famille">#REF!</definedName>
    <definedName name="Gaby">'Liste '!#REF!</definedName>
    <definedName name="Libellés_Principaux">'Liste '!$B$3:$B$13</definedName>
    <definedName name="Lili">'Liste '!#REF!</definedName>
    <definedName name="Liquide">#REF!</definedName>
    <definedName name="Mode_de_paiement">'Liste '!$A$3:$A$10</definedName>
    <definedName name="mode_operation">[1]Liste!$A$2:$A$8</definedName>
    <definedName name="Mois">'[2]Feuille de saisie'!$K$5:$K$16</definedName>
    <definedName name="Moiyensdepaiements">#REF!</definedName>
    <definedName name="Moyensdepaiments">#REF!</definedName>
    <definedName name="opérations">[1]Liste!$C$2:$C$32</definedName>
    <definedName name="PPPPP">#REF!</definedName>
    <definedName name="QQQQ">#REF!</definedName>
    <definedName name="Recettes">#REF!</definedName>
    <definedName name="Retrait">#REF!</definedName>
    <definedName name="Sous5">#REF!</definedName>
    <definedName name="sous6">#REF!</definedName>
    <definedName name="Souscatégories">#REF!</definedName>
    <definedName name="SousCats">#REF!</definedName>
    <definedName name="sss">#REF!</definedName>
    <definedName name="Vané">'Liste '!#REF!</definedName>
    <definedName name="VERO">#REF!</definedName>
    <definedName name="Véro">#REF!</definedName>
    <definedName name="VERO1">#REF!</definedName>
    <definedName name="VERO2">#REF!</definedName>
    <definedName name="Vetements">#REF!</definedName>
    <definedName name="Virements_reçu">#REF!</definedName>
  </definedNames>
  <calcPr calcId="171027"/>
</workbook>
</file>

<file path=xl/calcChain.xml><?xml version="1.0" encoding="utf-8"?>
<calcChain xmlns="http://schemas.openxmlformats.org/spreadsheetml/2006/main">
  <c r="K9" i="30" l="1"/>
  <c r="G10" i="30"/>
  <c r="C6" i="18" l="1"/>
  <c r="C7" i="18"/>
  <c r="C8" i="18"/>
  <c r="C9" i="18"/>
  <c r="C10" i="18"/>
  <c r="C11" i="18"/>
  <c r="C12" i="18"/>
  <c r="C13" i="18"/>
  <c r="C14" i="18"/>
  <c r="C15" i="18"/>
  <c r="C16" i="18"/>
  <c r="C17" i="18"/>
  <c r="C18" i="18"/>
  <c r="C19" i="18"/>
  <c r="C20" i="18"/>
  <c r="C21" i="18"/>
  <c r="C22" i="18"/>
  <c r="C23" i="18"/>
  <c r="C24" i="18"/>
  <c r="C25" i="18"/>
  <c r="C26" i="18"/>
  <c r="C27" i="18"/>
  <c r="C28" i="18"/>
  <c r="C29" i="18"/>
  <c r="C30" i="18"/>
  <c r="C31" i="18"/>
  <c r="C32" i="18"/>
  <c r="C33" i="18"/>
  <c r="C34" i="18"/>
  <c r="C4" i="18"/>
  <c r="C5" i="18" s="1"/>
  <c r="C93" i="18" l="1"/>
  <c r="C94" i="18"/>
  <c r="C95" i="18"/>
  <c r="C96" i="18"/>
  <c r="C97" i="18"/>
  <c r="C98" i="18"/>
  <c r="C99" i="18"/>
  <c r="C100" i="18"/>
  <c r="C101" i="18"/>
  <c r="C102" i="18"/>
  <c r="C103" i="18"/>
  <c r="C104" i="18"/>
  <c r="C105" i="18"/>
  <c r="C106" i="18"/>
  <c r="C107" i="18"/>
  <c r="C108" i="18"/>
  <c r="C109" i="18"/>
  <c r="C110" i="18"/>
  <c r="C111" i="18"/>
  <c r="C112" i="18"/>
  <c r="C113" i="18"/>
  <c r="C114" i="18"/>
  <c r="C115" i="18"/>
  <c r="C116" i="18"/>
  <c r="C117" i="18"/>
  <c r="C118" i="18"/>
  <c r="C119" i="18"/>
  <c r="C120" i="18"/>
  <c r="C121" i="18"/>
  <c r="C122" i="18"/>
  <c r="C123" i="18"/>
  <c r="C124" i="18"/>
  <c r="C125" i="18"/>
  <c r="C126" i="18"/>
  <c r="C127" i="18"/>
  <c r="C128" i="18"/>
  <c r="C129" i="18"/>
  <c r="C130" i="18"/>
  <c r="C131" i="18"/>
  <c r="C132" i="18"/>
  <c r="C133" i="18"/>
  <c r="C134" i="18"/>
  <c r="C135" i="18"/>
  <c r="C136" i="18"/>
  <c r="C137" i="18"/>
  <c r="C138" i="18"/>
  <c r="C139" i="18"/>
  <c r="C140" i="18"/>
  <c r="C141" i="18"/>
  <c r="C142" i="18"/>
  <c r="C143" i="18"/>
  <c r="C144" i="18"/>
  <c r="C145" i="18"/>
  <c r="C146" i="18"/>
  <c r="C147" i="18"/>
  <c r="C148" i="18"/>
  <c r="C149" i="18"/>
  <c r="C150" i="18"/>
  <c r="C151" i="18"/>
  <c r="C152" i="18"/>
  <c r="C153" i="18"/>
  <c r="C154" i="18"/>
  <c r="C155" i="18"/>
  <c r="C156" i="18"/>
  <c r="C157" i="18"/>
  <c r="C158" i="18"/>
  <c r="C159" i="18"/>
  <c r="C160" i="18"/>
  <c r="C161" i="18"/>
  <c r="C162" i="18"/>
  <c r="C163" i="18"/>
  <c r="C164" i="18"/>
  <c r="C165" i="18"/>
  <c r="C166" i="18"/>
  <c r="C167" i="18"/>
  <c r="C168" i="18"/>
  <c r="C169" i="18"/>
  <c r="C170" i="18"/>
  <c r="C171" i="18"/>
  <c r="C172" i="18"/>
  <c r="C173" i="18"/>
  <c r="C174" i="18"/>
  <c r="C175" i="18"/>
  <c r="C176" i="18"/>
  <c r="C177" i="18"/>
  <c r="C178" i="18"/>
  <c r="C179" i="18"/>
  <c r="C180" i="18"/>
  <c r="C181" i="18"/>
  <c r="C182" i="18"/>
  <c r="C183" i="18"/>
  <c r="C184" i="18"/>
  <c r="C185" i="18"/>
  <c r="C186" i="18"/>
  <c r="C187" i="18"/>
  <c r="C188" i="18"/>
  <c r="C189" i="18"/>
  <c r="C190" i="18"/>
  <c r="C191" i="18"/>
  <c r="C192" i="18"/>
  <c r="C193" i="18"/>
  <c r="C194" i="18"/>
  <c r="C195" i="18"/>
  <c r="C196" i="18"/>
  <c r="C197" i="18"/>
  <c r="C198" i="18"/>
  <c r="C199" i="18"/>
  <c r="C200" i="18"/>
  <c r="C201" i="18"/>
  <c r="C202" i="18"/>
  <c r="C203" i="18"/>
  <c r="C204" i="18"/>
  <c r="C205" i="18"/>
  <c r="C206" i="18"/>
  <c r="C207" i="18"/>
  <c r="C208" i="18"/>
  <c r="C209" i="18"/>
  <c r="C210" i="18"/>
  <c r="C211" i="18"/>
  <c r="C212" i="18"/>
  <c r="C213" i="18"/>
  <c r="C214" i="18"/>
  <c r="C215" i="18"/>
  <c r="C216" i="18"/>
  <c r="C217" i="18"/>
  <c r="C218" i="18"/>
  <c r="C219" i="18"/>
  <c r="C220" i="18"/>
  <c r="C221" i="18"/>
  <c r="C222" i="18"/>
  <c r="C223" i="18"/>
  <c r="C224" i="18"/>
  <c r="J84" i="18" l="1"/>
  <c r="K84" i="18"/>
  <c r="J85" i="18"/>
  <c r="K85" i="18"/>
  <c r="J86" i="18"/>
  <c r="K86" i="18"/>
  <c r="J87" i="18"/>
  <c r="K87" i="18"/>
  <c r="J88" i="18"/>
  <c r="K88" i="18"/>
  <c r="J89" i="18"/>
  <c r="K89" i="18"/>
  <c r="J90" i="18"/>
  <c r="K90" i="18"/>
  <c r="J91" i="18"/>
  <c r="K91" i="18"/>
  <c r="J92" i="18"/>
  <c r="K92" i="18"/>
  <c r="J93" i="18"/>
  <c r="K93" i="18"/>
  <c r="J94" i="18"/>
  <c r="K94" i="18"/>
  <c r="J95" i="18"/>
  <c r="K95" i="18"/>
  <c r="J96" i="18"/>
  <c r="K96" i="18"/>
  <c r="J97" i="18"/>
  <c r="K97" i="18"/>
  <c r="J98" i="18"/>
  <c r="K98" i="18"/>
  <c r="J99" i="18"/>
  <c r="K99" i="18"/>
  <c r="J100" i="18"/>
  <c r="K100" i="18"/>
  <c r="J101" i="18"/>
  <c r="K101" i="18"/>
  <c r="J102" i="18"/>
  <c r="K102" i="18"/>
  <c r="J103" i="18"/>
  <c r="K103" i="18"/>
  <c r="J104" i="18"/>
  <c r="K104" i="18"/>
  <c r="J105" i="18"/>
  <c r="K105" i="18"/>
  <c r="J106" i="18"/>
  <c r="K106" i="18"/>
  <c r="J107" i="18"/>
  <c r="K107" i="18"/>
  <c r="J108" i="18"/>
  <c r="K108" i="18"/>
  <c r="J109" i="18"/>
  <c r="K109" i="18"/>
  <c r="J110" i="18"/>
  <c r="K110" i="18"/>
  <c r="J111" i="18"/>
  <c r="K111" i="18"/>
  <c r="J112" i="18"/>
  <c r="K112" i="18"/>
  <c r="J113" i="18"/>
  <c r="K113" i="18"/>
  <c r="J114" i="18"/>
  <c r="K114" i="18"/>
  <c r="J115" i="18"/>
  <c r="K115" i="18"/>
  <c r="J116" i="18"/>
  <c r="K116" i="18"/>
  <c r="J117" i="18"/>
  <c r="K117" i="18"/>
  <c r="J118" i="18"/>
  <c r="K118" i="18"/>
  <c r="J119" i="18"/>
  <c r="K119" i="18"/>
  <c r="J120" i="18"/>
  <c r="K120" i="18"/>
  <c r="J121" i="18"/>
  <c r="K121" i="18"/>
  <c r="J122" i="18"/>
  <c r="K122" i="18"/>
  <c r="J123" i="18"/>
  <c r="K123" i="18"/>
  <c r="J124" i="18"/>
  <c r="K124" i="18"/>
  <c r="J125" i="18"/>
  <c r="K125" i="18"/>
  <c r="J126" i="18"/>
  <c r="K126" i="18"/>
  <c r="J127" i="18"/>
  <c r="K127" i="18"/>
  <c r="J128" i="18"/>
  <c r="K128" i="18"/>
  <c r="J129" i="18"/>
  <c r="K129" i="18"/>
  <c r="J130" i="18"/>
  <c r="K130" i="18"/>
  <c r="J131" i="18"/>
  <c r="K131" i="18"/>
  <c r="J132" i="18"/>
  <c r="K132" i="18"/>
  <c r="J133" i="18"/>
  <c r="K133" i="18"/>
  <c r="J134" i="18"/>
  <c r="K134" i="18"/>
  <c r="J135" i="18"/>
  <c r="K135" i="18"/>
  <c r="J136" i="18"/>
  <c r="K136" i="18"/>
  <c r="J137" i="18"/>
  <c r="K137" i="18"/>
  <c r="J138" i="18"/>
  <c r="K138" i="18"/>
  <c r="J139" i="18"/>
  <c r="K139" i="18"/>
  <c r="J140" i="18"/>
  <c r="K140" i="18"/>
  <c r="J141" i="18"/>
  <c r="K141" i="18"/>
  <c r="J142" i="18"/>
  <c r="K142" i="18"/>
  <c r="J143" i="18"/>
  <c r="K143" i="18"/>
  <c r="J144" i="18"/>
  <c r="K144" i="18"/>
  <c r="J145" i="18"/>
  <c r="K145" i="18"/>
  <c r="J146" i="18"/>
  <c r="K146" i="18"/>
  <c r="J147" i="18"/>
  <c r="K147" i="18"/>
  <c r="J148" i="18"/>
  <c r="K148" i="18"/>
  <c r="J149" i="18"/>
  <c r="K149" i="18"/>
  <c r="J150" i="18"/>
  <c r="K150" i="18"/>
  <c r="J151" i="18"/>
  <c r="K151" i="18"/>
  <c r="J152" i="18"/>
  <c r="K152" i="18"/>
  <c r="J153" i="18"/>
  <c r="K153" i="18"/>
  <c r="J154" i="18"/>
  <c r="K154" i="18"/>
  <c r="J155" i="18"/>
  <c r="K155" i="18"/>
  <c r="J156" i="18"/>
  <c r="K156" i="18"/>
  <c r="J157" i="18"/>
  <c r="K157" i="18"/>
  <c r="J158" i="18"/>
  <c r="K158" i="18"/>
  <c r="J159" i="18"/>
  <c r="K159" i="18"/>
  <c r="J160" i="18"/>
  <c r="K160" i="18"/>
  <c r="J161" i="18"/>
  <c r="K161" i="18"/>
  <c r="J162" i="18"/>
  <c r="K162" i="18"/>
  <c r="J163" i="18"/>
  <c r="K163" i="18"/>
  <c r="J164" i="18"/>
  <c r="K164" i="18"/>
  <c r="J165" i="18"/>
  <c r="K165" i="18"/>
  <c r="J166" i="18"/>
  <c r="K166" i="18"/>
  <c r="J167" i="18"/>
  <c r="K167" i="18"/>
  <c r="J168" i="18"/>
  <c r="K168" i="18"/>
  <c r="J169" i="18"/>
  <c r="K169" i="18"/>
  <c r="J170" i="18"/>
  <c r="K170" i="18"/>
  <c r="J171" i="18"/>
  <c r="K171" i="18"/>
  <c r="J172" i="18"/>
  <c r="K172" i="18"/>
  <c r="J173" i="18"/>
  <c r="K173" i="18"/>
  <c r="J174" i="18"/>
  <c r="K174" i="18"/>
  <c r="J175" i="18"/>
  <c r="K175" i="18"/>
  <c r="J176" i="18"/>
  <c r="K176" i="18"/>
  <c r="J177" i="18"/>
  <c r="K177" i="18"/>
  <c r="J178" i="18"/>
  <c r="K178" i="18"/>
  <c r="J179" i="18"/>
  <c r="K179" i="18"/>
  <c r="J180" i="18"/>
  <c r="K180" i="18"/>
  <c r="J181" i="18"/>
  <c r="K181" i="18"/>
  <c r="J182" i="18"/>
  <c r="K182" i="18"/>
  <c r="J183" i="18"/>
  <c r="K183" i="18"/>
  <c r="J184" i="18"/>
  <c r="K184" i="18"/>
  <c r="J185" i="18"/>
  <c r="K185" i="18"/>
  <c r="J186" i="18"/>
  <c r="K186" i="18"/>
  <c r="J187" i="18"/>
  <c r="K187" i="18"/>
  <c r="J188" i="18"/>
  <c r="K188" i="18"/>
  <c r="J189" i="18"/>
  <c r="K189" i="18"/>
  <c r="J190" i="18"/>
  <c r="K190" i="18"/>
  <c r="J191" i="18"/>
  <c r="K191" i="18"/>
  <c r="J192" i="18"/>
  <c r="K192" i="18"/>
  <c r="J193" i="18"/>
  <c r="K193" i="18"/>
  <c r="J194" i="18"/>
  <c r="K194" i="18"/>
  <c r="J195" i="18"/>
  <c r="K195" i="18"/>
  <c r="J196" i="18"/>
  <c r="K196" i="18"/>
  <c r="J197" i="18"/>
  <c r="K197" i="18"/>
  <c r="J198" i="18"/>
  <c r="K198" i="18"/>
  <c r="J199" i="18"/>
  <c r="K199" i="18"/>
  <c r="J200" i="18"/>
  <c r="K200" i="18"/>
  <c r="J201" i="18"/>
  <c r="K201" i="18"/>
  <c r="J202" i="18"/>
  <c r="K202" i="18"/>
  <c r="J203" i="18"/>
  <c r="K203" i="18"/>
  <c r="J204" i="18"/>
  <c r="K204" i="18"/>
  <c r="J205" i="18"/>
  <c r="K205" i="18"/>
  <c r="J206" i="18"/>
  <c r="K206" i="18"/>
  <c r="J207" i="18"/>
  <c r="K207" i="18"/>
  <c r="J208" i="18"/>
  <c r="K208" i="18"/>
  <c r="J209" i="18"/>
  <c r="K209" i="18"/>
  <c r="J210" i="18"/>
  <c r="K210" i="18"/>
  <c r="J211" i="18"/>
  <c r="K211" i="18"/>
  <c r="J212" i="18"/>
  <c r="K212" i="18"/>
  <c r="J213" i="18"/>
  <c r="K213" i="18"/>
  <c r="J214" i="18"/>
  <c r="K214" i="18"/>
  <c r="J215" i="18"/>
  <c r="K215" i="18"/>
  <c r="J216" i="18"/>
  <c r="K216" i="18"/>
  <c r="J217" i="18"/>
  <c r="K217" i="18"/>
  <c r="J218" i="18"/>
  <c r="K218" i="18"/>
  <c r="J219" i="18"/>
  <c r="K219" i="18"/>
  <c r="J220" i="18"/>
  <c r="K220" i="18"/>
  <c r="J221" i="18"/>
  <c r="K221" i="18"/>
  <c r="J222" i="18"/>
  <c r="K222" i="18"/>
  <c r="J223" i="18"/>
  <c r="K223" i="18"/>
  <c r="J224" i="18"/>
  <c r="K224" i="18"/>
  <c r="M8" i="18" l="1"/>
  <c r="M6" i="18"/>
  <c r="J3" i="18"/>
  <c r="J4" i="18" s="1"/>
  <c r="J5" i="18" s="1"/>
  <c r="J6" i="18" s="1"/>
  <c r="J7" i="18" s="1"/>
  <c r="J8" i="18" s="1"/>
  <c r="J9" i="18" s="1"/>
  <c r="J10" i="18" s="1"/>
  <c r="J11" i="18" s="1"/>
  <c r="J12" i="18" s="1"/>
  <c r="J13" i="18" s="1"/>
  <c r="J14" i="18" s="1"/>
  <c r="J15" i="18" s="1"/>
  <c r="J16" i="18" s="1"/>
  <c r="J17" i="18" s="1"/>
  <c r="J18" i="18" s="1"/>
  <c r="J19" i="18" s="1"/>
  <c r="J20" i="18" s="1"/>
  <c r="J21" i="18" s="1"/>
  <c r="J22" i="18" s="1"/>
  <c r="J23" i="18" s="1"/>
  <c r="J24" i="18" s="1"/>
  <c r="J25" i="18" s="1"/>
  <c r="J26" i="18" s="1"/>
  <c r="J27" i="18" s="1"/>
  <c r="J28" i="18" s="1"/>
  <c r="J29" i="18" s="1"/>
  <c r="J30" i="18" s="1"/>
  <c r="J31" i="18" s="1"/>
  <c r="J32" i="18" s="1"/>
  <c r="J33" i="18" s="1"/>
  <c r="J34" i="18" s="1"/>
  <c r="J35" i="18" s="1"/>
  <c r="J36" i="18" s="1"/>
  <c r="J37" i="18" s="1"/>
  <c r="J38" i="18" s="1"/>
  <c r="J39" i="18" s="1"/>
  <c r="J40" i="18" s="1"/>
  <c r="J41" i="18" s="1"/>
  <c r="J42" i="18" s="1"/>
  <c r="J43" i="18" s="1"/>
  <c r="J44" i="18" s="1"/>
  <c r="J45" i="18" s="1"/>
  <c r="J46" i="18" s="1"/>
  <c r="J47" i="18" s="1"/>
  <c r="J48" i="18" s="1"/>
  <c r="J49" i="18" s="1"/>
  <c r="J50" i="18" s="1"/>
  <c r="J51" i="18" s="1"/>
  <c r="J52" i="18" s="1"/>
  <c r="J53" i="18" s="1"/>
  <c r="J54" i="18" s="1"/>
  <c r="J55" i="18" s="1"/>
  <c r="J56" i="18" s="1"/>
  <c r="J57" i="18" s="1"/>
  <c r="J58" i="18" s="1"/>
  <c r="J59" i="18" s="1"/>
  <c r="J60" i="18" s="1"/>
  <c r="J61" i="18" s="1"/>
  <c r="J62" i="18" s="1"/>
  <c r="J63" i="18" s="1"/>
  <c r="J64" i="18" s="1"/>
  <c r="J65" i="18" s="1"/>
  <c r="J66" i="18" s="1"/>
  <c r="J67" i="18" s="1"/>
  <c r="J68" i="18" s="1"/>
  <c r="J69" i="18" s="1"/>
  <c r="J70" i="18" s="1"/>
  <c r="J71" i="18" s="1"/>
  <c r="J72" i="18" s="1"/>
  <c r="J73" i="18" s="1"/>
  <c r="J74" i="18" s="1"/>
  <c r="J75" i="18" s="1"/>
  <c r="J76" i="18" s="1"/>
  <c r="J77" i="18" s="1"/>
  <c r="J78" i="18" s="1"/>
  <c r="J79" i="18" s="1"/>
  <c r="J80" i="18" s="1"/>
  <c r="J81" i="18" s="1"/>
  <c r="J82" i="18" s="1"/>
  <c r="J83" i="18" s="1"/>
  <c r="K3" i="18"/>
  <c r="K4" i="18" s="1"/>
  <c r="K5" i="18" s="1"/>
  <c r="K6" i="18" s="1"/>
  <c r="K7" i="18" s="1"/>
  <c r="K8" i="18" s="1"/>
  <c r="K9" i="18" s="1"/>
  <c r="K10" i="18" s="1"/>
  <c r="K11" i="18" s="1"/>
  <c r="K12" i="18" s="1"/>
  <c r="K13" i="18" s="1"/>
  <c r="K14" i="18" s="1"/>
  <c r="K15" i="18" s="1"/>
  <c r="K16" i="18" s="1"/>
  <c r="K17" i="18" s="1"/>
  <c r="K18" i="18" s="1"/>
  <c r="K19" i="18" s="1"/>
  <c r="K20" i="18" s="1"/>
  <c r="K21" i="18" s="1"/>
  <c r="K22" i="18" s="1"/>
  <c r="K23" i="18" s="1"/>
  <c r="K24" i="18" s="1"/>
  <c r="K25" i="18" s="1"/>
  <c r="K26" i="18" s="1"/>
  <c r="K27" i="18" s="1"/>
  <c r="K28" i="18" s="1"/>
  <c r="K29" i="18" s="1"/>
  <c r="K30" i="18" s="1"/>
  <c r="K31" i="18" s="1"/>
  <c r="K32" i="18" s="1"/>
  <c r="K33" i="18" s="1"/>
  <c r="K34" i="18" s="1"/>
  <c r="K35" i="18" s="1"/>
  <c r="K36" i="18" s="1"/>
  <c r="K37" i="18" s="1"/>
  <c r="K38" i="18" s="1"/>
  <c r="K39" i="18" s="1"/>
  <c r="K40" i="18" s="1"/>
  <c r="K41" i="18" s="1"/>
  <c r="K42" i="18" s="1"/>
  <c r="K43" i="18" s="1"/>
  <c r="K44" i="18" s="1"/>
  <c r="K45" i="18" s="1"/>
  <c r="K46" i="18" s="1"/>
  <c r="K47" i="18" s="1"/>
  <c r="K48" i="18" s="1"/>
  <c r="K49" i="18" s="1"/>
  <c r="K50" i="18" s="1"/>
  <c r="K51" i="18" s="1"/>
  <c r="K52" i="18" s="1"/>
  <c r="K53" i="18" s="1"/>
  <c r="K54" i="18" s="1"/>
  <c r="K55" i="18" s="1"/>
  <c r="K56" i="18" s="1"/>
  <c r="K57" i="18" s="1"/>
  <c r="K58" i="18" s="1"/>
  <c r="K59" i="18" s="1"/>
  <c r="K60" i="18" s="1"/>
  <c r="K61" i="18" s="1"/>
  <c r="K62" i="18" s="1"/>
  <c r="K63" i="18" s="1"/>
  <c r="K64" i="18" s="1"/>
  <c r="K65" i="18" s="1"/>
  <c r="K66" i="18" s="1"/>
  <c r="K67" i="18" s="1"/>
  <c r="K68" i="18" s="1"/>
  <c r="K69" i="18" s="1"/>
  <c r="K70" i="18" s="1"/>
  <c r="K71" i="18" s="1"/>
  <c r="K72" i="18" s="1"/>
  <c r="K73" i="18" s="1"/>
  <c r="K74" i="18" s="1"/>
  <c r="K75" i="18" s="1"/>
  <c r="K76" i="18" s="1"/>
  <c r="K77" i="18" s="1"/>
  <c r="K78" i="18" s="1"/>
  <c r="K79" i="18" s="1"/>
  <c r="K80" i="18" s="1"/>
  <c r="K81" i="18" s="1"/>
  <c r="K82" i="18" s="1"/>
  <c r="K83" i="18" s="1"/>
  <c r="A34" i="14" a="1"/>
  <c r="A34" i="14" s="1"/>
  <c r="M10" i="18" l="1"/>
  <c r="M4" i="18" l="1"/>
</calcChain>
</file>

<file path=xl/sharedStrings.xml><?xml version="1.0" encoding="utf-8"?>
<sst xmlns="http://schemas.openxmlformats.org/spreadsheetml/2006/main" count="163" uniqueCount="141">
  <si>
    <t>N° Chèque</t>
  </si>
  <si>
    <t>Débits</t>
  </si>
  <si>
    <t>Crédits</t>
  </si>
  <si>
    <t>Date de paiement</t>
  </si>
  <si>
    <t>Mode de paiement</t>
  </si>
  <si>
    <t>Loyer</t>
  </si>
  <si>
    <t>Date de paiement Banque</t>
  </si>
  <si>
    <t>Recettes</t>
  </si>
  <si>
    <t>Banque</t>
  </si>
  <si>
    <t>Solde Perso</t>
  </si>
  <si>
    <t>Chèques</t>
  </si>
  <si>
    <t>Divers</t>
  </si>
  <si>
    <t>Réparations</t>
  </si>
  <si>
    <t>Transports</t>
  </si>
  <si>
    <t>Gasoil</t>
  </si>
  <si>
    <t>Prélèvements</t>
  </si>
  <si>
    <t>Essence</t>
  </si>
  <si>
    <t>Coti Équipage</t>
  </si>
  <si>
    <t>e-cartebleu</t>
  </si>
  <si>
    <t>Brico Marché</t>
  </si>
  <si>
    <t>Tridome</t>
  </si>
  <si>
    <t>Assurances</t>
  </si>
  <si>
    <t>Pension Retraite</t>
  </si>
  <si>
    <t>Coiffeur</t>
  </si>
  <si>
    <t>Mutuelle</t>
  </si>
  <si>
    <t>Chaussures</t>
  </si>
  <si>
    <t>DA C Épargne</t>
  </si>
  <si>
    <t>DA Crédit A</t>
  </si>
  <si>
    <t>Danse Roxane</t>
  </si>
  <si>
    <t>Eau</t>
  </si>
  <si>
    <t>Impôts</t>
  </si>
  <si>
    <t>Informatique</t>
  </si>
  <si>
    <t>Débit</t>
  </si>
  <si>
    <t>Voitures</t>
  </si>
  <si>
    <t>Mobiles</t>
  </si>
  <si>
    <t>Carte Bleu</t>
  </si>
  <si>
    <t>Courses,Habillement,Divers</t>
  </si>
  <si>
    <t>Alimentation</t>
  </si>
  <si>
    <t>Comm de suivi</t>
  </si>
  <si>
    <t>BPCE prévoyance</t>
  </si>
  <si>
    <t>Brico Dépôt</t>
  </si>
  <si>
    <t>Revenus</t>
  </si>
  <si>
    <t>Anniversaires</t>
  </si>
  <si>
    <t>SNCF</t>
  </si>
  <si>
    <t xml:space="preserve">Médecin Spécialiste </t>
  </si>
  <si>
    <t>Pantalon</t>
  </si>
  <si>
    <t>Comm d'intervention</t>
  </si>
  <si>
    <t>Cetelem Acc</t>
  </si>
  <si>
    <t>Canal +</t>
  </si>
  <si>
    <t>Électicité</t>
  </si>
  <si>
    <t>Locaux</t>
  </si>
  <si>
    <t>Cadeaux</t>
  </si>
  <si>
    <t>Bus</t>
  </si>
  <si>
    <t>Médecin Généraliste</t>
  </si>
  <si>
    <t>Chemise</t>
  </si>
  <si>
    <t>Habitation</t>
  </si>
  <si>
    <t>Canal Sat</t>
  </si>
  <si>
    <t>Autre</t>
  </si>
  <si>
    <t>Rembts médicaux</t>
  </si>
  <si>
    <t>Cinéma/Théâtre/Concert</t>
  </si>
  <si>
    <t>Analyses de sang</t>
  </si>
  <si>
    <t>Blouson</t>
  </si>
  <si>
    <t>Cotisation Carte Bleue</t>
  </si>
  <si>
    <t>Wildom</t>
  </si>
  <si>
    <t>Equipement/Déco</t>
  </si>
  <si>
    <t>Rente AT</t>
  </si>
  <si>
    <t>Retrais Liquide</t>
  </si>
  <si>
    <t>Equipement-loisirs</t>
  </si>
  <si>
    <t>Manteaux</t>
  </si>
  <si>
    <t>DA BPOP</t>
  </si>
  <si>
    <t>Retraite complémentaire</t>
  </si>
  <si>
    <t>Virements Émis</t>
  </si>
  <si>
    <t>Animaux</t>
  </si>
  <si>
    <t>Jardin</t>
  </si>
  <si>
    <t>Religion</t>
  </si>
  <si>
    <t>Parking</t>
  </si>
  <si>
    <t>Virements Reçus</t>
  </si>
  <si>
    <t>Meubles</t>
  </si>
  <si>
    <t>Restaurants</t>
  </si>
  <si>
    <t>Contrôle technique</t>
  </si>
  <si>
    <t xml:space="preserve">Vacances </t>
  </si>
  <si>
    <t>Plaisirs-Sport</t>
  </si>
  <si>
    <t>Dépôt Chèque</t>
  </si>
  <si>
    <t>Vidéo/DVD/Culture</t>
  </si>
  <si>
    <t>Dépôt Espèces</t>
  </si>
  <si>
    <t>Travaux/Bricolage</t>
  </si>
  <si>
    <t>Frais de banque</t>
  </si>
  <si>
    <t>Soins Médicaux</t>
  </si>
  <si>
    <t>Compte Épargne</t>
  </si>
  <si>
    <t>Compte Véro</t>
  </si>
  <si>
    <t>Versements</t>
  </si>
  <si>
    <t>Bricolage-Jardinage</t>
  </si>
  <si>
    <t>Libellé Libre</t>
  </si>
  <si>
    <t>Libellé Principal</t>
  </si>
  <si>
    <t>Libellé Secondaire</t>
  </si>
  <si>
    <t>Pharmacie</t>
  </si>
  <si>
    <r>
      <t xml:space="preserve">Libellés secondaires </t>
    </r>
    <r>
      <rPr>
        <sz val="11"/>
        <color rgb="FFFF0000"/>
        <rFont val="Wingdings"/>
        <charset val="2"/>
      </rPr>
      <t>è</t>
    </r>
  </si>
  <si>
    <r>
      <t xml:space="preserve">Mode de Paiement </t>
    </r>
    <r>
      <rPr>
        <sz val="11"/>
        <color rgb="FFFF0000"/>
        <rFont val="Wingdings"/>
        <charset val="2"/>
      </rPr>
      <t>ê</t>
    </r>
  </si>
  <si>
    <r>
      <t xml:space="preserve">Libellés principaux </t>
    </r>
    <r>
      <rPr>
        <sz val="11"/>
        <color rgb="FFFF0000"/>
        <rFont val="Wingdings"/>
        <charset val="2"/>
      </rPr>
      <t>ê</t>
    </r>
  </si>
  <si>
    <t>Soldes Perso</t>
  </si>
  <si>
    <t>Dépenses</t>
  </si>
  <si>
    <t>Ajouter Mensualisation</t>
  </si>
  <si>
    <t>Pain</t>
  </si>
  <si>
    <t>Entretien-CMAX</t>
  </si>
  <si>
    <t>Entretien-Clio</t>
  </si>
  <si>
    <t>Lavage-CMAX</t>
  </si>
  <si>
    <t>Prêt Permis à 1€</t>
  </si>
  <si>
    <t>Salle de Sport</t>
  </si>
  <si>
    <t>MC Donald's</t>
  </si>
  <si>
    <t>Autoroute</t>
  </si>
  <si>
    <t>Solde réel BP</t>
  </si>
  <si>
    <t>Cantine</t>
  </si>
  <si>
    <t>OK</t>
  </si>
  <si>
    <t>Loto</t>
  </si>
  <si>
    <t>Euromillion</t>
  </si>
  <si>
    <t>Fibre</t>
  </si>
  <si>
    <t>Fibre Orange</t>
  </si>
  <si>
    <t>Solde au 30/12/2016</t>
  </si>
  <si>
    <t>Prélèvements mensuels</t>
  </si>
  <si>
    <t>SOCIÉTÉ</t>
  </si>
  <si>
    <t>DATE  de prélèvement</t>
  </si>
  <si>
    <t>MONTANT</t>
  </si>
  <si>
    <t>Assurance AGPM</t>
  </si>
  <si>
    <t>le 03</t>
  </si>
  <si>
    <t>le 05</t>
  </si>
  <si>
    <t>SFR</t>
  </si>
  <si>
    <t>le 10</t>
  </si>
  <si>
    <t>Assurance Matmut</t>
  </si>
  <si>
    <t>le 17</t>
  </si>
  <si>
    <t>TOTAL</t>
  </si>
  <si>
    <t>Dr Étienne</t>
  </si>
  <si>
    <t>Recettes mensuelles</t>
  </si>
  <si>
    <t>Organisme</t>
  </si>
  <si>
    <t>Date de paiemment</t>
  </si>
  <si>
    <t>Montant</t>
  </si>
  <si>
    <t>AG2R Complé</t>
  </si>
  <si>
    <t>CARSAT Retraite</t>
  </si>
  <si>
    <t>MSA Retraite</t>
  </si>
  <si>
    <t>le 01</t>
  </si>
  <si>
    <t>le10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</si>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</sst>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#,##0.00\ &quot;€&quot;"/>
    <numFmt numFmtId="165" formatCode="0.00_ ;[Red]\-0.00\ "/>
    <numFmt numFmtId="166" formatCode="#,##0.00\ &quot;€&quot;;[Red]#,##0.00\ &quot;€&quot;"/>
  </numFmts>
  <fonts count="13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Times New Roman"/>
      <family val="1"/>
    </font>
    <font>
      <b/>
      <sz val="9"/>
      <color theme="1"/>
      <name val="Andalus"/>
    </font>
    <font>
      <b/>
      <sz val="9"/>
      <color theme="1"/>
      <name val="Courier New"/>
      <family val="3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rgb="FFFF0000"/>
      <name val="Wingdings"/>
      <charset val="2"/>
    </font>
    <font>
      <b/>
      <sz val="10"/>
      <color rgb="FF0909FF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99"/>
        <bgColor theme="9" tint="0.79998168889431442"/>
      </patternFill>
    </fill>
    <fill>
      <patternFill patternType="solid">
        <fgColor rgb="FFCCFF99"/>
        <bgColor indexed="64"/>
      </patternFill>
    </fill>
    <fill>
      <patternFill patternType="solid">
        <fgColor rgb="FF99FF9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0" fontId="7" fillId="0" borderId="0"/>
  </cellStyleXfs>
  <cellXfs count="94">
    <xf numFmtId="0" fontId="0" fillId="0" borderId="0" xfId="0"/>
    <xf numFmtId="0" fontId="0" fillId="0" borderId="0" xfId="0" applyFont="1" applyBorder="1"/>
    <xf numFmtId="0" fontId="0" fillId="6" borderId="9" xfId="0" applyFont="1" applyFill="1" applyBorder="1" applyAlignment="1">
      <alignment horizontal="center"/>
    </xf>
    <xf numFmtId="0" fontId="8" fillId="0" borderId="0" xfId="0" applyFont="1"/>
    <xf numFmtId="0" fontId="0" fillId="0" borderId="6" xfId="0" applyFont="1" applyBorder="1"/>
    <xf numFmtId="0" fontId="0" fillId="0" borderId="9" xfId="0" applyFont="1" applyBorder="1"/>
    <xf numFmtId="0" fontId="0" fillId="0" borderId="10" xfId="0" applyFont="1" applyBorder="1"/>
    <xf numFmtId="0" fontId="0" fillId="6" borderId="12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left"/>
    </xf>
    <xf numFmtId="0" fontId="0" fillId="6" borderId="12" xfId="0" applyFont="1" applyFill="1" applyBorder="1" applyAlignment="1">
      <alignment horizontal="left"/>
    </xf>
    <xf numFmtId="0" fontId="6" fillId="6" borderId="22" xfId="0" applyFont="1" applyFill="1" applyBorder="1" applyAlignment="1">
      <alignment horizontal="center"/>
    </xf>
    <xf numFmtId="0" fontId="8" fillId="0" borderId="23" xfId="0" applyFont="1" applyBorder="1" applyAlignment="1"/>
    <xf numFmtId="0" fontId="8" fillId="0" borderId="7" xfId="0" applyFont="1" applyBorder="1" applyAlignment="1"/>
    <xf numFmtId="0" fontId="8" fillId="0" borderId="8" xfId="0" applyFont="1" applyBorder="1" applyAlignment="1"/>
    <xf numFmtId="0" fontId="0" fillId="7" borderId="13" xfId="0" applyFont="1" applyFill="1" applyBorder="1"/>
    <xf numFmtId="0" fontId="0" fillId="7" borderId="14" xfId="0" applyFont="1" applyFill="1" applyBorder="1"/>
    <xf numFmtId="0" fontId="0" fillId="7" borderId="15" xfId="0" applyFont="1" applyFill="1" applyBorder="1"/>
    <xf numFmtId="0" fontId="0" fillId="7" borderId="16" xfId="0" applyFont="1" applyFill="1" applyBorder="1"/>
    <xf numFmtId="0" fontId="0" fillId="7" borderId="17" xfId="0" applyFont="1" applyFill="1" applyBorder="1"/>
    <xf numFmtId="0" fontId="0" fillId="7" borderId="18" xfId="0" applyFont="1" applyFill="1" applyBorder="1"/>
    <xf numFmtId="0" fontId="0" fillId="7" borderId="19" xfId="0" applyFont="1" applyFill="1" applyBorder="1"/>
    <xf numFmtId="0" fontId="0" fillId="7" borderId="20" xfId="0" applyFont="1" applyFill="1" applyBorder="1"/>
    <xf numFmtId="0" fontId="0" fillId="7" borderId="21" xfId="0" applyFont="1" applyFill="1" applyBorder="1"/>
    <xf numFmtId="0" fontId="8" fillId="3" borderId="1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left"/>
    </xf>
    <xf numFmtId="0" fontId="0" fillId="4" borderId="9" xfId="0" applyFont="1" applyFill="1" applyBorder="1" applyAlignment="1">
      <alignment horizontal="left"/>
    </xf>
    <xf numFmtId="0" fontId="6" fillId="4" borderId="9" xfId="0" applyFont="1" applyFill="1" applyBorder="1" applyAlignment="1">
      <alignment horizontal="left"/>
    </xf>
    <xf numFmtId="0" fontId="6" fillId="4" borderId="22" xfId="0" applyFont="1" applyFill="1" applyBorder="1" applyAlignment="1">
      <alignment horizontal="left"/>
    </xf>
    <xf numFmtId="0" fontId="10" fillId="6" borderId="11" xfId="0" applyFont="1" applyFill="1" applyBorder="1" applyAlignment="1">
      <alignment horizontal="center"/>
    </xf>
    <xf numFmtId="0" fontId="3" fillId="9" borderId="2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8" fontId="1" fillId="9" borderId="2" xfId="0" applyNumberFormat="1" applyFont="1" applyFill="1" applyBorder="1" applyAlignment="1">
      <alignment horizontal="center" vertical="center"/>
    </xf>
    <xf numFmtId="0" fontId="0" fillId="0" borderId="0" xfId="0"/>
    <xf numFmtId="14" fontId="4" fillId="2" borderId="6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65" fontId="4" fillId="2" borderId="6" xfId="0" applyNumberFormat="1" applyFont="1" applyFill="1" applyBorder="1" applyAlignment="1">
      <alignment horizontal="center" vertical="center" wrapText="1"/>
    </xf>
    <xf numFmtId="8" fontId="3" fillId="10" borderId="2" xfId="0" applyNumberFormat="1" applyFont="1" applyFill="1" applyBorder="1" applyAlignment="1">
      <alignment horizontal="center" vertical="center"/>
    </xf>
    <xf numFmtId="0" fontId="0" fillId="7" borderId="27" xfId="0" applyFont="1" applyFill="1" applyBorder="1"/>
    <xf numFmtId="0" fontId="0" fillId="7" borderId="28" xfId="0" applyFont="1" applyFill="1" applyBorder="1"/>
    <xf numFmtId="0" fontId="0" fillId="7" borderId="2" xfId="0" applyFont="1" applyFill="1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1" fillId="5" borderId="17" xfId="0" applyNumberFormat="1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164" fontId="1" fillId="5" borderId="17" xfId="0" applyNumberFormat="1" applyFont="1" applyFill="1" applyBorder="1" applyAlignment="1">
      <alignment horizontal="center" vertical="center"/>
    </xf>
    <xf numFmtId="8" fontId="3" fillId="5" borderId="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10" borderId="24" xfId="0" applyFont="1" applyFill="1" applyBorder="1" applyAlignment="1">
      <alignment horizontal="center" vertical="center"/>
    </xf>
    <xf numFmtId="164" fontId="2" fillId="5" borderId="17" xfId="0" applyNumberFormat="1" applyFont="1" applyFill="1" applyBorder="1" applyAlignment="1">
      <alignment horizontal="center" vertical="center"/>
    </xf>
    <xf numFmtId="14" fontId="2" fillId="5" borderId="17" xfId="0" applyNumberFormat="1" applyFont="1" applyFill="1" applyBorder="1" applyAlignment="1">
      <alignment horizontal="center" vertical="center"/>
    </xf>
    <xf numFmtId="164" fontId="3" fillId="10" borderId="2" xfId="0" applyNumberFormat="1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166" fontId="3" fillId="4" borderId="2" xfId="0" applyNumberFormat="1" applyFont="1" applyFill="1" applyBorder="1" applyAlignment="1">
      <alignment horizontal="center" vertical="center"/>
    </xf>
    <xf numFmtId="14" fontId="2" fillId="5" borderId="2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64" fontId="2" fillId="5" borderId="2" xfId="0" applyNumberFormat="1" applyFont="1" applyFill="1" applyBorder="1" applyAlignment="1">
      <alignment horizontal="center" vertical="center"/>
    </xf>
    <xf numFmtId="14" fontId="1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0" fillId="0" borderId="0" xfId="0" applyBorder="1" applyAlignment="1"/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11" fillId="0" borderId="32" xfId="0" applyFont="1" applyBorder="1" applyAlignment="1">
      <alignment horizontal="left"/>
    </xf>
    <xf numFmtId="0" fontId="11" fillId="0" borderId="33" xfId="0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0" fontId="11" fillId="0" borderId="35" xfId="0" applyFont="1" applyBorder="1" applyAlignment="1">
      <alignment horizontal="left"/>
    </xf>
    <xf numFmtId="0" fontId="11" fillId="0" borderId="2" xfId="0" applyFont="1" applyBorder="1" applyAlignment="1">
      <alignment horizontal="center" vertical="center"/>
    </xf>
    <xf numFmtId="164" fontId="11" fillId="0" borderId="36" xfId="0" applyNumberFormat="1" applyFont="1" applyBorder="1" applyAlignment="1">
      <alignment horizontal="center" vertical="center"/>
    </xf>
    <xf numFmtId="0" fontId="11" fillId="0" borderId="0" xfId="0" applyFont="1"/>
    <xf numFmtId="0" fontId="1" fillId="0" borderId="35" xfId="0" applyFont="1" applyBorder="1" applyAlignment="1">
      <alignment horizontal="right"/>
    </xf>
    <xf numFmtId="0" fontId="0" fillId="0" borderId="36" xfId="0" applyBorder="1"/>
    <xf numFmtId="0" fontId="11" fillId="0" borderId="37" xfId="0" applyFont="1" applyBorder="1" applyAlignment="1">
      <alignment horizontal="left"/>
    </xf>
    <xf numFmtId="0" fontId="11" fillId="0" borderId="38" xfId="0" applyFont="1" applyBorder="1" applyAlignment="1">
      <alignment horizontal="center" vertical="center"/>
    </xf>
    <xf numFmtId="0" fontId="0" fillId="0" borderId="39" xfId="0" applyBorder="1" applyAlignment="1">
      <alignment horizontal="center"/>
    </xf>
    <xf numFmtId="164" fontId="11" fillId="0" borderId="0" xfId="0" applyNumberFormat="1" applyFont="1" applyBorder="1" applyAlignment="1">
      <alignment horizontal="center" vertical="center"/>
    </xf>
    <xf numFmtId="0" fontId="12" fillId="0" borderId="0" xfId="0" applyFont="1"/>
    <xf numFmtId="0" fontId="11" fillId="0" borderId="33" xfId="0" applyFont="1" applyBorder="1"/>
    <xf numFmtId="0" fontId="11" fillId="0" borderId="2" xfId="0" applyFont="1" applyBorder="1"/>
    <xf numFmtId="0" fontId="11" fillId="0" borderId="2" xfId="0" applyFont="1" applyFill="1" applyBorder="1"/>
    <xf numFmtId="0" fontId="1" fillId="0" borderId="2" xfId="0" applyFont="1" applyBorder="1"/>
    <xf numFmtId="0" fontId="0" fillId="0" borderId="2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4" fontId="2" fillId="3" borderId="3" xfId="0" applyNumberFormat="1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49"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theme="9"/>
        </patternFill>
      </fill>
    </dxf>
    <dxf>
      <font>
        <b/>
        <i val="0"/>
        <color rgb="FF7030A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b/>
        <i val="0"/>
        <color rgb="FF0070C0"/>
      </font>
    </dxf>
    <dxf>
      <font>
        <b/>
        <i val="0"/>
        <color rgb="FF7030A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theme="1"/>
      </font>
      <fill>
        <patternFill>
          <bgColor rgb="FFFFC00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b/>
        <i val="0"/>
        <color theme="9" tint="-0.24994659260841701"/>
      </font>
      <fill>
        <patternFill>
          <bgColor theme="6" tint="-0.24994659260841701"/>
        </patternFill>
      </fill>
    </dxf>
    <dxf>
      <font>
        <color theme="1"/>
      </font>
      <fill>
        <patternFill>
          <bgColor theme="9" tint="-0.499984740745262"/>
        </patternFill>
      </fill>
    </dxf>
    <dxf>
      <font>
        <b/>
        <i val="0"/>
        <color rgb="FFFF0000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rgb="FF7030A0"/>
      </font>
    </dxf>
    <dxf>
      <font>
        <b/>
        <i val="0"/>
        <color rgb="FF0070C0"/>
      </font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color rgb="FFFF0000"/>
      </font>
      <fill>
        <patternFill>
          <bgColor theme="9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5"/>
      </font>
    </dxf>
    <dxf>
      <font>
        <color theme="9"/>
      </font>
    </dxf>
    <dxf>
      <font>
        <color theme="3"/>
      </font>
    </dxf>
    <dxf>
      <font>
        <color theme="6" tint="-0.24994659260841701"/>
      </font>
    </dxf>
    <dxf>
      <font>
        <color rgb="FFFF0000"/>
      </font>
    </dxf>
    <dxf>
      <font>
        <color rgb="FF00B0F0"/>
      </font>
    </dxf>
    <dxf>
      <font>
        <color auto="1"/>
      </font>
    </dxf>
    <dxf>
      <font>
        <b/>
        <i val="0"/>
        <color rgb="FF0070C0"/>
      </font>
    </dxf>
  </dxfs>
  <tableStyles count="0" defaultTableStyle="TableStyleMedium9" defaultPivotStyle="PivotStyleLight16"/>
  <colors>
    <mruColors>
      <color rgb="FFFFFF99"/>
      <color rgb="FF0909FF"/>
      <color rgb="FFCCFF99"/>
      <color rgb="FFCCFFFF"/>
      <color rgb="FFFFCC00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RAB~1/AppData/Local/Temp/Compte%20Jos&#233;%20mars%20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ARAB~1/AppData/Local/Temp/Suivi%20des%20op&#233;rations%20par%20C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Mensualisation"/>
      <sheetName val="Budget"/>
      <sheetName val="Liste"/>
      <sheetName val="Systè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 t="str">
            <v>Virement</v>
          </cell>
          <cell r="B2" t="str">
            <v>Crédit</v>
          </cell>
          <cell r="C2" t="str">
            <v>Achat_culturel</v>
          </cell>
        </row>
        <row r="3">
          <cell r="A3" t="str">
            <v>Versement</v>
          </cell>
          <cell r="B3" t="str">
            <v>Débit</v>
          </cell>
          <cell r="C3" t="str">
            <v>Achat_grandes_surfaces</v>
          </cell>
        </row>
        <row r="4">
          <cell r="A4" t="str">
            <v>Prélèvement</v>
          </cell>
          <cell r="C4" t="str">
            <v>Achat_internet</v>
          </cell>
        </row>
        <row r="5">
          <cell r="A5" t="str">
            <v>Chèque</v>
          </cell>
          <cell r="C5" t="str">
            <v>Aménagement_maison</v>
          </cell>
        </row>
        <row r="6">
          <cell r="A6" t="str">
            <v>Carte Bleue</v>
          </cell>
          <cell r="C6" t="str">
            <v>Animaux</v>
          </cell>
        </row>
        <row r="7">
          <cell r="A7" t="str">
            <v>E-CarteBleu</v>
          </cell>
          <cell r="C7" t="str">
            <v>Assurances</v>
          </cell>
        </row>
        <row r="8">
          <cell r="A8">
            <v>0</v>
          </cell>
          <cell r="C8" t="str">
            <v>Bricolage</v>
          </cell>
        </row>
        <row r="9">
          <cell r="C9" t="str">
            <v>Cadeaux</v>
          </cell>
        </row>
        <row r="10">
          <cell r="C10" t="str">
            <v>CAF</v>
          </cell>
        </row>
        <row r="11">
          <cell r="C11" t="str">
            <v>Dépense_de_santé</v>
          </cell>
        </row>
        <row r="12">
          <cell r="C12" t="str">
            <v>Dépôt_sur_compte</v>
          </cell>
        </row>
        <row r="13">
          <cell r="C13" t="str">
            <v>Ecole</v>
          </cell>
        </row>
        <row r="14">
          <cell r="C14" t="str">
            <v>Enfants</v>
          </cell>
        </row>
        <row r="15">
          <cell r="C15" t="str">
            <v>Epargne</v>
          </cell>
        </row>
        <row r="16">
          <cell r="C16" t="str">
            <v>Factures_Maison</v>
          </cell>
        </row>
        <row r="17">
          <cell r="C17" t="str">
            <v>Habillement</v>
          </cell>
        </row>
        <row r="18">
          <cell r="C18" t="str">
            <v>Impôts</v>
          </cell>
        </row>
        <row r="19">
          <cell r="C19" t="str">
            <v>Imprévus</v>
          </cell>
        </row>
        <row r="20">
          <cell r="C20" t="str">
            <v>Informatique_Bureau</v>
          </cell>
        </row>
        <row r="21">
          <cell r="C21" t="str">
            <v>Jardinage</v>
          </cell>
        </row>
        <row r="22">
          <cell r="C22" t="str">
            <v>Loisirs</v>
          </cell>
        </row>
        <row r="23">
          <cell r="C23" t="str">
            <v>Remboursement</v>
          </cell>
        </row>
        <row r="24">
          <cell r="C24" t="str">
            <v>Remboursement_de_santé</v>
          </cell>
        </row>
        <row r="25">
          <cell r="C25" t="str">
            <v>Restaurants</v>
          </cell>
        </row>
        <row r="26">
          <cell r="C26" t="str">
            <v>Retrait_DAB</v>
          </cell>
        </row>
        <row r="27">
          <cell r="C27" t="str">
            <v>Versement</v>
          </cell>
        </row>
        <row r="28">
          <cell r="C28" t="str">
            <v>Virement</v>
          </cell>
        </row>
        <row r="29">
          <cell r="C29" t="str">
            <v>Voiture</v>
          </cell>
        </row>
        <row r="30">
          <cell r="C30" t="str">
            <v>Prélèvement</v>
          </cell>
        </row>
        <row r="31">
          <cell r="C31">
            <v>0</v>
          </cell>
        </row>
        <row r="32">
          <cell r="C32" t="str">
            <v xml:space="preserve"> </v>
          </cell>
        </row>
      </sheetData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saisie"/>
    </sheetNames>
    <sheetDataSet>
      <sheetData sheetId="0">
        <row r="5">
          <cell r="K5" t="str">
            <v>Janvier</v>
          </cell>
        </row>
        <row r="6">
          <cell r="K6" t="str">
            <v>Février</v>
          </cell>
        </row>
        <row r="7">
          <cell r="K7" t="str">
            <v>Mars</v>
          </cell>
        </row>
        <row r="8">
          <cell r="K8" t="str">
            <v>Avril</v>
          </cell>
        </row>
        <row r="9">
          <cell r="K9" t="str">
            <v>Mai</v>
          </cell>
        </row>
        <row r="10">
          <cell r="K10" t="str">
            <v>Juin</v>
          </cell>
        </row>
        <row r="11">
          <cell r="K11" t="str">
            <v>Juillet</v>
          </cell>
        </row>
        <row r="12">
          <cell r="K12" t="str">
            <v>Août</v>
          </cell>
        </row>
        <row r="13">
          <cell r="K13" t="str">
            <v>Septembre</v>
          </cell>
        </row>
        <row r="14">
          <cell r="K14" t="str">
            <v>Octobre</v>
          </cell>
        </row>
        <row r="15">
          <cell r="K15" t="str">
            <v>Novembre</v>
          </cell>
        </row>
        <row r="16">
          <cell r="K16" t="str">
            <v>Décembre</v>
          </cell>
        </row>
        <row r="19">
          <cell r="H19">
            <v>42614</v>
          </cell>
          <cell r="I19">
            <v>42643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34"/>
  <sheetViews>
    <sheetView workbookViewId="0">
      <selection activeCell="B17" sqref="B17"/>
    </sheetView>
  </sheetViews>
  <sheetFormatPr baseColWidth="10" defaultRowHeight="14.4"/>
  <cols>
    <col min="1" max="1" width="20.33203125" bestFit="1" customWidth="1"/>
    <col min="2" max="2" width="26" bestFit="1" customWidth="1"/>
    <col min="3" max="3" width="22.6640625" bestFit="1" customWidth="1"/>
    <col min="4" max="4" width="20.88671875" bestFit="1" customWidth="1"/>
    <col min="5" max="5" width="16.33203125" bestFit="1" customWidth="1"/>
    <col min="6" max="6" width="18.44140625" bestFit="1" customWidth="1"/>
    <col min="7" max="7" width="18" bestFit="1" customWidth="1"/>
    <col min="8" max="8" width="10.33203125" bestFit="1" customWidth="1"/>
    <col min="9" max="9" width="8.5546875" bestFit="1" customWidth="1"/>
    <col min="10" max="10" width="23.5546875" bestFit="1" customWidth="1"/>
    <col min="11" max="11" width="23.44140625" bestFit="1" customWidth="1"/>
    <col min="12" max="12" width="18.33203125" bestFit="1" customWidth="1"/>
    <col min="13" max="13" width="19.5546875" bestFit="1" customWidth="1"/>
  </cols>
  <sheetData>
    <row r="1" spans="1:16" ht="15" thickBot="1">
      <c r="C1" s="11" t="s">
        <v>96</v>
      </c>
      <c r="D1" s="12"/>
      <c r="E1" s="12"/>
      <c r="F1" s="12"/>
      <c r="G1" s="12"/>
      <c r="H1" s="12"/>
      <c r="I1" s="12"/>
      <c r="J1" s="12"/>
      <c r="K1" s="12"/>
      <c r="L1" s="12"/>
      <c r="M1" s="13"/>
    </row>
    <row r="2" spans="1:16" ht="15" thickBot="1">
      <c r="A2" s="3" t="s">
        <v>97</v>
      </c>
      <c r="B2" s="23" t="s">
        <v>98</v>
      </c>
      <c r="C2" s="28" t="s">
        <v>36</v>
      </c>
      <c r="D2" s="7" t="s">
        <v>8</v>
      </c>
      <c r="E2" s="7" t="s">
        <v>21</v>
      </c>
      <c r="F2" s="8" t="s">
        <v>91</v>
      </c>
      <c r="G2" s="9" t="s">
        <v>67</v>
      </c>
      <c r="H2" s="7" t="s">
        <v>55</v>
      </c>
      <c r="I2" s="2" t="s">
        <v>30</v>
      </c>
      <c r="J2" s="2" t="s">
        <v>7</v>
      </c>
      <c r="K2" s="2" t="s">
        <v>81</v>
      </c>
      <c r="L2" s="2" t="s">
        <v>13</v>
      </c>
      <c r="M2" s="10" t="s">
        <v>87</v>
      </c>
    </row>
    <row r="3" spans="1:16">
      <c r="A3" s="4" t="s">
        <v>35</v>
      </c>
      <c r="B3" s="24" t="s">
        <v>36</v>
      </c>
      <c r="C3" s="14" t="s">
        <v>37</v>
      </c>
      <c r="D3" s="15" t="s">
        <v>38</v>
      </c>
      <c r="E3" s="15" t="s">
        <v>39</v>
      </c>
      <c r="F3" s="15" t="s">
        <v>40</v>
      </c>
      <c r="G3" s="15" t="s">
        <v>115</v>
      </c>
      <c r="H3" s="15" t="s">
        <v>29</v>
      </c>
      <c r="I3" s="15" t="s">
        <v>41</v>
      </c>
      <c r="J3" s="15" t="s">
        <v>11</v>
      </c>
      <c r="K3" s="15" t="s">
        <v>42</v>
      </c>
      <c r="L3" s="15" t="s">
        <v>43</v>
      </c>
      <c r="M3" s="16" t="s">
        <v>44</v>
      </c>
      <c r="O3" s="1"/>
      <c r="P3" s="1"/>
    </row>
    <row r="4" spans="1:16">
      <c r="A4" s="5" t="s">
        <v>10</v>
      </c>
      <c r="B4" s="25" t="s">
        <v>8</v>
      </c>
      <c r="C4" s="17" t="s">
        <v>72</v>
      </c>
      <c r="D4" s="18" t="s">
        <v>46</v>
      </c>
      <c r="E4" s="18" t="s">
        <v>47</v>
      </c>
      <c r="F4" s="18" t="s">
        <v>19</v>
      </c>
      <c r="G4" s="18" t="s">
        <v>48</v>
      </c>
      <c r="H4" s="18" t="s">
        <v>49</v>
      </c>
      <c r="I4" s="18" t="s">
        <v>50</v>
      </c>
      <c r="J4" s="18" t="s">
        <v>22</v>
      </c>
      <c r="K4" s="18" t="s">
        <v>51</v>
      </c>
      <c r="L4" s="18" t="s">
        <v>52</v>
      </c>
      <c r="M4" s="19" t="s">
        <v>53</v>
      </c>
      <c r="O4" s="1"/>
      <c r="P4" s="1"/>
    </row>
    <row r="5" spans="1:16">
      <c r="A5" s="5" t="s">
        <v>18</v>
      </c>
      <c r="B5" s="25" t="s">
        <v>21</v>
      </c>
      <c r="C5" s="17" t="s">
        <v>61</v>
      </c>
      <c r="D5" s="18" t="s">
        <v>17</v>
      </c>
      <c r="E5" s="18" t="s">
        <v>55</v>
      </c>
      <c r="F5" s="18" t="s">
        <v>20</v>
      </c>
      <c r="G5" s="18" t="s">
        <v>56</v>
      </c>
      <c r="H5" s="18" t="s">
        <v>5</v>
      </c>
      <c r="I5" s="18" t="s">
        <v>57</v>
      </c>
      <c r="J5" s="18" t="s">
        <v>58</v>
      </c>
      <c r="K5" s="18" t="s">
        <v>59</v>
      </c>
      <c r="L5" s="18" t="s">
        <v>79</v>
      </c>
      <c r="M5" s="19" t="s">
        <v>60</v>
      </c>
      <c r="O5" s="1"/>
      <c r="P5" s="1"/>
    </row>
    <row r="6" spans="1:16">
      <c r="A6" s="5" t="s">
        <v>15</v>
      </c>
      <c r="B6" s="26" t="s">
        <v>91</v>
      </c>
      <c r="C6" s="17" t="s">
        <v>25</v>
      </c>
      <c r="D6" s="18" t="s">
        <v>62</v>
      </c>
      <c r="E6" s="18" t="s">
        <v>33</v>
      </c>
      <c r="F6" s="18" t="s">
        <v>63</v>
      </c>
      <c r="G6" s="18" t="s">
        <v>64</v>
      </c>
      <c r="H6" s="18" t="s">
        <v>57</v>
      </c>
      <c r="I6" s="18"/>
      <c r="J6" s="18" t="s">
        <v>65</v>
      </c>
      <c r="K6" s="18" t="s">
        <v>28</v>
      </c>
      <c r="L6" s="18" t="s">
        <v>104</v>
      </c>
      <c r="M6" s="19" t="s">
        <v>95</v>
      </c>
      <c r="O6" s="1"/>
      <c r="P6" s="1"/>
    </row>
    <row r="7" spans="1:16">
      <c r="A7" s="5" t="s">
        <v>66</v>
      </c>
      <c r="B7" s="25" t="s">
        <v>67</v>
      </c>
      <c r="C7" s="17" t="s">
        <v>54</v>
      </c>
      <c r="D7" s="18" t="s">
        <v>69</v>
      </c>
      <c r="E7" s="18" t="s">
        <v>24</v>
      </c>
      <c r="F7" s="18"/>
      <c r="G7" s="18" t="s">
        <v>31</v>
      </c>
      <c r="H7" s="18"/>
      <c r="I7" s="18"/>
      <c r="J7" s="18" t="s">
        <v>70</v>
      </c>
      <c r="K7" s="18" t="s">
        <v>31</v>
      </c>
      <c r="L7" s="18" t="s">
        <v>103</v>
      </c>
      <c r="M7" s="19"/>
      <c r="O7" s="1"/>
      <c r="P7" s="1"/>
    </row>
    <row r="8" spans="1:16">
      <c r="A8" s="5" t="s">
        <v>71</v>
      </c>
      <c r="B8" s="25" t="s">
        <v>55</v>
      </c>
      <c r="C8" s="17" t="s">
        <v>68</v>
      </c>
      <c r="D8" s="18" t="s">
        <v>26</v>
      </c>
      <c r="E8" s="18"/>
      <c r="F8" s="18"/>
      <c r="G8" s="18" t="s">
        <v>73</v>
      </c>
      <c r="H8" s="18"/>
      <c r="I8" s="18"/>
      <c r="J8" s="18"/>
      <c r="K8" s="18" t="s">
        <v>74</v>
      </c>
      <c r="L8" s="18" t="s">
        <v>16</v>
      </c>
      <c r="M8" s="19"/>
      <c r="O8" s="1"/>
      <c r="P8" s="1"/>
    </row>
    <row r="9" spans="1:16">
      <c r="A9" s="5" t="s">
        <v>76</v>
      </c>
      <c r="B9" s="25" t="s">
        <v>30</v>
      </c>
      <c r="C9" s="17" t="s">
        <v>102</v>
      </c>
      <c r="D9" s="18" t="s">
        <v>27</v>
      </c>
      <c r="E9" s="18"/>
      <c r="F9" s="18"/>
      <c r="G9" s="18" t="s">
        <v>77</v>
      </c>
      <c r="H9" s="18"/>
      <c r="I9" s="18"/>
      <c r="J9" s="18"/>
      <c r="K9" s="18" t="s">
        <v>78</v>
      </c>
      <c r="L9" s="18" t="s">
        <v>14</v>
      </c>
      <c r="M9" s="19"/>
      <c r="N9" s="1"/>
      <c r="O9" s="1"/>
      <c r="P9" s="1"/>
    </row>
    <row r="10" spans="1:16" ht="15" thickBot="1">
      <c r="A10" s="6" t="s">
        <v>90</v>
      </c>
      <c r="B10" s="25" t="s">
        <v>7</v>
      </c>
      <c r="C10" s="17" t="s">
        <v>45</v>
      </c>
      <c r="D10" s="18" t="s">
        <v>32</v>
      </c>
      <c r="E10" s="18"/>
      <c r="F10" s="18"/>
      <c r="G10" s="18" t="s">
        <v>116</v>
      </c>
      <c r="H10" s="18"/>
      <c r="I10" s="18"/>
      <c r="J10" s="18"/>
      <c r="K10" s="18" t="s">
        <v>80</v>
      </c>
      <c r="L10" s="18" t="s">
        <v>105</v>
      </c>
      <c r="M10" s="19"/>
      <c r="N10" s="1"/>
      <c r="O10" s="1"/>
      <c r="P10" s="1"/>
    </row>
    <row r="11" spans="1:16">
      <c r="A11" s="1"/>
      <c r="B11" s="25" t="s">
        <v>81</v>
      </c>
      <c r="C11" s="17" t="s">
        <v>11</v>
      </c>
      <c r="D11" s="18" t="s">
        <v>82</v>
      </c>
      <c r="E11" s="18"/>
      <c r="F11" s="18"/>
      <c r="G11" s="18" t="s">
        <v>34</v>
      </c>
      <c r="H11" s="18"/>
      <c r="I11" s="18"/>
      <c r="J11" s="18"/>
      <c r="K11" s="18" t="s">
        <v>83</v>
      </c>
      <c r="L11" s="18" t="s">
        <v>75</v>
      </c>
      <c r="M11" s="19"/>
      <c r="N11" s="1"/>
      <c r="O11" s="1"/>
      <c r="P11" s="1"/>
    </row>
    <row r="12" spans="1:16">
      <c r="A12" s="1"/>
      <c r="B12" s="25" t="s">
        <v>13</v>
      </c>
      <c r="C12" s="17" t="s">
        <v>111</v>
      </c>
      <c r="D12" s="18" t="s">
        <v>84</v>
      </c>
      <c r="E12" s="18"/>
      <c r="F12" s="18"/>
      <c r="G12" s="18" t="s">
        <v>85</v>
      </c>
      <c r="H12" s="18"/>
      <c r="I12" s="18"/>
      <c r="J12" s="18"/>
      <c r="K12" s="39" t="s">
        <v>107</v>
      </c>
      <c r="L12" s="18" t="s">
        <v>12</v>
      </c>
      <c r="M12" s="19"/>
      <c r="N12" s="1"/>
      <c r="O12" s="1"/>
      <c r="P12" s="1"/>
    </row>
    <row r="13" spans="1:16" ht="15" thickBot="1">
      <c r="A13" s="1"/>
      <c r="B13" s="27" t="s">
        <v>87</v>
      </c>
      <c r="C13" s="17"/>
      <c r="D13" s="18" t="s">
        <v>86</v>
      </c>
      <c r="E13" s="18"/>
      <c r="F13" s="18"/>
      <c r="G13" s="18" t="s">
        <v>113</v>
      </c>
      <c r="H13" s="18"/>
      <c r="I13" s="18"/>
      <c r="J13" s="18"/>
      <c r="K13" s="38" t="s">
        <v>23</v>
      </c>
      <c r="L13" s="18" t="s">
        <v>109</v>
      </c>
      <c r="M13" s="19"/>
      <c r="N13" s="1"/>
      <c r="O13" s="1"/>
      <c r="P13" s="1"/>
    </row>
    <row r="14" spans="1:16">
      <c r="A14" s="1"/>
      <c r="B14" s="1"/>
      <c r="C14" s="17"/>
      <c r="D14" s="18" t="s">
        <v>88</v>
      </c>
      <c r="E14" s="18"/>
      <c r="F14" s="18"/>
      <c r="G14" s="18" t="s">
        <v>114</v>
      </c>
      <c r="H14" s="18"/>
      <c r="I14" s="18"/>
      <c r="J14" s="18"/>
      <c r="K14" s="18" t="s">
        <v>108</v>
      </c>
      <c r="L14" s="18"/>
      <c r="M14" s="19"/>
      <c r="N14" s="1"/>
      <c r="O14" s="1"/>
      <c r="P14" s="1"/>
    </row>
    <row r="15" spans="1:16" ht="15" thickBot="1">
      <c r="A15" s="1"/>
      <c r="B15" s="1"/>
      <c r="C15" s="20"/>
      <c r="D15" s="37" t="s">
        <v>89</v>
      </c>
      <c r="E15" s="21"/>
      <c r="F15" s="21"/>
      <c r="G15" s="21"/>
      <c r="H15" s="21"/>
      <c r="I15" s="21"/>
      <c r="J15" s="21"/>
      <c r="K15" s="21"/>
      <c r="L15" s="21"/>
      <c r="M15" s="22"/>
      <c r="N15" s="1"/>
      <c r="O15" s="1"/>
      <c r="P15" s="1"/>
    </row>
    <row r="16" spans="1:16" ht="15" thickBot="1">
      <c r="D16" s="21" t="s">
        <v>106</v>
      </c>
    </row>
    <row r="34" spans="1:1">
      <c r="A34" t="str">
        <f t="array" aca="1" ref="A34" ca="1">OFFSET(CoinLibPrinc,1,0,COUNTA('Liste '!$B$2:$B$99)-1,1)</f>
        <v>Courses,Habillement,Divers</v>
      </c>
    </row>
  </sheetData>
  <sortState ref="L4:L12">
    <sortCondition ref="L3"/>
  </sortState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C2:K16"/>
  <sheetViews>
    <sheetView tabSelected="1" workbookViewId="0">
      <selection activeCell="I17" sqref="I17"/>
    </sheetView>
  </sheetViews>
  <sheetFormatPr baseColWidth="10" defaultRowHeight="14.4"/>
  <cols>
    <col min="1" max="4" width="11.5546875" style="32"/>
    <col min="5" max="5" width="13.5546875" style="32" bestFit="1" customWidth="1"/>
    <col min="6" max="8" width="11.5546875" style="32"/>
    <col min="9" max="9" width="14.33203125" style="32" bestFit="1" customWidth="1"/>
    <col min="10" max="10" width="13.6640625" style="32" customWidth="1"/>
    <col min="11" max="16384" width="11.5546875" style="32"/>
  </cols>
  <sheetData>
    <row r="2" spans="3:11" ht="15" thickBot="1"/>
    <row r="3" spans="3:11" ht="15" thickBot="1">
      <c r="E3" s="86" t="s">
        <v>118</v>
      </c>
      <c r="F3" s="87"/>
      <c r="G3" s="88"/>
      <c r="H3" s="64"/>
      <c r="I3" s="86" t="s">
        <v>131</v>
      </c>
      <c r="J3" s="87"/>
      <c r="K3" s="88"/>
    </row>
    <row r="4" spans="3:11" ht="15" thickBot="1"/>
    <row r="5" spans="3:11" ht="30" thickTop="1" thickBot="1">
      <c r="E5" s="65" t="s">
        <v>119</v>
      </c>
      <c r="F5" s="66" t="s">
        <v>120</v>
      </c>
      <c r="G5" s="67" t="s">
        <v>121</v>
      </c>
      <c r="I5" s="65" t="s">
        <v>132</v>
      </c>
      <c r="J5" s="66" t="s">
        <v>133</v>
      </c>
      <c r="K5" s="67" t="s">
        <v>134</v>
      </c>
    </row>
    <row r="6" spans="3:11" ht="15" thickTop="1">
      <c r="E6" s="68" t="s">
        <v>122</v>
      </c>
      <c r="F6" s="69" t="s">
        <v>123</v>
      </c>
      <c r="G6" s="70">
        <v>27.99</v>
      </c>
      <c r="I6" s="82" t="s">
        <v>135</v>
      </c>
      <c r="J6" s="69" t="s">
        <v>138</v>
      </c>
      <c r="K6" s="69">
        <v>688.07</v>
      </c>
    </row>
    <row r="7" spans="3:11">
      <c r="E7" s="71" t="s">
        <v>5</v>
      </c>
      <c r="F7" s="72" t="s">
        <v>124</v>
      </c>
      <c r="G7" s="73">
        <v>685</v>
      </c>
      <c r="H7" s="74"/>
      <c r="I7" s="83" t="s">
        <v>136</v>
      </c>
      <c r="J7" s="72" t="s">
        <v>139</v>
      </c>
      <c r="K7" s="72">
        <v>248.05</v>
      </c>
    </row>
    <row r="8" spans="3:11">
      <c r="E8" s="71" t="s">
        <v>125</v>
      </c>
      <c r="F8" s="72" t="s">
        <v>126</v>
      </c>
      <c r="G8" s="73">
        <v>45</v>
      </c>
      <c r="H8" s="74"/>
      <c r="I8" s="84" t="s">
        <v>137</v>
      </c>
      <c r="J8" s="72" t="s">
        <v>126</v>
      </c>
      <c r="K8" s="72">
        <v>1119.56</v>
      </c>
    </row>
    <row r="9" spans="3:11">
      <c r="E9" s="71" t="s">
        <v>127</v>
      </c>
      <c r="F9" s="72" t="s">
        <v>128</v>
      </c>
      <c r="G9" s="73">
        <v>43.45</v>
      </c>
      <c r="H9" s="74"/>
      <c r="I9" s="85" t="s">
        <v>140</v>
      </c>
      <c r="J9" s="83"/>
      <c r="K9" s="72">
        <f>K6+K7+K8</f>
        <v>2055.6800000000003</v>
      </c>
    </row>
    <row r="10" spans="3:11">
      <c r="E10" s="75" t="s">
        <v>129</v>
      </c>
      <c r="F10" s="72"/>
      <c r="G10" s="73">
        <f>SUM(G6:G9)</f>
        <v>801.44</v>
      </c>
      <c r="H10" s="74"/>
    </row>
    <row r="11" spans="3:11">
      <c r="C11" s="81"/>
      <c r="E11" s="71"/>
      <c r="F11" s="72"/>
      <c r="G11" s="73"/>
      <c r="H11" s="74"/>
    </row>
    <row r="12" spans="3:11">
      <c r="E12" s="71"/>
      <c r="F12" s="72"/>
      <c r="G12" s="73"/>
      <c r="H12" s="74"/>
    </row>
    <row r="13" spans="3:11">
      <c r="E13" s="71"/>
      <c r="F13" s="72"/>
      <c r="G13" s="73"/>
      <c r="H13" s="74"/>
    </row>
    <row r="14" spans="3:11">
      <c r="E14" s="71"/>
      <c r="F14" s="72"/>
      <c r="G14" s="76"/>
    </row>
    <row r="15" spans="3:11" ht="15" thickBot="1">
      <c r="E15" s="77"/>
      <c r="F15" s="78"/>
      <c r="G15" s="79"/>
      <c r="H15" s="80"/>
    </row>
    <row r="16" spans="3:11" ht="15" thickTop="1">
      <c r="H16" s="80"/>
    </row>
  </sheetData>
  <mergeCells count="2">
    <mergeCell ref="E3:G3"/>
    <mergeCell ref="I3:K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M1123"/>
  <sheetViews>
    <sheetView zoomScale="85" zoomScaleNormal="85" workbookViewId="0">
      <selection activeCell="L12" sqref="L12:M12"/>
    </sheetView>
  </sheetViews>
  <sheetFormatPr baseColWidth="10" defaultColWidth="11.44140625" defaultRowHeight="12"/>
  <cols>
    <col min="1" max="1" width="10.109375" style="40" bestFit="1" customWidth="1"/>
    <col min="2" max="2" width="12.33203125" style="40" customWidth="1"/>
    <col min="3" max="3" width="7.6640625" style="40" bestFit="1" customWidth="1"/>
    <col min="4" max="4" width="18.109375" style="40" customWidth="1"/>
    <col min="5" max="5" width="19.44140625" style="40" customWidth="1"/>
    <col min="6" max="6" width="18.88671875" style="40" bestFit="1" customWidth="1"/>
    <col min="7" max="7" width="8.77734375" style="40" customWidth="1"/>
    <col min="8" max="8" width="9.33203125" style="40" customWidth="1"/>
    <col min="9" max="9" width="10.109375" style="40" bestFit="1" customWidth="1"/>
    <col min="10" max="10" width="9" style="63" customWidth="1"/>
    <col min="11" max="11" width="9.21875" style="40" bestFit="1" customWidth="1"/>
    <col min="12" max="12" width="11.44140625" style="40"/>
    <col min="13" max="13" width="10.6640625" style="40" customWidth="1"/>
    <col min="14" max="16384" width="11.44140625" style="40"/>
  </cols>
  <sheetData>
    <row r="1" spans="1:13" ht="36.6" thickBot="1">
      <c r="A1" s="33" t="s">
        <v>3</v>
      </c>
      <c r="B1" s="34" t="s">
        <v>4</v>
      </c>
      <c r="C1" s="34" t="s">
        <v>0</v>
      </c>
      <c r="D1" s="34" t="s">
        <v>92</v>
      </c>
      <c r="E1" s="34" t="s">
        <v>93</v>
      </c>
      <c r="F1" s="34" t="s">
        <v>94</v>
      </c>
      <c r="G1" s="34" t="s">
        <v>1</v>
      </c>
      <c r="H1" s="34" t="s">
        <v>2</v>
      </c>
      <c r="I1" s="34" t="s">
        <v>6</v>
      </c>
      <c r="J1" s="35" t="s">
        <v>9</v>
      </c>
      <c r="K1" s="34" t="s">
        <v>8</v>
      </c>
      <c r="L1" s="30" t="s">
        <v>117</v>
      </c>
      <c r="M1" s="31">
        <v>3215</v>
      </c>
    </row>
    <row r="2" spans="1:13" ht="14.4">
      <c r="A2" s="89"/>
      <c r="B2" s="90"/>
      <c r="C2" s="90"/>
      <c r="D2" s="90"/>
      <c r="E2" s="90"/>
      <c r="F2" s="90"/>
      <c r="G2" s="90"/>
      <c r="H2" s="90"/>
      <c r="I2" s="90"/>
      <c r="J2" s="90"/>
      <c r="K2" s="91"/>
      <c r="L2" s="41"/>
      <c r="M2" s="41"/>
    </row>
    <row r="3" spans="1:13" ht="12.6">
      <c r="A3" s="42">
        <v>42736</v>
      </c>
      <c r="B3" s="43" t="s">
        <v>10</v>
      </c>
      <c r="C3" s="44">
        <v>182600</v>
      </c>
      <c r="D3" s="45" t="s">
        <v>130</v>
      </c>
      <c r="E3" s="43" t="s">
        <v>87</v>
      </c>
      <c r="F3" s="45" t="s">
        <v>44</v>
      </c>
      <c r="G3" s="46">
        <v>70.010000000000005</v>
      </c>
      <c r="H3" s="46"/>
      <c r="I3" s="42">
        <v>42755</v>
      </c>
      <c r="J3" s="47">
        <f>IF(A3&lt;&gt;"",M1+H3-G3,"")</f>
        <v>3144.99</v>
      </c>
      <c r="K3" s="47">
        <f>IF(A3="","",M1+(H3-G3)*(I3&gt;0))</f>
        <v>3144.99</v>
      </c>
      <c r="L3" s="48"/>
      <c r="M3" s="48"/>
    </row>
    <row r="4" spans="1:13" ht="12.6">
      <c r="A4" s="42"/>
      <c r="B4" s="43"/>
      <c r="C4" s="44" t="str">
        <f>IF(B4="Chèques",MAX($C3:$C$3)+1,"")</f>
        <v/>
      </c>
      <c r="D4" s="45"/>
      <c r="E4" s="43"/>
      <c r="F4" s="45"/>
      <c r="G4" s="46"/>
      <c r="H4" s="46"/>
      <c r="I4" s="42"/>
      <c r="J4" s="47" t="str">
        <f>IF(A4&lt;&gt;"",J3+H4-G4,"")</f>
        <v/>
      </c>
      <c r="K4" s="47" t="str">
        <f>IF(A4="","",K3+(H4-G4)*(I4&gt;0))</f>
        <v/>
      </c>
      <c r="L4" s="49" t="s">
        <v>99</v>
      </c>
      <c r="M4" s="36">
        <f>M1+M6-M8</f>
        <v>3144.99</v>
      </c>
    </row>
    <row r="5" spans="1:13" ht="12.6">
      <c r="A5" s="42"/>
      <c r="B5" s="43"/>
      <c r="C5" s="44" t="str">
        <f>IF(B5="Chèques",MAX($C$3:$C4)+1,"")</f>
        <v/>
      </c>
      <c r="D5" s="45"/>
      <c r="E5" s="43"/>
      <c r="F5" s="45"/>
      <c r="G5" s="46"/>
      <c r="H5" s="50"/>
      <c r="I5" s="51"/>
      <c r="J5" s="47" t="str">
        <f>IF(A5&lt;&gt;"",J4+H5-G5,"")</f>
        <v/>
      </c>
      <c r="K5" s="47" t="str">
        <f>IF(A5="","",K4+(H5-G5)*(I5&gt;0))</f>
        <v/>
      </c>
      <c r="L5" s="48"/>
      <c r="M5" s="48"/>
    </row>
    <row r="6" spans="1:13" ht="12.6">
      <c r="A6" s="42"/>
      <c r="B6" s="43"/>
      <c r="C6" s="44" t="str">
        <f>IF(B6="Chèques",MAX($C$3:$C5)+1,"")</f>
        <v/>
      </c>
      <c r="D6" s="45"/>
      <c r="E6" s="43"/>
      <c r="F6" s="45"/>
      <c r="G6" s="46"/>
      <c r="H6" s="46"/>
      <c r="I6" s="42"/>
      <c r="J6" s="47" t="str">
        <f>IF(A6&lt;&gt;"",J5+H6-G6,"")</f>
        <v/>
      </c>
      <c r="K6" s="47" t="str">
        <f>IF(A6="","",K5+(H6-G6)*(I6&gt;0))</f>
        <v/>
      </c>
      <c r="L6" s="49" t="s">
        <v>7</v>
      </c>
      <c r="M6" s="52">
        <f>SUM($H$3:$H$200)</f>
        <v>0</v>
      </c>
    </row>
    <row r="7" spans="1:13" ht="12.6">
      <c r="A7" s="42"/>
      <c r="B7" s="43"/>
      <c r="C7" s="44" t="str">
        <f>IF(B7="Chèques",MAX($C$3:$C6)+1,"")</f>
        <v/>
      </c>
      <c r="D7" s="45"/>
      <c r="E7" s="43"/>
      <c r="F7" s="45"/>
      <c r="G7" s="46"/>
      <c r="H7" s="46"/>
      <c r="I7" s="42"/>
      <c r="J7" s="47" t="str">
        <f>IF(A7&lt;&gt;"",J6+H7-G7,"")</f>
        <v/>
      </c>
      <c r="K7" s="47" t="str">
        <f>IF(A7="","",K6+(H7-G7)*(I7&gt;0))</f>
        <v/>
      </c>
      <c r="L7" s="53"/>
      <c r="M7" s="54"/>
    </row>
    <row r="8" spans="1:13" ht="12.6">
      <c r="A8" s="42"/>
      <c r="B8" s="43"/>
      <c r="C8" s="44" t="str">
        <f>IF(B8="Chèques",MAX($C$3:$C7)+1,"")</f>
        <v/>
      </c>
      <c r="D8" s="45"/>
      <c r="E8" s="43"/>
      <c r="F8" s="45"/>
      <c r="G8" s="46"/>
      <c r="H8" s="50"/>
      <c r="I8" s="51"/>
      <c r="J8" s="47" t="str">
        <f t="shared" ref="J8:J11" si="0">IF(A8&lt;&gt;"",J7+H8-G8,"")</f>
        <v/>
      </c>
      <c r="K8" s="47" t="str">
        <f t="shared" ref="K8:K11" si="1">IF(A8="","",K7+(H8-G8)*(I8&gt;0))</f>
        <v/>
      </c>
      <c r="L8" s="55" t="s">
        <v>100</v>
      </c>
      <c r="M8" s="56">
        <f>SUM($G$3:$G$200)</f>
        <v>70.010000000000005</v>
      </c>
    </row>
    <row r="9" spans="1:13" ht="12.6">
      <c r="A9" s="42"/>
      <c r="B9" s="43"/>
      <c r="C9" s="44" t="str">
        <f>IF(B9="Chèques",MAX($C$3:$C8)+1,"")</f>
        <v/>
      </c>
      <c r="D9" s="45"/>
      <c r="E9" s="43"/>
      <c r="F9" s="45"/>
      <c r="G9" s="46"/>
      <c r="H9" s="46"/>
      <c r="I9" s="42"/>
      <c r="J9" s="47" t="str">
        <f t="shared" si="0"/>
        <v/>
      </c>
      <c r="K9" s="47" t="str">
        <f t="shared" si="1"/>
        <v/>
      </c>
      <c r="L9" s="48"/>
      <c r="M9" s="48"/>
    </row>
    <row r="10" spans="1:13" ht="12.6">
      <c r="A10" s="42"/>
      <c r="B10" s="43"/>
      <c r="C10" s="44" t="str">
        <f>IF(B10="Chèques",MAX($C$3:$C9)+1,"")</f>
        <v/>
      </c>
      <c r="D10" s="45"/>
      <c r="E10" s="43"/>
      <c r="F10" s="45"/>
      <c r="G10" s="46"/>
      <c r="H10" s="46"/>
      <c r="I10" s="42"/>
      <c r="J10" s="47" t="str">
        <f t="shared" si="0"/>
        <v/>
      </c>
      <c r="K10" s="47" t="str">
        <f t="shared" si="1"/>
        <v/>
      </c>
      <c r="L10" s="29" t="s">
        <v>110</v>
      </c>
      <c r="M10" s="36">
        <f>LOOKUP(9^9,K:K)</f>
        <v>3144.99</v>
      </c>
    </row>
    <row r="11" spans="1:13" ht="13.2" thickBot="1">
      <c r="A11" s="42"/>
      <c r="B11" s="43"/>
      <c r="C11" s="44" t="str">
        <f>IF(B11="Chèques",MAX($C$3:$C10)+1,"")</f>
        <v/>
      </c>
      <c r="D11" s="45"/>
      <c r="E11" s="43"/>
      <c r="F11" s="45"/>
      <c r="G11" s="46"/>
      <c r="H11" s="46"/>
      <c r="I11" s="42"/>
      <c r="J11" s="47" t="str">
        <f t="shared" si="0"/>
        <v/>
      </c>
      <c r="K11" s="47" t="str">
        <f t="shared" si="1"/>
        <v/>
      </c>
    </row>
    <row r="12" spans="1:13" ht="15.6" thickTop="1" thickBot="1">
      <c r="A12" s="42"/>
      <c r="B12" s="43"/>
      <c r="C12" s="44" t="str">
        <f>IF(B12="Chèques",MAX($C$3:$C11)+1,"")</f>
        <v/>
      </c>
      <c r="D12" s="45"/>
      <c r="E12" s="43"/>
      <c r="F12" s="45"/>
      <c r="G12" s="46"/>
      <c r="H12" s="46"/>
      <c r="I12" s="42"/>
      <c r="J12" s="47" t="str">
        <f t="shared" ref="J12:J75" si="2">IF(A12&lt;&gt;"",J11+H12-G12,"")</f>
        <v/>
      </c>
      <c r="K12" s="47" t="str">
        <f t="shared" ref="K12:K75" si="3">IF(A12="","",K11+(H12-G12)*(I12&gt;0))</f>
        <v/>
      </c>
      <c r="L12" s="92" t="s">
        <v>101</v>
      </c>
      <c r="M12" s="93"/>
    </row>
    <row r="13" spans="1:13" ht="13.2" thickTop="1">
      <c r="A13" s="42"/>
      <c r="B13" s="43"/>
      <c r="C13" s="44" t="str">
        <f>IF(B13="Chèques",MAX($C$3:$C12)+1,"")</f>
        <v/>
      </c>
      <c r="D13" s="45"/>
      <c r="E13" s="43"/>
      <c r="F13" s="45"/>
      <c r="G13" s="46"/>
      <c r="H13" s="50"/>
      <c r="I13" s="51"/>
      <c r="J13" s="47" t="str">
        <f t="shared" si="2"/>
        <v/>
      </c>
      <c r="K13" s="47" t="str">
        <f t="shared" si="3"/>
        <v/>
      </c>
    </row>
    <row r="14" spans="1:13" ht="12.6">
      <c r="A14" s="42"/>
      <c r="B14" s="43"/>
      <c r="C14" s="44" t="str">
        <f>IF(B14="Chèques",MAX($C$3:$C13)+1,"")</f>
        <v/>
      </c>
      <c r="D14" s="45"/>
      <c r="E14" s="43"/>
      <c r="F14" s="45"/>
      <c r="G14" s="46"/>
      <c r="H14" s="46"/>
      <c r="I14" s="42"/>
      <c r="J14" s="47" t="str">
        <f t="shared" si="2"/>
        <v/>
      </c>
      <c r="K14" s="47" t="str">
        <f t="shared" si="3"/>
        <v/>
      </c>
    </row>
    <row r="15" spans="1:13" ht="12.6">
      <c r="A15" s="42"/>
      <c r="B15" s="43"/>
      <c r="C15" s="44" t="str">
        <f>IF(B15="Chèques",MAX($C$3:$C14)+1,"")</f>
        <v/>
      </c>
      <c r="D15" s="45"/>
      <c r="E15" s="43"/>
      <c r="F15" s="45"/>
      <c r="G15" s="46"/>
      <c r="H15" s="46"/>
      <c r="I15" s="42"/>
      <c r="J15" s="47" t="str">
        <f t="shared" si="2"/>
        <v/>
      </c>
      <c r="K15" s="47" t="str">
        <f t="shared" si="3"/>
        <v/>
      </c>
    </row>
    <row r="16" spans="1:13" ht="12.6">
      <c r="A16" s="42"/>
      <c r="B16" s="43"/>
      <c r="C16" s="44" t="str">
        <f>IF(B16="Chèques",MAX($C$3:$C15)+1,"")</f>
        <v/>
      </c>
      <c r="D16" s="45"/>
      <c r="E16" s="43"/>
      <c r="F16" s="45"/>
      <c r="G16" s="46"/>
      <c r="H16" s="46"/>
      <c r="I16" s="42"/>
      <c r="J16" s="47" t="str">
        <f t="shared" si="2"/>
        <v/>
      </c>
      <c r="K16" s="47" t="str">
        <f t="shared" si="3"/>
        <v/>
      </c>
    </row>
    <row r="17" spans="1:12" ht="12.6">
      <c r="A17" s="60"/>
      <c r="B17" s="58"/>
      <c r="C17" s="44" t="str">
        <f>IF(B17="Chèques",MAX($C$3:$C16)+1,"")</f>
        <v/>
      </c>
      <c r="D17" s="61"/>
      <c r="E17" s="58"/>
      <c r="F17" s="61"/>
      <c r="G17" s="62"/>
      <c r="H17" s="62"/>
      <c r="I17" s="60"/>
      <c r="J17" s="47" t="str">
        <f t="shared" si="2"/>
        <v/>
      </c>
      <c r="K17" s="47" t="str">
        <f t="shared" si="3"/>
        <v/>
      </c>
    </row>
    <row r="18" spans="1:12" ht="12.6">
      <c r="A18" s="60"/>
      <c r="B18" s="58"/>
      <c r="C18" s="44" t="str">
        <f>IF(B18="Chèques",MAX($C$3:$C17)+1,"")</f>
        <v/>
      </c>
      <c r="D18" s="61"/>
      <c r="E18" s="58"/>
      <c r="F18" s="61"/>
      <c r="G18" s="62"/>
      <c r="H18" s="62"/>
      <c r="I18" s="60"/>
      <c r="J18" s="47" t="str">
        <f t="shared" si="2"/>
        <v/>
      </c>
      <c r="K18" s="47" t="str">
        <f t="shared" si="3"/>
        <v/>
      </c>
    </row>
    <row r="19" spans="1:12" ht="12.6">
      <c r="A19" s="60"/>
      <c r="B19" s="58"/>
      <c r="C19" s="44" t="str">
        <f>IF(B19="Chèques",MAX($C$3:$C18)+1,"")</f>
        <v/>
      </c>
      <c r="D19" s="61"/>
      <c r="E19" s="58"/>
      <c r="F19" s="61"/>
      <c r="G19" s="62"/>
      <c r="H19" s="62"/>
      <c r="I19" s="60"/>
      <c r="J19" s="47" t="str">
        <f t="shared" si="2"/>
        <v/>
      </c>
      <c r="K19" s="47" t="str">
        <f t="shared" si="3"/>
        <v/>
      </c>
    </row>
    <row r="20" spans="1:12" ht="12.6">
      <c r="A20" s="60"/>
      <c r="B20" s="58"/>
      <c r="C20" s="44" t="str">
        <f>IF(B20="Chèques",MAX($C$3:$C19)+1,"")</f>
        <v/>
      </c>
      <c r="D20" s="61"/>
      <c r="E20" s="58"/>
      <c r="F20" s="61"/>
      <c r="G20" s="62"/>
      <c r="H20" s="62"/>
      <c r="I20" s="60"/>
      <c r="J20" s="47" t="str">
        <f t="shared" si="2"/>
        <v/>
      </c>
      <c r="K20" s="47" t="str">
        <f t="shared" si="3"/>
        <v/>
      </c>
    </row>
    <row r="21" spans="1:12" ht="12.6">
      <c r="A21" s="57"/>
      <c r="B21" s="58"/>
      <c r="C21" s="44" t="str">
        <f>IF(B21="Chèques",MAX($C$3:$C20)+1,"")</f>
        <v/>
      </c>
      <c r="D21" s="58"/>
      <c r="E21" s="58"/>
      <c r="F21" s="58"/>
      <c r="G21" s="59"/>
      <c r="H21" s="59"/>
      <c r="I21" s="57"/>
      <c r="J21" s="47" t="str">
        <f t="shared" si="2"/>
        <v/>
      </c>
      <c r="K21" s="47" t="str">
        <f t="shared" si="3"/>
        <v/>
      </c>
    </row>
    <row r="22" spans="1:12" ht="12.6">
      <c r="A22" s="60"/>
      <c r="B22" s="58"/>
      <c r="C22" s="44" t="str">
        <f>IF(B22="Chèques",MAX($C$3:$C21)+1,"")</f>
        <v/>
      </c>
      <c r="D22" s="61"/>
      <c r="E22" s="58"/>
      <c r="F22" s="61"/>
      <c r="G22" s="62"/>
      <c r="H22" s="62"/>
      <c r="I22" s="60"/>
      <c r="J22" s="47" t="str">
        <f t="shared" si="2"/>
        <v/>
      </c>
      <c r="K22" s="47" t="str">
        <f t="shared" si="3"/>
        <v/>
      </c>
    </row>
    <row r="23" spans="1:12" ht="12.6">
      <c r="A23" s="60"/>
      <c r="B23" s="58"/>
      <c r="C23" s="44" t="str">
        <f>IF(B23="Chèques",MAX($C$3:$C22)+1,"")</f>
        <v/>
      </c>
      <c r="D23" s="61"/>
      <c r="E23" s="58"/>
      <c r="F23" s="61"/>
      <c r="G23" s="62"/>
      <c r="H23" s="62"/>
      <c r="I23" s="60"/>
      <c r="J23" s="47" t="str">
        <f t="shared" si="2"/>
        <v/>
      </c>
      <c r="K23" s="47" t="str">
        <f t="shared" si="3"/>
        <v/>
      </c>
    </row>
    <row r="24" spans="1:12" ht="12.6">
      <c r="A24" s="60"/>
      <c r="B24" s="58"/>
      <c r="C24" s="44" t="str">
        <f>IF(B24="Chèques",MAX($C$3:$C23)+1,"")</f>
        <v/>
      </c>
      <c r="D24" s="61"/>
      <c r="E24" s="58"/>
      <c r="F24" s="61"/>
      <c r="G24" s="62"/>
      <c r="H24" s="62"/>
      <c r="I24" s="60"/>
      <c r="J24" s="47" t="str">
        <f t="shared" si="2"/>
        <v/>
      </c>
      <c r="K24" s="47" t="str">
        <f t="shared" si="3"/>
        <v/>
      </c>
    </row>
    <row r="25" spans="1:12" ht="12.6">
      <c r="A25" s="60"/>
      <c r="B25" s="58"/>
      <c r="C25" s="44" t="str">
        <f>IF(B25="Chèques",MAX($C$3:$C24)+1,"")</f>
        <v/>
      </c>
      <c r="D25" s="61"/>
      <c r="E25" s="58"/>
      <c r="F25" s="61"/>
      <c r="G25" s="62"/>
      <c r="H25" s="62"/>
      <c r="I25" s="60"/>
      <c r="J25" s="47" t="str">
        <f t="shared" si="2"/>
        <v/>
      </c>
      <c r="K25" s="47" t="str">
        <f t="shared" si="3"/>
        <v/>
      </c>
    </row>
    <row r="26" spans="1:12" ht="12.6">
      <c r="A26" s="60"/>
      <c r="B26" s="58"/>
      <c r="C26" s="44" t="str">
        <f>IF(B26="Chèques",MAX($C$3:$C25)+1,"")</f>
        <v/>
      </c>
      <c r="D26" s="61"/>
      <c r="E26" s="58"/>
      <c r="F26" s="61"/>
      <c r="G26" s="62"/>
      <c r="H26" s="62"/>
      <c r="I26" s="60"/>
      <c r="J26" s="47" t="str">
        <f t="shared" si="2"/>
        <v/>
      </c>
      <c r="K26" s="47" t="str">
        <f t="shared" si="3"/>
        <v/>
      </c>
    </row>
    <row r="27" spans="1:12" ht="12.6">
      <c r="A27" s="60"/>
      <c r="B27" s="58"/>
      <c r="C27" s="44" t="str">
        <f>IF(B27="Chèques",MAX($C$3:$C26)+1,"")</f>
        <v/>
      </c>
      <c r="D27" s="61"/>
      <c r="E27" s="58"/>
      <c r="F27" s="61"/>
      <c r="G27" s="62"/>
      <c r="H27" s="62"/>
      <c r="I27" s="60"/>
      <c r="J27" s="47" t="str">
        <f t="shared" si="2"/>
        <v/>
      </c>
      <c r="K27" s="47" t="str">
        <f t="shared" si="3"/>
        <v/>
      </c>
    </row>
    <row r="28" spans="1:12" ht="12.6">
      <c r="A28" s="60"/>
      <c r="B28" s="58"/>
      <c r="C28" s="44" t="str">
        <f>IF(B28="Chèques",MAX($C$3:$C27)+1,"")</f>
        <v/>
      </c>
      <c r="D28" s="61"/>
      <c r="E28" s="58"/>
      <c r="F28" s="61"/>
      <c r="G28" s="62"/>
      <c r="H28" s="62"/>
      <c r="I28" s="60"/>
      <c r="J28" s="47" t="str">
        <f t="shared" si="2"/>
        <v/>
      </c>
      <c r="K28" s="47" t="str">
        <f t="shared" si="3"/>
        <v/>
      </c>
    </row>
    <row r="29" spans="1:12" ht="12.6">
      <c r="A29" s="60"/>
      <c r="B29" s="58"/>
      <c r="C29" s="44" t="str">
        <f>IF(B29="Chèques",MAX($C$3:$C28)+1,"")</f>
        <v/>
      </c>
      <c r="D29" s="61"/>
      <c r="E29" s="58"/>
      <c r="F29" s="61"/>
      <c r="G29" s="62"/>
      <c r="H29" s="62"/>
      <c r="I29" s="60"/>
      <c r="J29" s="47" t="str">
        <f t="shared" si="2"/>
        <v/>
      </c>
      <c r="K29" s="47" t="str">
        <f t="shared" si="3"/>
        <v/>
      </c>
      <c r="L29" s="40" t="s">
        <v>112</v>
      </c>
    </row>
    <row r="30" spans="1:12" ht="12.6">
      <c r="A30" s="60"/>
      <c r="B30" s="58"/>
      <c r="C30" s="44" t="str">
        <f>IF(B30="Chèques",MAX($C$3:$C29)+1,"")</f>
        <v/>
      </c>
      <c r="D30" s="61"/>
      <c r="E30" s="58"/>
      <c r="F30" s="61"/>
      <c r="G30" s="62"/>
      <c r="H30" s="62"/>
      <c r="I30" s="60"/>
      <c r="J30" s="47" t="str">
        <f t="shared" si="2"/>
        <v/>
      </c>
      <c r="K30" s="47" t="str">
        <f t="shared" si="3"/>
        <v/>
      </c>
    </row>
    <row r="31" spans="1:12" ht="12.6">
      <c r="A31" s="60"/>
      <c r="B31" s="58"/>
      <c r="C31" s="44" t="str">
        <f>IF(B31="Chèques",MAX($C$3:$C30)+1,"")</f>
        <v/>
      </c>
      <c r="D31" s="61"/>
      <c r="E31" s="58"/>
      <c r="F31" s="61"/>
      <c r="G31" s="62"/>
      <c r="H31" s="62"/>
      <c r="I31" s="60"/>
      <c r="J31" s="47" t="str">
        <f t="shared" si="2"/>
        <v/>
      </c>
      <c r="K31" s="47" t="str">
        <f t="shared" si="3"/>
        <v/>
      </c>
    </row>
    <row r="32" spans="1:12" ht="12.6">
      <c r="A32" s="60"/>
      <c r="B32" s="58"/>
      <c r="C32" s="44" t="str">
        <f>IF(B32="Chèques",MAX($C$3:$C31)+1,"")</f>
        <v/>
      </c>
      <c r="D32" s="61"/>
      <c r="E32" s="58"/>
      <c r="F32" s="61"/>
      <c r="G32" s="62"/>
      <c r="H32" s="62"/>
      <c r="I32" s="60"/>
      <c r="J32" s="47" t="str">
        <f t="shared" si="2"/>
        <v/>
      </c>
      <c r="K32" s="47" t="str">
        <f t="shared" si="3"/>
        <v/>
      </c>
    </row>
    <row r="33" spans="1:11" ht="12.6">
      <c r="A33" s="60"/>
      <c r="B33" s="58"/>
      <c r="C33" s="44" t="str">
        <f>IF(B33="Chèques",MAX($C$3:$C32)+1,"")</f>
        <v/>
      </c>
      <c r="D33" s="61"/>
      <c r="E33" s="58"/>
      <c r="F33" s="61"/>
      <c r="G33" s="62"/>
      <c r="H33" s="62"/>
      <c r="I33" s="60"/>
      <c r="J33" s="47" t="str">
        <f t="shared" si="2"/>
        <v/>
      </c>
      <c r="K33" s="47" t="str">
        <f t="shared" si="3"/>
        <v/>
      </c>
    </row>
    <row r="34" spans="1:11" ht="12.6">
      <c r="A34" s="60"/>
      <c r="B34" s="58"/>
      <c r="C34" s="44" t="str">
        <f>IF(B34="Chèques",MAX($C$3:$C33)+1,"")</f>
        <v/>
      </c>
      <c r="D34" s="61"/>
      <c r="E34" s="58"/>
      <c r="F34" s="61"/>
      <c r="G34" s="62"/>
      <c r="H34" s="62"/>
      <c r="I34" s="60"/>
      <c r="J34" s="47" t="str">
        <f t="shared" si="2"/>
        <v/>
      </c>
      <c r="K34" s="47" t="str">
        <f t="shared" si="3"/>
        <v/>
      </c>
    </row>
    <row r="35" spans="1:11" ht="12.6">
      <c r="A35" s="60"/>
      <c r="B35" s="58"/>
      <c r="C35" s="44"/>
      <c r="D35" s="61"/>
      <c r="E35" s="58"/>
      <c r="F35" s="61"/>
      <c r="G35" s="62"/>
      <c r="H35" s="62"/>
      <c r="I35" s="60"/>
      <c r="J35" s="47" t="str">
        <f t="shared" si="2"/>
        <v/>
      </c>
      <c r="K35" s="47" t="str">
        <f t="shared" si="3"/>
        <v/>
      </c>
    </row>
    <row r="36" spans="1:11" ht="12.6">
      <c r="A36" s="60"/>
      <c r="B36" s="58"/>
      <c r="C36" s="44"/>
      <c r="D36" s="61"/>
      <c r="E36" s="58"/>
      <c r="F36" s="61"/>
      <c r="G36" s="62"/>
      <c r="H36" s="62"/>
      <c r="I36" s="60"/>
      <c r="J36" s="47" t="str">
        <f t="shared" si="2"/>
        <v/>
      </c>
      <c r="K36" s="47" t="str">
        <f t="shared" si="3"/>
        <v/>
      </c>
    </row>
    <row r="37" spans="1:11" ht="12.6">
      <c r="A37" s="60"/>
      <c r="B37" s="58"/>
      <c r="C37" s="44"/>
      <c r="D37" s="61"/>
      <c r="E37" s="58"/>
      <c r="F37" s="61"/>
      <c r="G37" s="62"/>
      <c r="H37" s="62"/>
      <c r="I37" s="60"/>
      <c r="J37" s="47" t="str">
        <f t="shared" si="2"/>
        <v/>
      </c>
      <c r="K37" s="47" t="str">
        <f t="shared" si="3"/>
        <v/>
      </c>
    </row>
    <row r="38" spans="1:11" ht="12.6">
      <c r="A38" s="60"/>
      <c r="B38" s="58"/>
      <c r="C38" s="44"/>
      <c r="D38" s="61"/>
      <c r="E38" s="58"/>
      <c r="F38" s="61"/>
      <c r="G38" s="62"/>
      <c r="H38" s="62"/>
      <c r="I38" s="60"/>
      <c r="J38" s="47" t="str">
        <f t="shared" si="2"/>
        <v/>
      </c>
      <c r="K38" s="47" t="str">
        <f t="shared" si="3"/>
        <v/>
      </c>
    </row>
    <row r="39" spans="1:11" ht="12.6">
      <c r="A39" s="60"/>
      <c r="B39" s="58"/>
      <c r="C39" s="44"/>
      <c r="D39" s="61"/>
      <c r="E39" s="58"/>
      <c r="F39" s="61"/>
      <c r="G39" s="62"/>
      <c r="H39" s="62"/>
      <c r="I39" s="60"/>
      <c r="J39" s="47" t="str">
        <f t="shared" si="2"/>
        <v/>
      </c>
      <c r="K39" s="47" t="str">
        <f t="shared" si="3"/>
        <v/>
      </c>
    </row>
    <row r="40" spans="1:11" ht="12.6">
      <c r="A40" s="60"/>
      <c r="B40" s="58"/>
      <c r="C40" s="44"/>
      <c r="D40" s="61"/>
      <c r="E40" s="58"/>
      <c r="F40" s="61"/>
      <c r="G40" s="62"/>
      <c r="H40" s="62"/>
      <c r="I40" s="60"/>
      <c r="J40" s="47" t="str">
        <f t="shared" si="2"/>
        <v/>
      </c>
      <c r="K40" s="47" t="str">
        <f t="shared" si="3"/>
        <v/>
      </c>
    </row>
    <row r="41" spans="1:11" ht="12.6">
      <c r="A41" s="60"/>
      <c r="B41" s="58"/>
      <c r="C41" s="44"/>
      <c r="D41" s="61"/>
      <c r="E41" s="58"/>
      <c r="F41" s="61"/>
      <c r="G41" s="62"/>
      <c r="H41" s="62"/>
      <c r="I41" s="60"/>
      <c r="J41" s="47" t="str">
        <f t="shared" si="2"/>
        <v/>
      </c>
      <c r="K41" s="47" t="str">
        <f t="shared" si="3"/>
        <v/>
      </c>
    </row>
    <row r="42" spans="1:11" ht="12.6">
      <c r="A42" s="60"/>
      <c r="B42" s="58"/>
      <c r="C42" s="44"/>
      <c r="D42" s="61"/>
      <c r="E42" s="58"/>
      <c r="F42" s="61"/>
      <c r="G42" s="62"/>
      <c r="H42" s="62"/>
      <c r="I42" s="60"/>
      <c r="J42" s="47" t="str">
        <f t="shared" si="2"/>
        <v/>
      </c>
      <c r="K42" s="47" t="str">
        <f t="shared" si="3"/>
        <v/>
      </c>
    </row>
    <row r="43" spans="1:11" ht="12.6">
      <c r="A43" s="60"/>
      <c r="B43" s="58"/>
      <c r="C43" s="44"/>
      <c r="D43" s="61"/>
      <c r="E43" s="58"/>
      <c r="F43" s="61"/>
      <c r="G43" s="62"/>
      <c r="H43" s="62"/>
      <c r="I43" s="60"/>
      <c r="J43" s="47" t="str">
        <f t="shared" si="2"/>
        <v/>
      </c>
      <c r="K43" s="47" t="str">
        <f t="shared" si="3"/>
        <v/>
      </c>
    </row>
    <row r="44" spans="1:11" ht="12.6">
      <c r="A44" s="57"/>
      <c r="B44" s="58"/>
      <c r="C44" s="44"/>
      <c r="D44" s="58"/>
      <c r="E44" s="58"/>
      <c r="F44" s="58"/>
      <c r="G44" s="59"/>
      <c r="H44" s="59"/>
      <c r="I44" s="57"/>
      <c r="J44" s="47" t="str">
        <f t="shared" si="2"/>
        <v/>
      </c>
      <c r="K44" s="47" t="str">
        <f t="shared" si="3"/>
        <v/>
      </c>
    </row>
    <row r="45" spans="1:11" ht="12.6">
      <c r="A45" s="60"/>
      <c r="B45" s="58"/>
      <c r="C45" s="44"/>
      <c r="D45" s="61"/>
      <c r="E45" s="58"/>
      <c r="F45" s="61"/>
      <c r="G45" s="62"/>
      <c r="H45" s="62"/>
      <c r="I45" s="60"/>
      <c r="J45" s="47" t="str">
        <f t="shared" si="2"/>
        <v/>
      </c>
      <c r="K45" s="47" t="str">
        <f t="shared" si="3"/>
        <v/>
      </c>
    </row>
    <row r="46" spans="1:11" ht="12.6">
      <c r="A46" s="60"/>
      <c r="B46" s="58"/>
      <c r="C46" s="44"/>
      <c r="D46" s="61"/>
      <c r="E46" s="58"/>
      <c r="F46" s="61"/>
      <c r="G46" s="62"/>
      <c r="H46" s="62"/>
      <c r="I46" s="60"/>
      <c r="J46" s="47" t="str">
        <f t="shared" si="2"/>
        <v/>
      </c>
      <c r="K46" s="47" t="str">
        <f t="shared" si="3"/>
        <v/>
      </c>
    </row>
    <row r="47" spans="1:11" ht="12.6">
      <c r="A47" s="57"/>
      <c r="B47" s="58"/>
      <c r="C47" s="44"/>
      <c r="D47" s="58"/>
      <c r="E47" s="58"/>
      <c r="F47" s="58"/>
      <c r="G47" s="59"/>
      <c r="H47" s="59"/>
      <c r="I47" s="57"/>
      <c r="J47" s="47" t="str">
        <f t="shared" si="2"/>
        <v/>
      </c>
      <c r="K47" s="47" t="str">
        <f t="shared" si="3"/>
        <v/>
      </c>
    </row>
    <row r="48" spans="1:11" ht="12.6">
      <c r="A48" s="60"/>
      <c r="B48" s="58"/>
      <c r="C48" s="44"/>
      <c r="D48" s="61"/>
      <c r="E48" s="58"/>
      <c r="F48" s="61"/>
      <c r="G48" s="62"/>
      <c r="H48" s="62"/>
      <c r="I48" s="60"/>
      <c r="J48" s="47" t="str">
        <f t="shared" si="2"/>
        <v/>
      </c>
      <c r="K48" s="47" t="str">
        <f t="shared" si="3"/>
        <v/>
      </c>
    </row>
    <row r="49" spans="1:11" ht="12.6">
      <c r="A49" s="57"/>
      <c r="B49" s="58"/>
      <c r="C49" s="44"/>
      <c r="D49" s="58"/>
      <c r="E49" s="58"/>
      <c r="F49" s="58"/>
      <c r="G49" s="59"/>
      <c r="H49" s="59"/>
      <c r="I49" s="57"/>
      <c r="J49" s="47" t="str">
        <f t="shared" si="2"/>
        <v/>
      </c>
      <c r="K49" s="47" t="str">
        <f t="shared" si="3"/>
        <v/>
      </c>
    </row>
    <row r="50" spans="1:11" ht="12.6">
      <c r="A50" s="57"/>
      <c r="B50" s="58"/>
      <c r="C50" s="44"/>
      <c r="D50" s="58"/>
      <c r="E50" s="58"/>
      <c r="F50" s="58"/>
      <c r="G50" s="59"/>
      <c r="H50" s="59"/>
      <c r="I50" s="57"/>
      <c r="J50" s="47" t="str">
        <f t="shared" si="2"/>
        <v/>
      </c>
      <c r="K50" s="47" t="str">
        <f t="shared" si="3"/>
        <v/>
      </c>
    </row>
    <row r="51" spans="1:11" ht="12.6">
      <c r="A51" s="60"/>
      <c r="B51" s="58"/>
      <c r="C51" s="44"/>
      <c r="D51" s="61"/>
      <c r="E51" s="58"/>
      <c r="F51" s="61"/>
      <c r="G51" s="62"/>
      <c r="H51" s="62"/>
      <c r="I51" s="60"/>
      <c r="J51" s="47" t="str">
        <f t="shared" si="2"/>
        <v/>
      </c>
      <c r="K51" s="47" t="str">
        <f t="shared" si="3"/>
        <v/>
      </c>
    </row>
    <row r="52" spans="1:11" ht="12.6">
      <c r="A52" s="60"/>
      <c r="B52" s="58"/>
      <c r="C52" s="44"/>
      <c r="D52" s="61"/>
      <c r="E52" s="58"/>
      <c r="F52" s="61"/>
      <c r="G52" s="62"/>
      <c r="H52" s="62"/>
      <c r="I52" s="60"/>
      <c r="J52" s="47" t="str">
        <f t="shared" si="2"/>
        <v/>
      </c>
      <c r="K52" s="47" t="str">
        <f t="shared" si="3"/>
        <v/>
      </c>
    </row>
    <row r="53" spans="1:11" ht="12.6">
      <c r="A53" s="60"/>
      <c r="B53" s="58"/>
      <c r="C53" s="44"/>
      <c r="D53" s="61"/>
      <c r="E53" s="58"/>
      <c r="F53" s="61"/>
      <c r="G53" s="62"/>
      <c r="H53" s="62"/>
      <c r="I53" s="60"/>
      <c r="J53" s="47" t="str">
        <f t="shared" si="2"/>
        <v/>
      </c>
      <c r="K53" s="47" t="str">
        <f t="shared" si="3"/>
        <v/>
      </c>
    </row>
    <row r="54" spans="1:11" ht="12.6">
      <c r="A54" s="60"/>
      <c r="B54" s="58"/>
      <c r="C54" s="44"/>
      <c r="D54" s="61"/>
      <c r="E54" s="58"/>
      <c r="F54" s="61"/>
      <c r="G54" s="62"/>
      <c r="H54" s="62"/>
      <c r="I54" s="60"/>
      <c r="J54" s="47" t="str">
        <f t="shared" si="2"/>
        <v/>
      </c>
      <c r="K54" s="47" t="str">
        <f t="shared" si="3"/>
        <v/>
      </c>
    </row>
    <row r="55" spans="1:11" ht="12.6">
      <c r="A55" s="60"/>
      <c r="B55" s="58"/>
      <c r="C55" s="44"/>
      <c r="D55" s="61"/>
      <c r="E55" s="58"/>
      <c r="F55" s="61"/>
      <c r="G55" s="62"/>
      <c r="H55" s="62"/>
      <c r="I55" s="60"/>
      <c r="J55" s="47" t="str">
        <f t="shared" si="2"/>
        <v/>
      </c>
      <c r="K55" s="47" t="str">
        <f t="shared" si="3"/>
        <v/>
      </c>
    </row>
    <row r="56" spans="1:11" ht="12.6">
      <c r="A56" s="60"/>
      <c r="B56" s="58"/>
      <c r="C56" s="44"/>
      <c r="D56" s="61"/>
      <c r="E56" s="58"/>
      <c r="F56" s="61"/>
      <c r="G56" s="62"/>
      <c r="H56" s="62"/>
      <c r="I56" s="60"/>
      <c r="J56" s="47" t="str">
        <f t="shared" si="2"/>
        <v/>
      </c>
      <c r="K56" s="47" t="str">
        <f t="shared" si="3"/>
        <v/>
      </c>
    </row>
    <row r="57" spans="1:11" ht="12.6">
      <c r="A57" s="60"/>
      <c r="B57" s="58"/>
      <c r="C57" s="44"/>
      <c r="D57" s="61"/>
      <c r="E57" s="58"/>
      <c r="F57" s="61"/>
      <c r="G57" s="62"/>
      <c r="H57" s="62"/>
      <c r="I57" s="60"/>
      <c r="J57" s="47" t="str">
        <f t="shared" si="2"/>
        <v/>
      </c>
      <c r="K57" s="47" t="str">
        <f t="shared" si="3"/>
        <v/>
      </c>
    </row>
    <row r="58" spans="1:11" ht="12.6">
      <c r="A58" s="60"/>
      <c r="B58" s="58"/>
      <c r="C58" s="44"/>
      <c r="D58" s="61"/>
      <c r="E58" s="58"/>
      <c r="F58" s="61"/>
      <c r="G58" s="62"/>
      <c r="H58" s="62"/>
      <c r="I58" s="60"/>
      <c r="J58" s="47" t="str">
        <f t="shared" si="2"/>
        <v/>
      </c>
      <c r="K58" s="47" t="str">
        <f t="shared" si="3"/>
        <v/>
      </c>
    </row>
    <row r="59" spans="1:11" ht="12.6">
      <c r="A59" s="60"/>
      <c r="B59" s="58"/>
      <c r="C59" s="44"/>
      <c r="D59" s="61"/>
      <c r="E59" s="58"/>
      <c r="F59" s="61"/>
      <c r="G59" s="62"/>
      <c r="H59" s="62"/>
      <c r="I59" s="60"/>
      <c r="J59" s="47" t="str">
        <f t="shared" si="2"/>
        <v/>
      </c>
      <c r="K59" s="47" t="str">
        <f t="shared" si="3"/>
        <v/>
      </c>
    </row>
    <row r="60" spans="1:11" ht="12.6">
      <c r="A60" s="60"/>
      <c r="B60" s="58"/>
      <c r="C60" s="44"/>
      <c r="D60" s="61"/>
      <c r="E60" s="58"/>
      <c r="F60" s="61"/>
      <c r="G60" s="62"/>
      <c r="H60" s="62"/>
      <c r="I60" s="60"/>
      <c r="J60" s="47" t="str">
        <f t="shared" si="2"/>
        <v/>
      </c>
      <c r="K60" s="47" t="str">
        <f t="shared" si="3"/>
        <v/>
      </c>
    </row>
    <row r="61" spans="1:11" ht="12.6">
      <c r="A61" s="60"/>
      <c r="B61" s="58"/>
      <c r="C61" s="44"/>
      <c r="D61" s="61"/>
      <c r="E61" s="58"/>
      <c r="F61" s="61"/>
      <c r="G61" s="62"/>
      <c r="H61" s="62"/>
      <c r="I61" s="60"/>
      <c r="J61" s="47" t="str">
        <f t="shared" si="2"/>
        <v/>
      </c>
      <c r="K61" s="47" t="str">
        <f t="shared" si="3"/>
        <v/>
      </c>
    </row>
    <row r="62" spans="1:11" ht="12.6">
      <c r="A62" s="60"/>
      <c r="B62" s="58"/>
      <c r="C62" s="44"/>
      <c r="D62" s="61"/>
      <c r="E62" s="58"/>
      <c r="F62" s="61"/>
      <c r="G62" s="62"/>
      <c r="H62" s="62"/>
      <c r="I62" s="60"/>
      <c r="J62" s="47" t="str">
        <f t="shared" si="2"/>
        <v/>
      </c>
      <c r="K62" s="47" t="str">
        <f t="shared" si="3"/>
        <v/>
      </c>
    </row>
    <row r="63" spans="1:11" ht="12.6">
      <c r="A63" s="60"/>
      <c r="B63" s="58"/>
      <c r="C63" s="44"/>
      <c r="D63" s="61"/>
      <c r="E63" s="58"/>
      <c r="F63" s="61"/>
      <c r="G63" s="62"/>
      <c r="H63" s="62"/>
      <c r="I63" s="60"/>
      <c r="J63" s="47" t="str">
        <f t="shared" si="2"/>
        <v/>
      </c>
      <c r="K63" s="47" t="str">
        <f t="shared" si="3"/>
        <v/>
      </c>
    </row>
    <row r="64" spans="1:11" ht="12.6">
      <c r="A64" s="60"/>
      <c r="B64" s="58"/>
      <c r="C64" s="44"/>
      <c r="D64" s="61"/>
      <c r="E64" s="58"/>
      <c r="F64" s="61"/>
      <c r="G64" s="62"/>
      <c r="H64" s="62"/>
      <c r="I64" s="60"/>
      <c r="J64" s="47" t="str">
        <f t="shared" si="2"/>
        <v/>
      </c>
      <c r="K64" s="47" t="str">
        <f t="shared" si="3"/>
        <v/>
      </c>
    </row>
    <row r="65" spans="1:11" ht="12.6">
      <c r="A65" s="60"/>
      <c r="B65" s="58"/>
      <c r="C65" s="44"/>
      <c r="D65" s="61"/>
      <c r="E65" s="58"/>
      <c r="F65" s="61"/>
      <c r="G65" s="62"/>
      <c r="H65" s="62"/>
      <c r="I65" s="60"/>
      <c r="J65" s="47" t="str">
        <f t="shared" si="2"/>
        <v/>
      </c>
      <c r="K65" s="47" t="str">
        <f t="shared" si="3"/>
        <v/>
      </c>
    </row>
    <row r="66" spans="1:11" ht="12.6">
      <c r="A66" s="60"/>
      <c r="B66" s="58"/>
      <c r="C66" s="44"/>
      <c r="D66" s="61"/>
      <c r="E66" s="58"/>
      <c r="F66" s="61"/>
      <c r="G66" s="62"/>
      <c r="H66" s="62"/>
      <c r="I66" s="60"/>
      <c r="J66" s="47" t="str">
        <f t="shared" si="2"/>
        <v/>
      </c>
      <c r="K66" s="47" t="str">
        <f t="shared" si="3"/>
        <v/>
      </c>
    </row>
    <row r="67" spans="1:11" ht="12.6">
      <c r="A67" s="60"/>
      <c r="B67" s="58"/>
      <c r="C67" s="44"/>
      <c r="D67" s="61"/>
      <c r="E67" s="58"/>
      <c r="F67" s="61"/>
      <c r="G67" s="62"/>
      <c r="H67" s="62"/>
      <c r="I67" s="60"/>
      <c r="J67" s="47" t="str">
        <f t="shared" si="2"/>
        <v/>
      </c>
      <c r="K67" s="47" t="str">
        <f t="shared" si="3"/>
        <v/>
      </c>
    </row>
    <row r="68" spans="1:11" ht="12.6">
      <c r="A68" s="60"/>
      <c r="B68" s="58"/>
      <c r="C68" s="44"/>
      <c r="D68" s="61"/>
      <c r="E68" s="58"/>
      <c r="F68" s="61"/>
      <c r="G68" s="62"/>
      <c r="H68" s="62"/>
      <c r="I68" s="60"/>
      <c r="J68" s="47" t="str">
        <f t="shared" si="2"/>
        <v/>
      </c>
      <c r="K68" s="47" t="str">
        <f t="shared" si="3"/>
        <v/>
      </c>
    </row>
    <row r="69" spans="1:11" ht="12.6">
      <c r="A69" s="60"/>
      <c r="B69" s="58"/>
      <c r="C69" s="44"/>
      <c r="D69" s="61"/>
      <c r="E69" s="58"/>
      <c r="F69" s="61"/>
      <c r="G69" s="62"/>
      <c r="H69" s="62"/>
      <c r="I69" s="60"/>
      <c r="J69" s="47" t="str">
        <f t="shared" si="2"/>
        <v/>
      </c>
      <c r="K69" s="47" t="str">
        <f t="shared" si="3"/>
        <v/>
      </c>
    </row>
    <row r="70" spans="1:11" ht="12.6">
      <c r="A70" s="60"/>
      <c r="B70" s="58"/>
      <c r="C70" s="44"/>
      <c r="D70" s="61"/>
      <c r="E70" s="58"/>
      <c r="F70" s="61"/>
      <c r="G70" s="62"/>
      <c r="H70" s="62"/>
      <c r="I70" s="60"/>
      <c r="J70" s="47" t="str">
        <f t="shared" si="2"/>
        <v/>
      </c>
      <c r="K70" s="47" t="str">
        <f t="shared" si="3"/>
        <v/>
      </c>
    </row>
    <row r="71" spans="1:11" ht="12.6">
      <c r="A71" s="60"/>
      <c r="B71" s="58"/>
      <c r="C71" s="44"/>
      <c r="D71" s="61"/>
      <c r="E71" s="58"/>
      <c r="F71" s="61"/>
      <c r="G71" s="62"/>
      <c r="H71" s="62"/>
      <c r="I71" s="60"/>
      <c r="J71" s="47" t="str">
        <f t="shared" si="2"/>
        <v/>
      </c>
      <c r="K71" s="47" t="str">
        <f t="shared" si="3"/>
        <v/>
      </c>
    </row>
    <row r="72" spans="1:11" ht="12.6">
      <c r="A72" s="60"/>
      <c r="B72" s="58"/>
      <c r="C72" s="44"/>
      <c r="D72" s="61"/>
      <c r="E72" s="58"/>
      <c r="F72" s="61"/>
      <c r="G72" s="62"/>
      <c r="H72" s="62"/>
      <c r="I72" s="60"/>
      <c r="J72" s="47" t="str">
        <f t="shared" si="2"/>
        <v/>
      </c>
      <c r="K72" s="47" t="str">
        <f t="shared" si="3"/>
        <v/>
      </c>
    </row>
    <row r="73" spans="1:11" ht="12.6">
      <c r="A73" s="60"/>
      <c r="B73" s="58"/>
      <c r="C73" s="44"/>
      <c r="D73" s="61"/>
      <c r="E73" s="58"/>
      <c r="F73" s="61"/>
      <c r="G73" s="62"/>
      <c r="H73" s="62"/>
      <c r="I73" s="60"/>
      <c r="J73" s="47" t="str">
        <f t="shared" si="2"/>
        <v/>
      </c>
      <c r="K73" s="47" t="str">
        <f t="shared" si="3"/>
        <v/>
      </c>
    </row>
    <row r="74" spans="1:11" ht="12.6">
      <c r="A74" s="60"/>
      <c r="B74" s="58"/>
      <c r="C74" s="44"/>
      <c r="D74" s="61"/>
      <c r="E74" s="58"/>
      <c r="F74" s="61"/>
      <c r="G74" s="62"/>
      <c r="H74" s="62"/>
      <c r="I74" s="60"/>
      <c r="J74" s="47" t="str">
        <f t="shared" si="2"/>
        <v/>
      </c>
      <c r="K74" s="47" t="str">
        <f t="shared" si="3"/>
        <v/>
      </c>
    </row>
    <row r="75" spans="1:11" ht="12.6">
      <c r="A75" s="60"/>
      <c r="B75" s="58"/>
      <c r="C75" s="44"/>
      <c r="D75" s="61"/>
      <c r="E75" s="58"/>
      <c r="F75" s="61"/>
      <c r="G75" s="62"/>
      <c r="H75" s="62"/>
      <c r="I75" s="60"/>
      <c r="J75" s="47" t="str">
        <f t="shared" si="2"/>
        <v/>
      </c>
      <c r="K75" s="47" t="str">
        <f t="shared" si="3"/>
        <v/>
      </c>
    </row>
    <row r="76" spans="1:11" ht="12.6">
      <c r="A76" s="60"/>
      <c r="B76" s="58"/>
      <c r="C76" s="44"/>
      <c r="D76" s="61"/>
      <c r="E76" s="58"/>
      <c r="F76" s="61"/>
      <c r="G76" s="62"/>
      <c r="H76" s="62"/>
      <c r="I76" s="60"/>
      <c r="J76" s="47" t="str">
        <f t="shared" ref="J76:J139" si="4">IF(A76&lt;&gt;"",J75+H76-G76,"")</f>
        <v/>
      </c>
      <c r="K76" s="47" t="str">
        <f t="shared" ref="K76:K139" si="5">IF(A76="","",K75+(H76-G76)*(I76&gt;0))</f>
        <v/>
      </c>
    </row>
    <row r="77" spans="1:11" ht="12.6">
      <c r="A77" s="60"/>
      <c r="B77" s="58"/>
      <c r="C77" s="44"/>
      <c r="D77" s="61"/>
      <c r="E77" s="58"/>
      <c r="F77" s="61"/>
      <c r="G77" s="62"/>
      <c r="H77" s="62"/>
      <c r="I77" s="60"/>
      <c r="J77" s="47" t="str">
        <f t="shared" si="4"/>
        <v/>
      </c>
      <c r="K77" s="47" t="str">
        <f t="shared" si="5"/>
        <v/>
      </c>
    </row>
    <row r="78" spans="1:11" ht="12.6">
      <c r="A78" s="60"/>
      <c r="B78" s="58"/>
      <c r="C78" s="44"/>
      <c r="D78" s="61"/>
      <c r="E78" s="58"/>
      <c r="F78" s="61"/>
      <c r="G78" s="62"/>
      <c r="H78" s="62"/>
      <c r="I78" s="60"/>
      <c r="J78" s="47" t="str">
        <f t="shared" si="4"/>
        <v/>
      </c>
      <c r="K78" s="47" t="str">
        <f t="shared" si="5"/>
        <v/>
      </c>
    </row>
    <row r="79" spans="1:11" ht="12.6">
      <c r="A79" s="60"/>
      <c r="B79" s="58"/>
      <c r="C79" s="44"/>
      <c r="D79" s="61"/>
      <c r="E79" s="58"/>
      <c r="F79" s="61"/>
      <c r="G79" s="62"/>
      <c r="H79" s="62"/>
      <c r="I79" s="60"/>
      <c r="J79" s="47" t="str">
        <f t="shared" si="4"/>
        <v/>
      </c>
      <c r="K79" s="47" t="str">
        <f t="shared" si="5"/>
        <v/>
      </c>
    </row>
    <row r="80" spans="1:11" ht="12.6">
      <c r="A80" s="60"/>
      <c r="B80" s="58"/>
      <c r="C80" s="44"/>
      <c r="D80" s="61"/>
      <c r="E80" s="58"/>
      <c r="F80" s="61"/>
      <c r="G80" s="62"/>
      <c r="H80" s="62"/>
      <c r="I80" s="60"/>
      <c r="J80" s="47" t="str">
        <f t="shared" si="4"/>
        <v/>
      </c>
      <c r="K80" s="47" t="str">
        <f t="shared" si="5"/>
        <v/>
      </c>
    </row>
    <row r="81" spans="1:11" ht="12.6">
      <c r="A81" s="60"/>
      <c r="B81" s="58"/>
      <c r="C81" s="44"/>
      <c r="D81" s="61"/>
      <c r="E81" s="58"/>
      <c r="F81" s="61"/>
      <c r="G81" s="62"/>
      <c r="H81" s="62"/>
      <c r="I81" s="60"/>
      <c r="J81" s="47" t="str">
        <f t="shared" si="4"/>
        <v/>
      </c>
      <c r="K81" s="47" t="str">
        <f t="shared" si="5"/>
        <v/>
      </c>
    </row>
    <row r="82" spans="1:11" ht="12.6">
      <c r="A82" s="60"/>
      <c r="B82" s="58"/>
      <c r="C82" s="44"/>
      <c r="D82" s="61"/>
      <c r="E82" s="58"/>
      <c r="F82" s="61"/>
      <c r="G82" s="62"/>
      <c r="H82" s="62"/>
      <c r="I82" s="60"/>
      <c r="J82" s="47" t="str">
        <f t="shared" si="4"/>
        <v/>
      </c>
      <c r="K82" s="47" t="str">
        <f t="shared" si="5"/>
        <v/>
      </c>
    </row>
    <row r="83" spans="1:11" ht="12.6">
      <c r="A83" s="60"/>
      <c r="B83" s="58"/>
      <c r="C83" s="44"/>
      <c r="D83" s="61"/>
      <c r="E83" s="58"/>
      <c r="F83" s="61"/>
      <c r="G83" s="62"/>
      <c r="H83" s="62"/>
      <c r="I83" s="60"/>
      <c r="J83" s="47" t="str">
        <f t="shared" si="4"/>
        <v/>
      </c>
      <c r="K83" s="47" t="str">
        <f t="shared" si="5"/>
        <v/>
      </c>
    </row>
    <row r="84" spans="1:11" ht="12.6">
      <c r="A84" s="60"/>
      <c r="B84" s="58"/>
      <c r="C84" s="44"/>
      <c r="D84" s="61"/>
      <c r="E84" s="58"/>
      <c r="F84" s="61"/>
      <c r="G84" s="62"/>
      <c r="H84" s="62"/>
      <c r="I84" s="60"/>
      <c r="J84" s="47" t="str">
        <f t="shared" si="4"/>
        <v/>
      </c>
      <c r="K84" s="47" t="str">
        <f t="shared" si="5"/>
        <v/>
      </c>
    </row>
    <row r="85" spans="1:11" ht="12.6">
      <c r="A85" s="60"/>
      <c r="B85" s="58"/>
      <c r="C85" s="44"/>
      <c r="D85" s="61"/>
      <c r="E85" s="58"/>
      <c r="F85" s="61"/>
      <c r="G85" s="62"/>
      <c r="H85" s="62"/>
      <c r="I85" s="60"/>
      <c r="J85" s="47" t="str">
        <f t="shared" si="4"/>
        <v/>
      </c>
      <c r="K85" s="47" t="str">
        <f t="shared" si="5"/>
        <v/>
      </c>
    </row>
    <row r="86" spans="1:11" ht="12.6">
      <c r="A86" s="60"/>
      <c r="B86" s="58"/>
      <c r="C86" s="44"/>
      <c r="D86" s="61"/>
      <c r="E86" s="58"/>
      <c r="F86" s="61"/>
      <c r="G86" s="62"/>
      <c r="H86" s="62"/>
      <c r="I86" s="60"/>
      <c r="J86" s="47" t="str">
        <f t="shared" si="4"/>
        <v/>
      </c>
      <c r="K86" s="47" t="str">
        <f t="shared" si="5"/>
        <v/>
      </c>
    </row>
    <row r="87" spans="1:11" ht="12.6">
      <c r="A87" s="60"/>
      <c r="B87" s="58"/>
      <c r="C87" s="44"/>
      <c r="D87" s="61"/>
      <c r="E87" s="58"/>
      <c r="F87" s="61"/>
      <c r="G87" s="62"/>
      <c r="H87" s="62"/>
      <c r="I87" s="60"/>
      <c r="J87" s="47" t="str">
        <f t="shared" si="4"/>
        <v/>
      </c>
      <c r="K87" s="47" t="str">
        <f t="shared" si="5"/>
        <v/>
      </c>
    </row>
    <row r="88" spans="1:11" ht="12.6">
      <c r="A88" s="60"/>
      <c r="B88" s="58"/>
      <c r="C88" s="44"/>
      <c r="D88" s="61"/>
      <c r="E88" s="58"/>
      <c r="F88" s="61"/>
      <c r="G88" s="62"/>
      <c r="H88" s="62"/>
      <c r="I88" s="60"/>
      <c r="J88" s="47" t="str">
        <f t="shared" si="4"/>
        <v/>
      </c>
      <c r="K88" s="47" t="str">
        <f t="shared" si="5"/>
        <v/>
      </c>
    </row>
    <row r="89" spans="1:11" ht="12.6">
      <c r="A89" s="60"/>
      <c r="B89" s="58"/>
      <c r="C89" s="44"/>
      <c r="D89" s="61"/>
      <c r="E89" s="58"/>
      <c r="F89" s="61"/>
      <c r="G89" s="62"/>
      <c r="H89" s="62"/>
      <c r="I89" s="60"/>
      <c r="J89" s="47" t="str">
        <f t="shared" si="4"/>
        <v/>
      </c>
      <c r="K89" s="47" t="str">
        <f t="shared" si="5"/>
        <v/>
      </c>
    </row>
    <row r="90" spans="1:11" ht="12.6">
      <c r="A90" s="60"/>
      <c r="B90" s="58"/>
      <c r="C90" s="44"/>
      <c r="D90" s="61"/>
      <c r="E90" s="58"/>
      <c r="F90" s="61"/>
      <c r="G90" s="62"/>
      <c r="H90" s="62"/>
      <c r="I90" s="60"/>
      <c r="J90" s="47" t="str">
        <f t="shared" si="4"/>
        <v/>
      </c>
      <c r="K90" s="47" t="str">
        <f t="shared" si="5"/>
        <v/>
      </c>
    </row>
    <row r="91" spans="1:11" ht="12.6">
      <c r="A91" s="60"/>
      <c r="B91" s="58"/>
      <c r="C91" s="44"/>
      <c r="D91" s="61"/>
      <c r="E91" s="58"/>
      <c r="F91" s="61"/>
      <c r="G91" s="62"/>
      <c r="H91" s="62"/>
      <c r="I91" s="60"/>
      <c r="J91" s="47" t="str">
        <f t="shared" si="4"/>
        <v/>
      </c>
      <c r="K91" s="47" t="str">
        <f t="shared" si="5"/>
        <v/>
      </c>
    </row>
    <row r="92" spans="1:11" ht="12.6">
      <c r="A92" s="60"/>
      <c r="B92" s="58"/>
      <c r="C92" s="44"/>
      <c r="D92" s="61"/>
      <c r="E92" s="58"/>
      <c r="F92" s="61"/>
      <c r="G92" s="62"/>
      <c r="H92" s="62"/>
      <c r="I92" s="60"/>
      <c r="J92" s="47" t="str">
        <f t="shared" si="4"/>
        <v/>
      </c>
      <c r="K92" s="47" t="str">
        <f t="shared" si="5"/>
        <v/>
      </c>
    </row>
    <row r="93" spans="1:11" ht="12.6">
      <c r="A93" s="60"/>
      <c r="B93" s="58"/>
      <c r="C93" s="44" t="str">
        <f>IF(B93="Chèques",MAX($C$11:$C92)+1,"")</f>
        <v/>
      </c>
      <c r="D93" s="61"/>
      <c r="E93" s="58"/>
      <c r="F93" s="61"/>
      <c r="G93" s="62"/>
      <c r="H93" s="62"/>
      <c r="I93" s="60"/>
      <c r="J93" s="47" t="str">
        <f t="shared" si="4"/>
        <v/>
      </c>
      <c r="K93" s="47" t="str">
        <f t="shared" si="5"/>
        <v/>
      </c>
    </row>
    <row r="94" spans="1:11" ht="12.6">
      <c r="A94" s="60"/>
      <c r="B94" s="58"/>
      <c r="C94" s="44" t="str">
        <f>IF(B94="Chèques",MAX($C$11:$C93)+1,"")</f>
        <v/>
      </c>
      <c r="D94" s="61"/>
      <c r="E94" s="58"/>
      <c r="F94" s="61"/>
      <c r="G94" s="62"/>
      <c r="H94" s="62"/>
      <c r="I94" s="60"/>
      <c r="J94" s="47" t="str">
        <f t="shared" si="4"/>
        <v/>
      </c>
      <c r="K94" s="47" t="str">
        <f t="shared" si="5"/>
        <v/>
      </c>
    </row>
    <row r="95" spans="1:11" ht="12.6">
      <c r="A95" s="60"/>
      <c r="B95" s="58"/>
      <c r="C95" s="44" t="str">
        <f>IF(B95="Chèques",MAX($C$11:$C94)+1,"")</f>
        <v/>
      </c>
      <c r="D95" s="61"/>
      <c r="E95" s="58"/>
      <c r="F95" s="61"/>
      <c r="G95" s="62"/>
      <c r="H95" s="62"/>
      <c r="I95" s="60"/>
      <c r="J95" s="47" t="str">
        <f t="shared" si="4"/>
        <v/>
      </c>
      <c r="K95" s="47" t="str">
        <f t="shared" si="5"/>
        <v/>
      </c>
    </row>
    <row r="96" spans="1:11" ht="12.6">
      <c r="A96" s="60"/>
      <c r="B96" s="58"/>
      <c r="C96" s="44" t="str">
        <f>IF(B96="Chèques",MAX($C$11:$C95)+1,"")</f>
        <v/>
      </c>
      <c r="D96" s="61"/>
      <c r="E96" s="58"/>
      <c r="F96" s="61"/>
      <c r="G96" s="62"/>
      <c r="H96" s="62"/>
      <c r="I96" s="60"/>
      <c r="J96" s="47" t="str">
        <f t="shared" si="4"/>
        <v/>
      </c>
      <c r="K96" s="47" t="str">
        <f t="shared" si="5"/>
        <v/>
      </c>
    </row>
    <row r="97" spans="1:11" ht="12.6">
      <c r="A97" s="60"/>
      <c r="B97" s="58"/>
      <c r="C97" s="44" t="str">
        <f>IF(B97="Chèques",MAX($C$11:$C96)+1,"")</f>
        <v/>
      </c>
      <c r="D97" s="61"/>
      <c r="E97" s="58"/>
      <c r="F97" s="61"/>
      <c r="G97" s="62"/>
      <c r="H97" s="62"/>
      <c r="I97" s="60"/>
      <c r="J97" s="47" t="str">
        <f t="shared" si="4"/>
        <v/>
      </c>
      <c r="K97" s="47" t="str">
        <f t="shared" si="5"/>
        <v/>
      </c>
    </row>
    <row r="98" spans="1:11" ht="12.6">
      <c r="A98" s="60"/>
      <c r="B98" s="58"/>
      <c r="C98" s="44" t="str">
        <f>IF(B98="Chèques",MAX($C$11:$C97)+1,"")</f>
        <v/>
      </c>
      <c r="D98" s="61"/>
      <c r="E98" s="58"/>
      <c r="F98" s="61"/>
      <c r="G98" s="62"/>
      <c r="H98" s="62"/>
      <c r="I98" s="60"/>
      <c r="J98" s="47" t="str">
        <f t="shared" si="4"/>
        <v/>
      </c>
      <c r="K98" s="47" t="str">
        <f t="shared" si="5"/>
        <v/>
      </c>
    </row>
    <row r="99" spans="1:11" ht="12.6">
      <c r="A99" s="60"/>
      <c r="B99" s="58"/>
      <c r="C99" s="44" t="str">
        <f>IF(B99="Chèques",MAX($C$11:$C98)+1,"")</f>
        <v/>
      </c>
      <c r="D99" s="61"/>
      <c r="E99" s="58"/>
      <c r="F99" s="61"/>
      <c r="G99" s="62"/>
      <c r="H99" s="62"/>
      <c r="I99" s="60"/>
      <c r="J99" s="47" t="str">
        <f t="shared" si="4"/>
        <v/>
      </c>
      <c r="K99" s="47" t="str">
        <f t="shared" si="5"/>
        <v/>
      </c>
    </row>
    <row r="100" spans="1:11" ht="12.6">
      <c r="A100" s="60"/>
      <c r="B100" s="58"/>
      <c r="C100" s="44" t="str">
        <f>IF(B100="Chèques",MAX($C$11:$C99)+1,"")</f>
        <v/>
      </c>
      <c r="D100" s="61"/>
      <c r="E100" s="58"/>
      <c r="F100" s="61"/>
      <c r="G100" s="62"/>
      <c r="H100" s="62"/>
      <c r="I100" s="60"/>
      <c r="J100" s="47" t="str">
        <f t="shared" si="4"/>
        <v/>
      </c>
      <c r="K100" s="47" t="str">
        <f t="shared" si="5"/>
        <v/>
      </c>
    </row>
    <row r="101" spans="1:11" ht="12.6">
      <c r="A101" s="60"/>
      <c r="B101" s="58"/>
      <c r="C101" s="44" t="str">
        <f>IF(B101="Chèques",MAX($C$11:$C100)+1,"")</f>
        <v/>
      </c>
      <c r="D101" s="61"/>
      <c r="E101" s="58"/>
      <c r="F101" s="61"/>
      <c r="G101" s="62"/>
      <c r="H101" s="62"/>
      <c r="I101" s="60"/>
      <c r="J101" s="47" t="str">
        <f t="shared" si="4"/>
        <v/>
      </c>
      <c r="K101" s="47" t="str">
        <f t="shared" si="5"/>
        <v/>
      </c>
    </row>
    <row r="102" spans="1:11" ht="12.6">
      <c r="A102" s="60"/>
      <c r="B102" s="58"/>
      <c r="C102" s="44" t="str">
        <f>IF(B102="Chèques",MAX($C$11:$C101)+1,"")</f>
        <v/>
      </c>
      <c r="D102" s="61"/>
      <c r="E102" s="58"/>
      <c r="F102" s="61"/>
      <c r="G102" s="62"/>
      <c r="H102" s="62"/>
      <c r="I102" s="60"/>
      <c r="J102" s="47" t="str">
        <f t="shared" si="4"/>
        <v/>
      </c>
      <c r="K102" s="47" t="str">
        <f t="shared" si="5"/>
        <v/>
      </c>
    </row>
    <row r="103" spans="1:11" ht="12.6">
      <c r="A103" s="60"/>
      <c r="B103" s="58"/>
      <c r="C103" s="44" t="str">
        <f>IF(B103="Chèques",MAX($C$11:$C102)+1,"")</f>
        <v/>
      </c>
      <c r="D103" s="61"/>
      <c r="E103" s="58"/>
      <c r="F103" s="61"/>
      <c r="G103" s="62"/>
      <c r="H103" s="62"/>
      <c r="I103" s="60"/>
      <c r="J103" s="47" t="str">
        <f t="shared" si="4"/>
        <v/>
      </c>
      <c r="K103" s="47" t="str">
        <f t="shared" si="5"/>
        <v/>
      </c>
    </row>
    <row r="104" spans="1:11" ht="12.6">
      <c r="A104" s="60"/>
      <c r="B104" s="58"/>
      <c r="C104" s="44" t="str">
        <f>IF(B104="Chèques",MAX($C$11:$C103)+1,"")</f>
        <v/>
      </c>
      <c r="D104" s="61"/>
      <c r="E104" s="58"/>
      <c r="F104" s="61"/>
      <c r="G104" s="62"/>
      <c r="H104" s="62"/>
      <c r="I104" s="60"/>
      <c r="J104" s="47" t="str">
        <f t="shared" si="4"/>
        <v/>
      </c>
      <c r="K104" s="47" t="str">
        <f t="shared" si="5"/>
        <v/>
      </c>
    </row>
    <row r="105" spans="1:11" ht="12.6">
      <c r="A105" s="60"/>
      <c r="B105" s="58"/>
      <c r="C105" s="44" t="str">
        <f>IF(B105="Chèques",MAX($C$11:$C104)+1,"")</f>
        <v/>
      </c>
      <c r="D105" s="61"/>
      <c r="E105" s="58"/>
      <c r="F105" s="61"/>
      <c r="G105" s="62"/>
      <c r="H105" s="62"/>
      <c r="I105" s="60"/>
      <c r="J105" s="47" t="str">
        <f t="shared" si="4"/>
        <v/>
      </c>
      <c r="K105" s="47" t="str">
        <f t="shared" si="5"/>
        <v/>
      </c>
    </row>
    <row r="106" spans="1:11" ht="12.6">
      <c r="A106" s="60"/>
      <c r="B106" s="58"/>
      <c r="C106" s="44" t="str">
        <f>IF(B106="Chèques",MAX($C$11:$C105)+1,"")</f>
        <v/>
      </c>
      <c r="D106" s="61"/>
      <c r="E106" s="58"/>
      <c r="F106" s="61"/>
      <c r="G106" s="62"/>
      <c r="H106" s="62"/>
      <c r="I106" s="60"/>
      <c r="J106" s="47" t="str">
        <f t="shared" si="4"/>
        <v/>
      </c>
      <c r="K106" s="47" t="str">
        <f t="shared" si="5"/>
        <v/>
      </c>
    </row>
    <row r="107" spans="1:11" ht="12.6">
      <c r="A107" s="60"/>
      <c r="B107" s="58"/>
      <c r="C107" s="44" t="str">
        <f>IF(B107="Chèques",MAX($C$11:$C106)+1,"")</f>
        <v/>
      </c>
      <c r="D107" s="61"/>
      <c r="E107" s="58"/>
      <c r="F107" s="61"/>
      <c r="G107" s="62"/>
      <c r="H107" s="62"/>
      <c r="I107" s="60"/>
      <c r="J107" s="47" t="str">
        <f t="shared" si="4"/>
        <v/>
      </c>
      <c r="K107" s="47" t="str">
        <f t="shared" si="5"/>
        <v/>
      </c>
    </row>
    <row r="108" spans="1:11" ht="12.6">
      <c r="A108" s="60"/>
      <c r="B108" s="58"/>
      <c r="C108" s="44" t="str">
        <f>IF(B108="Chèques",MAX($C$11:$C107)+1,"")</f>
        <v/>
      </c>
      <c r="D108" s="61"/>
      <c r="E108" s="58"/>
      <c r="F108" s="61"/>
      <c r="G108" s="62"/>
      <c r="H108" s="62"/>
      <c r="I108" s="60"/>
      <c r="J108" s="47" t="str">
        <f t="shared" si="4"/>
        <v/>
      </c>
      <c r="K108" s="47" t="str">
        <f t="shared" si="5"/>
        <v/>
      </c>
    </row>
    <row r="109" spans="1:11" ht="12.6">
      <c r="A109" s="60"/>
      <c r="B109" s="58"/>
      <c r="C109" s="44" t="str">
        <f>IF(B109="Chèques",MAX($C$11:$C108)+1,"")</f>
        <v/>
      </c>
      <c r="D109" s="61"/>
      <c r="E109" s="58"/>
      <c r="F109" s="61"/>
      <c r="G109" s="62"/>
      <c r="H109" s="62"/>
      <c r="I109" s="60"/>
      <c r="J109" s="47" t="str">
        <f t="shared" si="4"/>
        <v/>
      </c>
      <c r="K109" s="47" t="str">
        <f t="shared" si="5"/>
        <v/>
      </c>
    </row>
    <row r="110" spans="1:11" ht="12.6">
      <c r="A110" s="60"/>
      <c r="B110" s="58"/>
      <c r="C110" s="44" t="str">
        <f>IF(B110="Chèques",MAX($C$11:$C109)+1,"")</f>
        <v/>
      </c>
      <c r="D110" s="61"/>
      <c r="E110" s="58"/>
      <c r="F110" s="61"/>
      <c r="G110" s="62"/>
      <c r="H110" s="62"/>
      <c r="I110" s="60"/>
      <c r="J110" s="47" t="str">
        <f t="shared" si="4"/>
        <v/>
      </c>
      <c r="K110" s="47" t="str">
        <f t="shared" si="5"/>
        <v/>
      </c>
    </row>
    <row r="111" spans="1:11" ht="12.6">
      <c r="A111" s="60"/>
      <c r="B111" s="58"/>
      <c r="C111" s="44" t="str">
        <f>IF(B111="Chèques",MAX($C$11:$C110)+1,"")</f>
        <v/>
      </c>
      <c r="D111" s="61"/>
      <c r="E111" s="58"/>
      <c r="F111" s="61"/>
      <c r="G111" s="62"/>
      <c r="H111" s="62"/>
      <c r="I111" s="60"/>
      <c r="J111" s="47" t="str">
        <f t="shared" si="4"/>
        <v/>
      </c>
      <c r="K111" s="47" t="str">
        <f t="shared" si="5"/>
        <v/>
      </c>
    </row>
    <row r="112" spans="1:11" ht="12.6">
      <c r="A112" s="60"/>
      <c r="B112" s="58"/>
      <c r="C112" s="44" t="str">
        <f>IF(B112="Chèques",MAX($C$11:$C111)+1,"")</f>
        <v/>
      </c>
      <c r="D112" s="61"/>
      <c r="E112" s="58"/>
      <c r="F112" s="61"/>
      <c r="G112" s="62"/>
      <c r="H112" s="62"/>
      <c r="I112" s="60"/>
      <c r="J112" s="47" t="str">
        <f t="shared" si="4"/>
        <v/>
      </c>
      <c r="K112" s="47" t="str">
        <f t="shared" si="5"/>
        <v/>
      </c>
    </row>
    <row r="113" spans="1:11" ht="12.6">
      <c r="A113" s="60"/>
      <c r="B113" s="58"/>
      <c r="C113" s="44" t="str">
        <f>IF(B113="Chèques",MAX($C$11:$C112)+1,"")</f>
        <v/>
      </c>
      <c r="D113" s="61"/>
      <c r="E113" s="58"/>
      <c r="F113" s="61"/>
      <c r="G113" s="62"/>
      <c r="H113" s="62"/>
      <c r="I113" s="60"/>
      <c r="J113" s="47" t="str">
        <f t="shared" si="4"/>
        <v/>
      </c>
      <c r="K113" s="47" t="str">
        <f t="shared" si="5"/>
        <v/>
      </c>
    </row>
    <row r="114" spans="1:11" ht="12.6">
      <c r="A114" s="60"/>
      <c r="B114" s="58"/>
      <c r="C114" s="44" t="str">
        <f>IF(B114="Chèques",MAX($C$11:$C113)+1,"")</f>
        <v/>
      </c>
      <c r="D114" s="61"/>
      <c r="E114" s="58"/>
      <c r="F114" s="61"/>
      <c r="G114" s="62"/>
      <c r="H114" s="62"/>
      <c r="I114" s="60"/>
      <c r="J114" s="47" t="str">
        <f t="shared" si="4"/>
        <v/>
      </c>
      <c r="K114" s="47" t="str">
        <f t="shared" si="5"/>
        <v/>
      </c>
    </row>
    <row r="115" spans="1:11" ht="12.6">
      <c r="A115" s="60"/>
      <c r="B115" s="58"/>
      <c r="C115" s="44" t="str">
        <f>IF(B115="Chèques",MAX($C$11:$C114)+1,"")</f>
        <v/>
      </c>
      <c r="D115" s="61"/>
      <c r="E115" s="58"/>
      <c r="F115" s="61"/>
      <c r="G115" s="62"/>
      <c r="H115" s="62"/>
      <c r="I115" s="60"/>
      <c r="J115" s="47" t="str">
        <f t="shared" si="4"/>
        <v/>
      </c>
      <c r="K115" s="47" t="str">
        <f t="shared" si="5"/>
        <v/>
      </c>
    </row>
    <row r="116" spans="1:11" ht="12.6">
      <c r="A116" s="60"/>
      <c r="B116" s="58"/>
      <c r="C116" s="44" t="str">
        <f>IF(B116="Chèques",MAX($C$11:$C115)+1,"")</f>
        <v/>
      </c>
      <c r="D116" s="61"/>
      <c r="E116" s="58"/>
      <c r="F116" s="61"/>
      <c r="G116" s="62"/>
      <c r="H116" s="62"/>
      <c r="I116" s="60"/>
      <c r="J116" s="47" t="str">
        <f t="shared" si="4"/>
        <v/>
      </c>
      <c r="K116" s="47" t="str">
        <f t="shared" si="5"/>
        <v/>
      </c>
    </row>
    <row r="117" spans="1:11" ht="12.6">
      <c r="A117" s="60"/>
      <c r="B117" s="58"/>
      <c r="C117" s="44" t="str">
        <f>IF(B117="Chèques",MAX($C$11:$C116)+1,"")</f>
        <v/>
      </c>
      <c r="D117" s="61"/>
      <c r="E117" s="58"/>
      <c r="F117" s="61"/>
      <c r="G117" s="62"/>
      <c r="H117" s="62"/>
      <c r="I117" s="60"/>
      <c r="J117" s="47" t="str">
        <f t="shared" si="4"/>
        <v/>
      </c>
      <c r="K117" s="47" t="str">
        <f t="shared" si="5"/>
        <v/>
      </c>
    </row>
    <row r="118" spans="1:11" ht="12.6">
      <c r="A118" s="60"/>
      <c r="B118" s="58"/>
      <c r="C118" s="44" t="str">
        <f>IF(B118="Chèques",MAX($C$11:$C117)+1,"")</f>
        <v/>
      </c>
      <c r="D118" s="61"/>
      <c r="E118" s="58"/>
      <c r="F118" s="61"/>
      <c r="G118" s="62"/>
      <c r="H118" s="62"/>
      <c r="I118" s="60"/>
      <c r="J118" s="47" t="str">
        <f t="shared" si="4"/>
        <v/>
      </c>
      <c r="K118" s="47" t="str">
        <f t="shared" si="5"/>
        <v/>
      </c>
    </row>
    <row r="119" spans="1:11" ht="12.6">
      <c r="A119" s="60"/>
      <c r="B119" s="58"/>
      <c r="C119" s="44" t="str">
        <f>IF(B119="Chèques",MAX($C$11:$C118)+1,"")</f>
        <v/>
      </c>
      <c r="D119" s="61"/>
      <c r="E119" s="58"/>
      <c r="F119" s="61"/>
      <c r="G119" s="62"/>
      <c r="H119" s="62"/>
      <c r="I119" s="60"/>
      <c r="J119" s="47" t="str">
        <f t="shared" si="4"/>
        <v/>
      </c>
      <c r="K119" s="47" t="str">
        <f t="shared" si="5"/>
        <v/>
      </c>
    </row>
    <row r="120" spans="1:11" ht="12.6">
      <c r="A120" s="60"/>
      <c r="B120" s="58"/>
      <c r="C120" s="44" t="str">
        <f>IF(B120="Chèques",MAX($C$11:$C119)+1,"")</f>
        <v/>
      </c>
      <c r="D120" s="61"/>
      <c r="E120" s="58"/>
      <c r="F120" s="61"/>
      <c r="G120" s="62"/>
      <c r="H120" s="62"/>
      <c r="I120" s="60"/>
      <c r="J120" s="47" t="str">
        <f t="shared" si="4"/>
        <v/>
      </c>
      <c r="K120" s="47" t="str">
        <f t="shared" si="5"/>
        <v/>
      </c>
    </row>
    <row r="121" spans="1:11" ht="12.6">
      <c r="A121" s="60"/>
      <c r="B121" s="58"/>
      <c r="C121" s="44" t="str">
        <f>IF(B121="Chèques",MAX($C$11:$C120)+1,"")</f>
        <v/>
      </c>
      <c r="D121" s="61"/>
      <c r="E121" s="58"/>
      <c r="F121" s="61"/>
      <c r="G121" s="62"/>
      <c r="H121" s="62"/>
      <c r="I121" s="60"/>
      <c r="J121" s="47" t="str">
        <f t="shared" si="4"/>
        <v/>
      </c>
      <c r="K121" s="47" t="str">
        <f t="shared" si="5"/>
        <v/>
      </c>
    </row>
    <row r="122" spans="1:11" ht="12.6">
      <c r="A122" s="60"/>
      <c r="B122" s="58"/>
      <c r="C122" s="44" t="str">
        <f>IF(B122="Chèques",MAX($C$11:$C121)+1,"")</f>
        <v/>
      </c>
      <c r="D122" s="61"/>
      <c r="E122" s="58"/>
      <c r="F122" s="61"/>
      <c r="G122" s="62"/>
      <c r="H122" s="62"/>
      <c r="I122" s="60"/>
      <c r="J122" s="47" t="str">
        <f t="shared" si="4"/>
        <v/>
      </c>
      <c r="K122" s="47" t="str">
        <f t="shared" si="5"/>
        <v/>
      </c>
    </row>
    <row r="123" spans="1:11" ht="12.6">
      <c r="A123" s="60"/>
      <c r="B123" s="58"/>
      <c r="C123" s="44" t="str">
        <f>IF(B123="Chèques",MAX($C$11:$C122)+1,"")</f>
        <v/>
      </c>
      <c r="D123" s="61"/>
      <c r="E123" s="58"/>
      <c r="F123" s="61"/>
      <c r="G123" s="62"/>
      <c r="H123" s="62"/>
      <c r="I123" s="60"/>
      <c r="J123" s="47" t="str">
        <f t="shared" si="4"/>
        <v/>
      </c>
      <c r="K123" s="47" t="str">
        <f t="shared" si="5"/>
        <v/>
      </c>
    </row>
    <row r="124" spans="1:11" ht="12.6">
      <c r="A124" s="60"/>
      <c r="B124" s="58"/>
      <c r="C124" s="44" t="str">
        <f>IF(B124="Chèques",MAX($C$11:$C123)+1,"")</f>
        <v/>
      </c>
      <c r="D124" s="61"/>
      <c r="E124" s="58"/>
      <c r="F124" s="61"/>
      <c r="G124" s="62"/>
      <c r="H124" s="62"/>
      <c r="I124" s="60"/>
      <c r="J124" s="47" t="str">
        <f t="shared" si="4"/>
        <v/>
      </c>
      <c r="K124" s="47" t="str">
        <f t="shared" si="5"/>
        <v/>
      </c>
    </row>
    <row r="125" spans="1:11" ht="12.6">
      <c r="A125" s="60"/>
      <c r="B125" s="58"/>
      <c r="C125" s="44" t="str">
        <f>IF(B125="Chèques",MAX($C$11:$C124)+1,"")</f>
        <v/>
      </c>
      <c r="D125" s="61"/>
      <c r="E125" s="58"/>
      <c r="F125" s="61"/>
      <c r="G125" s="62"/>
      <c r="H125" s="62"/>
      <c r="I125" s="60"/>
      <c r="J125" s="47" t="str">
        <f t="shared" si="4"/>
        <v/>
      </c>
      <c r="K125" s="47" t="str">
        <f t="shared" si="5"/>
        <v/>
      </c>
    </row>
    <row r="126" spans="1:11" ht="12.6">
      <c r="A126" s="60"/>
      <c r="B126" s="58"/>
      <c r="C126" s="44" t="str">
        <f>IF(B126="Chèques",MAX($C$11:$C125)+1,"")</f>
        <v/>
      </c>
      <c r="D126" s="61"/>
      <c r="E126" s="58"/>
      <c r="F126" s="61"/>
      <c r="G126" s="62"/>
      <c r="H126" s="62"/>
      <c r="I126" s="60"/>
      <c r="J126" s="47" t="str">
        <f t="shared" si="4"/>
        <v/>
      </c>
      <c r="K126" s="47" t="str">
        <f t="shared" si="5"/>
        <v/>
      </c>
    </row>
    <row r="127" spans="1:11" ht="12.6">
      <c r="A127" s="60"/>
      <c r="B127" s="58"/>
      <c r="C127" s="44" t="str">
        <f>IF(B127="Chèques",MAX($C$11:$C126)+1,"")</f>
        <v/>
      </c>
      <c r="D127" s="61"/>
      <c r="E127" s="58"/>
      <c r="F127" s="61"/>
      <c r="G127" s="62"/>
      <c r="H127" s="62"/>
      <c r="I127" s="60"/>
      <c r="J127" s="47" t="str">
        <f t="shared" si="4"/>
        <v/>
      </c>
      <c r="K127" s="47" t="str">
        <f t="shared" si="5"/>
        <v/>
      </c>
    </row>
    <row r="128" spans="1:11" ht="12.6">
      <c r="A128" s="60"/>
      <c r="B128" s="58"/>
      <c r="C128" s="44" t="str">
        <f>IF(B128="Chèques",MAX($C$11:$C127)+1,"")</f>
        <v/>
      </c>
      <c r="D128" s="61"/>
      <c r="E128" s="58"/>
      <c r="F128" s="61"/>
      <c r="G128" s="62"/>
      <c r="H128" s="62"/>
      <c r="I128" s="60"/>
      <c r="J128" s="47" t="str">
        <f t="shared" si="4"/>
        <v/>
      </c>
      <c r="K128" s="47" t="str">
        <f t="shared" si="5"/>
        <v/>
      </c>
    </row>
    <row r="129" spans="1:11" ht="12.6">
      <c r="A129" s="60"/>
      <c r="B129" s="58"/>
      <c r="C129" s="44" t="str">
        <f>IF(B129="Chèques",MAX($C$11:$C128)+1,"")</f>
        <v/>
      </c>
      <c r="D129" s="61"/>
      <c r="E129" s="58"/>
      <c r="F129" s="61"/>
      <c r="G129" s="62"/>
      <c r="H129" s="62"/>
      <c r="I129" s="60"/>
      <c r="J129" s="47" t="str">
        <f t="shared" si="4"/>
        <v/>
      </c>
      <c r="K129" s="47" t="str">
        <f t="shared" si="5"/>
        <v/>
      </c>
    </row>
    <row r="130" spans="1:11" ht="12.6">
      <c r="A130" s="60"/>
      <c r="B130" s="58"/>
      <c r="C130" s="44" t="str">
        <f>IF(B130="Chèques",MAX($C$11:$C129)+1,"")</f>
        <v/>
      </c>
      <c r="D130" s="61"/>
      <c r="E130" s="58"/>
      <c r="F130" s="61"/>
      <c r="G130" s="62"/>
      <c r="H130" s="62"/>
      <c r="I130" s="60"/>
      <c r="J130" s="47" t="str">
        <f t="shared" si="4"/>
        <v/>
      </c>
      <c r="K130" s="47" t="str">
        <f t="shared" si="5"/>
        <v/>
      </c>
    </row>
    <row r="131" spans="1:11" ht="12.6">
      <c r="A131" s="60"/>
      <c r="B131" s="58"/>
      <c r="C131" s="44" t="str">
        <f>IF(B131="Chèques",MAX($C$11:$C130)+1,"")</f>
        <v/>
      </c>
      <c r="D131" s="61"/>
      <c r="E131" s="58"/>
      <c r="F131" s="61"/>
      <c r="G131" s="62"/>
      <c r="H131" s="62"/>
      <c r="I131" s="60"/>
      <c r="J131" s="47" t="str">
        <f t="shared" si="4"/>
        <v/>
      </c>
      <c r="K131" s="47" t="str">
        <f t="shared" si="5"/>
        <v/>
      </c>
    </row>
    <row r="132" spans="1:11" ht="12.6">
      <c r="A132" s="60"/>
      <c r="B132" s="58"/>
      <c r="C132" s="44" t="str">
        <f>IF(B132="Chèques",MAX($C$11:$C131)+1,"")</f>
        <v/>
      </c>
      <c r="D132" s="61"/>
      <c r="E132" s="58"/>
      <c r="F132" s="61"/>
      <c r="G132" s="62"/>
      <c r="H132" s="62"/>
      <c r="I132" s="60"/>
      <c r="J132" s="47" t="str">
        <f t="shared" si="4"/>
        <v/>
      </c>
      <c r="K132" s="47" t="str">
        <f t="shared" si="5"/>
        <v/>
      </c>
    </row>
    <row r="133" spans="1:11" ht="12.6">
      <c r="A133" s="60"/>
      <c r="B133" s="58"/>
      <c r="C133" s="44" t="str">
        <f>IF(B133="Chèques",MAX($C$11:$C132)+1,"")</f>
        <v/>
      </c>
      <c r="D133" s="61"/>
      <c r="E133" s="58"/>
      <c r="F133" s="61"/>
      <c r="G133" s="62"/>
      <c r="H133" s="62"/>
      <c r="I133" s="60"/>
      <c r="J133" s="47" t="str">
        <f t="shared" si="4"/>
        <v/>
      </c>
      <c r="K133" s="47" t="str">
        <f t="shared" si="5"/>
        <v/>
      </c>
    </row>
    <row r="134" spans="1:11" ht="12.6">
      <c r="A134" s="60"/>
      <c r="B134" s="58"/>
      <c r="C134" s="44" t="str">
        <f>IF(B134="Chèques",MAX($C$11:$C133)+1,"")</f>
        <v/>
      </c>
      <c r="D134" s="61"/>
      <c r="E134" s="58"/>
      <c r="F134" s="61"/>
      <c r="G134" s="62"/>
      <c r="H134" s="62"/>
      <c r="I134" s="60"/>
      <c r="J134" s="47" t="str">
        <f t="shared" si="4"/>
        <v/>
      </c>
      <c r="K134" s="47" t="str">
        <f t="shared" si="5"/>
        <v/>
      </c>
    </row>
    <row r="135" spans="1:11" ht="12.6">
      <c r="A135" s="60"/>
      <c r="B135" s="58"/>
      <c r="C135" s="44" t="str">
        <f>IF(B135="Chèques",MAX($C$11:$C134)+1,"")</f>
        <v/>
      </c>
      <c r="D135" s="61"/>
      <c r="E135" s="58"/>
      <c r="F135" s="61"/>
      <c r="G135" s="62"/>
      <c r="H135" s="62"/>
      <c r="I135" s="60"/>
      <c r="J135" s="47" t="str">
        <f t="shared" si="4"/>
        <v/>
      </c>
      <c r="K135" s="47" t="str">
        <f t="shared" si="5"/>
        <v/>
      </c>
    </row>
    <row r="136" spans="1:11" ht="12.6">
      <c r="A136" s="60"/>
      <c r="B136" s="58"/>
      <c r="C136" s="44" t="str">
        <f>IF(B136="Chèques",MAX($C$11:$C135)+1,"")</f>
        <v/>
      </c>
      <c r="D136" s="61"/>
      <c r="E136" s="58"/>
      <c r="F136" s="61"/>
      <c r="G136" s="62"/>
      <c r="H136" s="62"/>
      <c r="I136" s="60"/>
      <c r="J136" s="47" t="str">
        <f t="shared" si="4"/>
        <v/>
      </c>
      <c r="K136" s="47" t="str">
        <f t="shared" si="5"/>
        <v/>
      </c>
    </row>
    <row r="137" spans="1:11" ht="12.6">
      <c r="A137" s="60"/>
      <c r="B137" s="58"/>
      <c r="C137" s="44" t="str">
        <f>IF(B137="Chèques",MAX($C$11:$C136)+1,"")</f>
        <v/>
      </c>
      <c r="D137" s="61"/>
      <c r="E137" s="58"/>
      <c r="F137" s="61"/>
      <c r="G137" s="62"/>
      <c r="H137" s="62"/>
      <c r="I137" s="60"/>
      <c r="J137" s="47" t="str">
        <f t="shared" si="4"/>
        <v/>
      </c>
      <c r="K137" s="47" t="str">
        <f t="shared" si="5"/>
        <v/>
      </c>
    </row>
    <row r="138" spans="1:11" ht="12.6">
      <c r="A138" s="60"/>
      <c r="B138" s="58"/>
      <c r="C138" s="44" t="str">
        <f>IF(B138="Chèques",MAX($C$11:$C137)+1,"")</f>
        <v/>
      </c>
      <c r="D138" s="61"/>
      <c r="E138" s="58"/>
      <c r="F138" s="61"/>
      <c r="G138" s="62"/>
      <c r="H138" s="62"/>
      <c r="I138" s="60"/>
      <c r="J138" s="47" t="str">
        <f t="shared" si="4"/>
        <v/>
      </c>
      <c r="K138" s="47" t="str">
        <f t="shared" si="5"/>
        <v/>
      </c>
    </row>
    <row r="139" spans="1:11" ht="12.6">
      <c r="A139" s="60"/>
      <c r="B139" s="58"/>
      <c r="C139" s="44" t="str">
        <f>IF(B139="Chèques",MAX($C$11:$C138)+1,"")</f>
        <v/>
      </c>
      <c r="D139" s="61"/>
      <c r="E139" s="58"/>
      <c r="F139" s="61"/>
      <c r="G139" s="62"/>
      <c r="H139" s="62"/>
      <c r="I139" s="60"/>
      <c r="J139" s="47" t="str">
        <f t="shared" si="4"/>
        <v/>
      </c>
      <c r="K139" s="47" t="str">
        <f t="shared" si="5"/>
        <v/>
      </c>
    </row>
    <row r="140" spans="1:11" ht="12.6">
      <c r="A140" s="60"/>
      <c r="B140" s="58"/>
      <c r="C140" s="44" t="str">
        <f>IF(B140="Chèques",MAX($C$11:$C139)+1,"")</f>
        <v/>
      </c>
      <c r="D140" s="61"/>
      <c r="E140" s="58"/>
      <c r="F140" s="61"/>
      <c r="G140" s="62"/>
      <c r="H140" s="62"/>
      <c r="I140" s="60"/>
      <c r="J140" s="47" t="str">
        <f t="shared" ref="J140:J203" si="6">IF(A140&lt;&gt;"",J139+H140-G140,"")</f>
        <v/>
      </c>
      <c r="K140" s="47" t="str">
        <f t="shared" ref="K140:K203" si="7">IF(A140="","",K139+(H140-G140)*(I140&gt;0))</f>
        <v/>
      </c>
    </row>
    <row r="141" spans="1:11" ht="12.6">
      <c r="A141" s="60"/>
      <c r="B141" s="58"/>
      <c r="C141" s="44" t="str">
        <f>IF(B141="Chèques",MAX($C$11:$C140)+1,"")</f>
        <v/>
      </c>
      <c r="D141" s="61"/>
      <c r="E141" s="58"/>
      <c r="F141" s="61"/>
      <c r="G141" s="62"/>
      <c r="H141" s="62"/>
      <c r="I141" s="60"/>
      <c r="J141" s="47" t="str">
        <f t="shared" si="6"/>
        <v/>
      </c>
      <c r="K141" s="47" t="str">
        <f t="shared" si="7"/>
        <v/>
      </c>
    </row>
    <row r="142" spans="1:11" ht="12.6">
      <c r="A142" s="60"/>
      <c r="B142" s="58"/>
      <c r="C142" s="44" t="str">
        <f>IF(B142="Chèques",MAX($C$11:$C141)+1,"")</f>
        <v/>
      </c>
      <c r="D142" s="61"/>
      <c r="E142" s="58"/>
      <c r="F142" s="61"/>
      <c r="G142" s="62"/>
      <c r="H142" s="62"/>
      <c r="I142" s="60"/>
      <c r="J142" s="47" t="str">
        <f t="shared" si="6"/>
        <v/>
      </c>
      <c r="K142" s="47" t="str">
        <f t="shared" si="7"/>
        <v/>
      </c>
    </row>
    <row r="143" spans="1:11" ht="12.6">
      <c r="A143" s="60"/>
      <c r="B143" s="58"/>
      <c r="C143" s="44" t="str">
        <f>IF(B143="Chèques",MAX($C$11:$C142)+1,"")</f>
        <v/>
      </c>
      <c r="D143" s="61"/>
      <c r="E143" s="58"/>
      <c r="F143" s="61"/>
      <c r="G143" s="62"/>
      <c r="H143" s="62"/>
      <c r="I143" s="60"/>
      <c r="J143" s="47" t="str">
        <f t="shared" si="6"/>
        <v/>
      </c>
      <c r="K143" s="47" t="str">
        <f t="shared" si="7"/>
        <v/>
      </c>
    </row>
    <row r="144" spans="1:11" ht="12.6">
      <c r="A144" s="60"/>
      <c r="B144" s="58"/>
      <c r="C144" s="44" t="str">
        <f>IF(B144="Chèques",MAX($C$11:$C143)+1,"")</f>
        <v/>
      </c>
      <c r="D144" s="61"/>
      <c r="E144" s="58"/>
      <c r="F144" s="61"/>
      <c r="G144" s="62"/>
      <c r="H144" s="62"/>
      <c r="I144" s="60"/>
      <c r="J144" s="47" t="str">
        <f t="shared" si="6"/>
        <v/>
      </c>
      <c r="K144" s="47" t="str">
        <f t="shared" si="7"/>
        <v/>
      </c>
    </row>
    <row r="145" spans="1:11" ht="12.6">
      <c r="A145" s="60"/>
      <c r="B145" s="58"/>
      <c r="C145" s="44" t="str">
        <f>IF(B145="Chèques",MAX($C$11:$C144)+1,"")</f>
        <v/>
      </c>
      <c r="D145" s="61"/>
      <c r="E145" s="58"/>
      <c r="F145" s="61"/>
      <c r="G145" s="62"/>
      <c r="H145" s="62"/>
      <c r="I145" s="60"/>
      <c r="J145" s="47" t="str">
        <f t="shared" si="6"/>
        <v/>
      </c>
      <c r="K145" s="47" t="str">
        <f t="shared" si="7"/>
        <v/>
      </c>
    </row>
    <row r="146" spans="1:11" ht="12.6">
      <c r="A146" s="60"/>
      <c r="B146" s="58"/>
      <c r="C146" s="44" t="str">
        <f>IF(B146="Chèques",MAX($C$11:$C145)+1,"")</f>
        <v/>
      </c>
      <c r="D146" s="61"/>
      <c r="E146" s="58"/>
      <c r="F146" s="61"/>
      <c r="G146" s="62"/>
      <c r="H146" s="62"/>
      <c r="I146" s="60"/>
      <c r="J146" s="47" t="str">
        <f t="shared" si="6"/>
        <v/>
      </c>
      <c r="K146" s="47" t="str">
        <f t="shared" si="7"/>
        <v/>
      </c>
    </row>
    <row r="147" spans="1:11" ht="12.6">
      <c r="A147" s="60"/>
      <c r="B147" s="58"/>
      <c r="C147" s="44" t="str">
        <f>IF(B147="Chèques",MAX($C$11:$C146)+1,"")</f>
        <v/>
      </c>
      <c r="D147" s="61"/>
      <c r="E147" s="58"/>
      <c r="F147" s="61"/>
      <c r="G147" s="62"/>
      <c r="H147" s="62"/>
      <c r="I147" s="60"/>
      <c r="J147" s="47" t="str">
        <f t="shared" si="6"/>
        <v/>
      </c>
      <c r="K147" s="47" t="str">
        <f t="shared" si="7"/>
        <v/>
      </c>
    </row>
    <row r="148" spans="1:11" ht="12.6">
      <c r="A148" s="60"/>
      <c r="B148" s="58"/>
      <c r="C148" s="44" t="str">
        <f>IF(B148="Chèques",MAX($C$11:$C147)+1,"")</f>
        <v/>
      </c>
      <c r="D148" s="61"/>
      <c r="E148" s="58"/>
      <c r="F148" s="61"/>
      <c r="G148" s="62"/>
      <c r="H148" s="62"/>
      <c r="I148" s="60"/>
      <c r="J148" s="47" t="str">
        <f t="shared" si="6"/>
        <v/>
      </c>
      <c r="K148" s="47" t="str">
        <f t="shared" si="7"/>
        <v/>
      </c>
    </row>
    <row r="149" spans="1:11" ht="12.6">
      <c r="A149" s="60"/>
      <c r="B149" s="58"/>
      <c r="C149" s="44" t="str">
        <f>IF(B149="Chèques",MAX($C$11:$C148)+1,"")</f>
        <v/>
      </c>
      <c r="D149" s="61"/>
      <c r="E149" s="58"/>
      <c r="F149" s="61"/>
      <c r="G149" s="62"/>
      <c r="H149" s="62"/>
      <c r="I149" s="60"/>
      <c r="J149" s="47" t="str">
        <f t="shared" si="6"/>
        <v/>
      </c>
      <c r="K149" s="47" t="str">
        <f t="shared" si="7"/>
        <v/>
      </c>
    </row>
    <row r="150" spans="1:11" ht="12.6">
      <c r="A150" s="60"/>
      <c r="B150" s="58"/>
      <c r="C150" s="44" t="str">
        <f>IF(B150="Chèques",MAX($C$11:$C149)+1,"")</f>
        <v/>
      </c>
      <c r="D150" s="61"/>
      <c r="E150" s="58"/>
      <c r="F150" s="61"/>
      <c r="G150" s="62"/>
      <c r="H150" s="62"/>
      <c r="I150" s="60"/>
      <c r="J150" s="47" t="str">
        <f t="shared" si="6"/>
        <v/>
      </c>
      <c r="K150" s="47" t="str">
        <f t="shared" si="7"/>
        <v/>
      </c>
    </row>
    <row r="151" spans="1:11" ht="12.6">
      <c r="A151" s="60"/>
      <c r="B151" s="58"/>
      <c r="C151" s="44" t="str">
        <f>IF(B151="Chèques",MAX($C$11:$C150)+1,"")</f>
        <v/>
      </c>
      <c r="D151" s="61"/>
      <c r="E151" s="58"/>
      <c r="F151" s="61"/>
      <c r="G151" s="62"/>
      <c r="H151" s="62"/>
      <c r="I151" s="60"/>
      <c r="J151" s="47" t="str">
        <f t="shared" si="6"/>
        <v/>
      </c>
      <c r="K151" s="47" t="str">
        <f t="shared" si="7"/>
        <v/>
      </c>
    </row>
    <row r="152" spans="1:11" ht="12.6">
      <c r="A152" s="60"/>
      <c r="B152" s="58"/>
      <c r="C152" s="44" t="str">
        <f>IF(B152="Chèques",MAX($C$11:$C151)+1,"")</f>
        <v/>
      </c>
      <c r="D152" s="61"/>
      <c r="E152" s="58"/>
      <c r="F152" s="61"/>
      <c r="G152" s="62"/>
      <c r="H152" s="62"/>
      <c r="I152" s="60"/>
      <c r="J152" s="47" t="str">
        <f t="shared" si="6"/>
        <v/>
      </c>
      <c r="K152" s="47" t="str">
        <f t="shared" si="7"/>
        <v/>
      </c>
    </row>
    <row r="153" spans="1:11" ht="12.6">
      <c r="A153" s="60"/>
      <c r="B153" s="58"/>
      <c r="C153" s="44" t="str">
        <f>IF(B153="Chèques",MAX($C$11:$C152)+1,"")</f>
        <v/>
      </c>
      <c r="D153" s="61"/>
      <c r="E153" s="58"/>
      <c r="F153" s="61"/>
      <c r="G153" s="62"/>
      <c r="H153" s="62"/>
      <c r="I153" s="60"/>
      <c r="J153" s="47" t="str">
        <f t="shared" si="6"/>
        <v/>
      </c>
      <c r="K153" s="47" t="str">
        <f t="shared" si="7"/>
        <v/>
      </c>
    </row>
    <row r="154" spans="1:11" ht="12.6">
      <c r="A154" s="60"/>
      <c r="B154" s="58"/>
      <c r="C154" s="44" t="str">
        <f>IF(B154="Chèques",MAX($C$11:$C153)+1,"")</f>
        <v/>
      </c>
      <c r="D154" s="61"/>
      <c r="E154" s="58"/>
      <c r="F154" s="61"/>
      <c r="G154" s="62"/>
      <c r="H154" s="62"/>
      <c r="I154" s="60"/>
      <c r="J154" s="47" t="str">
        <f t="shared" si="6"/>
        <v/>
      </c>
      <c r="K154" s="47" t="str">
        <f t="shared" si="7"/>
        <v/>
      </c>
    </row>
    <row r="155" spans="1:11" ht="12.6">
      <c r="A155" s="60"/>
      <c r="B155" s="58"/>
      <c r="C155" s="44" t="str">
        <f>IF(B155="Chèques",MAX($C$11:$C154)+1,"")</f>
        <v/>
      </c>
      <c r="D155" s="61"/>
      <c r="E155" s="58"/>
      <c r="F155" s="61"/>
      <c r="G155" s="62"/>
      <c r="H155" s="62"/>
      <c r="I155" s="60"/>
      <c r="J155" s="47" t="str">
        <f t="shared" si="6"/>
        <v/>
      </c>
      <c r="K155" s="47" t="str">
        <f t="shared" si="7"/>
        <v/>
      </c>
    </row>
    <row r="156" spans="1:11" ht="12.6">
      <c r="A156" s="60"/>
      <c r="B156" s="58"/>
      <c r="C156" s="44" t="str">
        <f>IF(B156="Chèques",MAX($C$11:$C155)+1,"")</f>
        <v/>
      </c>
      <c r="D156" s="61"/>
      <c r="E156" s="58"/>
      <c r="F156" s="61"/>
      <c r="G156" s="62"/>
      <c r="H156" s="62"/>
      <c r="I156" s="60"/>
      <c r="J156" s="47" t="str">
        <f t="shared" si="6"/>
        <v/>
      </c>
      <c r="K156" s="47" t="str">
        <f t="shared" si="7"/>
        <v/>
      </c>
    </row>
    <row r="157" spans="1:11" ht="12.6">
      <c r="A157" s="60"/>
      <c r="B157" s="58"/>
      <c r="C157" s="44" t="str">
        <f>IF(B157="Chèques",MAX($C$11:$C156)+1,"")</f>
        <v/>
      </c>
      <c r="D157" s="61"/>
      <c r="E157" s="58"/>
      <c r="F157" s="61"/>
      <c r="G157" s="62"/>
      <c r="H157" s="62"/>
      <c r="I157" s="60"/>
      <c r="J157" s="47" t="str">
        <f t="shared" si="6"/>
        <v/>
      </c>
      <c r="K157" s="47" t="str">
        <f t="shared" si="7"/>
        <v/>
      </c>
    </row>
    <row r="158" spans="1:11" ht="12.6">
      <c r="A158" s="60"/>
      <c r="B158" s="58"/>
      <c r="C158" s="44" t="str">
        <f>IF(B158="Chèques",MAX($C$11:$C157)+1,"")</f>
        <v/>
      </c>
      <c r="D158" s="61"/>
      <c r="E158" s="58"/>
      <c r="F158" s="61"/>
      <c r="G158" s="62"/>
      <c r="H158" s="62"/>
      <c r="I158" s="60"/>
      <c r="J158" s="47" t="str">
        <f t="shared" si="6"/>
        <v/>
      </c>
      <c r="K158" s="47" t="str">
        <f t="shared" si="7"/>
        <v/>
      </c>
    </row>
    <row r="159" spans="1:11" ht="12.6">
      <c r="A159" s="60"/>
      <c r="B159" s="58"/>
      <c r="C159" s="44" t="str">
        <f>IF(B159="Chèques",MAX($C$11:$C158)+1,"")</f>
        <v/>
      </c>
      <c r="D159" s="61"/>
      <c r="E159" s="58"/>
      <c r="F159" s="61"/>
      <c r="G159" s="62"/>
      <c r="H159" s="62"/>
      <c r="I159" s="60"/>
      <c r="J159" s="47" t="str">
        <f t="shared" si="6"/>
        <v/>
      </c>
      <c r="K159" s="47" t="str">
        <f t="shared" si="7"/>
        <v/>
      </c>
    </row>
    <row r="160" spans="1:11" ht="12.6">
      <c r="A160" s="60"/>
      <c r="B160" s="58"/>
      <c r="C160" s="44" t="str">
        <f>IF(B160="Chèques",MAX($C$11:$C159)+1,"")</f>
        <v/>
      </c>
      <c r="D160" s="61"/>
      <c r="E160" s="58"/>
      <c r="F160" s="61"/>
      <c r="G160" s="62"/>
      <c r="H160" s="62"/>
      <c r="I160" s="60"/>
      <c r="J160" s="47" t="str">
        <f t="shared" si="6"/>
        <v/>
      </c>
      <c r="K160" s="47" t="str">
        <f t="shared" si="7"/>
        <v/>
      </c>
    </row>
    <row r="161" spans="1:11" ht="12.6">
      <c r="A161" s="60"/>
      <c r="B161" s="58"/>
      <c r="C161" s="44" t="str">
        <f>IF(B161="Chèques",MAX($C$11:$C160)+1,"")</f>
        <v/>
      </c>
      <c r="D161" s="61"/>
      <c r="E161" s="58"/>
      <c r="F161" s="61"/>
      <c r="G161" s="62"/>
      <c r="H161" s="62"/>
      <c r="I161" s="60"/>
      <c r="J161" s="47" t="str">
        <f t="shared" si="6"/>
        <v/>
      </c>
      <c r="K161" s="47" t="str">
        <f t="shared" si="7"/>
        <v/>
      </c>
    </row>
    <row r="162" spans="1:11" ht="12.6">
      <c r="A162" s="60"/>
      <c r="B162" s="58"/>
      <c r="C162" s="44" t="str">
        <f>IF(B162="Chèques",MAX($C$11:$C161)+1,"")</f>
        <v/>
      </c>
      <c r="D162" s="61"/>
      <c r="E162" s="58"/>
      <c r="F162" s="61"/>
      <c r="G162" s="62"/>
      <c r="H162" s="62"/>
      <c r="I162" s="60"/>
      <c r="J162" s="47" t="str">
        <f t="shared" si="6"/>
        <v/>
      </c>
      <c r="K162" s="47" t="str">
        <f t="shared" si="7"/>
        <v/>
      </c>
    </row>
    <row r="163" spans="1:11" ht="12.6">
      <c r="A163" s="60"/>
      <c r="B163" s="58"/>
      <c r="C163" s="44" t="str">
        <f>IF(B163="Chèques",MAX($C$11:$C162)+1,"")</f>
        <v/>
      </c>
      <c r="D163" s="61"/>
      <c r="E163" s="58"/>
      <c r="F163" s="61"/>
      <c r="G163" s="62"/>
      <c r="H163" s="62"/>
      <c r="I163" s="60"/>
      <c r="J163" s="47" t="str">
        <f t="shared" si="6"/>
        <v/>
      </c>
      <c r="K163" s="47" t="str">
        <f t="shared" si="7"/>
        <v/>
      </c>
    </row>
    <row r="164" spans="1:11" ht="12.6">
      <c r="A164" s="60"/>
      <c r="B164" s="58"/>
      <c r="C164" s="44" t="str">
        <f>IF(B164="Chèques",MAX($C$11:$C163)+1,"")</f>
        <v/>
      </c>
      <c r="D164" s="61"/>
      <c r="E164" s="58"/>
      <c r="F164" s="61"/>
      <c r="G164" s="62"/>
      <c r="H164" s="62"/>
      <c r="I164" s="60"/>
      <c r="J164" s="47" t="str">
        <f t="shared" si="6"/>
        <v/>
      </c>
      <c r="K164" s="47" t="str">
        <f t="shared" si="7"/>
        <v/>
      </c>
    </row>
    <row r="165" spans="1:11" ht="12.6">
      <c r="A165" s="60"/>
      <c r="B165" s="58"/>
      <c r="C165" s="44" t="str">
        <f>IF(B165="Chèques",MAX($C$11:$C164)+1,"")</f>
        <v/>
      </c>
      <c r="D165" s="61"/>
      <c r="E165" s="58"/>
      <c r="F165" s="61"/>
      <c r="G165" s="62"/>
      <c r="H165" s="62"/>
      <c r="I165" s="60"/>
      <c r="J165" s="47" t="str">
        <f t="shared" si="6"/>
        <v/>
      </c>
      <c r="K165" s="47" t="str">
        <f t="shared" si="7"/>
        <v/>
      </c>
    </row>
    <row r="166" spans="1:11" ht="12.6">
      <c r="A166" s="60"/>
      <c r="B166" s="58"/>
      <c r="C166" s="44" t="str">
        <f>IF(B166="Chèques",MAX($C$11:$C165)+1,"")</f>
        <v/>
      </c>
      <c r="D166" s="61"/>
      <c r="E166" s="58"/>
      <c r="F166" s="61"/>
      <c r="G166" s="62"/>
      <c r="H166" s="62"/>
      <c r="I166" s="60"/>
      <c r="J166" s="47" t="str">
        <f t="shared" si="6"/>
        <v/>
      </c>
      <c r="K166" s="47" t="str">
        <f t="shared" si="7"/>
        <v/>
      </c>
    </row>
    <row r="167" spans="1:11" ht="12.6">
      <c r="A167" s="60"/>
      <c r="B167" s="58"/>
      <c r="C167" s="44" t="str">
        <f>IF(B167="Chèques",MAX($C$11:$C166)+1,"")</f>
        <v/>
      </c>
      <c r="D167" s="61"/>
      <c r="E167" s="58"/>
      <c r="F167" s="61"/>
      <c r="G167" s="62"/>
      <c r="H167" s="62"/>
      <c r="I167" s="60"/>
      <c r="J167" s="47" t="str">
        <f t="shared" si="6"/>
        <v/>
      </c>
      <c r="K167" s="47" t="str">
        <f t="shared" si="7"/>
        <v/>
      </c>
    </row>
    <row r="168" spans="1:11" ht="12.6">
      <c r="A168" s="60"/>
      <c r="B168" s="58"/>
      <c r="C168" s="44" t="str">
        <f>IF(B168="Chèques",MAX($C$11:$C167)+1,"")</f>
        <v/>
      </c>
      <c r="D168" s="61"/>
      <c r="E168" s="58"/>
      <c r="F168" s="61"/>
      <c r="G168" s="62"/>
      <c r="H168" s="62"/>
      <c r="I168" s="60"/>
      <c r="J168" s="47" t="str">
        <f t="shared" si="6"/>
        <v/>
      </c>
      <c r="K168" s="47" t="str">
        <f t="shared" si="7"/>
        <v/>
      </c>
    </row>
    <row r="169" spans="1:11" ht="12.6">
      <c r="A169" s="60"/>
      <c r="B169" s="58"/>
      <c r="C169" s="44" t="str">
        <f>IF(B169="Chèques",MAX($C$11:$C168)+1,"")</f>
        <v/>
      </c>
      <c r="D169" s="61"/>
      <c r="E169" s="58"/>
      <c r="F169" s="61"/>
      <c r="G169" s="62"/>
      <c r="H169" s="62"/>
      <c r="I169" s="60"/>
      <c r="J169" s="47" t="str">
        <f t="shared" si="6"/>
        <v/>
      </c>
      <c r="K169" s="47" t="str">
        <f t="shared" si="7"/>
        <v/>
      </c>
    </row>
    <row r="170" spans="1:11" ht="12.6">
      <c r="A170" s="60"/>
      <c r="B170" s="58"/>
      <c r="C170" s="44" t="str">
        <f>IF(B170="Chèques",MAX($C$11:$C169)+1,"")</f>
        <v/>
      </c>
      <c r="D170" s="61"/>
      <c r="E170" s="58"/>
      <c r="F170" s="61"/>
      <c r="G170" s="62"/>
      <c r="H170" s="62"/>
      <c r="I170" s="60"/>
      <c r="J170" s="47" t="str">
        <f t="shared" si="6"/>
        <v/>
      </c>
      <c r="K170" s="47" t="str">
        <f t="shared" si="7"/>
        <v/>
      </c>
    </row>
    <row r="171" spans="1:11" ht="12.6">
      <c r="A171" s="60"/>
      <c r="B171" s="58"/>
      <c r="C171" s="44" t="str">
        <f>IF(B171="Chèques",MAX($C$11:$C170)+1,"")</f>
        <v/>
      </c>
      <c r="D171" s="61"/>
      <c r="E171" s="58"/>
      <c r="F171" s="61"/>
      <c r="G171" s="62"/>
      <c r="H171" s="62"/>
      <c r="I171" s="60"/>
      <c r="J171" s="47" t="str">
        <f t="shared" si="6"/>
        <v/>
      </c>
      <c r="K171" s="47" t="str">
        <f t="shared" si="7"/>
        <v/>
      </c>
    </row>
    <row r="172" spans="1:11" ht="12.6">
      <c r="A172" s="60"/>
      <c r="B172" s="58"/>
      <c r="C172" s="44" t="str">
        <f>IF(B172="Chèques",MAX($C$11:$C171)+1,"")</f>
        <v/>
      </c>
      <c r="D172" s="61"/>
      <c r="E172" s="58"/>
      <c r="F172" s="61"/>
      <c r="G172" s="62"/>
      <c r="H172" s="62"/>
      <c r="I172" s="60"/>
      <c r="J172" s="47" t="str">
        <f t="shared" si="6"/>
        <v/>
      </c>
      <c r="K172" s="47" t="str">
        <f t="shared" si="7"/>
        <v/>
      </c>
    </row>
    <row r="173" spans="1:11" ht="12.6">
      <c r="A173" s="60"/>
      <c r="B173" s="58"/>
      <c r="C173" s="44" t="str">
        <f>IF(B173="Chèques",MAX($C$11:$C172)+1,"")</f>
        <v/>
      </c>
      <c r="D173" s="61"/>
      <c r="E173" s="58"/>
      <c r="F173" s="61"/>
      <c r="G173" s="62"/>
      <c r="H173" s="62"/>
      <c r="I173" s="60"/>
      <c r="J173" s="47" t="str">
        <f t="shared" si="6"/>
        <v/>
      </c>
      <c r="K173" s="47" t="str">
        <f t="shared" si="7"/>
        <v/>
      </c>
    </row>
    <row r="174" spans="1:11" ht="12.6">
      <c r="A174" s="60"/>
      <c r="B174" s="58"/>
      <c r="C174" s="44" t="str">
        <f>IF(B174="Chèques",MAX($C$11:$C173)+1,"")</f>
        <v/>
      </c>
      <c r="D174" s="61"/>
      <c r="E174" s="58"/>
      <c r="F174" s="61"/>
      <c r="G174" s="62"/>
      <c r="H174" s="62"/>
      <c r="I174" s="60"/>
      <c r="J174" s="47" t="str">
        <f t="shared" si="6"/>
        <v/>
      </c>
      <c r="K174" s="47" t="str">
        <f t="shared" si="7"/>
        <v/>
      </c>
    </row>
    <row r="175" spans="1:11" ht="12.6">
      <c r="A175" s="60"/>
      <c r="B175" s="58"/>
      <c r="C175" s="44" t="str">
        <f>IF(B175="Chèques",MAX($C$11:$C174)+1,"")</f>
        <v/>
      </c>
      <c r="D175" s="61"/>
      <c r="E175" s="58"/>
      <c r="F175" s="61"/>
      <c r="G175" s="62"/>
      <c r="H175" s="62"/>
      <c r="I175" s="60"/>
      <c r="J175" s="47" t="str">
        <f t="shared" si="6"/>
        <v/>
      </c>
      <c r="K175" s="47" t="str">
        <f t="shared" si="7"/>
        <v/>
      </c>
    </row>
    <row r="176" spans="1:11" ht="12.6">
      <c r="A176" s="60"/>
      <c r="B176" s="58"/>
      <c r="C176" s="44" t="str">
        <f>IF(B176="Chèques",MAX($C$11:$C175)+1,"")</f>
        <v/>
      </c>
      <c r="D176" s="61"/>
      <c r="E176" s="58"/>
      <c r="F176" s="61"/>
      <c r="G176" s="62"/>
      <c r="H176" s="62"/>
      <c r="I176" s="60"/>
      <c r="J176" s="47" t="str">
        <f t="shared" si="6"/>
        <v/>
      </c>
      <c r="K176" s="47" t="str">
        <f t="shared" si="7"/>
        <v/>
      </c>
    </row>
    <row r="177" spans="1:11" ht="12.6">
      <c r="A177" s="60"/>
      <c r="B177" s="58"/>
      <c r="C177" s="44" t="str">
        <f>IF(B177="Chèques",MAX($C$11:$C176)+1,"")</f>
        <v/>
      </c>
      <c r="D177" s="61"/>
      <c r="E177" s="58"/>
      <c r="F177" s="61"/>
      <c r="G177" s="62"/>
      <c r="H177" s="62"/>
      <c r="I177" s="60"/>
      <c r="J177" s="47" t="str">
        <f t="shared" si="6"/>
        <v/>
      </c>
      <c r="K177" s="47" t="str">
        <f t="shared" si="7"/>
        <v/>
      </c>
    </row>
    <row r="178" spans="1:11" ht="12.6">
      <c r="A178" s="60"/>
      <c r="B178" s="58"/>
      <c r="C178" s="44" t="str">
        <f>IF(B178="Chèques",MAX($C$11:$C177)+1,"")</f>
        <v/>
      </c>
      <c r="D178" s="61"/>
      <c r="E178" s="58"/>
      <c r="F178" s="61"/>
      <c r="G178" s="62"/>
      <c r="H178" s="62"/>
      <c r="I178" s="60"/>
      <c r="J178" s="47" t="str">
        <f t="shared" si="6"/>
        <v/>
      </c>
      <c r="K178" s="47" t="str">
        <f t="shared" si="7"/>
        <v/>
      </c>
    </row>
    <row r="179" spans="1:11" ht="12.6">
      <c r="A179" s="60"/>
      <c r="B179" s="58"/>
      <c r="C179" s="44" t="str">
        <f>IF(B179="Chèques",MAX($C$11:$C178)+1,"")</f>
        <v/>
      </c>
      <c r="D179" s="61"/>
      <c r="E179" s="58"/>
      <c r="F179" s="61"/>
      <c r="G179" s="62"/>
      <c r="H179" s="62"/>
      <c r="I179" s="60"/>
      <c r="J179" s="47" t="str">
        <f t="shared" si="6"/>
        <v/>
      </c>
      <c r="K179" s="47" t="str">
        <f t="shared" si="7"/>
        <v/>
      </c>
    </row>
    <row r="180" spans="1:11" ht="12.6">
      <c r="A180" s="60"/>
      <c r="B180" s="58"/>
      <c r="C180" s="44" t="str">
        <f>IF(B180="Chèques",MAX($C$11:$C179)+1,"")</f>
        <v/>
      </c>
      <c r="D180" s="61"/>
      <c r="E180" s="58"/>
      <c r="F180" s="61"/>
      <c r="G180" s="62"/>
      <c r="H180" s="62"/>
      <c r="I180" s="60"/>
      <c r="J180" s="47" t="str">
        <f t="shared" si="6"/>
        <v/>
      </c>
      <c r="K180" s="47" t="str">
        <f t="shared" si="7"/>
        <v/>
      </c>
    </row>
    <row r="181" spans="1:11" ht="12.6">
      <c r="A181" s="60"/>
      <c r="B181" s="58"/>
      <c r="C181" s="44" t="str">
        <f>IF(B181="Chèques",MAX($C$11:$C180)+1,"")</f>
        <v/>
      </c>
      <c r="D181" s="61"/>
      <c r="E181" s="58"/>
      <c r="F181" s="61"/>
      <c r="G181" s="62"/>
      <c r="H181" s="62"/>
      <c r="I181" s="60"/>
      <c r="J181" s="47" t="str">
        <f t="shared" si="6"/>
        <v/>
      </c>
      <c r="K181" s="47" t="str">
        <f t="shared" si="7"/>
        <v/>
      </c>
    </row>
    <row r="182" spans="1:11" ht="12.6">
      <c r="A182" s="60"/>
      <c r="B182" s="58"/>
      <c r="C182" s="44" t="str">
        <f>IF(B182="Chèques",MAX($C$11:$C181)+1,"")</f>
        <v/>
      </c>
      <c r="D182" s="61"/>
      <c r="E182" s="58"/>
      <c r="F182" s="61"/>
      <c r="G182" s="62"/>
      <c r="H182" s="62"/>
      <c r="I182" s="60"/>
      <c r="J182" s="47" t="str">
        <f t="shared" si="6"/>
        <v/>
      </c>
      <c r="K182" s="47" t="str">
        <f t="shared" si="7"/>
        <v/>
      </c>
    </row>
    <row r="183" spans="1:11" ht="12.6">
      <c r="A183" s="60"/>
      <c r="B183" s="58"/>
      <c r="C183" s="44" t="str">
        <f>IF(B183="Chèques",MAX($C$11:$C182)+1,"")</f>
        <v/>
      </c>
      <c r="D183" s="61"/>
      <c r="E183" s="58"/>
      <c r="F183" s="61"/>
      <c r="G183" s="62"/>
      <c r="H183" s="62"/>
      <c r="I183" s="60"/>
      <c r="J183" s="47" t="str">
        <f t="shared" si="6"/>
        <v/>
      </c>
      <c r="K183" s="47" t="str">
        <f t="shared" si="7"/>
        <v/>
      </c>
    </row>
    <row r="184" spans="1:11" ht="12.6">
      <c r="A184" s="60"/>
      <c r="B184" s="58"/>
      <c r="C184" s="44" t="str">
        <f>IF(B184="Chèques",MAX($C$11:$C183)+1,"")</f>
        <v/>
      </c>
      <c r="D184" s="61"/>
      <c r="E184" s="58"/>
      <c r="F184" s="61"/>
      <c r="G184" s="62"/>
      <c r="H184" s="62"/>
      <c r="I184" s="60"/>
      <c r="J184" s="47" t="str">
        <f t="shared" si="6"/>
        <v/>
      </c>
      <c r="K184" s="47" t="str">
        <f t="shared" si="7"/>
        <v/>
      </c>
    </row>
    <row r="185" spans="1:11" ht="12.6">
      <c r="A185" s="60"/>
      <c r="B185" s="58"/>
      <c r="C185" s="44" t="str">
        <f>IF(B185="Chèques",MAX($C$11:$C184)+1,"")</f>
        <v/>
      </c>
      <c r="D185" s="61"/>
      <c r="E185" s="58"/>
      <c r="F185" s="61"/>
      <c r="G185" s="62"/>
      <c r="H185" s="62"/>
      <c r="I185" s="60"/>
      <c r="J185" s="47" t="str">
        <f t="shared" si="6"/>
        <v/>
      </c>
      <c r="K185" s="47" t="str">
        <f t="shared" si="7"/>
        <v/>
      </c>
    </row>
    <row r="186" spans="1:11" ht="12.6">
      <c r="A186" s="60"/>
      <c r="B186" s="58"/>
      <c r="C186" s="44" t="str">
        <f>IF(B186="Chèques",MAX($C$11:$C185)+1,"")</f>
        <v/>
      </c>
      <c r="D186" s="61"/>
      <c r="E186" s="58"/>
      <c r="F186" s="61"/>
      <c r="G186" s="62"/>
      <c r="H186" s="62"/>
      <c r="I186" s="60"/>
      <c r="J186" s="47" t="str">
        <f t="shared" si="6"/>
        <v/>
      </c>
      <c r="K186" s="47" t="str">
        <f t="shared" si="7"/>
        <v/>
      </c>
    </row>
    <row r="187" spans="1:11" ht="12.6">
      <c r="A187" s="60"/>
      <c r="B187" s="58"/>
      <c r="C187" s="44" t="str">
        <f>IF(B187="Chèques",MAX($C$11:$C186)+1,"")</f>
        <v/>
      </c>
      <c r="D187" s="61"/>
      <c r="E187" s="58"/>
      <c r="F187" s="61"/>
      <c r="G187" s="62"/>
      <c r="H187" s="62"/>
      <c r="I187" s="60"/>
      <c r="J187" s="47" t="str">
        <f t="shared" si="6"/>
        <v/>
      </c>
      <c r="K187" s="47" t="str">
        <f t="shared" si="7"/>
        <v/>
      </c>
    </row>
    <row r="188" spans="1:11" ht="12.6">
      <c r="A188" s="60"/>
      <c r="B188" s="58"/>
      <c r="C188" s="44" t="str">
        <f>IF(B188="Chèques",MAX($C$11:$C187)+1,"")</f>
        <v/>
      </c>
      <c r="D188" s="61"/>
      <c r="E188" s="58"/>
      <c r="F188" s="61"/>
      <c r="G188" s="62"/>
      <c r="H188" s="62"/>
      <c r="I188" s="60"/>
      <c r="J188" s="47" t="str">
        <f t="shared" si="6"/>
        <v/>
      </c>
      <c r="K188" s="47" t="str">
        <f t="shared" si="7"/>
        <v/>
      </c>
    </row>
    <row r="189" spans="1:11" ht="12.6">
      <c r="A189" s="60"/>
      <c r="B189" s="58"/>
      <c r="C189" s="44" t="str">
        <f>IF(B189="Chèques",MAX($C$11:$C188)+1,"")</f>
        <v/>
      </c>
      <c r="D189" s="61"/>
      <c r="E189" s="58"/>
      <c r="F189" s="61"/>
      <c r="G189" s="62"/>
      <c r="H189" s="62"/>
      <c r="I189" s="60"/>
      <c r="J189" s="47" t="str">
        <f t="shared" si="6"/>
        <v/>
      </c>
      <c r="K189" s="47" t="str">
        <f t="shared" si="7"/>
        <v/>
      </c>
    </row>
    <row r="190" spans="1:11" ht="12.6">
      <c r="A190" s="60"/>
      <c r="B190" s="58"/>
      <c r="C190" s="44" t="str">
        <f>IF(B190="Chèques",MAX($C$11:$C189)+1,"")</f>
        <v/>
      </c>
      <c r="D190" s="61"/>
      <c r="E190" s="58"/>
      <c r="F190" s="61"/>
      <c r="G190" s="62"/>
      <c r="H190" s="62"/>
      <c r="I190" s="60"/>
      <c r="J190" s="47" t="str">
        <f t="shared" si="6"/>
        <v/>
      </c>
      <c r="K190" s="47" t="str">
        <f t="shared" si="7"/>
        <v/>
      </c>
    </row>
    <row r="191" spans="1:11" ht="12.6">
      <c r="A191" s="60"/>
      <c r="B191" s="58"/>
      <c r="C191" s="44" t="str">
        <f>IF(B191="Chèques",MAX($C$11:$C190)+1,"")</f>
        <v/>
      </c>
      <c r="D191" s="61"/>
      <c r="E191" s="58"/>
      <c r="F191" s="61"/>
      <c r="G191" s="62"/>
      <c r="H191" s="62"/>
      <c r="I191" s="60"/>
      <c r="J191" s="47" t="str">
        <f t="shared" si="6"/>
        <v/>
      </c>
      <c r="K191" s="47" t="str">
        <f t="shared" si="7"/>
        <v/>
      </c>
    </row>
    <row r="192" spans="1:11" ht="12.6">
      <c r="A192" s="60"/>
      <c r="B192" s="58"/>
      <c r="C192" s="44" t="str">
        <f>IF(B192="Chèques",MAX($C$11:$C191)+1,"")</f>
        <v/>
      </c>
      <c r="D192" s="61"/>
      <c r="E192" s="58"/>
      <c r="F192" s="61"/>
      <c r="G192" s="62"/>
      <c r="H192" s="62"/>
      <c r="I192" s="60"/>
      <c r="J192" s="47" t="str">
        <f t="shared" si="6"/>
        <v/>
      </c>
      <c r="K192" s="47" t="str">
        <f t="shared" si="7"/>
        <v/>
      </c>
    </row>
    <row r="193" spans="1:11" ht="12.6">
      <c r="A193" s="60"/>
      <c r="B193" s="58"/>
      <c r="C193" s="44" t="str">
        <f>IF(B193="Chèques",MAX($C$11:$C192)+1,"")</f>
        <v/>
      </c>
      <c r="D193" s="61"/>
      <c r="E193" s="58"/>
      <c r="F193" s="61"/>
      <c r="G193" s="62"/>
      <c r="H193" s="62"/>
      <c r="I193" s="60"/>
      <c r="J193" s="47" t="str">
        <f t="shared" si="6"/>
        <v/>
      </c>
      <c r="K193" s="47" t="str">
        <f t="shared" si="7"/>
        <v/>
      </c>
    </row>
    <row r="194" spans="1:11" ht="12.6">
      <c r="A194" s="60"/>
      <c r="B194" s="58"/>
      <c r="C194" s="44" t="str">
        <f>IF(B194="Chèques",MAX($C$11:$C193)+1,"")</f>
        <v/>
      </c>
      <c r="D194" s="61"/>
      <c r="E194" s="58"/>
      <c r="F194" s="61"/>
      <c r="G194" s="62"/>
      <c r="H194" s="62"/>
      <c r="I194" s="60"/>
      <c r="J194" s="47" t="str">
        <f t="shared" si="6"/>
        <v/>
      </c>
      <c r="K194" s="47" t="str">
        <f t="shared" si="7"/>
        <v/>
      </c>
    </row>
    <row r="195" spans="1:11" ht="12.6">
      <c r="A195" s="60"/>
      <c r="B195" s="58"/>
      <c r="C195" s="44" t="str">
        <f>IF(B195="Chèques",MAX($C$11:$C194)+1,"")</f>
        <v/>
      </c>
      <c r="D195" s="61"/>
      <c r="E195" s="58"/>
      <c r="F195" s="61"/>
      <c r="G195" s="62"/>
      <c r="H195" s="62"/>
      <c r="I195" s="60"/>
      <c r="J195" s="47" t="str">
        <f t="shared" si="6"/>
        <v/>
      </c>
      <c r="K195" s="47" t="str">
        <f t="shared" si="7"/>
        <v/>
      </c>
    </row>
    <row r="196" spans="1:11" ht="12.6">
      <c r="A196" s="60"/>
      <c r="B196" s="58"/>
      <c r="C196" s="44" t="str">
        <f>IF(B196="Chèques",MAX($C$11:$C195)+1,"")</f>
        <v/>
      </c>
      <c r="D196" s="61"/>
      <c r="E196" s="58"/>
      <c r="F196" s="61"/>
      <c r="G196" s="62"/>
      <c r="H196" s="62"/>
      <c r="I196" s="60"/>
      <c r="J196" s="47" t="str">
        <f t="shared" si="6"/>
        <v/>
      </c>
      <c r="K196" s="47" t="str">
        <f t="shared" si="7"/>
        <v/>
      </c>
    </row>
    <row r="197" spans="1:11" ht="12.6">
      <c r="A197" s="60"/>
      <c r="B197" s="58"/>
      <c r="C197" s="44" t="str">
        <f>IF(B197="Chèques",MAX($C$11:$C196)+1,"")</f>
        <v/>
      </c>
      <c r="D197" s="61"/>
      <c r="E197" s="58"/>
      <c r="F197" s="61"/>
      <c r="G197" s="62"/>
      <c r="H197" s="62"/>
      <c r="I197" s="60"/>
      <c r="J197" s="47" t="str">
        <f t="shared" si="6"/>
        <v/>
      </c>
      <c r="K197" s="47" t="str">
        <f t="shared" si="7"/>
        <v/>
      </c>
    </row>
    <row r="198" spans="1:11" ht="12.6">
      <c r="A198" s="60"/>
      <c r="B198" s="58"/>
      <c r="C198" s="44" t="str">
        <f>IF(B198="Chèques",MAX($C$11:$C197)+1,"")</f>
        <v/>
      </c>
      <c r="D198" s="61"/>
      <c r="E198" s="58"/>
      <c r="F198" s="61"/>
      <c r="G198" s="62"/>
      <c r="H198" s="62"/>
      <c r="I198" s="60"/>
      <c r="J198" s="47" t="str">
        <f t="shared" si="6"/>
        <v/>
      </c>
      <c r="K198" s="47" t="str">
        <f t="shared" si="7"/>
        <v/>
      </c>
    </row>
    <row r="199" spans="1:11" ht="12.6">
      <c r="A199" s="60"/>
      <c r="B199" s="58"/>
      <c r="C199" s="44" t="str">
        <f>IF(B199="Chèques",MAX($C$11:$C198)+1,"")</f>
        <v/>
      </c>
      <c r="D199" s="61"/>
      <c r="E199" s="58"/>
      <c r="F199" s="61"/>
      <c r="G199" s="62"/>
      <c r="H199" s="62"/>
      <c r="I199" s="60"/>
      <c r="J199" s="47" t="str">
        <f t="shared" si="6"/>
        <v/>
      </c>
      <c r="K199" s="47" t="str">
        <f t="shared" si="7"/>
        <v/>
      </c>
    </row>
    <row r="200" spans="1:11" ht="12.6">
      <c r="A200" s="60"/>
      <c r="B200" s="58"/>
      <c r="C200" s="44" t="str">
        <f>IF(B200="Chèques",MAX($C$11:$C199)+1,"")</f>
        <v/>
      </c>
      <c r="D200" s="61"/>
      <c r="E200" s="58"/>
      <c r="F200" s="61"/>
      <c r="G200" s="62"/>
      <c r="H200" s="62"/>
      <c r="I200" s="60"/>
      <c r="J200" s="47" t="str">
        <f t="shared" si="6"/>
        <v/>
      </c>
      <c r="K200" s="47" t="str">
        <f t="shared" si="7"/>
        <v/>
      </c>
    </row>
    <row r="201" spans="1:11" ht="12.6">
      <c r="A201" s="60"/>
      <c r="B201" s="58"/>
      <c r="C201" s="44" t="str">
        <f>IF(B201="Chèques",MAX($C$11:$C200)+1,"")</f>
        <v/>
      </c>
      <c r="D201" s="61"/>
      <c r="E201" s="58"/>
      <c r="F201" s="61"/>
      <c r="G201" s="62"/>
      <c r="H201" s="62"/>
      <c r="I201" s="60"/>
      <c r="J201" s="47" t="str">
        <f t="shared" si="6"/>
        <v/>
      </c>
      <c r="K201" s="47" t="str">
        <f t="shared" si="7"/>
        <v/>
      </c>
    </row>
    <row r="202" spans="1:11" ht="12.6">
      <c r="A202" s="60"/>
      <c r="B202" s="58"/>
      <c r="C202" s="44" t="str">
        <f>IF(B202="Chèques",MAX($C$11:$C201)+1,"")</f>
        <v/>
      </c>
      <c r="D202" s="61"/>
      <c r="E202" s="58"/>
      <c r="F202" s="61"/>
      <c r="G202" s="62"/>
      <c r="H202" s="62"/>
      <c r="I202" s="60"/>
      <c r="J202" s="47" t="str">
        <f t="shared" si="6"/>
        <v/>
      </c>
      <c r="K202" s="47" t="str">
        <f t="shared" si="7"/>
        <v/>
      </c>
    </row>
    <row r="203" spans="1:11" ht="12.6">
      <c r="A203" s="60"/>
      <c r="B203" s="58"/>
      <c r="C203" s="44" t="str">
        <f>IF(B203="Chèques",MAX($C$11:$C202)+1,"")</f>
        <v/>
      </c>
      <c r="D203" s="61"/>
      <c r="E203" s="58"/>
      <c r="F203" s="61"/>
      <c r="G203" s="62"/>
      <c r="H203" s="62"/>
      <c r="I203" s="60"/>
      <c r="J203" s="47" t="str">
        <f t="shared" si="6"/>
        <v/>
      </c>
      <c r="K203" s="47" t="str">
        <f t="shared" si="7"/>
        <v/>
      </c>
    </row>
    <row r="204" spans="1:11" ht="12.6">
      <c r="A204" s="60"/>
      <c r="B204" s="58"/>
      <c r="C204" s="44" t="str">
        <f>IF(B204="Chèques",MAX($C$11:$C203)+1,"")</f>
        <v/>
      </c>
      <c r="D204" s="61"/>
      <c r="E204" s="58"/>
      <c r="F204" s="61"/>
      <c r="G204" s="62"/>
      <c r="H204" s="62"/>
      <c r="I204" s="60"/>
      <c r="J204" s="47" t="str">
        <f t="shared" ref="J204:J224" si="8">IF(A204&lt;&gt;"",J203+H204-G204,"")</f>
        <v/>
      </c>
      <c r="K204" s="47" t="str">
        <f t="shared" ref="K204:K224" si="9">IF(A204="","",K203+(H204-G204)*(I204&gt;0))</f>
        <v/>
      </c>
    </row>
    <row r="205" spans="1:11" ht="12.6">
      <c r="A205" s="60"/>
      <c r="B205" s="58"/>
      <c r="C205" s="44" t="str">
        <f>IF(B205="Chèques",MAX($C$11:$C204)+1,"")</f>
        <v/>
      </c>
      <c r="D205" s="61"/>
      <c r="E205" s="58"/>
      <c r="F205" s="61"/>
      <c r="G205" s="62"/>
      <c r="H205" s="62"/>
      <c r="I205" s="60"/>
      <c r="J205" s="47" t="str">
        <f t="shared" si="8"/>
        <v/>
      </c>
      <c r="K205" s="47" t="str">
        <f t="shared" si="9"/>
        <v/>
      </c>
    </row>
    <row r="206" spans="1:11" ht="12.6">
      <c r="A206" s="60"/>
      <c r="B206" s="58"/>
      <c r="C206" s="44" t="str">
        <f>IF(B206="Chèques",MAX($C$11:$C205)+1,"")</f>
        <v/>
      </c>
      <c r="D206" s="61"/>
      <c r="E206" s="58"/>
      <c r="F206" s="61"/>
      <c r="G206" s="62"/>
      <c r="H206" s="62"/>
      <c r="I206" s="60"/>
      <c r="J206" s="47" t="str">
        <f t="shared" si="8"/>
        <v/>
      </c>
      <c r="K206" s="47" t="str">
        <f t="shared" si="9"/>
        <v/>
      </c>
    </row>
    <row r="207" spans="1:11" ht="12.6">
      <c r="A207" s="60"/>
      <c r="B207" s="58"/>
      <c r="C207" s="44" t="str">
        <f>IF(B207="Chèques",MAX($C$11:$C206)+1,"")</f>
        <v/>
      </c>
      <c r="D207" s="61"/>
      <c r="E207" s="58"/>
      <c r="F207" s="61"/>
      <c r="G207" s="62"/>
      <c r="H207" s="62"/>
      <c r="I207" s="60"/>
      <c r="J207" s="47" t="str">
        <f t="shared" si="8"/>
        <v/>
      </c>
      <c r="K207" s="47" t="str">
        <f t="shared" si="9"/>
        <v/>
      </c>
    </row>
    <row r="208" spans="1:11" ht="12.6">
      <c r="A208" s="60"/>
      <c r="B208" s="58"/>
      <c r="C208" s="44" t="str">
        <f>IF(B208="Chèques",MAX($C$11:$C207)+1,"")</f>
        <v/>
      </c>
      <c r="D208" s="61"/>
      <c r="E208" s="58"/>
      <c r="F208" s="61"/>
      <c r="G208" s="62"/>
      <c r="H208" s="62"/>
      <c r="I208" s="60"/>
      <c r="J208" s="47" t="str">
        <f t="shared" si="8"/>
        <v/>
      </c>
      <c r="K208" s="47" t="str">
        <f t="shared" si="9"/>
        <v/>
      </c>
    </row>
    <row r="209" spans="1:11" ht="12.6">
      <c r="A209" s="60"/>
      <c r="B209" s="58"/>
      <c r="C209" s="44" t="str">
        <f>IF(B209="Chèques",MAX($C$11:$C208)+1,"")</f>
        <v/>
      </c>
      <c r="D209" s="61"/>
      <c r="E209" s="58"/>
      <c r="F209" s="61"/>
      <c r="G209" s="62"/>
      <c r="H209" s="62"/>
      <c r="I209" s="60"/>
      <c r="J209" s="47" t="str">
        <f t="shared" si="8"/>
        <v/>
      </c>
      <c r="K209" s="47" t="str">
        <f t="shared" si="9"/>
        <v/>
      </c>
    </row>
    <row r="210" spans="1:11" ht="12.6">
      <c r="A210" s="60"/>
      <c r="B210" s="58"/>
      <c r="C210" s="44" t="str">
        <f>IF(B210="Chèques",MAX($C$11:$C209)+1,"")</f>
        <v/>
      </c>
      <c r="D210" s="61"/>
      <c r="E210" s="58"/>
      <c r="F210" s="61"/>
      <c r="G210" s="62"/>
      <c r="H210" s="62"/>
      <c r="I210" s="60"/>
      <c r="J210" s="47" t="str">
        <f t="shared" si="8"/>
        <v/>
      </c>
      <c r="K210" s="47" t="str">
        <f t="shared" si="9"/>
        <v/>
      </c>
    </row>
    <row r="211" spans="1:11" ht="12.6">
      <c r="A211" s="60"/>
      <c r="B211" s="58"/>
      <c r="C211" s="44" t="str">
        <f>IF(B211="Chèques",MAX($C$11:$C210)+1,"")</f>
        <v/>
      </c>
      <c r="D211" s="61"/>
      <c r="E211" s="58"/>
      <c r="F211" s="61"/>
      <c r="G211" s="62"/>
      <c r="H211" s="62"/>
      <c r="I211" s="60"/>
      <c r="J211" s="47" t="str">
        <f t="shared" si="8"/>
        <v/>
      </c>
      <c r="K211" s="47" t="str">
        <f t="shared" si="9"/>
        <v/>
      </c>
    </row>
    <row r="212" spans="1:11" ht="12.6">
      <c r="A212" s="60"/>
      <c r="B212" s="58"/>
      <c r="C212" s="44" t="str">
        <f>IF(B212="Chèques",MAX($C$11:$C211)+1,"")</f>
        <v/>
      </c>
      <c r="D212" s="61"/>
      <c r="E212" s="58"/>
      <c r="F212" s="61"/>
      <c r="G212" s="62"/>
      <c r="H212" s="62"/>
      <c r="I212" s="60"/>
      <c r="J212" s="47" t="str">
        <f t="shared" si="8"/>
        <v/>
      </c>
      <c r="K212" s="47" t="str">
        <f t="shared" si="9"/>
        <v/>
      </c>
    </row>
    <row r="213" spans="1:11" ht="12.6">
      <c r="A213" s="60"/>
      <c r="B213" s="58"/>
      <c r="C213" s="44" t="str">
        <f>IF(B213="Chèques",MAX($C$11:$C212)+1,"")</f>
        <v/>
      </c>
      <c r="D213" s="61"/>
      <c r="E213" s="58"/>
      <c r="F213" s="61"/>
      <c r="G213" s="62"/>
      <c r="H213" s="62"/>
      <c r="I213" s="60"/>
      <c r="J213" s="47" t="str">
        <f t="shared" si="8"/>
        <v/>
      </c>
      <c r="K213" s="47" t="str">
        <f t="shared" si="9"/>
        <v/>
      </c>
    </row>
    <row r="214" spans="1:11" ht="12.6">
      <c r="A214" s="60"/>
      <c r="B214" s="58"/>
      <c r="C214" s="44" t="str">
        <f>IF(B214="Chèques",MAX($C$11:$C213)+1,"")</f>
        <v/>
      </c>
      <c r="D214" s="61"/>
      <c r="E214" s="58"/>
      <c r="F214" s="61"/>
      <c r="G214" s="62"/>
      <c r="H214" s="62"/>
      <c r="I214" s="60"/>
      <c r="J214" s="47" t="str">
        <f t="shared" si="8"/>
        <v/>
      </c>
      <c r="K214" s="47" t="str">
        <f t="shared" si="9"/>
        <v/>
      </c>
    </row>
    <row r="215" spans="1:11" ht="12.6">
      <c r="A215" s="60"/>
      <c r="B215" s="58"/>
      <c r="C215" s="44" t="str">
        <f>IF(B215="Chèques",MAX($C$11:$C214)+1,"")</f>
        <v/>
      </c>
      <c r="D215" s="61"/>
      <c r="E215" s="58"/>
      <c r="F215" s="61"/>
      <c r="G215" s="62"/>
      <c r="H215" s="62"/>
      <c r="I215" s="60"/>
      <c r="J215" s="47" t="str">
        <f t="shared" si="8"/>
        <v/>
      </c>
      <c r="K215" s="47" t="str">
        <f t="shared" si="9"/>
        <v/>
      </c>
    </row>
    <row r="216" spans="1:11" ht="12.6">
      <c r="A216" s="60"/>
      <c r="B216" s="58"/>
      <c r="C216" s="44" t="str">
        <f>IF(B216="Chèques",MAX($C$11:$C215)+1,"")</f>
        <v/>
      </c>
      <c r="D216" s="61"/>
      <c r="E216" s="58"/>
      <c r="F216" s="61"/>
      <c r="G216" s="62"/>
      <c r="H216" s="62"/>
      <c r="I216" s="60"/>
      <c r="J216" s="47" t="str">
        <f t="shared" si="8"/>
        <v/>
      </c>
      <c r="K216" s="47" t="str">
        <f t="shared" si="9"/>
        <v/>
      </c>
    </row>
    <row r="217" spans="1:11" ht="12.6">
      <c r="A217" s="60"/>
      <c r="B217" s="58"/>
      <c r="C217" s="44" t="str">
        <f>IF(B217="Chèques",MAX($C$11:$C216)+1,"")</f>
        <v/>
      </c>
      <c r="D217" s="61"/>
      <c r="E217" s="58"/>
      <c r="F217" s="61"/>
      <c r="G217" s="62"/>
      <c r="H217" s="62"/>
      <c r="I217" s="60"/>
      <c r="J217" s="47" t="str">
        <f t="shared" si="8"/>
        <v/>
      </c>
      <c r="K217" s="47" t="str">
        <f t="shared" si="9"/>
        <v/>
      </c>
    </row>
    <row r="218" spans="1:11" ht="12.6">
      <c r="A218" s="60"/>
      <c r="B218" s="58"/>
      <c r="C218" s="44" t="str">
        <f>IF(B218="Chèques",MAX($C$11:$C217)+1,"")</f>
        <v/>
      </c>
      <c r="D218" s="61"/>
      <c r="E218" s="58"/>
      <c r="F218" s="61"/>
      <c r="G218" s="62"/>
      <c r="H218" s="62"/>
      <c r="I218" s="60"/>
      <c r="J218" s="47" t="str">
        <f t="shared" si="8"/>
        <v/>
      </c>
      <c r="K218" s="47" t="str">
        <f t="shared" si="9"/>
        <v/>
      </c>
    </row>
    <row r="219" spans="1:11" ht="12.6">
      <c r="A219" s="60"/>
      <c r="B219" s="58"/>
      <c r="C219" s="44" t="str">
        <f>IF(B219="Chèques",MAX($C$11:$C218)+1,"")</f>
        <v/>
      </c>
      <c r="D219" s="61"/>
      <c r="E219" s="58"/>
      <c r="F219" s="61"/>
      <c r="G219" s="62"/>
      <c r="H219" s="62"/>
      <c r="I219" s="60"/>
      <c r="J219" s="47" t="str">
        <f t="shared" si="8"/>
        <v/>
      </c>
      <c r="K219" s="47" t="str">
        <f t="shared" si="9"/>
        <v/>
      </c>
    </row>
    <row r="220" spans="1:11" ht="12.6">
      <c r="A220" s="60"/>
      <c r="B220" s="58"/>
      <c r="C220" s="44" t="str">
        <f>IF(B220="Chèques",MAX($C$11:$C219)+1,"")</f>
        <v/>
      </c>
      <c r="D220" s="61"/>
      <c r="E220" s="58"/>
      <c r="F220" s="61"/>
      <c r="G220" s="62"/>
      <c r="H220" s="62"/>
      <c r="I220" s="60"/>
      <c r="J220" s="47" t="str">
        <f t="shared" si="8"/>
        <v/>
      </c>
      <c r="K220" s="47" t="str">
        <f t="shared" si="9"/>
        <v/>
      </c>
    </row>
    <row r="221" spans="1:11" ht="12.6">
      <c r="A221" s="60"/>
      <c r="B221" s="58"/>
      <c r="C221" s="44" t="str">
        <f>IF(B221="Chèques",MAX($C$11:$C220)+1,"")</f>
        <v/>
      </c>
      <c r="D221" s="61"/>
      <c r="E221" s="58"/>
      <c r="F221" s="61"/>
      <c r="G221" s="62"/>
      <c r="H221" s="62"/>
      <c r="I221" s="60"/>
      <c r="J221" s="47" t="str">
        <f t="shared" si="8"/>
        <v/>
      </c>
      <c r="K221" s="47" t="str">
        <f t="shared" si="9"/>
        <v/>
      </c>
    </row>
    <row r="222" spans="1:11" ht="12.6">
      <c r="A222" s="60"/>
      <c r="B222" s="58"/>
      <c r="C222" s="44" t="str">
        <f>IF(B222="Chèques",MAX($C$11:$C221)+1,"")</f>
        <v/>
      </c>
      <c r="D222" s="61"/>
      <c r="E222" s="58"/>
      <c r="F222" s="61"/>
      <c r="G222" s="62"/>
      <c r="H222" s="62"/>
      <c r="I222" s="60"/>
      <c r="J222" s="47" t="str">
        <f t="shared" si="8"/>
        <v/>
      </c>
      <c r="K222" s="47" t="str">
        <f t="shared" si="9"/>
        <v/>
      </c>
    </row>
    <row r="223" spans="1:11" ht="12.6">
      <c r="A223" s="60"/>
      <c r="B223" s="58"/>
      <c r="C223" s="44" t="str">
        <f>IF(B223="Chèques",MAX($C$11:$C222)+1,"")</f>
        <v/>
      </c>
      <c r="D223" s="61"/>
      <c r="E223" s="58"/>
      <c r="F223" s="61"/>
      <c r="G223" s="62"/>
      <c r="H223" s="62"/>
      <c r="I223" s="60"/>
      <c r="J223" s="47" t="str">
        <f t="shared" si="8"/>
        <v/>
      </c>
      <c r="K223" s="47" t="str">
        <f t="shared" si="9"/>
        <v/>
      </c>
    </row>
    <row r="224" spans="1:11" ht="12.6">
      <c r="A224" s="60"/>
      <c r="B224" s="58"/>
      <c r="C224" s="44" t="str">
        <f>IF(B224="Chèques",MAX($C$11:$C223)+1,"")</f>
        <v/>
      </c>
      <c r="D224" s="61"/>
      <c r="E224" s="58"/>
      <c r="F224" s="61"/>
      <c r="G224" s="62"/>
      <c r="H224" s="62"/>
      <c r="I224" s="60"/>
      <c r="J224" s="47" t="str">
        <f t="shared" si="8"/>
        <v/>
      </c>
      <c r="K224" s="47" t="str">
        <f t="shared" si="9"/>
        <v/>
      </c>
    </row>
    <row r="225" s="40" customFormat="1"/>
    <row r="226" s="40" customFormat="1"/>
    <row r="227" s="40" customFormat="1"/>
    <row r="228" s="40" customFormat="1"/>
    <row r="229" s="40" customFormat="1"/>
    <row r="230" s="40" customFormat="1"/>
    <row r="231" s="40" customFormat="1"/>
    <row r="232" s="40" customFormat="1"/>
    <row r="233" s="40" customFormat="1"/>
    <row r="234" s="40" customFormat="1"/>
    <row r="235" s="40" customFormat="1"/>
    <row r="236" s="40" customFormat="1"/>
    <row r="237" s="40" customFormat="1"/>
    <row r="238" s="40" customFormat="1"/>
    <row r="239" s="40" customFormat="1"/>
    <row r="240" s="40" customFormat="1"/>
    <row r="241" s="40" customFormat="1"/>
    <row r="242" s="40" customFormat="1"/>
    <row r="243" s="40" customFormat="1"/>
    <row r="244" s="40" customFormat="1"/>
    <row r="245" s="40" customFormat="1"/>
    <row r="246" s="40" customFormat="1"/>
    <row r="247" s="40" customFormat="1"/>
    <row r="248" s="40" customFormat="1"/>
    <row r="249" s="40" customFormat="1"/>
    <row r="250" s="40" customFormat="1"/>
    <row r="251" s="40" customFormat="1"/>
    <row r="252" s="40" customFormat="1"/>
    <row r="253" s="40" customFormat="1"/>
    <row r="254" s="40" customFormat="1"/>
    <row r="255" s="40" customFormat="1"/>
    <row r="256" s="40" customFormat="1"/>
    <row r="257" s="40" customFormat="1"/>
    <row r="258" s="40" customFormat="1"/>
    <row r="259" s="40" customFormat="1"/>
    <row r="260" s="40" customFormat="1"/>
    <row r="261" s="40" customFormat="1"/>
    <row r="262" s="40" customFormat="1"/>
    <row r="263" s="40" customFormat="1"/>
    <row r="264" s="40" customFormat="1"/>
    <row r="265" s="40" customFormat="1"/>
    <row r="266" s="40" customFormat="1"/>
    <row r="267" s="40" customFormat="1"/>
    <row r="268" s="40" customFormat="1"/>
    <row r="269" s="40" customFormat="1"/>
    <row r="270" s="40" customFormat="1"/>
    <row r="271" s="40" customFormat="1"/>
    <row r="272" s="40" customFormat="1"/>
    <row r="273" s="40" customFormat="1"/>
    <row r="274" s="40" customFormat="1"/>
    <row r="275" s="40" customFormat="1"/>
    <row r="276" s="40" customFormat="1"/>
    <row r="277" s="40" customFormat="1"/>
    <row r="278" s="40" customFormat="1"/>
    <row r="279" s="40" customFormat="1"/>
    <row r="280" s="40" customFormat="1"/>
    <row r="281" s="40" customFormat="1"/>
    <row r="282" s="40" customFormat="1"/>
    <row r="283" s="40" customFormat="1"/>
    <row r="284" s="40" customFormat="1"/>
    <row r="285" s="40" customFormat="1"/>
    <row r="286" s="40" customFormat="1"/>
    <row r="287" s="40" customFormat="1"/>
    <row r="288" s="40" customFormat="1"/>
    <row r="289" s="40" customFormat="1"/>
    <row r="290" s="40" customFormat="1"/>
    <row r="291" s="40" customFormat="1"/>
    <row r="292" s="40" customFormat="1"/>
    <row r="293" s="40" customFormat="1"/>
    <row r="294" s="40" customFormat="1"/>
    <row r="295" s="40" customFormat="1"/>
    <row r="296" s="40" customFormat="1"/>
    <row r="297" s="40" customFormat="1"/>
    <row r="298" s="40" customFormat="1"/>
    <row r="299" s="40" customFormat="1"/>
    <row r="300" s="40" customFormat="1"/>
    <row r="301" s="40" customFormat="1"/>
    <row r="302" s="40" customFormat="1"/>
    <row r="303" s="40" customFormat="1"/>
    <row r="304" s="40" customFormat="1"/>
    <row r="305" s="40" customFormat="1"/>
    <row r="306" s="40" customFormat="1"/>
    <row r="307" s="40" customFormat="1"/>
    <row r="308" s="40" customFormat="1"/>
    <row r="309" s="40" customFormat="1"/>
    <row r="310" s="40" customFormat="1"/>
    <row r="311" s="40" customFormat="1"/>
    <row r="312" s="40" customFormat="1"/>
    <row r="313" s="40" customFormat="1"/>
    <row r="314" s="40" customFormat="1"/>
    <row r="315" s="40" customFormat="1"/>
    <row r="316" s="40" customFormat="1"/>
    <row r="317" s="40" customFormat="1"/>
    <row r="318" s="40" customFormat="1"/>
    <row r="319" s="40" customFormat="1"/>
    <row r="320" s="40" customFormat="1"/>
    <row r="321" s="40" customFormat="1"/>
    <row r="322" s="40" customFormat="1"/>
    <row r="323" s="40" customFormat="1"/>
    <row r="324" s="40" customFormat="1"/>
    <row r="325" s="40" customFormat="1"/>
    <row r="326" s="40" customFormat="1"/>
    <row r="327" s="40" customFormat="1"/>
    <row r="328" s="40" customFormat="1"/>
    <row r="329" s="40" customFormat="1"/>
    <row r="330" s="40" customFormat="1"/>
    <row r="331" s="40" customFormat="1"/>
    <row r="332" s="40" customFormat="1"/>
    <row r="333" s="40" customFormat="1"/>
    <row r="334" s="40" customFormat="1"/>
    <row r="335" s="40" customFormat="1"/>
    <row r="336" s="40" customFormat="1"/>
    <row r="337" s="40" customFormat="1"/>
    <row r="338" s="40" customFormat="1"/>
    <row r="339" s="40" customFormat="1"/>
    <row r="340" s="40" customFormat="1"/>
    <row r="341" s="40" customFormat="1"/>
    <row r="342" s="40" customFormat="1"/>
    <row r="343" s="40" customFormat="1"/>
    <row r="344" s="40" customFormat="1"/>
    <row r="345" s="40" customFormat="1"/>
    <row r="346" s="40" customFormat="1"/>
    <row r="347" s="40" customFormat="1"/>
    <row r="348" s="40" customFormat="1"/>
    <row r="349" s="40" customFormat="1"/>
    <row r="350" s="40" customFormat="1"/>
    <row r="351" s="40" customFormat="1"/>
    <row r="352" s="40" customFormat="1"/>
    <row r="353" s="40" customFormat="1"/>
    <row r="354" s="40" customFormat="1"/>
    <row r="355" s="40" customFormat="1"/>
    <row r="356" s="40" customFormat="1"/>
    <row r="357" s="40" customFormat="1"/>
    <row r="358" s="40" customFormat="1"/>
    <row r="359" s="40" customFormat="1"/>
    <row r="360" s="40" customFormat="1"/>
    <row r="361" s="40" customFormat="1"/>
    <row r="362" s="40" customFormat="1"/>
    <row r="363" s="40" customFormat="1"/>
    <row r="364" s="40" customFormat="1"/>
    <row r="365" s="40" customFormat="1"/>
    <row r="366" s="40" customFormat="1"/>
    <row r="367" s="40" customFormat="1"/>
    <row r="368" s="40" customFormat="1"/>
    <row r="369" s="40" customFormat="1"/>
    <row r="370" s="40" customFormat="1"/>
    <row r="371" s="40" customFormat="1"/>
    <row r="372" s="40" customFormat="1"/>
    <row r="373" s="40" customFormat="1"/>
    <row r="374" s="40" customFormat="1"/>
    <row r="375" s="40" customFormat="1"/>
    <row r="376" s="40" customFormat="1"/>
    <row r="377" s="40" customFormat="1"/>
    <row r="378" s="40" customFormat="1"/>
    <row r="379" s="40" customFormat="1"/>
    <row r="380" s="40" customFormat="1"/>
    <row r="381" s="40" customFormat="1"/>
    <row r="382" s="40" customFormat="1"/>
    <row r="383" s="40" customFormat="1"/>
    <row r="384" s="40" customFormat="1"/>
    <row r="385" s="40" customFormat="1"/>
    <row r="386" s="40" customFormat="1"/>
    <row r="387" s="40" customFormat="1"/>
    <row r="388" s="40" customFormat="1"/>
    <row r="389" s="40" customFormat="1"/>
    <row r="390" s="40" customFormat="1"/>
    <row r="391" s="40" customFormat="1"/>
    <row r="392" s="40" customFormat="1"/>
    <row r="393" s="40" customFormat="1"/>
    <row r="394" s="40" customFormat="1"/>
    <row r="395" s="40" customFormat="1"/>
    <row r="396" s="40" customFormat="1"/>
    <row r="397" s="40" customFormat="1"/>
    <row r="398" s="40" customFormat="1"/>
    <row r="399" s="40" customFormat="1"/>
    <row r="400" s="40" customFormat="1"/>
    <row r="401" s="40" customFormat="1"/>
    <row r="402" s="40" customFormat="1"/>
    <row r="403" s="40" customFormat="1"/>
    <row r="404" s="40" customFormat="1"/>
    <row r="405" s="40" customFormat="1"/>
    <row r="406" s="40" customFormat="1"/>
    <row r="407" s="40" customFormat="1"/>
    <row r="408" s="40" customFormat="1"/>
    <row r="409" s="40" customFormat="1"/>
    <row r="410" s="40" customFormat="1"/>
    <row r="411" s="40" customFormat="1"/>
    <row r="412" s="40" customFormat="1"/>
    <row r="413" s="40" customFormat="1"/>
    <row r="414" s="40" customFormat="1"/>
    <row r="415" s="40" customFormat="1"/>
    <row r="416" s="40" customFormat="1"/>
    <row r="417" s="40" customFormat="1"/>
    <row r="418" s="40" customFormat="1"/>
    <row r="419" s="40" customFormat="1"/>
    <row r="420" s="40" customFormat="1"/>
    <row r="421" s="40" customFormat="1"/>
    <row r="422" s="40" customFormat="1"/>
    <row r="423" s="40" customFormat="1"/>
    <row r="424" s="40" customFormat="1"/>
    <row r="425" s="40" customFormat="1"/>
    <row r="426" s="40" customFormat="1"/>
    <row r="427" s="40" customFormat="1"/>
    <row r="428" s="40" customFormat="1"/>
    <row r="429" s="40" customFormat="1"/>
    <row r="430" s="40" customFormat="1"/>
    <row r="431" s="40" customFormat="1"/>
    <row r="432" s="40" customFormat="1"/>
    <row r="433" s="40" customFormat="1"/>
    <row r="434" s="40" customFormat="1"/>
    <row r="435" s="40" customFormat="1"/>
    <row r="436" s="40" customFormat="1"/>
    <row r="437" s="40" customFormat="1"/>
    <row r="438" s="40" customFormat="1"/>
    <row r="439" s="40" customFormat="1"/>
    <row r="440" s="40" customFormat="1"/>
    <row r="441" s="40" customFormat="1"/>
    <row r="442" s="40" customFormat="1"/>
    <row r="443" s="40" customFormat="1"/>
    <row r="444" s="40" customFormat="1"/>
    <row r="445" s="40" customFormat="1"/>
    <row r="446" s="40" customFormat="1"/>
    <row r="447" s="40" customFormat="1"/>
    <row r="448" s="40" customFormat="1"/>
    <row r="449" s="40" customFormat="1"/>
    <row r="450" s="40" customFormat="1"/>
    <row r="451" s="40" customFormat="1"/>
    <row r="452" s="40" customFormat="1"/>
    <row r="453" s="40" customFormat="1"/>
    <row r="454" s="40" customFormat="1"/>
    <row r="455" s="40" customFormat="1"/>
    <row r="456" s="40" customFormat="1"/>
    <row r="457" s="40" customFormat="1"/>
    <row r="458" s="40" customFormat="1"/>
    <row r="459" s="40" customFormat="1"/>
    <row r="460" s="40" customFormat="1"/>
    <row r="461" s="40" customFormat="1"/>
    <row r="462" s="40" customFormat="1"/>
    <row r="463" s="40" customFormat="1"/>
    <row r="464" s="40" customFormat="1"/>
    <row r="465" s="40" customFormat="1"/>
    <row r="466" s="40" customFormat="1"/>
    <row r="467" s="40" customFormat="1"/>
    <row r="468" s="40" customFormat="1"/>
    <row r="469" s="40" customFormat="1"/>
    <row r="470" s="40" customFormat="1"/>
    <row r="471" s="40" customFormat="1"/>
    <row r="472" s="40" customFormat="1"/>
    <row r="473" s="40" customFormat="1"/>
    <row r="474" s="40" customFormat="1"/>
    <row r="475" s="40" customFormat="1"/>
    <row r="476" s="40" customFormat="1"/>
    <row r="477" s="40" customFormat="1"/>
    <row r="478" s="40" customFormat="1"/>
    <row r="479" s="40" customFormat="1"/>
    <row r="480" s="40" customFormat="1"/>
    <row r="481" s="40" customFormat="1"/>
    <row r="482" s="40" customFormat="1"/>
    <row r="483" s="40" customFormat="1"/>
    <row r="484" s="40" customFormat="1"/>
    <row r="485" s="40" customFormat="1"/>
    <row r="486" s="40" customFormat="1"/>
    <row r="487" s="40" customFormat="1"/>
    <row r="488" s="40" customFormat="1"/>
    <row r="489" s="40" customFormat="1"/>
    <row r="490" s="40" customFormat="1"/>
    <row r="491" s="40" customFormat="1"/>
    <row r="492" s="40" customFormat="1"/>
    <row r="493" s="40" customFormat="1"/>
    <row r="494" s="40" customFormat="1"/>
    <row r="495" s="40" customFormat="1"/>
    <row r="496" s="40" customFormat="1"/>
    <row r="497" s="40" customFormat="1"/>
    <row r="498" s="40" customFormat="1"/>
    <row r="499" s="40" customFormat="1"/>
    <row r="500" s="40" customFormat="1"/>
    <row r="501" s="40" customFormat="1"/>
    <row r="502" s="40" customFormat="1"/>
    <row r="503" s="40" customFormat="1"/>
    <row r="504" s="40" customFormat="1"/>
    <row r="505" s="40" customFormat="1"/>
    <row r="506" s="40" customFormat="1"/>
    <row r="507" s="40" customFormat="1"/>
    <row r="508" s="40" customFormat="1"/>
    <row r="509" s="40" customFormat="1"/>
    <row r="510" s="40" customFormat="1"/>
    <row r="511" s="40" customFormat="1"/>
    <row r="512" s="40" customFormat="1"/>
    <row r="513" s="40" customFormat="1"/>
    <row r="514" s="40" customFormat="1"/>
    <row r="515" s="40" customFormat="1"/>
    <row r="516" s="40" customFormat="1"/>
    <row r="517" s="40" customFormat="1"/>
    <row r="518" s="40" customFormat="1"/>
    <row r="519" s="40" customFormat="1"/>
    <row r="520" s="40" customFormat="1"/>
    <row r="521" s="40" customFormat="1"/>
    <row r="522" s="40" customFormat="1"/>
    <row r="523" s="40" customFormat="1"/>
    <row r="524" s="40" customFormat="1"/>
    <row r="525" s="40" customFormat="1"/>
    <row r="526" s="40" customFormat="1"/>
    <row r="527" s="40" customFormat="1"/>
    <row r="528" s="40" customFormat="1"/>
    <row r="529" s="40" customFormat="1"/>
    <row r="530" s="40" customFormat="1"/>
    <row r="531" s="40" customFormat="1"/>
    <row r="532" s="40" customFormat="1"/>
    <row r="533" s="40" customFormat="1"/>
    <row r="534" s="40" customFormat="1"/>
    <row r="535" s="40" customFormat="1"/>
    <row r="536" s="40" customFormat="1"/>
    <row r="537" s="40" customFormat="1"/>
    <row r="538" s="40" customFormat="1"/>
    <row r="539" s="40" customFormat="1"/>
    <row r="540" s="40" customFormat="1"/>
    <row r="541" s="40" customFormat="1"/>
    <row r="542" s="40" customFormat="1"/>
    <row r="543" s="40" customFormat="1"/>
    <row r="544" s="40" customFormat="1"/>
    <row r="545" s="40" customFormat="1"/>
    <row r="546" s="40" customFormat="1"/>
    <row r="547" s="40" customFormat="1"/>
    <row r="548" s="40" customFormat="1"/>
    <row r="549" s="40" customFormat="1"/>
    <row r="550" s="40" customFormat="1"/>
    <row r="551" s="40" customFormat="1"/>
    <row r="552" s="40" customFormat="1"/>
    <row r="553" s="40" customFormat="1"/>
    <row r="554" s="40" customFormat="1"/>
    <row r="555" s="40" customFormat="1"/>
    <row r="556" s="40" customFormat="1"/>
    <row r="557" s="40" customFormat="1"/>
    <row r="558" s="40" customFormat="1"/>
    <row r="559" s="40" customFormat="1"/>
    <row r="560" s="40" customFormat="1"/>
    <row r="561" s="40" customFormat="1"/>
    <row r="562" s="40" customFormat="1"/>
    <row r="563" s="40" customFormat="1"/>
    <row r="564" s="40" customFormat="1"/>
    <row r="565" s="40" customFormat="1"/>
    <row r="566" s="40" customFormat="1"/>
    <row r="567" s="40" customFormat="1"/>
    <row r="568" s="40" customFormat="1"/>
    <row r="569" s="40" customFormat="1"/>
    <row r="570" s="40" customFormat="1"/>
    <row r="571" s="40" customFormat="1"/>
    <row r="572" s="40" customFormat="1"/>
    <row r="573" s="40" customFormat="1"/>
    <row r="574" s="40" customFormat="1"/>
    <row r="575" s="40" customFormat="1"/>
    <row r="576" s="40" customFormat="1"/>
    <row r="577" s="40" customFormat="1"/>
    <row r="578" s="40" customFormat="1"/>
    <row r="579" s="40" customFormat="1"/>
    <row r="580" s="40" customFormat="1"/>
    <row r="581" s="40" customFormat="1"/>
    <row r="582" s="40" customFormat="1"/>
    <row r="583" s="40" customFormat="1"/>
    <row r="584" s="40" customFormat="1"/>
    <row r="585" s="40" customFormat="1"/>
    <row r="586" s="40" customFormat="1"/>
    <row r="587" s="40" customFormat="1"/>
    <row r="588" s="40" customFormat="1"/>
    <row r="589" s="40" customFormat="1"/>
    <row r="590" s="40" customFormat="1"/>
    <row r="591" s="40" customFormat="1"/>
    <row r="592" s="40" customFormat="1"/>
    <row r="593" s="40" customFormat="1"/>
    <row r="594" s="40" customFormat="1"/>
    <row r="595" s="40" customFormat="1"/>
    <row r="596" s="40" customFormat="1"/>
    <row r="597" s="40" customFormat="1"/>
    <row r="598" s="40" customFormat="1"/>
    <row r="599" s="40" customFormat="1"/>
    <row r="600" s="40" customFormat="1"/>
    <row r="601" s="40" customFormat="1"/>
    <row r="602" s="40" customFormat="1"/>
    <row r="603" s="40" customFormat="1"/>
    <row r="604" s="40" customFormat="1"/>
    <row r="605" s="40" customFormat="1"/>
    <row r="606" s="40" customFormat="1"/>
    <row r="607" s="40" customFormat="1"/>
    <row r="608" s="40" customFormat="1"/>
    <row r="609" s="40" customFormat="1"/>
    <row r="610" s="40" customFormat="1"/>
    <row r="611" s="40" customFormat="1"/>
    <row r="612" s="40" customFormat="1"/>
    <row r="613" s="40" customFormat="1"/>
    <row r="614" s="40" customFormat="1"/>
    <row r="615" s="40" customFormat="1"/>
    <row r="616" s="40" customFormat="1"/>
    <row r="617" s="40" customFormat="1"/>
    <row r="618" s="40" customFormat="1"/>
    <row r="619" s="40" customFormat="1"/>
    <row r="620" s="40" customFormat="1"/>
    <row r="621" s="40" customFormat="1"/>
    <row r="622" s="40" customFormat="1"/>
    <row r="623" s="40" customFormat="1"/>
    <row r="624" s="40" customFormat="1"/>
    <row r="625" s="40" customFormat="1"/>
    <row r="626" s="40" customFormat="1"/>
    <row r="627" s="40" customFormat="1"/>
    <row r="628" s="40" customFormat="1"/>
    <row r="629" s="40" customFormat="1"/>
    <row r="630" s="40" customFormat="1"/>
    <row r="631" s="40" customFormat="1"/>
    <row r="632" s="40" customFormat="1"/>
    <row r="633" s="40" customFormat="1"/>
    <row r="634" s="40" customFormat="1"/>
    <row r="635" s="40" customFormat="1"/>
    <row r="636" s="40" customFormat="1"/>
    <row r="637" s="40" customFormat="1"/>
    <row r="638" s="40" customFormat="1"/>
    <row r="639" s="40" customFormat="1"/>
    <row r="640" s="40" customFormat="1"/>
    <row r="641" s="40" customFormat="1"/>
    <row r="642" s="40" customFormat="1"/>
    <row r="643" s="40" customFormat="1"/>
    <row r="644" s="40" customFormat="1"/>
    <row r="645" s="40" customFormat="1"/>
    <row r="646" s="40" customFormat="1"/>
    <row r="647" s="40" customFormat="1"/>
    <row r="648" s="40" customFormat="1"/>
    <row r="649" s="40" customFormat="1"/>
    <row r="650" s="40" customFormat="1"/>
    <row r="651" s="40" customFormat="1"/>
    <row r="652" s="40" customFormat="1"/>
    <row r="653" s="40" customFormat="1"/>
    <row r="654" s="40" customFormat="1"/>
    <row r="655" s="40" customFormat="1"/>
    <row r="656" s="40" customFormat="1"/>
    <row r="657" s="40" customFormat="1"/>
    <row r="658" s="40" customFormat="1"/>
    <row r="659" s="40" customFormat="1"/>
    <row r="660" s="40" customFormat="1"/>
    <row r="661" s="40" customFormat="1"/>
    <row r="662" s="40" customFormat="1"/>
    <row r="663" s="40" customFormat="1"/>
    <row r="664" s="40" customFormat="1"/>
    <row r="665" s="40" customFormat="1"/>
    <row r="666" s="40" customFormat="1"/>
    <row r="667" s="40" customFormat="1"/>
    <row r="668" s="40" customFormat="1"/>
    <row r="669" s="40" customFormat="1"/>
    <row r="670" s="40" customFormat="1"/>
    <row r="671" s="40" customFormat="1"/>
    <row r="672" s="40" customFormat="1"/>
    <row r="673" s="40" customFormat="1"/>
    <row r="674" s="40" customFormat="1"/>
    <row r="675" s="40" customFormat="1"/>
    <row r="676" s="40" customFormat="1"/>
    <row r="677" s="40" customFormat="1"/>
    <row r="678" s="40" customFormat="1"/>
    <row r="679" s="40" customFormat="1"/>
    <row r="680" s="40" customFormat="1"/>
    <row r="681" s="40" customFormat="1"/>
    <row r="682" s="40" customFormat="1"/>
    <row r="683" s="40" customFormat="1"/>
    <row r="684" s="40" customFormat="1"/>
    <row r="685" s="40" customFormat="1"/>
    <row r="686" s="40" customFormat="1"/>
    <row r="687" s="40" customFormat="1"/>
    <row r="688" s="40" customFormat="1"/>
    <row r="689" s="40" customFormat="1"/>
    <row r="690" s="40" customFormat="1"/>
    <row r="691" s="40" customFormat="1"/>
    <row r="692" s="40" customFormat="1"/>
    <row r="693" s="40" customFormat="1"/>
    <row r="694" s="40" customFormat="1"/>
    <row r="695" s="40" customFormat="1"/>
    <row r="696" s="40" customFormat="1"/>
    <row r="697" s="40" customFormat="1"/>
    <row r="698" s="40" customFormat="1"/>
    <row r="699" s="40" customFormat="1"/>
    <row r="700" s="40" customFormat="1"/>
    <row r="701" s="40" customFormat="1"/>
    <row r="702" s="40" customFormat="1"/>
    <row r="703" s="40" customFormat="1"/>
    <row r="704" s="40" customFormat="1"/>
    <row r="705" s="40" customFormat="1"/>
    <row r="706" s="40" customFormat="1"/>
    <row r="707" s="40" customFormat="1"/>
    <row r="708" s="40" customFormat="1"/>
    <row r="709" s="40" customFormat="1"/>
    <row r="710" s="40" customFormat="1"/>
    <row r="711" s="40" customFormat="1"/>
    <row r="712" s="40" customFormat="1"/>
    <row r="713" s="40" customFormat="1"/>
    <row r="714" s="40" customFormat="1"/>
    <row r="715" s="40" customFormat="1"/>
    <row r="716" s="40" customFormat="1"/>
    <row r="717" s="40" customFormat="1"/>
    <row r="718" s="40" customFormat="1"/>
    <row r="719" s="40" customFormat="1"/>
    <row r="720" s="40" customFormat="1"/>
    <row r="721" s="40" customFormat="1"/>
    <row r="722" s="40" customFormat="1"/>
    <row r="723" s="40" customFormat="1"/>
    <row r="724" s="40" customFormat="1"/>
    <row r="725" s="40" customFormat="1"/>
    <row r="726" s="40" customFormat="1"/>
    <row r="727" s="40" customFormat="1"/>
    <row r="728" s="40" customFormat="1"/>
    <row r="729" s="40" customFormat="1"/>
    <row r="730" s="40" customFormat="1"/>
    <row r="731" s="40" customFormat="1"/>
    <row r="732" s="40" customFormat="1"/>
    <row r="733" s="40" customFormat="1"/>
    <row r="734" s="40" customFormat="1"/>
    <row r="735" s="40" customFormat="1"/>
    <row r="736" s="40" customFormat="1"/>
    <row r="737" s="40" customFormat="1"/>
    <row r="738" s="40" customFormat="1"/>
    <row r="739" s="40" customFormat="1"/>
    <row r="740" s="40" customFormat="1"/>
    <row r="741" s="40" customFormat="1"/>
    <row r="742" s="40" customFormat="1"/>
    <row r="743" s="40" customFormat="1"/>
    <row r="744" s="40" customFormat="1"/>
    <row r="745" s="40" customFormat="1"/>
    <row r="746" s="40" customFormat="1"/>
    <row r="747" s="40" customFormat="1"/>
    <row r="748" s="40" customFormat="1"/>
    <row r="749" s="40" customFormat="1"/>
    <row r="750" s="40" customFormat="1"/>
    <row r="751" s="40" customFormat="1"/>
    <row r="752" s="40" customFormat="1"/>
    <row r="753" s="40" customFormat="1"/>
    <row r="754" s="40" customFormat="1"/>
    <row r="755" s="40" customFormat="1"/>
    <row r="756" s="40" customFormat="1"/>
    <row r="757" s="40" customFormat="1"/>
    <row r="758" s="40" customFormat="1"/>
    <row r="759" s="40" customFormat="1"/>
    <row r="760" s="40" customFormat="1"/>
    <row r="761" s="40" customFormat="1"/>
    <row r="762" s="40" customFormat="1"/>
    <row r="763" s="40" customFormat="1"/>
    <row r="764" s="40" customFormat="1"/>
    <row r="765" s="40" customFormat="1"/>
    <row r="766" s="40" customFormat="1"/>
    <row r="767" s="40" customFormat="1"/>
    <row r="768" s="40" customFormat="1"/>
    <row r="769" s="40" customFormat="1"/>
    <row r="770" s="40" customFormat="1"/>
    <row r="771" s="40" customFormat="1"/>
    <row r="772" s="40" customFormat="1"/>
    <row r="773" s="40" customFormat="1"/>
    <row r="774" s="40" customFormat="1"/>
    <row r="775" s="40" customFormat="1"/>
    <row r="776" s="40" customFormat="1"/>
    <row r="777" s="40" customFormat="1"/>
    <row r="778" s="40" customFormat="1"/>
    <row r="779" s="40" customFormat="1"/>
    <row r="780" s="40" customFormat="1"/>
    <row r="781" s="40" customFormat="1"/>
    <row r="782" s="40" customFormat="1"/>
    <row r="783" s="40" customFormat="1"/>
    <row r="784" s="40" customFormat="1"/>
    <row r="785" s="40" customFormat="1"/>
    <row r="786" s="40" customFormat="1"/>
    <row r="787" s="40" customFormat="1"/>
    <row r="788" s="40" customFormat="1"/>
    <row r="789" s="40" customFormat="1"/>
    <row r="790" s="40" customFormat="1"/>
    <row r="791" s="40" customFormat="1"/>
    <row r="792" s="40" customFormat="1"/>
    <row r="793" s="40" customFormat="1"/>
    <row r="794" s="40" customFormat="1"/>
    <row r="795" s="40" customFormat="1"/>
    <row r="796" s="40" customFormat="1"/>
    <row r="797" s="40" customFormat="1"/>
    <row r="798" s="40" customFormat="1"/>
    <row r="799" s="40" customFormat="1"/>
    <row r="800" s="40" customFormat="1"/>
    <row r="801" s="40" customFormat="1"/>
    <row r="802" s="40" customFormat="1"/>
    <row r="803" s="40" customFormat="1"/>
    <row r="804" s="40" customFormat="1"/>
    <row r="805" s="40" customFormat="1"/>
    <row r="806" s="40" customFormat="1"/>
    <row r="807" s="40" customFormat="1"/>
    <row r="808" s="40" customFormat="1"/>
    <row r="809" s="40" customFormat="1"/>
    <row r="810" s="40" customFormat="1"/>
    <row r="811" s="40" customFormat="1"/>
    <row r="812" s="40" customFormat="1"/>
    <row r="813" s="40" customFormat="1"/>
    <row r="814" s="40" customFormat="1"/>
    <row r="815" s="40" customFormat="1"/>
    <row r="816" s="40" customFormat="1"/>
    <row r="817" s="40" customFormat="1"/>
    <row r="818" s="40" customFormat="1"/>
    <row r="819" s="40" customFormat="1"/>
    <row r="820" s="40" customFormat="1"/>
    <row r="821" s="40" customFormat="1"/>
    <row r="822" s="40" customFormat="1"/>
    <row r="823" s="40" customFormat="1"/>
    <row r="824" s="40" customFormat="1"/>
    <row r="825" s="40" customFormat="1"/>
    <row r="826" s="40" customFormat="1"/>
    <row r="827" s="40" customFormat="1"/>
    <row r="828" s="40" customFormat="1"/>
    <row r="829" s="40" customFormat="1"/>
    <row r="830" s="40" customFormat="1"/>
    <row r="831" s="40" customFormat="1"/>
    <row r="832" s="40" customFormat="1"/>
    <row r="833" s="40" customFormat="1"/>
    <row r="834" s="40" customFormat="1"/>
    <row r="835" s="40" customFormat="1"/>
    <row r="836" s="40" customFormat="1"/>
    <row r="837" s="40" customFormat="1"/>
    <row r="838" s="40" customFormat="1"/>
    <row r="839" s="40" customFormat="1"/>
    <row r="840" s="40" customFormat="1"/>
    <row r="841" s="40" customFormat="1"/>
    <row r="842" s="40" customFormat="1"/>
    <row r="843" s="40" customFormat="1"/>
    <row r="844" s="40" customFormat="1"/>
    <row r="845" s="40" customFormat="1"/>
    <row r="846" s="40" customFormat="1"/>
    <row r="847" s="40" customFormat="1"/>
    <row r="848" s="40" customFormat="1"/>
    <row r="849" s="40" customFormat="1"/>
    <row r="850" s="40" customFormat="1"/>
    <row r="851" s="40" customFormat="1"/>
    <row r="852" s="40" customFormat="1"/>
    <row r="853" s="40" customFormat="1"/>
    <row r="854" s="40" customFormat="1"/>
    <row r="855" s="40" customFormat="1"/>
    <row r="856" s="40" customFormat="1"/>
    <row r="857" s="40" customFormat="1"/>
    <row r="858" s="40" customFormat="1"/>
    <row r="859" s="40" customFormat="1"/>
    <row r="860" s="40" customFormat="1"/>
    <row r="861" s="40" customFormat="1"/>
    <row r="862" s="40" customFormat="1"/>
    <row r="863" s="40" customFormat="1"/>
    <row r="864" s="40" customFormat="1"/>
    <row r="865" s="40" customFormat="1"/>
    <row r="866" s="40" customFormat="1"/>
    <row r="867" s="40" customFormat="1"/>
    <row r="868" s="40" customFormat="1"/>
    <row r="869" s="40" customFormat="1"/>
    <row r="870" s="40" customFormat="1"/>
    <row r="871" s="40" customFormat="1"/>
    <row r="872" s="40" customFormat="1"/>
    <row r="873" s="40" customFormat="1"/>
    <row r="874" s="40" customFormat="1"/>
    <row r="875" s="40" customFormat="1"/>
    <row r="876" s="40" customFormat="1"/>
    <row r="877" s="40" customFormat="1"/>
    <row r="878" s="40" customFormat="1"/>
    <row r="879" s="40" customFormat="1"/>
    <row r="880" s="40" customFormat="1"/>
    <row r="881" s="40" customFormat="1"/>
    <row r="882" s="40" customFormat="1"/>
    <row r="883" s="40" customFormat="1"/>
    <row r="884" s="40" customFormat="1"/>
    <row r="885" s="40" customFormat="1"/>
    <row r="886" s="40" customFormat="1"/>
    <row r="887" s="40" customFormat="1"/>
    <row r="888" s="40" customFormat="1"/>
    <row r="889" s="40" customFormat="1"/>
    <row r="890" s="40" customFormat="1"/>
    <row r="891" s="40" customFormat="1"/>
    <row r="892" s="40" customFormat="1"/>
    <row r="893" s="40" customFormat="1"/>
    <row r="894" s="40" customFormat="1"/>
    <row r="895" s="40" customFormat="1"/>
    <row r="896" s="40" customFormat="1"/>
    <row r="897" s="40" customFormat="1"/>
    <row r="898" s="40" customFormat="1"/>
    <row r="899" s="40" customFormat="1"/>
    <row r="900" s="40" customFormat="1"/>
    <row r="901" s="40" customFormat="1"/>
    <row r="902" s="40" customFormat="1"/>
    <row r="903" s="40" customFormat="1"/>
    <row r="904" s="40" customFormat="1"/>
    <row r="905" s="40" customFormat="1"/>
    <row r="906" s="40" customFormat="1"/>
    <row r="907" s="40" customFormat="1"/>
    <row r="908" s="40" customFormat="1"/>
    <row r="909" s="40" customFormat="1"/>
    <row r="910" s="40" customFormat="1"/>
    <row r="911" s="40" customFormat="1"/>
    <row r="912" s="40" customFormat="1"/>
    <row r="913" s="40" customFormat="1"/>
    <row r="914" s="40" customFormat="1"/>
    <row r="915" s="40" customFormat="1"/>
    <row r="916" s="40" customFormat="1"/>
    <row r="917" s="40" customFormat="1"/>
    <row r="918" s="40" customFormat="1"/>
    <row r="919" s="40" customFormat="1"/>
    <row r="920" s="40" customFormat="1"/>
    <row r="921" s="40" customFormat="1"/>
    <row r="922" s="40" customFormat="1"/>
    <row r="923" s="40" customFormat="1"/>
    <row r="924" s="40" customFormat="1"/>
    <row r="925" s="40" customFormat="1"/>
    <row r="926" s="40" customFormat="1"/>
    <row r="927" s="40" customFormat="1"/>
    <row r="928" s="40" customFormat="1"/>
    <row r="929" s="40" customFormat="1"/>
    <row r="930" s="40" customFormat="1"/>
    <row r="931" s="40" customFormat="1"/>
    <row r="932" s="40" customFormat="1"/>
    <row r="933" s="40" customFormat="1"/>
    <row r="934" s="40" customFormat="1"/>
    <row r="935" s="40" customFormat="1"/>
    <row r="936" s="40" customFormat="1"/>
    <row r="937" s="40" customFormat="1"/>
    <row r="938" s="40" customFormat="1"/>
    <row r="939" s="40" customFormat="1"/>
    <row r="940" s="40" customFormat="1"/>
    <row r="941" s="40" customFormat="1"/>
    <row r="942" s="40" customFormat="1"/>
    <row r="943" s="40" customFormat="1"/>
    <row r="944" s="40" customFormat="1"/>
    <row r="945" s="40" customFormat="1"/>
    <row r="946" s="40" customFormat="1"/>
    <row r="947" s="40" customFormat="1"/>
    <row r="948" s="40" customFormat="1"/>
    <row r="949" s="40" customFormat="1"/>
    <row r="950" s="40" customFormat="1"/>
    <row r="951" s="40" customFormat="1"/>
    <row r="952" s="40" customFormat="1"/>
    <row r="953" s="40" customFormat="1"/>
    <row r="954" s="40" customFormat="1"/>
    <row r="955" s="40" customFormat="1"/>
    <row r="956" s="40" customFormat="1"/>
    <row r="957" s="40" customFormat="1"/>
    <row r="958" s="40" customFormat="1"/>
    <row r="959" s="40" customFormat="1"/>
    <row r="960" s="40" customFormat="1"/>
    <row r="961" s="40" customFormat="1"/>
    <row r="962" s="40" customFormat="1"/>
    <row r="963" s="40" customFormat="1"/>
    <row r="964" s="40" customFormat="1"/>
    <row r="965" s="40" customFormat="1"/>
    <row r="966" s="40" customFormat="1"/>
    <row r="967" s="40" customFormat="1"/>
    <row r="968" s="40" customFormat="1"/>
    <row r="969" s="40" customFormat="1"/>
    <row r="970" s="40" customFormat="1"/>
    <row r="971" s="40" customFormat="1"/>
    <row r="972" s="40" customFormat="1"/>
    <row r="973" s="40" customFormat="1"/>
    <row r="974" s="40" customFormat="1"/>
    <row r="975" s="40" customFormat="1"/>
    <row r="976" s="40" customFormat="1"/>
    <row r="977" s="40" customFormat="1"/>
    <row r="978" s="40" customFormat="1"/>
    <row r="979" s="40" customFormat="1"/>
    <row r="980" s="40" customFormat="1"/>
    <row r="981" s="40" customFormat="1"/>
    <row r="982" s="40" customFormat="1"/>
    <row r="983" s="40" customFormat="1"/>
    <row r="984" s="40" customFormat="1"/>
    <row r="985" s="40" customFormat="1"/>
    <row r="986" s="40" customFormat="1"/>
    <row r="987" s="40" customFormat="1"/>
    <row r="988" s="40" customFormat="1"/>
    <row r="989" s="40" customFormat="1"/>
    <row r="990" s="40" customFormat="1"/>
    <row r="991" s="40" customFormat="1"/>
    <row r="992" s="40" customFormat="1"/>
    <row r="993" s="40" customFormat="1"/>
    <row r="994" s="40" customFormat="1"/>
    <row r="995" s="40" customFormat="1"/>
    <row r="996" s="40" customFormat="1"/>
    <row r="997" s="40" customFormat="1"/>
    <row r="998" s="40" customFormat="1"/>
    <row r="999" s="40" customFormat="1"/>
    <row r="1000" s="40" customFormat="1"/>
    <row r="1001" s="40" customFormat="1"/>
    <row r="1002" s="40" customFormat="1"/>
    <row r="1003" s="40" customFormat="1"/>
    <row r="1004" s="40" customFormat="1"/>
    <row r="1005" s="40" customFormat="1"/>
    <row r="1006" s="40" customFormat="1"/>
    <row r="1007" s="40" customFormat="1"/>
    <row r="1008" s="40" customFormat="1"/>
    <row r="1009" s="40" customFormat="1"/>
    <row r="1010" s="40" customFormat="1"/>
    <row r="1011" s="40" customFormat="1"/>
    <row r="1012" s="40" customFormat="1"/>
    <row r="1013" s="40" customFormat="1"/>
    <row r="1014" s="40" customFormat="1"/>
    <row r="1015" s="40" customFormat="1"/>
    <row r="1016" s="40" customFormat="1"/>
    <row r="1017" s="40" customFormat="1"/>
    <row r="1018" s="40" customFormat="1"/>
    <row r="1019" s="40" customFormat="1"/>
    <row r="1020" s="40" customFormat="1"/>
    <row r="1021" s="40" customFormat="1"/>
    <row r="1022" s="40" customFormat="1"/>
    <row r="1023" s="40" customFormat="1"/>
    <row r="1024" s="40" customFormat="1"/>
    <row r="1025" s="40" customFormat="1"/>
    <row r="1026" s="40" customFormat="1"/>
    <row r="1027" s="40" customFormat="1"/>
    <row r="1028" s="40" customFormat="1"/>
    <row r="1029" s="40" customFormat="1"/>
    <row r="1030" s="40" customFormat="1"/>
    <row r="1031" s="40" customFormat="1"/>
    <row r="1032" s="40" customFormat="1"/>
    <row r="1033" s="40" customFormat="1"/>
    <row r="1034" s="40" customFormat="1"/>
    <row r="1035" s="40" customFormat="1"/>
    <row r="1036" s="40" customFormat="1"/>
    <row r="1037" s="40" customFormat="1"/>
    <row r="1038" s="40" customFormat="1"/>
    <row r="1039" s="40" customFormat="1"/>
    <row r="1040" s="40" customFormat="1"/>
    <row r="1041" s="40" customFormat="1"/>
    <row r="1042" s="40" customFormat="1"/>
    <row r="1043" s="40" customFormat="1"/>
    <row r="1044" s="40" customFormat="1"/>
    <row r="1045" s="40" customFormat="1"/>
    <row r="1046" s="40" customFormat="1"/>
    <row r="1047" s="40" customFormat="1"/>
    <row r="1048" s="40" customFormat="1"/>
    <row r="1049" s="40" customFormat="1"/>
    <row r="1050" s="40" customFormat="1"/>
    <row r="1051" s="40" customFormat="1"/>
    <row r="1052" s="40" customFormat="1"/>
    <row r="1053" s="40" customFormat="1"/>
    <row r="1054" s="40" customFormat="1"/>
    <row r="1055" s="40" customFormat="1"/>
    <row r="1056" s="40" customFormat="1"/>
    <row r="1057" s="40" customFormat="1"/>
    <row r="1058" s="40" customFormat="1"/>
    <row r="1059" s="40" customFormat="1"/>
    <row r="1060" s="40" customFormat="1"/>
    <row r="1061" s="40" customFormat="1"/>
    <row r="1062" s="40" customFormat="1"/>
    <row r="1063" s="40" customFormat="1"/>
    <row r="1064" s="40" customFormat="1"/>
    <row r="1065" s="40" customFormat="1"/>
    <row r="1066" s="40" customFormat="1"/>
    <row r="1067" s="40" customFormat="1"/>
    <row r="1068" s="40" customFormat="1"/>
    <row r="1069" s="40" customFormat="1"/>
    <row r="1070" s="40" customFormat="1"/>
    <row r="1071" s="40" customFormat="1"/>
    <row r="1072" s="40" customFormat="1"/>
    <row r="1073" s="40" customFormat="1"/>
    <row r="1074" s="40" customFormat="1"/>
    <row r="1075" s="40" customFormat="1"/>
    <row r="1076" s="40" customFormat="1"/>
    <row r="1077" s="40" customFormat="1"/>
    <row r="1078" s="40" customFormat="1"/>
    <row r="1079" s="40" customFormat="1"/>
    <row r="1080" s="40" customFormat="1"/>
    <row r="1081" s="40" customFormat="1"/>
    <row r="1082" s="40" customFormat="1"/>
    <row r="1083" s="40" customFormat="1"/>
    <row r="1084" s="40" customFormat="1"/>
    <row r="1085" s="40" customFormat="1"/>
    <row r="1086" s="40" customFormat="1"/>
    <row r="1087" s="40" customFormat="1"/>
    <row r="1088" s="40" customFormat="1"/>
    <row r="1089" s="40" customFormat="1"/>
    <row r="1090" s="40" customFormat="1"/>
    <row r="1091" s="40" customFormat="1"/>
    <row r="1092" s="40" customFormat="1"/>
    <row r="1093" s="40" customFormat="1"/>
    <row r="1094" s="40" customFormat="1"/>
    <row r="1095" s="40" customFormat="1"/>
    <row r="1096" s="40" customFormat="1"/>
    <row r="1097" s="40" customFormat="1"/>
    <row r="1098" s="40" customFormat="1"/>
    <row r="1099" s="40" customFormat="1"/>
    <row r="1100" s="40" customFormat="1"/>
    <row r="1101" s="40" customFormat="1"/>
    <row r="1102" s="40" customFormat="1"/>
    <row r="1103" s="40" customFormat="1"/>
    <row r="1104" s="40" customFormat="1"/>
    <row r="1105" s="40" customFormat="1"/>
    <row r="1106" s="40" customFormat="1"/>
    <row r="1107" s="40" customFormat="1"/>
    <row r="1108" s="40" customFormat="1"/>
    <row r="1109" s="40" customFormat="1"/>
    <row r="1110" s="40" customFormat="1"/>
    <row r="1111" s="40" customFormat="1"/>
    <row r="1112" s="40" customFormat="1"/>
    <row r="1113" s="40" customFormat="1"/>
    <row r="1114" s="40" customFormat="1"/>
    <row r="1115" s="40" customFormat="1"/>
    <row r="1116" s="40" customFormat="1"/>
    <row r="1117" s="40" customFormat="1"/>
    <row r="1118" s="40" customFormat="1"/>
    <row r="1119" s="40" customFormat="1"/>
    <row r="1120" s="40" customFormat="1"/>
    <row r="1121" s="40" customFormat="1"/>
    <row r="1122" s="40" customFormat="1"/>
    <row r="1123" s="40" customFormat="1"/>
  </sheetData>
  <sortState ref="A17:I83">
    <sortCondition ref="A17"/>
  </sortState>
  <mergeCells count="2">
    <mergeCell ref="A2:K2"/>
    <mergeCell ref="L12:M12"/>
  </mergeCells>
  <conditionalFormatting sqref="A2 B12:B13 B15:B224">
    <cfRule type="containsText" dxfId="48" priority="69" operator="containsText" text="CB">
      <formula>NOT(ISERROR(SEARCH("CB",A2)))</formula>
    </cfRule>
  </conditionalFormatting>
  <conditionalFormatting sqref="A2">
    <cfRule type="expression" dxfId="47" priority="68" stopIfTrue="1">
      <formula>$A2=""</formula>
    </cfRule>
  </conditionalFormatting>
  <conditionalFormatting sqref="K3:K224 J1:J1048576">
    <cfRule type="cellIs" dxfId="46" priority="66" operator="greaterThan">
      <formula>0</formula>
    </cfRule>
  </conditionalFormatting>
  <conditionalFormatting sqref="B1:B2 B12:B13 B15:B224">
    <cfRule type="containsText" dxfId="45" priority="60" operator="containsText" text="Virements émis">
      <formula>NOT(ISERROR(SEARCH("Virements émis",B1)))</formula>
    </cfRule>
    <cfRule type="containsText" dxfId="44" priority="61" operator="containsText" text="Vir">
      <formula>NOT(ISERROR(SEARCH("Vir",B1)))</formula>
    </cfRule>
    <cfRule type="containsText" dxfId="43" priority="62" operator="containsText" text="CB">
      <formula>NOT(ISERROR(SEARCH("CB",B1)))</formula>
    </cfRule>
    <cfRule type="containsText" dxfId="42" priority="63" operator="containsText" text="Pr">
      <formula>NOT(ISERROR(SEARCH("Pr",B1)))</formula>
    </cfRule>
    <cfRule type="containsText" dxfId="41" priority="64" operator="containsText" text="Chèques">
      <formula>NOT(ISERROR(SEARCH("Chèques",B1)))</formula>
    </cfRule>
  </conditionalFormatting>
  <conditionalFormatting sqref="D3:I13 D15:I224">
    <cfRule type="expression" dxfId="40" priority="57" stopIfTrue="1">
      <formula>$G3&gt;0</formula>
    </cfRule>
    <cfRule type="expression" dxfId="39" priority="58">
      <formula>$G3&lt;0</formula>
    </cfRule>
    <cfRule type="expression" dxfId="38" priority="59" stopIfTrue="1">
      <formula>$H3&gt;0</formula>
    </cfRule>
  </conditionalFormatting>
  <conditionalFormatting sqref="J1">
    <cfRule type="cellIs" dxfId="37" priority="53" operator="greaterThan">
      <formula>0</formula>
    </cfRule>
  </conditionalFormatting>
  <conditionalFormatting sqref="B1">
    <cfRule type="containsText" dxfId="36" priority="48" operator="containsText" text="Virements émis">
      <formula>NOT(ISERROR(SEARCH("Virements émis",B1)))</formula>
    </cfRule>
    <cfRule type="containsText" dxfId="35" priority="49" operator="containsText" text="Vir">
      <formula>NOT(ISERROR(SEARCH("Vir",B1)))</formula>
    </cfRule>
    <cfRule type="containsText" dxfId="34" priority="50" operator="containsText" text="CB">
      <formula>NOT(ISERROR(SEARCH("CB",B1)))</formula>
    </cfRule>
    <cfRule type="containsText" dxfId="33" priority="51" operator="containsText" text="Pr">
      <formula>NOT(ISERROR(SEARCH("Pr",B1)))</formula>
    </cfRule>
    <cfRule type="containsText" dxfId="32" priority="52" operator="containsText" text="Chèques">
      <formula>NOT(ISERROR(SEARCH("Chèques",B1)))</formula>
    </cfRule>
  </conditionalFormatting>
  <conditionalFormatting sqref="B3:B11">
    <cfRule type="containsText" dxfId="31" priority="34" operator="containsText" text="CB">
      <formula>NOT(ISERROR(SEARCH("CB",B3)))</formula>
    </cfRule>
  </conditionalFormatting>
  <conditionalFormatting sqref="A3:B3 B4:B13 B15:B224">
    <cfRule type="containsText" dxfId="30" priority="33" operator="containsText" text="Chèques">
      <formula>NOT(ISERROR(SEARCH("Chèques",A3)))</formula>
    </cfRule>
  </conditionalFormatting>
  <conditionalFormatting sqref="A4:B4">
    <cfRule type="containsText" dxfId="29" priority="32" operator="containsText" text="Crédits">
      <formula>NOT(ISERROR(SEARCH("Crédits",A4)))</formula>
    </cfRule>
  </conditionalFormatting>
  <conditionalFormatting sqref="B5 A5:A6">
    <cfRule type="containsText" dxfId="28" priority="31" operator="containsText" text="Prélèvements">
      <formula>NOT(ISERROR(SEARCH("Prélèvements",A5)))</formula>
    </cfRule>
  </conditionalFormatting>
  <conditionalFormatting sqref="B6 A6:A7">
    <cfRule type="containsText" dxfId="27" priority="28" operator="containsText" text="Retraits">
      <formula>NOT(ISERROR(SEARCH("Retraits",A6)))</formula>
    </cfRule>
    <cfRule type="containsText" dxfId="26" priority="29" operator="containsText" text="Retraits">
      <formula>NOT(ISERROR(SEARCH("Retraits",A6)))</formula>
    </cfRule>
    <cfRule type="containsText" dxfId="25" priority="30" operator="containsText" text="Retraits">
      <formula>NOT(ISERROR(SEARCH("Retraits",A6)))</formula>
    </cfRule>
  </conditionalFormatting>
  <conditionalFormatting sqref="A5">
    <cfRule type="containsText" dxfId="24" priority="27" operator="containsText" text="Dépôts DA">
      <formula>NOT(ISERROR(SEARCH("Dépôts DA",A5)))</formula>
    </cfRule>
  </conditionalFormatting>
  <conditionalFormatting sqref="I10">
    <cfRule type="colorScale" priority="26">
      <colorScale>
        <cfvo type="min"/>
        <cfvo type="max"/>
        <color rgb="FFFF7128"/>
        <color rgb="FFFFEF9C"/>
      </colorScale>
    </cfRule>
  </conditionalFormatting>
  <conditionalFormatting sqref="B3:B11">
    <cfRule type="containsText" dxfId="23" priority="21" operator="containsText" text="Virements émis">
      <formula>NOT(ISERROR(SEARCH("Virements émis",B3)))</formula>
    </cfRule>
    <cfRule type="containsText" dxfId="22" priority="22" operator="containsText" text="Vir">
      <formula>NOT(ISERROR(SEARCH("Vir",B3)))</formula>
    </cfRule>
    <cfRule type="containsText" dxfId="21" priority="23" operator="containsText" text="CB">
      <formula>NOT(ISERROR(SEARCH("CB",B3)))</formula>
    </cfRule>
    <cfRule type="containsText" dxfId="20" priority="24" operator="containsText" text="Pr">
      <formula>NOT(ISERROR(SEARCH("Pr",B3)))</formula>
    </cfRule>
    <cfRule type="containsText" dxfId="19" priority="25" operator="containsText" text="Chèques">
      <formula>NOT(ISERROR(SEARCH("Chèques",B3)))</formula>
    </cfRule>
  </conditionalFormatting>
  <conditionalFormatting sqref="A3:B13 A15:B224">
    <cfRule type="expression" dxfId="18" priority="19">
      <formula>$G3&lt;0</formula>
    </cfRule>
  </conditionalFormatting>
  <conditionalFormatting sqref="A3:I13 A15:B224 D15:I224 C4:C224">
    <cfRule type="expression" dxfId="17" priority="18" stopIfTrue="1">
      <formula>$G3&gt;0</formula>
    </cfRule>
    <cfRule type="expression" dxfId="16" priority="20" stopIfTrue="1">
      <formula>$H3&gt;0</formula>
    </cfRule>
  </conditionalFormatting>
  <conditionalFormatting sqref="A4:A9">
    <cfRule type="containsText" dxfId="15" priority="17" operator="containsText" text="Chèques">
      <formula>NOT(ISERROR(SEARCH("Chèques",A4)))</formula>
    </cfRule>
  </conditionalFormatting>
  <conditionalFormatting sqref="B14">
    <cfRule type="containsText" dxfId="14" priority="16" operator="containsText" text="CB">
      <formula>NOT(ISERROR(SEARCH("CB",B14)))</formula>
    </cfRule>
  </conditionalFormatting>
  <conditionalFormatting sqref="B14">
    <cfRule type="containsText" dxfId="13" priority="11" operator="containsText" text="Virements émis">
      <formula>NOT(ISERROR(SEARCH("Virements émis",B14)))</formula>
    </cfRule>
    <cfRule type="containsText" dxfId="12" priority="12" operator="containsText" text="Vir">
      <formula>NOT(ISERROR(SEARCH("Vir",B14)))</formula>
    </cfRule>
    <cfRule type="containsText" dxfId="11" priority="13" operator="containsText" text="CB">
      <formula>NOT(ISERROR(SEARCH("CB",B14)))</formula>
    </cfRule>
    <cfRule type="containsText" dxfId="10" priority="14" operator="containsText" text="Pr">
      <formula>NOT(ISERROR(SEARCH("Pr",B14)))</formula>
    </cfRule>
    <cfRule type="containsText" dxfId="9" priority="15" operator="containsText" text="Chèques">
      <formula>NOT(ISERROR(SEARCH("Chèques",B14)))</formula>
    </cfRule>
  </conditionalFormatting>
  <conditionalFormatting sqref="D14:I14">
    <cfRule type="expression" dxfId="8" priority="8" stopIfTrue="1">
      <formula>$G14&gt;0</formula>
    </cfRule>
    <cfRule type="expression" dxfId="7" priority="9">
      <formula>$G14&lt;0</formula>
    </cfRule>
    <cfRule type="expression" dxfId="6" priority="10" stopIfTrue="1">
      <formula>$H14&gt;0</formula>
    </cfRule>
  </conditionalFormatting>
  <conditionalFormatting sqref="B14">
    <cfRule type="containsText" dxfId="5" priority="7" operator="containsText" text="Chèques">
      <formula>NOT(ISERROR(SEARCH("Chèques",B14)))</formula>
    </cfRule>
  </conditionalFormatting>
  <conditionalFormatting sqref="A14:B14">
    <cfRule type="expression" dxfId="4" priority="5">
      <formula>$G14&lt;0</formula>
    </cfRule>
  </conditionalFormatting>
  <conditionalFormatting sqref="A14:B14 D14:I14">
    <cfRule type="expression" dxfId="3" priority="4" stopIfTrue="1">
      <formula>$G14&gt;0</formula>
    </cfRule>
    <cfRule type="expression" dxfId="2" priority="6" stopIfTrue="1">
      <formula>$H14&gt;0</formula>
    </cfRule>
  </conditionalFormatting>
  <conditionalFormatting sqref="M1">
    <cfRule type="cellIs" dxfId="1" priority="2" operator="greaterThan">
      <formula>0</formula>
    </cfRule>
    <cfRule type="cellIs" dxfId="0" priority="1" operator="lessThan">
      <formula>0</formula>
    </cfRule>
  </conditionalFormatting>
  <dataValidations count="1">
    <dataValidation type="list" allowBlank="1" showInputMessage="1" showErrorMessage="1" sqref="F3:F224" xr:uid="{00000000-0002-0000-0200-000000000000}">
      <formula1>OFFSET(CoinLibSec,1,MATCH(E3,OFFSET(CoinLibSec,0,0,1,100),0)-1,COUNTA(OFFSET(CoinLibSec,1,MATCH(E3,OFFSET(CoinLibSec,0,0,1,100),0)-1,100,1)),1)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1000000}">
          <x14:formula1>
            <xm:f>'Liste '!$A$3:$A$10</xm:f>
          </x14:formula1>
          <xm:sqref>B3:B224</xm:sqref>
        </x14:dataValidation>
        <x14:dataValidation type="list" allowBlank="1" showInputMessage="1" showErrorMessage="1" xr:uid="{00000000-0002-0000-0200-000002000000}">
          <x14:formula1>
            <xm:f>OFFSET(CoinLibPrinc,1,0,COUNTA('Liste '!$B$2:$B$99)-1,1)</xm:f>
          </x14:formula1>
          <xm:sqref>E3:E224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Liste </vt:lpstr>
      <vt:lpstr>Prélèvements et recettes M</vt:lpstr>
      <vt:lpstr>Jan</vt:lpstr>
      <vt:lpstr>Carte_Bleu</vt:lpstr>
      <vt:lpstr>CoinLibPrinc</vt:lpstr>
      <vt:lpstr>CoinLibSec</vt:lpstr>
      <vt:lpstr>Courses_Habillement_Divers</vt:lpstr>
      <vt:lpstr>Libellés_Principaux</vt:lpstr>
      <vt:lpstr>Mode_de_paiement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José-Véro</cp:lastModifiedBy>
  <dcterms:created xsi:type="dcterms:W3CDTF">2012-11-15T16:04:28Z</dcterms:created>
  <dcterms:modified xsi:type="dcterms:W3CDTF">2017-12-12T13:01:54Z</dcterms:modified>
</cp:coreProperties>
</file>