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28800" windowHeight="13020"/>
  </bookViews>
  <sheets>
    <sheet name="Feuil1" sheetId="3" r:id="rId1"/>
    <sheet name="Feuil2" sheetId="2" r:id="rId2"/>
  </sheets>
  <externalReferences>
    <externalReference r:id="rId3"/>
  </externalReferences>
  <definedNames>
    <definedName name="Numero_modelos">'[1]Liste des aricles'!$A$2:$A$1048576</definedName>
    <definedName name="Tableau_entier">'[1]Liste des aricles'!$A:$C</definedName>
    <definedName name="Tableau_entier2">Feuil2!$A$1:$C$32</definedName>
    <definedName name="Z_Cmpt">Feuil2!$N$15:$N$29</definedName>
    <definedName name="Z_Var1">Feuil2!$K$15:$K$29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1" i="2"/>
  <c r="L22"/>
  <c r="D22" i="3" s="1"/>
  <c r="L23" i="2"/>
  <c r="D23" i="3" s="1"/>
  <c r="L24" i="2"/>
  <c r="L25"/>
  <c r="L26"/>
  <c r="D26" i="3" s="1"/>
  <c r="L27" i="2"/>
  <c r="D27" i="3" s="1"/>
  <c r="L28" i="2"/>
  <c r="L29"/>
  <c r="D16" i="3"/>
  <c r="D17"/>
  <c r="D18"/>
  <c r="D19"/>
  <c r="D20"/>
  <c r="D21"/>
  <c r="D24"/>
  <c r="D25"/>
  <c r="D28"/>
  <c r="D29"/>
  <c r="D15"/>
  <c r="K16" i="2"/>
  <c r="K17"/>
  <c r="K18"/>
  <c r="K19"/>
  <c r="K20"/>
  <c r="K21"/>
  <c r="K22"/>
  <c r="K23"/>
  <c r="K24"/>
  <c r="K25"/>
  <c r="K26"/>
  <c r="K27"/>
  <c r="K28"/>
  <c r="K29"/>
  <c r="K15"/>
  <c r="I21"/>
  <c r="H23"/>
  <c r="J23" s="1"/>
  <c r="I23"/>
  <c r="H24"/>
  <c r="J24" s="1"/>
  <c r="I24"/>
  <c r="H25"/>
  <c r="J25" s="1"/>
  <c r="I25"/>
  <c r="H26"/>
  <c r="J26" s="1"/>
  <c r="I26"/>
  <c r="H27"/>
  <c r="J27" s="1"/>
  <c r="I27"/>
  <c r="H28"/>
  <c r="J28" s="1"/>
  <c r="I28"/>
  <c r="J17" l="1"/>
  <c r="J18"/>
  <c r="J21"/>
  <c r="J22"/>
  <c r="I22"/>
  <c r="H16"/>
  <c r="J16" s="1"/>
  <c r="H17"/>
  <c r="H18"/>
  <c r="H19"/>
  <c r="J19" s="1"/>
  <c r="H20"/>
  <c r="J20" s="1"/>
  <c r="H21"/>
  <c r="H22"/>
  <c r="H15"/>
  <c r="J15" s="1"/>
  <c r="G29" i="3"/>
  <c r="E29"/>
  <c r="C29"/>
  <c r="G28"/>
  <c r="E28"/>
  <c r="C28"/>
  <c r="G27"/>
  <c r="E27"/>
  <c r="C27"/>
  <c r="G26"/>
  <c r="E26"/>
  <c r="C26"/>
  <c r="G25"/>
  <c r="E25"/>
  <c r="C25"/>
  <c r="G24"/>
  <c r="E24"/>
  <c r="C24"/>
  <c r="G23"/>
  <c r="E23"/>
  <c r="C23"/>
  <c r="G22"/>
  <c r="E22"/>
  <c r="C22"/>
  <c r="G21"/>
  <c r="E21"/>
  <c r="C21"/>
  <c r="C20"/>
  <c r="I20" i="2" s="1"/>
  <c r="C19" i="3"/>
  <c r="I19" i="2" s="1"/>
  <c r="C18" i="3"/>
  <c r="G18" s="1"/>
  <c r="C17"/>
  <c r="I17" i="2" s="1"/>
  <c r="C16" i="3"/>
  <c r="E16" s="1"/>
  <c r="C15"/>
  <c r="E15" s="1"/>
  <c r="N4"/>
  <c r="B4"/>
  <c r="L18" i="2" l="1"/>
  <c r="L20"/>
  <c r="L19"/>
  <c r="G20" i="3"/>
  <c r="E20"/>
  <c r="G19"/>
  <c r="E19"/>
  <c r="L17" i="2"/>
  <c r="E17" i="3"/>
  <c r="L16" i="2"/>
  <c r="I18"/>
  <c r="I16"/>
  <c r="I15"/>
  <c r="L15"/>
  <c r="G15" i="3"/>
  <c r="G16"/>
  <c r="E18"/>
  <c r="G17"/>
</calcChain>
</file>

<file path=xl/sharedStrings.xml><?xml version="1.0" encoding="utf-8"?>
<sst xmlns="http://schemas.openxmlformats.org/spreadsheetml/2006/main" count="74" uniqueCount="54">
  <si>
    <t>N°</t>
  </si>
  <si>
    <t>$ Total</t>
  </si>
  <si>
    <t>AN2.1</t>
  </si>
  <si>
    <t>AN7.1</t>
  </si>
  <si>
    <t>AR3.1</t>
  </si>
  <si>
    <t>AR15.1</t>
  </si>
  <si>
    <t>AN1.1</t>
  </si>
  <si>
    <t>AN3.1</t>
  </si>
  <si>
    <t>AN4.1</t>
  </si>
  <si>
    <t>AN5.1</t>
  </si>
  <si>
    <t>AN6.1</t>
  </si>
  <si>
    <t>AN8.1</t>
  </si>
  <si>
    <t>-</t>
  </si>
  <si>
    <t>AN9.1</t>
  </si>
  <si>
    <t>AN10.1</t>
  </si>
  <si>
    <t>AN11.1</t>
  </si>
  <si>
    <t>AN12.1</t>
  </si>
  <si>
    <t>AN13.1</t>
  </si>
  <si>
    <t>AN14.1</t>
  </si>
  <si>
    <t>AN15.1</t>
  </si>
  <si>
    <t>N° modele</t>
  </si>
  <si>
    <t>Prix Unit.</t>
  </si>
  <si>
    <t>Qté</t>
  </si>
  <si>
    <t>Qté Vendu</t>
  </si>
  <si>
    <t>Prix total</t>
  </si>
  <si>
    <t>Pieces non vendu</t>
  </si>
  <si>
    <t>Tel:</t>
  </si>
  <si>
    <t>E-mail:</t>
  </si>
  <si>
    <t>AR1.1</t>
  </si>
  <si>
    <t>AR2.1</t>
  </si>
  <si>
    <t>AR4.1</t>
  </si>
  <si>
    <t>AR5.1</t>
  </si>
  <si>
    <t>AR6.1</t>
  </si>
  <si>
    <t>AR7.1</t>
  </si>
  <si>
    <t>AR8.1</t>
  </si>
  <si>
    <t>AR9.1</t>
  </si>
  <si>
    <t>AR10.1</t>
  </si>
  <si>
    <t>AR11.1</t>
  </si>
  <si>
    <t>AR12.1</t>
  </si>
  <si>
    <t>AR13.1</t>
  </si>
  <si>
    <t>AR14.1</t>
  </si>
  <si>
    <t>Commande boutique</t>
  </si>
  <si>
    <t>Stock dispo</t>
  </si>
  <si>
    <t>N° modeles</t>
  </si>
  <si>
    <t>Modèles Vendu</t>
  </si>
  <si>
    <t>Nom:</t>
  </si>
  <si>
    <t>Date:</t>
  </si>
  <si>
    <t>N° de note:</t>
  </si>
  <si>
    <t>Dir</t>
  </si>
  <si>
    <t>Résumer de la feuille1 avec gestion des stocks</t>
  </si>
  <si>
    <t>Qté Initial</t>
  </si>
  <si>
    <t>TABLEAU DE REF.</t>
  </si>
  <si>
    <t>j'aimerai que les sommes affichées automatiquement dans cette colonne restent en l'état après effacement de F15:F29 en feuille1 jusqu'aux prochains calcules qui viendront s'ajouter à ceux déjà existant</t>
  </si>
  <si>
    <t>Bouton effacer</t>
  </si>
</sst>
</file>

<file path=xl/styles.xml><?xml version="1.0" encoding="utf-8"?>
<styleSheet xmlns="http://schemas.openxmlformats.org/spreadsheetml/2006/main">
  <numFmts count="1">
    <numFmt numFmtId="164" formatCode="_-[$$-409]* #,##0.00_ ;_-[$$-409]* \-#,##0.00\ ;_-[$$-409]* &quot;-&quot;??_ ;_-@_ "/>
  </numFmts>
  <fonts count="13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FF000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ashed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/>
      <right/>
      <top style="dashed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112">
    <xf numFmtId="0" fontId="0" fillId="0" borderId="0" xfId="0"/>
    <xf numFmtId="0" fontId="0" fillId="0" borderId="9" xfId="0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164" fontId="2" fillId="0" borderId="10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164" fontId="0" fillId="4" borderId="16" xfId="0" applyNumberForma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  <xf numFmtId="164" fontId="2" fillId="4" borderId="17" xfId="0" applyNumberFormat="1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0" fontId="5" fillId="6" borderId="14" xfId="0" applyFont="1" applyFill="1" applyBorder="1" applyAlignment="1">
      <alignment horizontal="center" vertical="center"/>
    </xf>
    <xf numFmtId="164" fontId="2" fillId="6" borderId="17" xfId="0" applyNumberFormat="1" applyFont="1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Border="1" applyAlignment="1">
      <alignment horizontal="left"/>
    </xf>
    <xf numFmtId="0" fontId="7" fillId="0" borderId="0" xfId="0" applyFont="1" applyBorder="1" applyAlignment="1">
      <alignment horizontal="center"/>
    </xf>
    <xf numFmtId="0" fontId="8" fillId="0" borderId="0" xfId="0" applyFont="1" applyBorder="1" applyAlignment="1">
      <alignment horizontal="left" vertical="center"/>
    </xf>
    <xf numFmtId="14" fontId="2" fillId="0" borderId="21" xfId="0" applyNumberFormat="1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horizontal="right" vertical="center"/>
    </xf>
    <xf numFmtId="0" fontId="2" fillId="0" borderId="21" xfId="0" applyFont="1" applyBorder="1" applyAlignment="1">
      <alignment horizontal="center" vertical="center" wrapText="1"/>
    </xf>
    <xf numFmtId="0" fontId="8" fillId="0" borderId="0" xfId="0" applyFont="1" applyAlignment="1">
      <alignment horizontal="right"/>
    </xf>
    <xf numFmtId="0" fontId="8" fillId="0" borderId="0" xfId="0" applyFont="1" applyBorder="1" applyAlignment="1">
      <alignment horizontal="right" vertical="center"/>
    </xf>
    <xf numFmtId="0" fontId="8" fillId="0" borderId="0" xfId="0" applyFont="1" applyFill="1" applyBorder="1" applyAlignment="1">
      <alignment horizontal="right" vertical="center"/>
    </xf>
    <xf numFmtId="0" fontId="2" fillId="0" borderId="22" xfId="0" applyFon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0" fontId="0" fillId="7" borderId="19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" fillId="8" borderId="11" xfId="0" applyFont="1" applyFill="1" applyBorder="1" applyAlignment="1">
      <alignment horizontal="center" vertical="center"/>
    </xf>
    <xf numFmtId="0" fontId="1" fillId="8" borderId="15" xfId="0" applyFont="1" applyFill="1" applyBorder="1" applyAlignment="1">
      <alignment horizontal="center" vertical="center"/>
    </xf>
    <xf numFmtId="0" fontId="2" fillId="7" borderId="10" xfId="0" applyFont="1" applyFill="1" applyBorder="1" applyAlignment="1">
      <alignment horizontal="center" vertical="center"/>
    </xf>
    <xf numFmtId="0" fontId="2" fillId="7" borderId="11" xfId="0" applyFont="1" applyFill="1" applyBorder="1" applyAlignment="1">
      <alignment horizontal="center" vertical="center"/>
    </xf>
    <xf numFmtId="0" fontId="2" fillId="7" borderId="12" xfId="0" applyFont="1" applyFill="1" applyBorder="1" applyAlignment="1">
      <alignment horizontal="center" vertical="center"/>
    </xf>
    <xf numFmtId="0" fontId="2" fillId="7" borderId="25" xfId="0" applyFont="1" applyFill="1" applyBorder="1" applyAlignment="1">
      <alignment horizontal="center" vertical="center"/>
    </xf>
    <xf numFmtId="0" fontId="2" fillId="7" borderId="26" xfId="0" applyFont="1" applyFill="1" applyBorder="1" applyAlignment="1">
      <alignment horizontal="center" vertical="center"/>
    </xf>
    <xf numFmtId="0" fontId="2" fillId="7" borderId="27" xfId="0" applyFont="1" applyFill="1" applyBorder="1" applyAlignment="1">
      <alignment horizontal="center" vertical="center"/>
    </xf>
    <xf numFmtId="0" fontId="0" fillId="7" borderId="18" xfId="0" applyFill="1" applyBorder="1" applyAlignment="1">
      <alignment horizontal="center" vertical="center"/>
    </xf>
    <xf numFmtId="0" fontId="0" fillId="7" borderId="20" xfId="0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2" fillId="0" borderId="22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9" fillId="0" borderId="23" xfId="1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9" fillId="0" borderId="21" xfId="1" applyBorder="1" applyAlignment="1">
      <alignment horizontal="left" vertical="center"/>
    </xf>
    <xf numFmtId="0" fontId="2" fillId="0" borderId="2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1" xfId="0" applyFont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7" fillId="0" borderId="32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1" fillId="8" borderId="26" xfId="0" applyFont="1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1" fillId="8" borderId="31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76200</xdr:colOff>
      <xdr:row>0</xdr:row>
      <xdr:rowOff>19050</xdr:rowOff>
    </xdr:from>
    <xdr:to>
      <xdr:col>8</xdr:col>
      <xdr:colOff>666750</xdr:colOff>
      <xdr:row>1</xdr:row>
      <xdr:rowOff>133350</xdr:rowOff>
    </xdr:to>
    <xdr:sp macro="" textlink="">
      <xdr:nvSpPr>
        <xdr:cNvPr id="2" name="Flèche gauche 1"/>
        <xdr:cNvSpPr/>
      </xdr:nvSpPr>
      <xdr:spPr>
        <a:xfrm>
          <a:off x="5410200" y="19050"/>
          <a:ext cx="1352550" cy="304800"/>
        </a:xfrm>
        <a:prstGeom prst="leftArrow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714375</xdr:colOff>
      <xdr:row>11</xdr:row>
      <xdr:rowOff>123825</xdr:rowOff>
    </xdr:from>
    <xdr:to>
      <xdr:col>19</xdr:col>
      <xdr:colOff>219075</xdr:colOff>
      <xdr:row>22</xdr:row>
      <xdr:rowOff>123825</xdr:rowOff>
    </xdr:to>
    <xdr:sp macro="" textlink="">
      <xdr:nvSpPr>
        <xdr:cNvPr id="3" name="ZoneTexte 2"/>
        <xdr:cNvSpPr txBox="1"/>
      </xdr:nvSpPr>
      <xdr:spPr>
        <a:xfrm>
          <a:off x="9096375" y="2286000"/>
          <a:ext cx="5657850" cy="2114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600"/>
            <a:t>Le contenu de la colonne</a:t>
          </a:r>
          <a:r>
            <a:rPr lang="fr-FR" sz="1600" baseline="0"/>
            <a:t> D, doit être mis à jour automatiquement à partir de la colonne L de la feuil2, pour que l'utilisateur soit informer du nombre de piéces disponible au stock.</a:t>
          </a:r>
        </a:p>
        <a:p>
          <a:r>
            <a:rPr lang="fr-FR" sz="1600" baseline="0"/>
            <a:t>en D15  =Feuil2!L15 et tire vers le bas jusqu'à D29</a:t>
          </a:r>
          <a:endParaRPr lang="fr-FR" sz="16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180975</xdr:colOff>
      <xdr:row>0</xdr:row>
      <xdr:rowOff>114300</xdr:rowOff>
    </xdr:from>
    <xdr:to>
      <xdr:col>3</xdr:col>
      <xdr:colOff>495300</xdr:colOff>
      <xdr:row>32</xdr:row>
      <xdr:rowOff>0</xdr:rowOff>
    </xdr:to>
    <xdr:sp macro="" textlink="">
      <xdr:nvSpPr>
        <xdr:cNvPr id="2" name="Accolade fermante 1"/>
        <xdr:cNvSpPr/>
      </xdr:nvSpPr>
      <xdr:spPr>
        <a:xfrm>
          <a:off x="2466975" y="114300"/>
          <a:ext cx="314325" cy="6029325"/>
        </a:xfrm>
        <a:prstGeom prst="rightBrace">
          <a:avLst/>
        </a:prstGeom>
        <a:ln>
          <a:solidFill>
            <a:srgbClr val="C00000"/>
          </a:solidFill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552450</xdr:colOff>
      <xdr:row>21</xdr:row>
      <xdr:rowOff>76200</xdr:rowOff>
    </xdr:from>
    <xdr:to>
      <xdr:col>16</xdr:col>
      <xdr:colOff>285750</xdr:colOff>
      <xdr:row>24</xdr:row>
      <xdr:rowOff>133350</xdr:rowOff>
    </xdr:to>
    <xdr:sp macro="" textlink="">
      <xdr:nvSpPr>
        <xdr:cNvPr id="3" name="Flèche vers le haut 2"/>
        <xdr:cNvSpPr/>
      </xdr:nvSpPr>
      <xdr:spPr>
        <a:xfrm>
          <a:off x="11934825" y="4133850"/>
          <a:ext cx="495300" cy="6381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adhel/AppData/Local/Temp/Tableau%20test%20Gestion%20point%20de%20vente%20&amp;%20Commissions%20avec%20macro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ableau de bord"/>
      <sheetName val="Liste des aricles"/>
      <sheetName val="Lista de Municipios de NL"/>
      <sheetName val="Tableau test Gestion point de v"/>
    </sheetNames>
    <sheetDataSet>
      <sheetData sheetId="0"/>
      <sheetData sheetId="1">
        <row r="1">
          <cell r="A1" t="str">
            <v>N° modelos</v>
          </cell>
          <cell r="B1" t="str">
            <v>Precio Unit.</v>
          </cell>
          <cell r="C1" t="str">
            <v>Cantidad</v>
          </cell>
        </row>
        <row r="2">
          <cell r="A2" t="str">
            <v>AN1.1</v>
          </cell>
          <cell r="B2">
            <v>75</v>
          </cell>
          <cell r="C2">
            <v>200</v>
          </cell>
        </row>
        <row r="3">
          <cell r="A3" t="str">
            <v>AN2.1</v>
          </cell>
          <cell r="B3">
            <v>100</v>
          </cell>
          <cell r="C3">
            <v>30</v>
          </cell>
        </row>
        <row r="4">
          <cell r="A4" t="str">
            <v>AN3.1</v>
          </cell>
          <cell r="B4">
            <v>125</v>
          </cell>
          <cell r="C4">
            <v>40</v>
          </cell>
        </row>
        <row r="5">
          <cell r="A5" t="str">
            <v>AN4.1</v>
          </cell>
          <cell r="B5">
            <v>140</v>
          </cell>
          <cell r="C5">
            <v>15</v>
          </cell>
        </row>
        <row r="6">
          <cell r="A6" t="str">
            <v>AN5.1</v>
          </cell>
          <cell r="B6">
            <v>175</v>
          </cell>
          <cell r="C6">
            <v>16</v>
          </cell>
        </row>
        <row r="7">
          <cell r="A7" t="str">
            <v>AN6.1</v>
          </cell>
          <cell r="B7">
            <v>180</v>
          </cell>
          <cell r="C7">
            <v>8</v>
          </cell>
        </row>
        <row r="8">
          <cell r="A8" t="str">
            <v>AN7.1</v>
          </cell>
          <cell r="B8">
            <v>200</v>
          </cell>
          <cell r="C8">
            <v>9</v>
          </cell>
        </row>
        <row r="9">
          <cell r="A9" t="str">
            <v>AN8.1</v>
          </cell>
          <cell r="B9" t="str">
            <v>-</v>
          </cell>
          <cell r="C9">
            <v>1</v>
          </cell>
        </row>
        <row r="10">
          <cell r="A10" t="str">
            <v>AN9.1</v>
          </cell>
          <cell r="B10" t="str">
            <v>-</v>
          </cell>
          <cell r="C10">
            <v>1</v>
          </cell>
        </row>
        <row r="11">
          <cell r="A11" t="str">
            <v>AN10.1</v>
          </cell>
          <cell r="B11" t="str">
            <v>-</v>
          </cell>
          <cell r="C11">
            <v>1</v>
          </cell>
        </row>
        <row r="12">
          <cell r="A12" t="str">
            <v>AN11.1</v>
          </cell>
          <cell r="B12" t="str">
            <v>-</v>
          </cell>
          <cell r="C12">
            <v>1</v>
          </cell>
        </row>
        <row r="13">
          <cell r="A13" t="str">
            <v>AN12.1</v>
          </cell>
          <cell r="B13" t="str">
            <v>-</v>
          </cell>
          <cell r="C13">
            <v>1</v>
          </cell>
        </row>
        <row r="14">
          <cell r="A14" t="str">
            <v>AN13.1</v>
          </cell>
          <cell r="B14" t="str">
            <v>-</v>
          </cell>
          <cell r="C14">
            <v>1</v>
          </cell>
        </row>
        <row r="15">
          <cell r="A15" t="str">
            <v>AN14.1</v>
          </cell>
          <cell r="B15" t="str">
            <v>-</v>
          </cell>
          <cell r="C15">
            <v>1</v>
          </cell>
        </row>
        <row r="16">
          <cell r="A16" t="str">
            <v>AN15.1</v>
          </cell>
          <cell r="B16" t="str">
            <v>-</v>
          </cell>
          <cell r="C16">
            <v>1</v>
          </cell>
        </row>
        <row r="18">
          <cell r="A18" t="str">
            <v>AR1.1</v>
          </cell>
          <cell r="B18">
            <v>25</v>
          </cell>
          <cell r="C18">
            <v>1</v>
          </cell>
        </row>
        <row r="19">
          <cell r="A19" t="str">
            <v>AR2.1</v>
          </cell>
          <cell r="B19">
            <v>30</v>
          </cell>
          <cell r="C19">
            <v>1</v>
          </cell>
        </row>
        <row r="20">
          <cell r="A20" t="str">
            <v>AR3.1</v>
          </cell>
          <cell r="B20">
            <v>36</v>
          </cell>
          <cell r="C20">
            <v>20</v>
          </cell>
        </row>
        <row r="21">
          <cell r="A21" t="str">
            <v>AR4.1</v>
          </cell>
          <cell r="B21">
            <v>45</v>
          </cell>
          <cell r="C21">
            <v>1</v>
          </cell>
        </row>
        <row r="22">
          <cell r="A22" t="str">
            <v>AR5.1</v>
          </cell>
          <cell r="B22">
            <v>55</v>
          </cell>
          <cell r="C22">
            <v>1</v>
          </cell>
        </row>
        <row r="23">
          <cell r="A23" t="str">
            <v>AR6.1</v>
          </cell>
          <cell r="B23">
            <v>65</v>
          </cell>
          <cell r="C23">
            <v>1</v>
          </cell>
        </row>
        <row r="24">
          <cell r="A24" t="str">
            <v>AR7.1</v>
          </cell>
          <cell r="B24">
            <v>70</v>
          </cell>
          <cell r="C24">
            <v>1</v>
          </cell>
        </row>
        <row r="25">
          <cell r="A25" t="str">
            <v>AR8.1</v>
          </cell>
          <cell r="B25">
            <v>75</v>
          </cell>
          <cell r="C25">
            <v>1</v>
          </cell>
        </row>
        <row r="26">
          <cell r="A26" t="str">
            <v>AR9.1</v>
          </cell>
          <cell r="B26">
            <v>95</v>
          </cell>
          <cell r="C26">
            <v>1</v>
          </cell>
        </row>
        <row r="27">
          <cell r="A27" t="str">
            <v>AR10.1</v>
          </cell>
          <cell r="B27">
            <v>110</v>
          </cell>
          <cell r="C27">
            <v>1</v>
          </cell>
        </row>
        <row r="28">
          <cell r="A28" t="str">
            <v>AR11.1</v>
          </cell>
          <cell r="B28">
            <v>115</v>
          </cell>
          <cell r="C28">
            <v>1</v>
          </cell>
        </row>
        <row r="29">
          <cell r="A29" t="str">
            <v>AR12.1</v>
          </cell>
          <cell r="B29">
            <v>130</v>
          </cell>
          <cell r="C29">
            <v>1</v>
          </cell>
        </row>
        <row r="30">
          <cell r="A30" t="str">
            <v>AR13.1</v>
          </cell>
          <cell r="B30">
            <v>140</v>
          </cell>
          <cell r="C30">
            <v>1</v>
          </cell>
        </row>
        <row r="31">
          <cell r="A31" t="str">
            <v>AR14.1</v>
          </cell>
          <cell r="B31">
            <v>170</v>
          </cell>
          <cell r="C31">
            <v>1</v>
          </cell>
        </row>
        <row r="32">
          <cell r="A32" t="str">
            <v>AR15.1</v>
          </cell>
          <cell r="B32">
            <v>180</v>
          </cell>
          <cell r="C32">
            <v>1</v>
          </cell>
        </row>
        <row r="34">
          <cell r="A34" t="str">
            <v>C1.1</v>
          </cell>
          <cell r="B34">
            <v>135</v>
          </cell>
          <cell r="C34">
            <v>1</v>
          </cell>
        </row>
        <row r="35">
          <cell r="A35" t="str">
            <v>C2.1</v>
          </cell>
          <cell r="B35">
            <v>140</v>
          </cell>
          <cell r="C35">
            <v>1</v>
          </cell>
        </row>
        <row r="36">
          <cell r="A36" t="str">
            <v>C3.1</v>
          </cell>
          <cell r="B36">
            <v>150</v>
          </cell>
          <cell r="C36">
            <v>1</v>
          </cell>
        </row>
        <row r="37">
          <cell r="A37" t="str">
            <v>C4.1</v>
          </cell>
          <cell r="B37">
            <v>160</v>
          </cell>
          <cell r="C37">
            <v>1</v>
          </cell>
        </row>
        <row r="38">
          <cell r="A38" t="str">
            <v>C5.1</v>
          </cell>
          <cell r="B38">
            <v>170</v>
          </cell>
          <cell r="C38">
            <v>1</v>
          </cell>
        </row>
        <row r="39">
          <cell r="A39" t="str">
            <v>C6.1</v>
          </cell>
          <cell r="B39">
            <v>175</v>
          </cell>
          <cell r="C39">
            <v>1</v>
          </cell>
        </row>
        <row r="40">
          <cell r="A40" t="str">
            <v>C7.1</v>
          </cell>
          <cell r="B40">
            <v>185</v>
          </cell>
          <cell r="C40">
            <v>1</v>
          </cell>
        </row>
        <row r="41">
          <cell r="A41" t="str">
            <v>C8.1</v>
          </cell>
          <cell r="B41" t="str">
            <v>-</v>
          </cell>
          <cell r="C41">
            <v>1</v>
          </cell>
        </row>
        <row r="42">
          <cell r="A42" t="str">
            <v>C9.1</v>
          </cell>
          <cell r="B42" t="str">
            <v>-</v>
          </cell>
          <cell r="C42">
            <v>1</v>
          </cell>
        </row>
        <row r="43">
          <cell r="A43" t="str">
            <v>C10.1</v>
          </cell>
          <cell r="B43" t="str">
            <v>-</v>
          </cell>
          <cell r="C43">
            <v>1</v>
          </cell>
        </row>
        <row r="44">
          <cell r="A44" t="str">
            <v>C11.1</v>
          </cell>
          <cell r="B44" t="str">
            <v>-</v>
          </cell>
          <cell r="C44">
            <v>1</v>
          </cell>
        </row>
        <row r="45">
          <cell r="A45" t="str">
            <v>C12.1</v>
          </cell>
          <cell r="B45" t="str">
            <v>-</v>
          </cell>
          <cell r="C45">
            <v>1</v>
          </cell>
        </row>
        <row r="46">
          <cell r="A46" t="str">
            <v>C13.1</v>
          </cell>
          <cell r="B46" t="str">
            <v>-</v>
          </cell>
          <cell r="C46">
            <v>1</v>
          </cell>
        </row>
        <row r="47">
          <cell r="A47" t="str">
            <v>C14.1</v>
          </cell>
          <cell r="B47" t="str">
            <v>-</v>
          </cell>
          <cell r="C47">
            <v>1</v>
          </cell>
        </row>
        <row r="48">
          <cell r="A48" t="str">
            <v>C15.1</v>
          </cell>
          <cell r="B48" t="str">
            <v>-</v>
          </cell>
          <cell r="C48">
            <v>1</v>
          </cell>
        </row>
        <row r="50">
          <cell r="A50" t="str">
            <v>D1.1</v>
          </cell>
          <cell r="B50">
            <v>40</v>
          </cell>
          <cell r="C50">
            <v>1</v>
          </cell>
        </row>
        <row r="51">
          <cell r="A51" t="str">
            <v>D2.1</v>
          </cell>
          <cell r="B51">
            <v>50</v>
          </cell>
          <cell r="C51">
            <v>1</v>
          </cell>
        </row>
        <row r="52">
          <cell r="A52" t="str">
            <v>D3.1</v>
          </cell>
          <cell r="B52">
            <v>60</v>
          </cell>
          <cell r="C52">
            <v>1</v>
          </cell>
        </row>
        <row r="53">
          <cell r="A53" t="str">
            <v>D4.1</v>
          </cell>
          <cell r="B53">
            <v>70</v>
          </cell>
          <cell r="C53">
            <v>1</v>
          </cell>
        </row>
        <row r="54">
          <cell r="A54" t="str">
            <v>D5.1</v>
          </cell>
          <cell r="B54">
            <v>90</v>
          </cell>
          <cell r="C54">
            <v>1</v>
          </cell>
        </row>
        <row r="55">
          <cell r="A55" t="str">
            <v>D6.1</v>
          </cell>
          <cell r="B55" t="str">
            <v>-</v>
          </cell>
          <cell r="C55">
            <v>1</v>
          </cell>
        </row>
        <row r="56">
          <cell r="A56" t="str">
            <v>D7.1</v>
          </cell>
          <cell r="B56" t="str">
            <v>-</v>
          </cell>
          <cell r="C56">
            <v>1</v>
          </cell>
        </row>
        <row r="57">
          <cell r="A57" t="str">
            <v>D8.1</v>
          </cell>
          <cell r="B57" t="str">
            <v>-</v>
          </cell>
          <cell r="C57">
            <v>1</v>
          </cell>
        </row>
        <row r="58">
          <cell r="A58" t="str">
            <v>D9.1</v>
          </cell>
          <cell r="B58" t="str">
            <v>-</v>
          </cell>
          <cell r="C58">
            <v>1</v>
          </cell>
        </row>
        <row r="59">
          <cell r="A59" t="str">
            <v>D10.1</v>
          </cell>
          <cell r="B59" t="str">
            <v>-</v>
          </cell>
          <cell r="C59">
            <v>1</v>
          </cell>
        </row>
        <row r="60">
          <cell r="A60" t="str">
            <v>D11.1</v>
          </cell>
          <cell r="B60" t="str">
            <v>-</v>
          </cell>
          <cell r="C60">
            <v>1</v>
          </cell>
        </row>
        <row r="61">
          <cell r="A61" t="str">
            <v>D12.1</v>
          </cell>
          <cell r="B61">
            <v>500</v>
          </cell>
          <cell r="C61">
            <v>50</v>
          </cell>
        </row>
        <row r="62">
          <cell r="A62" t="str">
            <v>D13.1</v>
          </cell>
          <cell r="B62" t="str">
            <v>-</v>
          </cell>
          <cell r="C62">
            <v>1</v>
          </cell>
        </row>
        <row r="63">
          <cell r="A63" t="str">
            <v>D14.1</v>
          </cell>
          <cell r="B63" t="str">
            <v>-</v>
          </cell>
          <cell r="C63">
            <v>1</v>
          </cell>
        </row>
        <row r="64">
          <cell r="A64" t="str">
            <v>D15.1</v>
          </cell>
          <cell r="B64" t="str">
            <v>-</v>
          </cell>
          <cell r="C64">
            <v>1</v>
          </cell>
        </row>
        <row r="66">
          <cell r="A66" t="str">
            <v>J1.1</v>
          </cell>
          <cell r="B66">
            <v>160</v>
          </cell>
          <cell r="C66">
            <v>1</v>
          </cell>
        </row>
        <row r="67">
          <cell r="A67" t="str">
            <v>J2.1</v>
          </cell>
          <cell r="B67">
            <v>170</v>
          </cell>
          <cell r="C67">
            <v>1</v>
          </cell>
        </row>
        <row r="68">
          <cell r="A68" t="str">
            <v>J3.1</v>
          </cell>
          <cell r="B68">
            <v>220</v>
          </cell>
          <cell r="C68">
            <v>1</v>
          </cell>
        </row>
        <row r="69">
          <cell r="A69" t="str">
            <v>J4.1</v>
          </cell>
          <cell r="B69">
            <v>185</v>
          </cell>
          <cell r="C69">
            <v>1</v>
          </cell>
        </row>
        <row r="70">
          <cell r="A70" t="str">
            <v>J5.1</v>
          </cell>
          <cell r="B70">
            <v>200</v>
          </cell>
          <cell r="C70">
            <v>1</v>
          </cell>
        </row>
        <row r="71">
          <cell r="A71" t="str">
            <v>J6.1</v>
          </cell>
          <cell r="B71">
            <v>300</v>
          </cell>
          <cell r="C71">
            <v>1</v>
          </cell>
        </row>
        <row r="72">
          <cell r="A72" t="str">
            <v>J7.1</v>
          </cell>
          <cell r="B72">
            <v>350</v>
          </cell>
          <cell r="C72">
            <v>1</v>
          </cell>
        </row>
        <row r="73">
          <cell r="A73" t="str">
            <v>J8.1</v>
          </cell>
          <cell r="B73">
            <v>400</v>
          </cell>
          <cell r="C73">
            <v>1</v>
          </cell>
        </row>
        <row r="74">
          <cell r="A74" t="str">
            <v>J9.1</v>
          </cell>
          <cell r="B74">
            <v>100</v>
          </cell>
          <cell r="C74">
            <v>1</v>
          </cell>
        </row>
        <row r="75">
          <cell r="A75" t="str">
            <v>J10.1</v>
          </cell>
          <cell r="B75">
            <v>102</v>
          </cell>
          <cell r="C75">
            <v>10</v>
          </cell>
        </row>
        <row r="76">
          <cell r="A76" t="str">
            <v>J11.1</v>
          </cell>
          <cell r="B76" t="str">
            <v>-</v>
          </cell>
          <cell r="C76">
            <v>1</v>
          </cell>
        </row>
        <row r="77">
          <cell r="A77" t="str">
            <v>J12.1</v>
          </cell>
          <cell r="B77" t="str">
            <v>-</v>
          </cell>
          <cell r="C77">
            <v>1</v>
          </cell>
        </row>
        <row r="78">
          <cell r="A78" t="str">
            <v>J13.1</v>
          </cell>
          <cell r="B78" t="str">
            <v>-</v>
          </cell>
          <cell r="C78">
            <v>1</v>
          </cell>
        </row>
        <row r="79">
          <cell r="A79" t="str">
            <v>J14.1</v>
          </cell>
          <cell r="B79" t="str">
            <v>-</v>
          </cell>
          <cell r="C79">
            <v>1</v>
          </cell>
        </row>
        <row r="80">
          <cell r="A80" t="str">
            <v>J15.1</v>
          </cell>
          <cell r="B80" t="str">
            <v>-</v>
          </cell>
          <cell r="C80">
            <v>1</v>
          </cell>
        </row>
        <row r="82">
          <cell r="A82" t="str">
            <v>P1.1</v>
          </cell>
          <cell r="B82">
            <v>110</v>
          </cell>
          <cell r="C82">
            <v>1</v>
          </cell>
        </row>
        <row r="83">
          <cell r="A83" t="str">
            <v>P2.1</v>
          </cell>
          <cell r="B83">
            <v>120</v>
          </cell>
          <cell r="C83">
            <v>1</v>
          </cell>
        </row>
        <row r="84">
          <cell r="A84" t="str">
            <v>P3.1</v>
          </cell>
          <cell r="B84">
            <v>150</v>
          </cell>
          <cell r="C84">
            <v>1</v>
          </cell>
        </row>
        <row r="85">
          <cell r="A85" t="str">
            <v>P4.1</v>
          </cell>
          <cell r="B85">
            <v>250</v>
          </cell>
          <cell r="C85">
            <v>1</v>
          </cell>
        </row>
        <row r="86">
          <cell r="A86" t="str">
            <v>P5.1</v>
          </cell>
          <cell r="B86">
            <v>175</v>
          </cell>
          <cell r="C86">
            <v>1</v>
          </cell>
        </row>
        <row r="87">
          <cell r="A87" t="str">
            <v>P6.1</v>
          </cell>
          <cell r="B87">
            <v>200</v>
          </cell>
          <cell r="C87">
            <v>1</v>
          </cell>
        </row>
        <row r="88">
          <cell r="A88" t="str">
            <v>P7.1</v>
          </cell>
          <cell r="B88" t="str">
            <v>-</v>
          </cell>
          <cell r="C88">
            <v>1</v>
          </cell>
        </row>
        <row r="89">
          <cell r="A89" t="str">
            <v>P8.1</v>
          </cell>
          <cell r="B89" t="str">
            <v>-</v>
          </cell>
          <cell r="C89">
            <v>1</v>
          </cell>
        </row>
        <row r="90">
          <cell r="A90" t="str">
            <v>P9.1</v>
          </cell>
          <cell r="B90" t="str">
            <v>-</v>
          </cell>
          <cell r="C90">
            <v>1</v>
          </cell>
        </row>
        <row r="91">
          <cell r="A91" t="str">
            <v>P10.1</v>
          </cell>
          <cell r="B91" t="str">
            <v>-</v>
          </cell>
          <cell r="C91">
            <v>1</v>
          </cell>
        </row>
        <row r="92">
          <cell r="A92" t="str">
            <v>P11.1</v>
          </cell>
          <cell r="B92" t="str">
            <v>-</v>
          </cell>
          <cell r="C92">
            <v>1</v>
          </cell>
        </row>
        <row r="93">
          <cell r="A93" t="str">
            <v>P12.1</v>
          </cell>
          <cell r="B93" t="str">
            <v>-</v>
          </cell>
          <cell r="C93">
            <v>1</v>
          </cell>
        </row>
        <row r="94">
          <cell r="A94" t="str">
            <v>P13.1</v>
          </cell>
          <cell r="B94" t="str">
            <v>-</v>
          </cell>
          <cell r="C94">
            <v>1</v>
          </cell>
        </row>
        <row r="95">
          <cell r="A95" t="str">
            <v>P14.1</v>
          </cell>
          <cell r="B95" t="str">
            <v>-</v>
          </cell>
          <cell r="C95">
            <v>1</v>
          </cell>
        </row>
        <row r="96">
          <cell r="A96" t="str">
            <v>P15.1</v>
          </cell>
          <cell r="B96" t="str">
            <v>-</v>
          </cell>
          <cell r="C96">
            <v>1</v>
          </cell>
        </row>
        <row r="98">
          <cell r="A98" t="str">
            <v>R1.1</v>
          </cell>
          <cell r="B98">
            <v>450</v>
          </cell>
          <cell r="C98">
            <v>1</v>
          </cell>
        </row>
        <row r="99">
          <cell r="A99" t="str">
            <v>R2.1</v>
          </cell>
          <cell r="B99">
            <v>550</v>
          </cell>
          <cell r="C99">
            <v>1</v>
          </cell>
        </row>
        <row r="100">
          <cell r="A100" t="str">
            <v>R3.1</v>
          </cell>
          <cell r="B100" t="str">
            <v>-</v>
          </cell>
          <cell r="C100">
            <v>1</v>
          </cell>
        </row>
        <row r="101">
          <cell r="A101" t="str">
            <v>R4.1</v>
          </cell>
          <cell r="B101" t="str">
            <v>-</v>
          </cell>
          <cell r="C101">
            <v>1</v>
          </cell>
        </row>
        <row r="102">
          <cell r="A102" t="str">
            <v>R5.1</v>
          </cell>
          <cell r="B102" t="str">
            <v>-</v>
          </cell>
          <cell r="C102">
            <v>1</v>
          </cell>
        </row>
        <row r="103">
          <cell r="A103" t="str">
            <v>R6.1</v>
          </cell>
          <cell r="B103" t="str">
            <v>-</v>
          </cell>
          <cell r="C103">
            <v>1</v>
          </cell>
        </row>
        <row r="104">
          <cell r="A104" t="str">
            <v>R7.1</v>
          </cell>
          <cell r="B104" t="str">
            <v>-</v>
          </cell>
          <cell r="C104">
            <v>1</v>
          </cell>
        </row>
        <row r="105">
          <cell r="A105" t="str">
            <v>R8.1</v>
          </cell>
          <cell r="B105" t="str">
            <v>-</v>
          </cell>
          <cell r="C105">
            <v>1</v>
          </cell>
        </row>
        <row r="106">
          <cell r="A106" t="str">
            <v>R9.1</v>
          </cell>
          <cell r="B106" t="str">
            <v>-</v>
          </cell>
          <cell r="C106">
            <v>1</v>
          </cell>
        </row>
        <row r="107">
          <cell r="A107" t="str">
            <v>R10.1</v>
          </cell>
          <cell r="B107" t="str">
            <v>-</v>
          </cell>
          <cell r="C107">
            <v>1</v>
          </cell>
        </row>
        <row r="108">
          <cell r="A108" t="str">
            <v>R11.1</v>
          </cell>
          <cell r="B108" t="str">
            <v>-</v>
          </cell>
          <cell r="C108">
            <v>1</v>
          </cell>
        </row>
        <row r="109">
          <cell r="A109" t="str">
            <v>R12.1</v>
          </cell>
          <cell r="B109" t="str">
            <v>-</v>
          </cell>
          <cell r="C109">
            <v>1</v>
          </cell>
        </row>
        <row r="110">
          <cell r="A110" t="str">
            <v>R13.1</v>
          </cell>
          <cell r="B110" t="str">
            <v>-</v>
          </cell>
          <cell r="C110">
            <v>1</v>
          </cell>
        </row>
        <row r="111">
          <cell r="A111" t="str">
            <v>R14.1</v>
          </cell>
          <cell r="B111" t="str">
            <v>-</v>
          </cell>
          <cell r="C111">
            <v>1</v>
          </cell>
        </row>
        <row r="112">
          <cell r="A112" t="str">
            <v>R15.1</v>
          </cell>
          <cell r="B112" t="str">
            <v>-</v>
          </cell>
          <cell r="C112">
            <v>1</v>
          </cell>
        </row>
        <row r="114">
          <cell r="A114" t="str">
            <v>TB1.1</v>
          </cell>
          <cell r="B114">
            <v>110</v>
          </cell>
          <cell r="C114">
            <v>1</v>
          </cell>
        </row>
        <row r="115">
          <cell r="A115" t="str">
            <v>TB2.1</v>
          </cell>
          <cell r="B115">
            <v>135</v>
          </cell>
        </row>
        <row r="116">
          <cell r="A116" t="str">
            <v>TB3.1</v>
          </cell>
          <cell r="B116" t="str">
            <v>-</v>
          </cell>
        </row>
        <row r="117">
          <cell r="A117" t="str">
            <v>TB4.1</v>
          </cell>
          <cell r="B117" t="str">
            <v>-</v>
          </cell>
        </row>
        <row r="118">
          <cell r="A118" t="str">
            <v>TB5.1</v>
          </cell>
          <cell r="B118" t="str">
            <v>-</v>
          </cell>
        </row>
        <row r="119">
          <cell r="A119" t="str">
            <v>TB6.1</v>
          </cell>
          <cell r="B119" t="str">
            <v>-</v>
          </cell>
        </row>
        <row r="120">
          <cell r="A120" t="str">
            <v>TB7.1</v>
          </cell>
          <cell r="B120" t="str">
            <v>-</v>
          </cell>
        </row>
        <row r="121">
          <cell r="A121" t="str">
            <v>TB8.1</v>
          </cell>
          <cell r="B121" t="str">
            <v>-</v>
          </cell>
        </row>
        <row r="122">
          <cell r="A122" t="str">
            <v>TB9.1</v>
          </cell>
          <cell r="B122" t="str">
            <v>-</v>
          </cell>
        </row>
        <row r="123">
          <cell r="A123" t="str">
            <v>TB10.1</v>
          </cell>
          <cell r="B123" t="str">
            <v>-</v>
          </cell>
        </row>
        <row r="124">
          <cell r="A124" t="str">
            <v>TB11.1</v>
          </cell>
          <cell r="B124" t="str">
            <v>-</v>
          </cell>
        </row>
        <row r="125">
          <cell r="A125" t="str">
            <v>TB12.1</v>
          </cell>
          <cell r="B125" t="str">
            <v>-</v>
          </cell>
        </row>
        <row r="126">
          <cell r="A126" t="str">
            <v>TB13.1</v>
          </cell>
          <cell r="B126" t="str">
            <v>-</v>
          </cell>
        </row>
        <row r="127">
          <cell r="A127" t="str">
            <v>TB14.1</v>
          </cell>
          <cell r="B127" t="str">
            <v>-</v>
          </cell>
        </row>
        <row r="128">
          <cell r="A128" t="str">
            <v>TB15.1</v>
          </cell>
          <cell r="B128" t="str">
            <v>-</v>
          </cell>
        </row>
      </sheetData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29"/>
  <sheetViews>
    <sheetView tabSelected="1" workbookViewId="0">
      <selection activeCell="N33" sqref="N33"/>
    </sheetView>
  </sheetViews>
  <sheetFormatPr baseColWidth="10" defaultRowHeight="15"/>
  <cols>
    <col min="13" max="13" width="12.28515625" bestFit="1" customWidth="1"/>
  </cols>
  <sheetData>
    <row r="1" spans="1:14">
      <c r="A1" s="80"/>
      <c r="B1" s="81"/>
      <c r="C1" s="82"/>
      <c r="J1" s="54" t="s">
        <v>53</v>
      </c>
      <c r="K1" s="55"/>
      <c r="L1" s="33"/>
      <c r="M1" s="20"/>
      <c r="N1" s="20"/>
    </row>
    <row r="2" spans="1:14" ht="15.75" thickBot="1">
      <c r="A2" s="83"/>
      <c r="B2" s="84"/>
      <c r="C2" s="85"/>
      <c r="D2" s="20"/>
      <c r="E2" s="20"/>
      <c r="J2" s="56"/>
      <c r="K2" s="57"/>
      <c r="L2" s="33"/>
      <c r="M2" s="20"/>
      <c r="N2" s="20"/>
    </row>
    <row r="3" spans="1:14" ht="18.75">
      <c r="B3" s="20"/>
      <c r="C3" s="20"/>
      <c r="D3" s="20"/>
      <c r="E3" s="20"/>
      <c r="F3" s="21"/>
      <c r="G3" s="22"/>
      <c r="H3" s="22"/>
      <c r="I3" s="22"/>
      <c r="K3" s="20"/>
      <c r="L3" s="33"/>
      <c r="M3" s="20"/>
      <c r="N3" s="20"/>
    </row>
    <row r="4" spans="1:14">
      <c r="A4" s="23" t="s">
        <v>46</v>
      </c>
      <c r="B4" s="24">
        <f ca="1">TODAY()</f>
        <v>41605</v>
      </c>
      <c r="C4" s="25"/>
      <c r="D4" s="26"/>
      <c r="E4" s="27" t="s">
        <v>47</v>
      </c>
      <c r="F4" s="86">
        <v>1</v>
      </c>
      <c r="G4" s="86"/>
      <c r="K4" s="20"/>
      <c r="L4" s="33"/>
      <c r="M4" s="20"/>
      <c r="N4" s="20">
        <f>F4</f>
        <v>1</v>
      </c>
    </row>
    <row r="5" spans="1:14">
      <c r="A5" s="23"/>
      <c r="B5" s="26"/>
      <c r="C5" s="26"/>
      <c r="D5" s="26"/>
      <c r="E5" s="27"/>
      <c r="F5" s="26"/>
      <c r="G5" s="26"/>
      <c r="H5" s="26"/>
      <c r="K5" s="20"/>
      <c r="L5" s="33"/>
      <c r="M5" s="20"/>
      <c r="N5" s="20"/>
    </row>
    <row r="6" spans="1:14">
      <c r="A6" s="23"/>
      <c r="B6" s="28"/>
      <c r="C6" s="28"/>
      <c r="D6" s="28"/>
      <c r="E6" s="27" t="s">
        <v>45</v>
      </c>
      <c r="F6" s="87"/>
      <c r="G6" s="87"/>
      <c r="H6" s="87"/>
      <c r="I6" s="87"/>
      <c r="K6" s="20"/>
      <c r="L6" s="33"/>
      <c r="M6" s="20"/>
      <c r="N6" s="20"/>
    </row>
    <row r="7" spans="1:14">
      <c r="A7" s="29"/>
      <c r="B7" s="20"/>
      <c r="C7" s="20"/>
      <c r="D7" s="20"/>
      <c r="E7" s="27"/>
      <c r="F7" s="67"/>
      <c r="G7" s="67"/>
      <c r="H7" s="67"/>
      <c r="I7" s="67"/>
      <c r="J7" s="20"/>
      <c r="K7" s="33"/>
      <c r="L7" s="20"/>
      <c r="M7" s="20"/>
      <c r="N7" s="20"/>
    </row>
    <row r="8" spans="1:14">
      <c r="A8" s="23"/>
      <c r="B8" s="62"/>
      <c r="C8" s="62"/>
      <c r="D8" s="62"/>
      <c r="E8" s="27" t="s">
        <v>48</v>
      </c>
      <c r="F8" s="63"/>
      <c r="G8" s="63"/>
      <c r="H8" s="63"/>
      <c r="I8" s="63"/>
      <c r="J8" s="20"/>
      <c r="K8" s="20"/>
      <c r="L8" s="33"/>
      <c r="M8" s="20"/>
      <c r="N8" s="20"/>
    </row>
    <row r="9" spans="1:14">
      <c r="A9" s="30" t="s">
        <v>26</v>
      </c>
      <c r="B9" s="62"/>
      <c r="C9" s="62"/>
      <c r="D9" s="62"/>
      <c r="E9" s="27" t="s">
        <v>26</v>
      </c>
      <c r="F9" s="63"/>
      <c r="G9" s="63"/>
      <c r="H9" s="63"/>
      <c r="I9" s="63"/>
      <c r="J9" s="20"/>
      <c r="K9" s="33"/>
      <c r="L9" s="20"/>
      <c r="M9" s="20"/>
      <c r="N9" s="20"/>
    </row>
    <row r="10" spans="1:14">
      <c r="A10" s="31" t="s">
        <v>27</v>
      </c>
      <c r="B10" s="64"/>
      <c r="C10" s="65"/>
      <c r="D10" s="65"/>
      <c r="E10" s="27" t="s">
        <v>27</v>
      </c>
      <c r="F10" s="66"/>
      <c r="G10" s="67"/>
      <c r="H10" s="67"/>
      <c r="I10" s="67"/>
      <c r="K10" s="20"/>
      <c r="L10" s="33"/>
      <c r="M10" s="20"/>
      <c r="N10" s="20"/>
    </row>
    <row r="11" spans="1:14" ht="15.75" thickBot="1">
      <c r="A11" s="23"/>
      <c r="B11" s="32"/>
      <c r="C11" s="32"/>
      <c r="D11" s="26"/>
      <c r="E11" s="26"/>
      <c r="F11" s="26"/>
      <c r="G11" s="26"/>
      <c r="H11" s="26"/>
      <c r="J11" s="20"/>
      <c r="K11" s="33"/>
      <c r="L11" s="20"/>
      <c r="M11" s="20"/>
      <c r="N11" s="20"/>
    </row>
    <row r="12" spans="1:14" ht="15" customHeight="1">
      <c r="A12" s="68" t="s">
        <v>41</v>
      </c>
      <c r="B12" s="69"/>
      <c r="C12" s="69"/>
      <c r="D12" s="69"/>
      <c r="E12" s="70"/>
      <c r="F12" s="74" t="s">
        <v>44</v>
      </c>
      <c r="G12" s="75"/>
      <c r="H12" s="75"/>
      <c r="I12" s="76"/>
      <c r="K12" s="51"/>
      <c r="L12" s="51"/>
      <c r="M12" s="51"/>
      <c r="N12" s="51"/>
    </row>
    <row r="13" spans="1:14" ht="15.75" customHeight="1" thickBot="1">
      <c r="A13" s="71"/>
      <c r="B13" s="72"/>
      <c r="C13" s="72"/>
      <c r="D13" s="72"/>
      <c r="E13" s="73"/>
      <c r="F13" s="77"/>
      <c r="G13" s="78"/>
      <c r="H13" s="78"/>
      <c r="I13" s="79"/>
      <c r="J13" s="20"/>
      <c r="K13" s="51"/>
      <c r="L13" s="51"/>
      <c r="M13" s="51"/>
      <c r="N13" s="51"/>
    </row>
    <row r="14" spans="1:14" ht="15.75" thickBot="1">
      <c r="A14" s="1" t="s">
        <v>0</v>
      </c>
      <c r="B14" s="2" t="s">
        <v>20</v>
      </c>
      <c r="C14" s="3" t="s">
        <v>21</v>
      </c>
      <c r="D14" s="3" t="s">
        <v>22</v>
      </c>
      <c r="E14" s="4" t="s">
        <v>1</v>
      </c>
      <c r="F14" s="5" t="s">
        <v>23</v>
      </c>
      <c r="G14" s="6" t="s">
        <v>24</v>
      </c>
      <c r="H14" s="58" t="s">
        <v>25</v>
      </c>
      <c r="I14" s="59"/>
      <c r="J14" s="20"/>
      <c r="K14" s="20"/>
      <c r="L14" s="20"/>
    </row>
    <row r="15" spans="1:14">
      <c r="A15" s="7">
        <v>1</v>
      </c>
      <c r="B15" s="8" t="s">
        <v>6</v>
      </c>
      <c r="C15" s="9">
        <f>IF($B$15="","",VLOOKUP($B$15,Tableau_entier,2,FALSE))</f>
        <v>75</v>
      </c>
      <c r="D15" s="9">
        <f>Feuil2!L15</f>
        <v>101</v>
      </c>
      <c r="E15" s="10">
        <f t="shared" ref="E15:E29" si="0">IF(B15="","",SUM(C15*D15))</f>
        <v>7575</v>
      </c>
      <c r="F15" s="11"/>
      <c r="G15" s="12">
        <f t="shared" ref="G15:G29" si="1">IF(B15="","",SUM(C15*F15))</f>
        <v>0</v>
      </c>
      <c r="H15" s="60">
        <v>2</v>
      </c>
      <c r="I15" s="61"/>
      <c r="J15" s="20"/>
      <c r="K15" s="20"/>
      <c r="L15" s="20"/>
    </row>
    <row r="16" spans="1:14">
      <c r="A16" s="7">
        <v>2</v>
      </c>
      <c r="B16" s="13" t="s">
        <v>7</v>
      </c>
      <c r="C16" s="14">
        <f t="shared" ref="C16:C29" si="2">IF(B16="","",VLOOKUP(B16,Tableau_entier,2,FALSE))</f>
        <v>125</v>
      </c>
      <c r="D16" s="9">
        <f>Feuil2!L16</f>
        <v>8</v>
      </c>
      <c r="E16" s="15">
        <f t="shared" si="0"/>
        <v>1000</v>
      </c>
      <c r="F16" s="16"/>
      <c r="G16" s="17">
        <f t="shared" si="1"/>
        <v>0</v>
      </c>
      <c r="H16" s="52">
        <v>5</v>
      </c>
      <c r="I16" s="53"/>
      <c r="J16" s="20"/>
      <c r="K16" s="20"/>
      <c r="L16" s="20"/>
    </row>
    <row r="17" spans="1:12">
      <c r="A17" s="7">
        <v>3</v>
      </c>
      <c r="B17" s="18" t="s">
        <v>28</v>
      </c>
      <c r="C17" s="9">
        <f t="shared" si="2"/>
        <v>25</v>
      </c>
      <c r="D17" s="9">
        <f>Feuil2!L17</f>
        <v>32</v>
      </c>
      <c r="E17" s="10">
        <f t="shared" si="0"/>
        <v>800</v>
      </c>
      <c r="F17" s="11"/>
      <c r="G17" s="12">
        <f t="shared" si="1"/>
        <v>0</v>
      </c>
      <c r="H17" s="52">
        <v>5</v>
      </c>
      <c r="I17" s="53"/>
      <c r="J17" s="20"/>
      <c r="K17" s="20"/>
      <c r="L17" s="20"/>
    </row>
    <row r="18" spans="1:12">
      <c r="A18" s="7">
        <v>4</v>
      </c>
      <c r="B18" s="13" t="s">
        <v>4</v>
      </c>
      <c r="C18" s="14">
        <f t="shared" si="2"/>
        <v>36</v>
      </c>
      <c r="D18" s="9">
        <f>Feuil2!L18</f>
        <v>2</v>
      </c>
      <c r="E18" s="15">
        <f t="shared" si="0"/>
        <v>72</v>
      </c>
      <c r="F18" s="16"/>
      <c r="G18" s="17">
        <f t="shared" si="1"/>
        <v>0</v>
      </c>
      <c r="H18" s="52">
        <v>3</v>
      </c>
      <c r="I18" s="53"/>
      <c r="J18" s="20"/>
      <c r="K18" s="20"/>
      <c r="L18" s="20"/>
    </row>
    <row r="19" spans="1:12">
      <c r="A19" s="7">
        <v>5</v>
      </c>
      <c r="B19" s="18" t="s">
        <v>30</v>
      </c>
      <c r="C19" s="9">
        <f t="shared" si="2"/>
        <v>45</v>
      </c>
      <c r="D19" s="9">
        <f>Feuil2!L19</f>
        <v>16</v>
      </c>
      <c r="E19" s="10">
        <f t="shared" si="0"/>
        <v>720</v>
      </c>
      <c r="F19" s="11"/>
      <c r="G19" s="12">
        <f t="shared" si="1"/>
        <v>0</v>
      </c>
      <c r="H19" s="52">
        <v>8</v>
      </c>
      <c r="I19" s="53"/>
      <c r="J19" s="20"/>
      <c r="K19" s="20"/>
      <c r="L19" s="20"/>
    </row>
    <row r="20" spans="1:12">
      <c r="A20" s="7">
        <v>6</v>
      </c>
      <c r="B20" s="13" t="s">
        <v>30</v>
      </c>
      <c r="C20" s="14">
        <f t="shared" si="2"/>
        <v>45</v>
      </c>
      <c r="D20" s="9">
        <f>Feuil2!L20</f>
        <v>11</v>
      </c>
      <c r="E20" s="15">
        <f t="shared" si="0"/>
        <v>495</v>
      </c>
      <c r="F20" s="16"/>
      <c r="G20" s="17">
        <f t="shared" si="1"/>
        <v>0</v>
      </c>
      <c r="H20" s="52">
        <v>12</v>
      </c>
      <c r="I20" s="53"/>
      <c r="J20" s="20"/>
      <c r="K20" s="20"/>
      <c r="L20" s="20"/>
    </row>
    <row r="21" spans="1:12">
      <c r="A21" s="7">
        <v>7</v>
      </c>
      <c r="B21" s="18"/>
      <c r="C21" s="9" t="str">
        <f t="shared" si="2"/>
        <v/>
      </c>
      <c r="D21" s="9" t="str">
        <f>Feuil2!L21</f>
        <v/>
      </c>
      <c r="E21" s="10" t="str">
        <f t="shared" si="0"/>
        <v/>
      </c>
      <c r="F21" s="11"/>
      <c r="G21" s="12" t="str">
        <f t="shared" si="1"/>
        <v/>
      </c>
      <c r="H21" s="52"/>
      <c r="I21" s="53"/>
      <c r="J21" s="20"/>
      <c r="K21" s="20"/>
      <c r="L21" s="20"/>
    </row>
    <row r="22" spans="1:12">
      <c r="A22" s="7">
        <v>8</v>
      </c>
      <c r="B22" s="13"/>
      <c r="C22" s="14" t="str">
        <f t="shared" si="2"/>
        <v/>
      </c>
      <c r="D22" s="9" t="str">
        <f>Feuil2!L22</f>
        <v/>
      </c>
      <c r="E22" s="15" t="str">
        <f t="shared" si="0"/>
        <v/>
      </c>
      <c r="F22" s="16"/>
      <c r="G22" s="17" t="str">
        <f t="shared" si="1"/>
        <v/>
      </c>
      <c r="H22" s="52"/>
      <c r="I22" s="53"/>
      <c r="J22" s="20"/>
      <c r="K22" s="20"/>
      <c r="L22" s="20"/>
    </row>
    <row r="23" spans="1:12">
      <c r="A23" s="7">
        <v>9</v>
      </c>
      <c r="B23" s="18"/>
      <c r="C23" s="9" t="str">
        <f t="shared" si="2"/>
        <v/>
      </c>
      <c r="D23" s="9" t="str">
        <f>Feuil2!L23</f>
        <v/>
      </c>
      <c r="E23" s="10" t="str">
        <f t="shared" si="0"/>
        <v/>
      </c>
      <c r="F23" s="11"/>
      <c r="G23" s="12" t="str">
        <f t="shared" si="1"/>
        <v/>
      </c>
      <c r="H23" s="52"/>
      <c r="I23" s="53"/>
      <c r="J23" s="20"/>
      <c r="K23" s="20"/>
      <c r="L23" s="20"/>
    </row>
    <row r="24" spans="1:12">
      <c r="A24" s="7">
        <v>10</v>
      </c>
      <c r="B24" s="13"/>
      <c r="C24" s="14" t="str">
        <f t="shared" si="2"/>
        <v/>
      </c>
      <c r="D24" s="9" t="str">
        <f>Feuil2!L24</f>
        <v/>
      </c>
      <c r="E24" s="15" t="str">
        <f t="shared" si="0"/>
        <v/>
      </c>
      <c r="F24" s="16"/>
      <c r="G24" s="17" t="str">
        <f t="shared" si="1"/>
        <v/>
      </c>
      <c r="H24" s="52"/>
      <c r="I24" s="53"/>
      <c r="J24" s="20"/>
      <c r="K24" s="20"/>
      <c r="L24" s="20"/>
    </row>
    <row r="25" spans="1:12">
      <c r="A25" s="7">
        <v>11</v>
      </c>
      <c r="B25" s="18"/>
      <c r="C25" s="9" t="str">
        <f t="shared" si="2"/>
        <v/>
      </c>
      <c r="D25" s="9" t="str">
        <f>Feuil2!L25</f>
        <v/>
      </c>
      <c r="E25" s="10" t="str">
        <f t="shared" si="0"/>
        <v/>
      </c>
      <c r="F25" s="11"/>
      <c r="G25" s="12" t="str">
        <f t="shared" si="1"/>
        <v/>
      </c>
      <c r="H25" s="52"/>
      <c r="I25" s="53"/>
      <c r="J25" s="20"/>
      <c r="K25" s="20"/>
      <c r="L25" s="20"/>
    </row>
    <row r="26" spans="1:12">
      <c r="A26" s="7">
        <v>12</v>
      </c>
      <c r="B26" s="13"/>
      <c r="C26" s="14" t="str">
        <f t="shared" si="2"/>
        <v/>
      </c>
      <c r="D26" s="9" t="str">
        <f>Feuil2!L26</f>
        <v/>
      </c>
      <c r="E26" s="15" t="str">
        <f t="shared" si="0"/>
        <v/>
      </c>
      <c r="F26" s="16"/>
      <c r="G26" s="17" t="str">
        <f t="shared" si="1"/>
        <v/>
      </c>
      <c r="H26" s="52"/>
      <c r="I26" s="53"/>
      <c r="J26" s="20"/>
      <c r="K26" s="20"/>
      <c r="L26" s="20"/>
    </row>
    <row r="27" spans="1:12">
      <c r="A27" s="7">
        <v>13</v>
      </c>
      <c r="B27" s="18"/>
      <c r="C27" s="9" t="str">
        <f t="shared" si="2"/>
        <v/>
      </c>
      <c r="D27" s="9" t="str">
        <f>Feuil2!L27</f>
        <v/>
      </c>
      <c r="E27" s="10" t="str">
        <f t="shared" si="0"/>
        <v/>
      </c>
      <c r="F27" s="11"/>
      <c r="G27" s="12" t="str">
        <f t="shared" si="1"/>
        <v/>
      </c>
      <c r="H27" s="52"/>
      <c r="I27" s="53"/>
      <c r="J27" s="20"/>
      <c r="K27" s="20"/>
      <c r="L27" s="20"/>
    </row>
    <row r="28" spans="1:12">
      <c r="A28" s="7">
        <v>14</v>
      </c>
      <c r="B28" s="13"/>
      <c r="C28" s="14" t="str">
        <f t="shared" si="2"/>
        <v/>
      </c>
      <c r="D28" s="9" t="str">
        <f>Feuil2!L28</f>
        <v/>
      </c>
      <c r="E28" s="15" t="str">
        <f t="shared" si="0"/>
        <v/>
      </c>
      <c r="F28" s="16"/>
      <c r="G28" s="17" t="str">
        <f t="shared" si="1"/>
        <v/>
      </c>
      <c r="H28" s="52"/>
      <c r="I28" s="53"/>
      <c r="J28" s="20"/>
      <c r="K28" s="20"/>
      <c r="L28" s="20"/>
    </row>
    <row r="29" spans="1:12">
      <c r="A29" s="7">
        <v>15</v>
      </c>
      <c r="B29" s="18"/>
      <c r="C29" s="9" t="str">
        <f t="shared" si="2"/>
        <v/>
      </c>
      <c r="D29" s="9" t="str">
        <f>Feuil2!L29</f>
        <v/>
      </c>
      <c r="E29" s="10" t="str">
        <f t="shared" si="0"/>
        <v/>
      </c>
      <c r="F29" s="11"/>
      <c r="G29" s="12" t="str">
        <f t="shared" si="1"/>
        <v/>
      </c>
      <c r="H29" s="52"/>
      <c r="I29" s="53"/>
      <c r="J29" s="20"/>
      <c r="K29" s="20"/>
      <c r="L29" s="20"/>
    </row>
  </sheetData>
  <mergeCells count="29">
    <mergeCell ref="A1:C2"/>
    <mergeCell ref="F4:G4"/>
    <mergeCell ref="F6:I6"/>
    <mergeCell ref="F7:I7"/>
    <mergeCell ref="B8:D8"/>
    <mergeCell ref="F8:I8"/>
    <mergeCell ref="H19:I19"/>
    <mergeCell ref="B9:D9"/>
    <mergeCell ref="F9:I9"/>
    <mergeCell ref="B10:D10"/>
    <mergeCell ref="F10:I10"/>
    <mergeCell ref="A12:E13"/>
    <mergeCell ref="F12:I13"/>
    <mergeCell ref="H26:I26"/>
    <mergeCell ref="H27:I27"/>
    <mergeCell ref="H28:I28"/>
    <mergeCell ref="H29:I29"/>
    <mergeCell ref="J1:K2"/>
    <mergeCell ref="H20:I20"/>
    <mergeCell ref="H21:I21"/>
    <mergeCell ref="H22:I22"/>
    <mergeCell ref="H23:I23"/>
    <mergeCell ref="H24:I24"/>
    <mergeCell ref="H25:I25"/>
    <mergeCell ref="H14:I14"/>
    <mergeCell ref="H15:I15"/>
    <mergeCell ref="H16:I16"/>
    <mergeCell ref="H17:I17"/>
    <mergeCell ref="H18:I18"/>
  </mergeCells>
  <dataValidations disablePrompts="1" count="1">
    <dataValidation type="list" allowBlank="1" showInputMessage="1" showErrorMessage="1" sqref="B15:B29">
      <formula1>Numero_modelos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R38"/>
  <sheetViews>
    <sheetView workbookViewId="0">
      <selection activeCell="L32" sqref="L32"/>
    </sheetView>
  </sheetViews>
  <sheetFormatPr baseColWidth="10" defaultRowHeight="15"/>
  <cols>
    <col min="6" max="6" width="11.28515625" bestFit="1" customWidth="1"/>
    <col min="7" max="7" width="3.85546875" customWidth="1"/>
    <col min="8" max="8" width="11.28515625" bestFit="1" customWidth="1"/>
    <col min="9" max="9" width="9.28515625" bestFit="1" customWidth="1"/>
    <col min="10" max="10" width="9.85546875" bestFit="1" customWidth="1"/>
    <col min="11" max="11" width="10.5703125" bestFit="1" customWidth="1"/>
    <col min="12" max="12" width="23.140625" customWidth="1"/>
    <col min="14" max="14" width="7" customWidth="1"/>
  </cols>
  <sheetData>
    <row r="1" spans="1:14">
      <c r="A1" s="45" t="s">
        <v>43</v>
      </c>
      <c r="B1" s="46" t="s">
        <v>21</v>
      </c>
      <c r="C1" s="47" t="s">
        <v>22</v>
      </c>
    </row>
    <row r="2" spans="1:14">
      <c r="A2" s="13" t="s">
        <v>6</v>
      </c>
      <c r="B2" s="19">
        <v>75</v>
      </c>
      <c r="C2" s="36">
        <v>200</v>
      </c>
      <c r="K2" s="35"/>
    </row>
    <row r="3" spans="1:14">
      <c r="A3" s="13" t="s">
        <v>2</v>
      </c>
      <c r="B3" s="19">
        <v>100</v>
      </c>
      <c r="C3" s="36">
        <v>30</v>
      </c>
      <c r="K3" s="35"/>
    </row>
    <row r="4" spans="1:14">
      <c r="A4" s="13" t="s">
        <v>7</v>
      </c>
      <c r="B4" s="19">
        <v>125</v>
      </c>
      <c r="C4" s="36">
        <v>40</v>
      </c>
      <c r="K4" s="35"/>
    </row>
    <row r="5" spans="1:14">
      <c r="A5" s="13" t="s">
        <v>8</v>
      </c>
      <c r="B5" s="19">
        <v>140</v>
      </c>
      <c r="C5" s="36">
        <v>15</v>
      </c>
      <c r="K5" s="35"/>
    </row>
    <row r="6" spans="1:14">
      <c r="A6" s="13" t="s">
        <v>9</v>
      </c>
      <c r="B6" s="19">
        <v>175</v>
      </c>
      <c r="C6" s="36">
        <v>16</v>
      </c>
      <c r="K6" s="35"/>
    </row>
    <row r="7" spans="1:14">
      <c r="A7" s="13" t="s">
        <v>10</v>
      </c>
      <c r="B7" s="19">
        <v>180</v>
      </c>
      <c r="C7" s="36">
        <v>8</v>
      </c>
    </row>
    <row r="8" spans="1:14">
      <c r="A8" s="13" t="s">
        <v>3</v>
      </c>
      <c r="B8" s="19">
        <v>200</v>
      </c>
      <c r="C8" s="36">
        <v>9</v>
      </c>
    </row>
    <row r="9" spans="1:14">
      <c r="A9" s="13" t="s">
        <v>11</v>
      </c>
      <c r="B9" s="19" t="s">
        <v>12</v>
      </c>
      <c r="C9" s="36">
        <v>1</v>
      </c>
    </row>
    <row r="10" spans="1:14">
      <c r="A10" s="13" t="s">
        <v>13</v>
      </c>
      <c r="B10" s="19" t="s">
        <v>12</v>
      </c>
      <c r="C10" s="36">
        <v>1</v>
      </c>
    </row>
    <row r="11" spans="1:14" ht="15.75" thickBot="1">
      <c r="A11" s="13" t="s">
        <v>14</v>
      </c>
      <c r="B11" s="19" t="s">
        <v>12</v>
      </c>
      <c r="C11" s="36">
        <v>1</v>
      </c>
    </row>
    <row r="12" spans="1:14">
      <c r="A12" s="13" t="s">
        <v>15</v>
      </c>
      <c r="B12" s="19" t="s">
        <v>12</v>
      </c>
      <c r="C12" s="36">
        <v>1</v>
      </c>
      <c r="H12" s="88" t="s">
        <v>49</v>
      </c>
      <c r="I12" s="89"/>
      <c r="J12" s="89"/>
      <c r="K12" s="89"/>
      <c r="L12" s="90"/>
    </row>
    <row r="13" spans="1:14" ht="15.75" thickBot="1">
      <c r="A13" s="13" t="s">
        <v>16</v>
      </c>
      <c r="B13" s="19" t="s">
        <v>12</v>
      </c>
      <c r="C13" s="36">
        <v>1</v>
      </c>
      <c r="H13" s="91"/>
      <c r="I13" s="92"/>
      <c r="J13" s="92"/>
      <c r="K13" s="92"/>
      <c r="L13" s="93"/>
    </row>
    <row r="14" spans="1:14" ht="15.75" thickBot="1">
      <c r="A14" s="13" t="s">
        <v>17</v>
      </c>
      <c r="B14" s="19" t="s">
        <v>12</v>
      </c>
      <c r="C14" s="36">
        <v>1</v>
      </c>
      <c r="H14" s="42" t="s">
        <v>43</v>
      </c>
      <c r="I14" s="43" t="s">
        <v>21</v>
      </c>
      <c r="J14" s="43" t="s">
        <v>50</v>
      </c>
      <c r="K14" s="40" t="s">
        <v>23</v>
      </c>
      <c r="L14" s="44" t="s">
        <v>42</v>
      </c>
    </row>
    <row r="15" spans="1:14">
      <c r="A15" s="13" t="s">
        <v>18</v>
      </c>
      <c r="B15" s="19" t="s">
        <v>12</v>
      </c>
      <c r="C15" s="36">
        <v>1</v>
      </c>
      <c r="E15" s="94" t="s">
        <v>51</v>
      </c>
      <c r="H15" s="107" t="str">
        <f>IF(Feuil1!B15="","",Feuil1!B15)</f>
        <v>AN1.1</v>
      </c>
      <c r="I15" s="108">
        <f>Feuil1!C15</f>
        <v>75</v>
      </c>
      <c r="J15" s="108">
        <f t="shared" ref="J15:J23" si="0">IF(H15="","",VLOOKUP(H15,Tableau_entier2,3,FALSE))</f>
        <v>200</v>
      </c>
      <c r="K15" s="109">
        <f>Feuil1!F15+N15</f>
        <v>99</v>
      </c>
      <c r="L15" s="110">
        <f>IF(J15="","",J15-K15)</f>
        <v>101</v>
      </c>
      <c r="N15" s="106">
        <v>99</v>
      </c>
    </row>
    <row r="16" spans="1:14">
      <c r="A16" s="13" t="s">
        <v>19</v>
      </c>
      <c r="B16" s="19" t="s">
        <v>12</v>
      </c>
      <c r="C16" s="36">
        <v>1</v>
      </c>
      <c r="E16" s="95"/>
      <c r="H16" s="13" t="str">
        <f>IF(Feuil1!B16="","",Feuil1!B16)</f>
        <v>AN3.1</v>
      </c>
      <c r="I16" s="19">
        <f>Feuil1!C16</f>
        <v>125</v>
      </c>
      <c r="J16" s="14">
        <f t="shared" si="0"/>
        <v>40</v>
      </c>
      <c r="K16" s="41">
        <f>Feuil1!F16+N16</f>
        <v>32</v>
      </c>
      <c r="L16" s="36">
        <f t="shared" ref="L16:L29" si="1">IF(J16="","",J16-K16)</f>
        <v>8</v>
      </c>
      <c r="N16" s="106">
        <v>32</v>
      </c>
    </row>
    <row r="17" spans="1:18">
      <c r="A17" s="48"/>
      <c r="B17" s="34"/>
      <c r="C17" s="49"/>
      <c r="E17" s="95"/>
      <c r="H17" s="13" t="str">
        <f>IF(Feuil1!B17="","",Feuil1!B17)</f>
        <v>AR1.1</v>
      </c>
      <c r="I17" s="19">
        <f>Feuil1!C17</f>
        <v>25</v>
      </c>
      <c r="J17" s="14">
        <f t="shared" si="0"/>
        <v>50</v>
      </c>
      <c r="K17" s="41">
        <f>Feuil1!F17+N17</f>
        <v>18</v>
      </c>
      <c r="L17" s="36">
        <f t="shared" si="1"/>
        <v>32</v>
      </c>
      <c r="N17" s="106">
        <v>18</v>
      </c>
    </row>
    <row r="18" spans="1:18">
      <c r="A18" s="13" t="s">
        <v>28</v>
      </c>
      <c r="B18" s="19">
        <v>25</v>
      </c>
      <c r="C18" s="36">
        <v>50</v>
      </c>
      <c r="E18" s="95"/>
      <c r="H18" s="13" t="str">
        <f>IF(Feuil1!B18="","",Feuil1!B18)</f>
        <v>AR3.1</v>
      </c>
      <c r="I18" s="19">
        <f>Feuil1!C18</f>
        <v>36</v>
      </c>
      <c r="J18" s="14">
        <f t="shared" si="0"/>
        <v>20</v>
      </c>
      <c r="K18" s="41">
        <f>Feuil1!F18+N18</f>
        <v>18</v>
      </c>
      <c r="L18" s="36">
        <f t="shared" si="1"/>
        <v>2</v>
      </c>
      <c r="N18" s="106">
        <v>18</v>
      </c>
    </row>
    <row r="19" spans="1:18" ht="15.75" thickBot="1">
      <c r="A19" s="13" t="s">
        <v>29</v>
      </c>
      <c r="B19" s="19">
        <v>30</v>
      </c>
      <c r="C19" s="36">
        <v>1</v>
      </c>
      <c r="E19" s="96"/>
      <c r="H19" s="13" t="str">
        <f>IF(Feuil1!B19="","",Feuil1!B19)</f>
        <v>AR4.1</v>
      </c>
      <c r="I19" s="19">
        <f>Feuil1!C19</f>
        <v>45</v>
      </c>
      <c r="J19" s="14">
        <f t="shared" si="0"/>
        <v>50</v>
      </c>
      <c r="K19" s="41">
        <f>Feuil1!F19+N19</f>
        <v>34</v>
      </c>
      <c r="L19" s="36">
        <f t="shared" si="1"/>
        <v>16</v>
      </c>
      <c r="N19" s="106">
        <v>34</v>
      </c>
    </row>
    <row r="20" spans="1:18">
      <c r="A20" s="13" t="s">
        <v>4</v>
      </c>
      <c r="B20" s="19">
        <v>36</v>
      </c>
      <c r="C20" s="36">
        <v>20</v>
      </c>
      <c r="H20" s="13" t="str">
        <f>IF(Feuil1!B20="","",Feuil1!B20)</f>
        <v>AR4.1</v>
      </c>
      <c r="I20" s="19">
        <f>Feuil1!C20</f>
        <v>45</v>
      </c>
      <c r="J20" s="14">
        <f t="shared" si="0"/>
        <v>50</v>
      </c>
      <c r="K20" s="41">
        <f>Feuil1!F20+N20</f>
        <v>39</v>
      </c>
      <c r="L20" s="36">
        <f t="shared" si="1"/>
        <v>11</v>
      </c>
      <c r="N20" s="106">
        <v>39</v>
      </c>
    </row>
    <row r="21" spans="1:18">
      <c r="A21" s="13" t="s">
        <v>30</v>
      </c>
      <c r="B21" s="19">
        <v>45</v>
      </c>
      <c r="C21" s="36">
        <v>50</v>
      </c>
      <c r="H21" s="13" t="str">
        <f>IF(Feuil1!B21="","",Feuil1!B21)</f>
        <v/>
      </c>
      <c r="I21" s="19" t="str">
        <f>Feuil1!C21</f>
        <v/>
      </c>
      <c r="J21" s="14" t="str">
        <f t="shared" si="0"/>
        <v/>
      </c>
      <c r="K21" s="41">
        <f>Feuil1!F21+N21</f>
        <v>0</v>
      </c>
      <c r="L21" s="36" t="str">
        <f t="shared" si="1"/>
        <v/>
      </c>
      <c r="N21" s="106">
        <v>0</v>
      </c>
    </row>
    <row r="22" spans="1:18">
      <c r="A22" s="13" t="s">
        <v>31</v>
      </c>
      <c r="B22" s="19">
        <v>55</v>
      </c>
      <c r="C22" s="36">
        <v>1</v>
      </c>
      <c r="H22" s="13" t="str">
        <f>IF(Feuil1!B22="","",Feuil1!B22)</f>
        <v/>
      </c>
      <c r="I22" s="19" t="str">
        <f>Feuil1!C22</f>
        <v/>
      </c>
      <c r="J22" s="14" t="str">
        <f t="shared" si="0"/>
        <v/>
      </c>
      <c r="K22" s="41">
        <f>Feuil1!F22+N22</f>
        <v>0</v>
      </c>
      <c r="L22" s="36" t="str">
        <f t="shared" si="1"/>
        <v/>
      </c>
      <c r="N22" s="106">
        <v>0</v>
      </c>
    </row>
    <row r="23" spans="1:18" ht="15" customHeight="1">
      <c r="A23" s="13" t="s">
        <v>32</v>
      </c>
      <c r="B23" s="19">
        <v>65</v>
      </c>
      <c r="C23" s="36">
        <v>1</v>
      </c>
      <c r="H23" s="13" t="str">
        <f>IF(Feuil1!B23="","",Feuil1!B23)</f>
        <v/>
      </c>
      <c r="I23" s="19" t="str">
        <f>Feuil1!C23</f>
        <v/>
      </c>
      <c r="J23" s="14" t="str">
        <f t="shared" ref="J23:J28" si="2">IF(H23="","",VLOOKUP(H23,Tableau_entier2,3,FALSE))</f>
        <v/>
      </c>
      <c r="K23" s="41">
        <f>Feuil1!F23+N23</f>
        <v>0</v>
      </c>
      <c r="L23" s="36" t="str">
        <f t="shared" si="1"/>
        <v/>
      </c>
      <c r="N23" s="106">
        <v>0</v>
      </c>
    </row>
    <row r="24" spans="1:18" ht="15" customHeight="1">
      <c r="A24" s="13" t="s">
        <v>33</v>
      </c>
      <c r="B24" s="19">
        <v>70</v>
      </c>
      <c r="C24" s="36">
        <v>1</v>
      </c>
      <c r="H24" s="13" t="str">
        <f>IF(Feuil1!B24="","",Feuil1!B24)</f>
        <v/>
      </c>
      <c r="I24" s="19" t="str">
        <f>Feuil1!C24</f>
        <v/>
      </c>
      <c r="J24" s="14" t="str">
        <f t="shared" si="2"/>
        <v/>
      </c>
      <c r="K24" s="41">
        <f>Feuil1!F24+N24</f>
        <v>0</v>
      </c>
      <c r="L24" s="36" t="str">
        <f t="shared" si="1"/>
        <v/>
      </c>
      <c r="N24" s="106">
        <v>0</v>
      </c>
    </row>
    <row r="25" spans="1:18" ht="15" customHeight="1" thickBot="1">
      <c r="A25" s="13" t="s">
        <v>34</v>
      </c>
      <c r="B25" s="19">
        <v>75</v>
      </c>
      <c r="C25" s="36">
        <v>1</v>
      </c>
      <c r="H25" s="13" t="str">
        <f>IF(Feuil1!B25="","",Feuil1!B25)</f>
        <v/>
      </c>
      <c r="I25" s="19" t="str">
        <f>Feuil1!C25</f>
        <v/>
      </c>
      <c r="J25" s="14" t="str">
        <f t="shared" si="2"/>
        <v/>
      </c>
      <c r="K25" s="41">
        <f>Feuil1!F25+N25</f>
        <v>0</v>
      </c>
      <c r="L25" s="36" t="str">
        <f t="shared" si="1"/>
        <v/>
      </c>
      <c r="N25" s="106">
        <v>0</v>
      </c>
    </row>
    <row r="26" spans="1:18" ht="15" customHeight="1">
      <c r="A26" s="13" t="s">
        <v>35</v>
      </c>
      <c r="B26" s="19">
        <v>95</v>
      </c>
      <c r="C26" s="36">
        <v>1</v>
      </c>
      <c r="H26" s="13" t="str">
        <f>IF(Feuil1!B26="","",Feuil1!B26)</f>
        <v/>
      </c>
      <c r="I26" s="19" t="str">
        <f>Feuil1!C26</f>
        <v/>
      </c>
      <c r="J26" s="14" t="str">
        <f t="shared" si="2"/>
        <v/>
      </c>
      <c r="K26" s="41">
        <f>Feuil1!F26+N26</f>
        <v>0</v>
      </c>
      <c r="L26" s="36" t="str">
        <f t="shared" si="1"/>
        <v/>
      </c>
      <c r="N26" s="106">
        <v>0</v>
      </c>
      <c r="P26" s="97" t="s">
        <v>52</v>
      </c>
      <c r="Q26" s="98"/>
      <c r="R26" s="99"/>
    </row>
    <row r="27" spans="1:18" ht="15" customHeight="1">
      <c r="A27" s="13" t="s">
        <v>36</v>
      </c>
      <c r="B27" s="19">
        <v>110</v>
      </c>
      <c r="C27" s="36">
        <v>1</v>
      </c>
      <c r="H27" s="13" t="str">
        <f>IF(Feuil1!B27="","",Feuil1!B27)</f>
        <v/>
      </c>
      <c r="I27" s="19" t="str">
        <f>Feuil1!C27</f>
        <v/>
      </c>
      <c r="J27" s="14" t="str">
        <f t="shared" si="2"/>
        <v/>
      </c>
      <c r="K27" s="41">
        <f>Feuil1!F27+N27</f>
        <v>0</v>
      </c>
      <c r="L27" s="36" t="str">
        <f t="shared" si="1"/>
        <v/>
      </c>
      <c r="N27" s="106">
        <v>0</v>
      </c>
      <c r="P27" s="100"/>
      <c r="Q27" s="101"/>
      <c r="R27" s="102"/>
    </row>
    <row r="28" spans="1:18" ht="15" customHeight="1">
      <c r="A28" s="13" t="s">
        <v>37</v>
      </c>
      <c r="B28" s="19">
        <v>115</v>
      </c>
      <c r="C28" s="36">
        <v>1</v>
      </c>
      <c r="H28" s="13" t="str">
        <f>IF(Feuil1!B28="","",Feuil1!B28)</f>
        <v/>
      </c>
      <c r="I28" s="19" t="str">
        <f>Feuil1!C28</f>
        <v/>
      </c>
      <c r="J28" s="14" t="str">
        <f t="shared" si="2"/>
        <v/>
      </c>
      <c r="K28" s="41">
        <f>Feuil1!F28+N28</f>
        <v>0</v>
      </c>
      <c r="L28" s="36" t="str">
        <f t="shared" si="1"/>
        <v/>
      </c>
      <c r="N28" s="106">
        <v>0</v>
      </c>
      <c r="P28" s="100"/>
      <c r="Q28" s="101"/>
      <c r="R28" s="102"/>
    </row>
    <row r="29" spans="1:18" ht="15" customHeight="1" thickBot="1">
      <c r="A29" s="13" t="s">
        <v>38</v>
      </c>
      <c r="B29" s="19">
        <v>130</v>
      </c>
      <c r="C29" s="36">
        <v>1</v>
      </c>
      <c r="H29" s="37"/>
      <c r="I29" s="38"/>
      <c r="J29" s="50"/>
      <c r="K29" s="111">
        <f>Feuil1!F29+N29</f>
        <v>0</v>
      </c>
      <c r="L29" s="39" t="str">
        <f t="shared" si="1"/>
        <v/>
      </c>
      <c r="N29" s="106">
        <v>0</v>
      </c>
      <c r="P29" s="100"/>
      <c r="Q29" s="101"/>
      <c r="R29" s="102"/>
    </row>
    <row r="30" spans="1:18" ht="15.75" customHeight="1">
      <c r="A30" s="13" t="s">
        <v>39</v>
      </c>
      <c r="B30" s="19">
        <v>140</v>
      </c>
      <c r="C30" s="36">
        <v>1</v>
      </c>
      <c r="P30" s="100"/>
      <c r="Q30" s="101"/>
      <c r="R30" s="102"/>
    </row>
    <row r="31" spans="1:18">
      <c r="A31" s="13" t="s">
        <v>40</v>
      </c>
      <c r="B31" s="19">
        <v>170</v>
      </c>
      <c r="C31" s="36">
        <v>1</v>
      </c>
      <c r="P31" s="100"/>
      <c r="Q31" s="101"/>
      <c r="R31" s="102"/>
    </row>
    <row r="32" spans="1:18" ht="15.75" thickBot="1">
      <c r="A32" s="37" t="s">
        <v>5</v>
      </c>
      <c r="B32" s="38">
        <v>180</v>
      </c>
      <c r="C32" s="39">
        <v>1</v>
      </c>
      <c r="P32" s="100"/>
      <c r="Q32" s="101"/>
      <c r="R32" s="102"/>
    </row>
    <row r="33" spans="16:18">
      <c r="P33" s="100"/>
      <c r="Q33" s="101"/>
      <c r="R33" s="102"/>
    </row>
    <row r="34" spans="16:18">
      <c r="P34" s="100"/>
      <c r="Q34" s="101"/>
      <c r="R34" s="102"/>
    </row>
    <row r="35" spans="16:18">
      <c r="P35" s="100"/>
      <c r="Q35" s="101"/>
      <c r="R35" s="102"/>
    </row>
    <row r="36" spans="16:18">
      <c r="P36" s="100"/>
      <c r="Q36" s="101"/>
      <c r="R36" s="102"/>
    </row>
    <row r="37" spans="16:18">
      <c r="P37" s="100"/>
      <c r="Q37" s="101"/>
      <c r="R37" s="102"/>
    </row>
    <row r="38" spans="16:18" ht="15.75" thickBot="1">
      <c r="P38" s="103"/>
      <c r="Q38" s="104"/>
      <c r="R38" s="105"/>
    </row>
  </sheetData>
  <mergeCells count="3">
    <mergeCell ref="H12:L13"/>
    <mergeCell ref="E15:E19"/>
    <mergeCell ref="P26:R3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Feuil2</vt:lpstr>
      <vt:lpstr>Tableau_entier2</vt:lpstr>
      <vt:lpstr>Z_Cmpt</vt:lpstr>
      <vt:lpstr>Z_Var1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Gréco Joyeria</dc:creator>
  <cp:lastModifiedBy>fadhel</cp:lastModifiedBy>
  <dcterms:created xsi:type="dcterms:W3CDTF">2013-11-26T20:09:44Z</dcterms:created>
  <dcterms:modified xsi:type="dcterms:W3CDTF">2013-11-27T06:33:07Z</dcterms:modified>
</cp:coreProperties>
</file>