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heme/themeOverride2.xml" ContentType="application/vnd.openxmlformats-officedocument.themeOverride+xml"/>
  <Override PartName="/xl/theme/themeOverride1.xml" ContentType="application/vnd.openxmlformats-officedocument.themeOverride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240" yWindow="75" windowWidth="20115" windowHeight="7995" activeTab="1"/>
  </bookViews>
  <sheets>
    <sheet name="Feuil1" sheetId="1" r:id="rId1"/>
    <sheet name="Feuil3" sheetId="3" r:id="rId2"/>
  </sheets>
  <definedNames>
    <definedName name="Serie1">Feuil3!$J$4</definedName>
    <definedName name="Serie2">Feuil3!$J$5</definedName>
    <definedName name="Ttab1">Feuil1!$B$11</definedName>
    <definedName name="Ttab2">Feuil1!$B$12</definedName>
  </definedNames>
  <calcPr calcId="125725"/>
</workbook>
</file>

<file path=xl/calcChain.xml><?xml version="1.0" encoding="utf-8"?>
<calcChain xmlns="http://schemas.openxmlformats.org/spreadsheetml/2006/main">
  <c r="N5" i="3"/>
  <c r="M5"/>
  <c r="L5"/>
  <c r="K5"/>
  <c r="N4"/>
  <c r="M4"/>
  <c r="L4"/>
  <c r="K4"/>
</calcChain>
</file>

<file path=xl/sharedStrings.xml><?xml version="1.0" encoding="utf-8"?>
<sst xmlns="http://schemas.openxmlformats.org/spreadsheetml/2006/main" count="130" uniqueCount="63">
  <si>
    <t>BILAN MAMMITES ET CELLULES</t>
  </si>
  <si>
    <t>BILAN DE REPRODUCTION</t>
  </si>
  <si>
    <t>BILAN DE PRODUCTION LAITIERE</t>
  </si>
  <si>
    <t>BILAN DE VALORISATION DU LAIT</t>
  </si>
  <si>
    <t>Prct Ncv Inf 300</t>
  </si>
  <si>
    <t>Prct Ncv Sup 800</t>
  </si>
  <si>
    <t>Comptage Cellulaire</t>
  </si>
  <si>
    <t>Index Cellules</t>
  </si>
  <si>
    <t>Prct Ncv Inf 300 Avant Tarisse</t>
  </si>
  <si>
    <t>Prct Ncv Inf 300 Apres Velage</t>
  </si>
  <si>
    <t>Prct Taux De Guerison</t>
  </si>
  <si>
    <t>Prct Nouvelle Infections</t>
  </si>
  <si>
    <t>S Fin Periode</t>
  </si>
  <si>
    <t>D Fin Periode</t>
  </si>
  <si>
    <t>I Fin Periode</t>
  </si>
  <si>
    <t>Prct Ncv Inf 300 Primi</t>
  </si>
  <si>
    <t>Prct Ncv Sup 800 Primi</t>
  </si>
  <si>
    <t>Comptage Cellulaire Primi</t>
  </si>
  <si>
    <t>Index Cellule Primi</t>
  </si>
  <si>
    <t>Prct Ncv Inf 300 Av Tar Primi</t>
  </si>
  <si>
    <t>Prct Ncv Inf 300 Ap Vel Primi</t>
  </si>
  <si>
    <t>Prct Taux De Guerison Primi</t>
  </si>
  <si>
    <t>Prct Nouvelle Infections Primi</t>
  </si>
  <si>
    <t>S Fin Periode Primi</t>
  </si>
  <si>
    <t>D Fin Periode Primi</t>
  </si>
  <si>
    <t>I Fin Periode Primi</t>
  </si>
  <si>
    <t>Nb Vl</t>
  </si>
  <si>
    <t>Prcent De Vl Fecondees</t>
  </si>
  <si>
    <t>Index Fertilite</t>
  </si>
  <si>
    <t>Intervalle Moyen Vel Premiere</t>
  </si>
  <si>
    <t>Nb Ia Par Ia Fec</t>
  </si>
  <si>
    <t>Taux De Reussite à La Premiere</t>
  </si>
  <si>
    <t>Vaches à 3 Ia Et Plus</t>
  </si>
  <si>
    <t>Intervalle Moyen Vel Ia Fec</t>
  </si>
  <si>
    <t>Intervalle Vel Vel</t>
  </si>
  <si>
    <t>Prcent De Genisses Fec</t>
  </si>
  <si>
    <t>Index Fertilite Des Genisses</t>
  </si>
  <si>
    <t>Age Moyen A Insemination</t>
  </si>
  <si>
    <t>Nb Ia Par Ia Fec Genisse</t>
  </si>
  <si>
    <t>Taux Reussite Premiere Ia Geni</t>
  </si>
  <si>
    <t>Genisses A 3 Ia Et Plus</t>
  </si>
  <si>
    <t>Lait Brut</t>
  </si>
  <si>
    <t>Tb</t>
  </si>
  <si>
    <t>Tp</t>
  </si>
  <si>
    <t>Age Moyen Vêlage</t>
  </si>
  <si>
    <t>Pourcentage Primipares</t>
  </si>
  <si>
    <t>Niveau Vêlage Troupeau</t>
  </si>
  <si>
    <t>Pourcent Chute Troupeau</t>
  </si>
  <si>
    <t>Lait Total Produit</t>
  </si>
  <si>
    <t>Rang De Lactation</t>
  </si>
  <si>
    <t>Jours Productifs</t>
  </si>
  <si>
    <t>Taux De Reforme</t>
  </si>
  <si>
    <t>Nb Gen Ayant Vele</t>
  </si>
  <si>
    <t>Primi Lait Brut</t>
  </si>
  <si>
    <t>Tb Primipares</t>
  </si>
  <si>
    <t>Tp Primipares</t>
  </si>
  <si>
    <t>Niveau Velage Primi</t>
  </si>
  <si>
    <t>Niveau Velage Multi</t>
  </si>
  <si>
    <t>Pourcent Chute Primi</t>
  </si>
  <si>
    <t>Pourcent Chute Multi</t>
  </si>
  <si>
    <t>Lait Livre</t>
  </si>
  <si>
    <t>Inc Qualité</t>
  </si>
  <si>
    <t>Prix Moyen Percu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</si>
</sst>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9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7">
    <xf numFmtId="0" fontId="0" fillId="0" borderId="0"/>
    <xf numFmtId="0" fontId="2" fillId="0" borderId="0"/>
    <xf numFmtId="164" fontId="1" fillId="0" borderId="0" applyFont="0" applyFill="0" applyBorder="0" applyAlignment="0" applyProtection="0"/>
    <xf numFmtId="0" fontId="2" fillId="0" borderId="0"/>
    <xf numFmtId="0" fontId="2" fillId="0" borderId="0"/>
    <xf numFmtId="0" fontId="3" fillId="0" borderId="0">
      <alignment vertical="top"/>
    </xf>
    <xf numFmtId="0" fontId="3" fillId="0" borderId="0">
      <alignment vertical="top"/>
    </xf>
  </cellStyleXfs>
  <cellXfs count="4">
    <xf numFmtId="0" fontId="0" fillId="0" borderId="0" xfId="0"/>
    <xf numFmtId="0" fontId="0" fillId="0" borderId="0" xfId="0"/>
    <xf numFmtId="0" fontId="5" fillId="0" borderId="0" xfId="0" applyFont="1"/>
    <xf numFmtId="0" fontId="4" fillId="0" borderId="0" xfId="0" applyFont="1"/>
  </cellXfs>
  <cellStyles count="7">
    <cellStyle name="Milliers 2" xfId="2"/>
    <cellStyle name="Normal" xfId="0" builtinId="0"/>
    <cellStyle name="Normal 2" xfId="3"/>
    <cellStyle name="Normal 3" xfId="4"/>
    <cellStyle name="Normal 4" xfId="5"/>
    <cellStyle name="Normal 5" xfId="6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Titre</a:t>
            </a:r>
          </a:p>
        </c:rich>
      </c:tx>
      <c:layout/>
    </c:title>
    <c:plotArea>
      <c:layout>
        <c:manualLayout>
          <c:layoutTarget val="inner"/>
          <c:xMode val="edge"/>
          <c:yMode val="edge"/>
          <c:x val="0.12861314814814814"/>
          <c:y val="0.2603941666666667"/>
          <c:w val="0.57405092592592577"/>
          <c:h val="0.65122916666666664"/>
        </c:manualLayout>
      </c:layout>
      <c:lineChart>
        <c:grouping val="standard"/>
        <c:ser>
          <c:idx val="0"/>
          <c:order val="0"/>
          <c:tx>
            <c:strRef>
              <c:f>Feuil1!$B$11</c:f>
              <c:strCache>
                <c:ptCount val="1"/>
                <c:pt idx="0">
                  <c:v>Prct Taux De Guerison</c:v>
                </c:pt>
              </c:strCache>
            </c:strRef>
          </c:tx>
          <c:marker>
            <c:symbol val="none"/>
          </c:marker>
          <c:dLbls>
            <c:dLbl>
              <c:idx val="0"/>
              <c:layout>
                <c:manualLayout>
                  <c:x val="-6.8456037808888176E-2"/>
                  <c:y val="2.1166604220088665E-2"/>
                </c:manualLayout>
              </c:layout>
              <c:showVal val="1"/>
            </c:dLbl>
            <c:dLbl>
              <c:idx val="1"/>
              <c:delete val="1"/>
            </c:dLbl>
            <c:dLbl>
              <c:idx val="2"/>
              <c:delete val="1"/>
            </c:dLbl>
            <c:dLbl>
              <c:idx val="3"/>
              <c:layout>
                <c:manualLayout>
                  <c:x val="-3.4970669184989662E-3"/>
                  <c:y val="-2.1368568989075794E-2"/>
                </c:manualLayout>
              </c:layout>
              <c:showVal val="1"/>
            </c:dLbl>
            <c:txPr>
              <a:bodyPr/>
              <a:lstStyle/>
              <a:p>
                <a:pPr>
                  <a:defRPr i="1">
                    <a:solidFill>
                      <a:srgbClr val="002060"/>
                    </a:solidFill>
                  </a:defRPr>
                </a:pPr>
                <a:endParaRPr lang="fr-FR"/>
              </a:p>
            </c:txPr>
            <c:showVal val="1"/>
          </c:dLbls>
          <c:val>
            <c:numRef>
              <c:f>Feuil1!$B$3:$B$6</c:f>
              <c:numCache>
                <c:formatCode>General</c:formatCode>
                <c:ptCount val="4"/>
                <c:pt idx="0">
                  <c:v>79.66</c:v>
                </c:pt>
                <c:pt idx="1">
                  <c:v>80.459999999999994</c:v>
                </c:pt>
                <c:pt idx="2">
                  <c:v>80.319999999999993</c:v>
                </c:pt>
                <c:pt idx="3">
                  <c:v>77.27</c:v>
                </c:pt>
              </c:numCache>
            </c:numRef>
          </c:val>
        </c:ser>
        <c:dLbls/>
        <c:marker val="1"/>
        <c:axId val="90981120"/>
        <c:axId val="90982656"/>
      </c:lineChart>
      <c:lineChart>
        <c:grouping val="standard"/>
        <c:ser>
          <c:idx val="1"/>
          <c:order val="1"/>
          <c:tx>
            <c:strRef>
              <c:f>Feuil1!$B$12</c:f>
              <c:strCache>
                <c:ptCount val="1"/>
                <c:pt idx="0">
                  <c:v>Prct Ncv Inf 300 Primi</c:v>
                </c:pt>
              </c:strCache>
            </c:strRef>
          </c:tx>
          <c:marker>
            <c:symbol val="none"/>
          </c:marker>
          <c:dLbls>
            <c:dLbl>
              <c:idx val="0"/>
              <c:layout>
                <c:manualLayout>
                  <c:x val="-4.1890104093552295E-2"/>
                  <c:y val="6.1119065892050517E-2"/>
                </c:manualLayout>
              </c:layout>
              <c:showVal val="1"/>
            </c:dLbl>
            <c:dLbl>
              <c:idx val="1"/>
              <c:delete val="1"/>
            </c:dLbl>
            <c:dLbl>
              <c:idx val="2"/>
              <c:delete val="1"/>
            </c:dLbl>
            <c:dLbl>
              <c:idx val="3"/>
              <c:layout>
                <c:manualLayout>
                  <c:x val="-8.4666666666666696E-2"/>
                  <c:y val="-7.0555555555555224E-3"/>
                </c:manualLayout>
              </c:layout>
              <c:showVal val="1"/>
            </c:dLbl>
            <c:txPr>
              <a:bodyPr/>
              <a:lstStyle/>
              <a:p>
                <a:pPr>
                  <a:defRPr i="1">
                    <a:solidFill>
                      <a:srgbClr val="FF0000"/>
                    </a:solidFill>
                  </a:defRPr>
                </a:pPr>
                <a:endParaRPr lang="fr-FR"/>
              </a:p>
            </c:txPr>
            <c:showVal val="1"/>
          </c:dLbls>
          <c:val>
            <c:numRef>
              <c:f>Feuil1!$E$3:$E$6</c:f>
              <c:numCache>
                <c:formatCode>General</c:formatCode>
                <c:ptCount val="4"/>
                <c:pt idx="0">
                  <c:v>0.2</c:v>
                </c:pt>
                <c:pt idx="1">
                  <c:v>0.21</c:v>
                </c:pt>
                <c:pt idx="2">
                  <c:v>0.21</c:v>
                </c:pt>
                <c:pt idx="3">
                  <c:v>0.18</c:v>
                </c:pt>
              </c:numCache>
            </c:numRef>
          </c:val>
        </c:ser>
        <c:dLbls/>
        <c:marker val="1"/>
        <c:axId val="90994944"/>
        <c:axId val="90993024"/>
      </c:lineChart>
      <c:catAx>
        <c:axId val="90981120"/>
        <c:scaling>
          <c:orientation val="minMax"/>
        </c:scaling>
        <c:axPos val="b"/>
        <c:tickLblPos val="nextTo"/>
        <c:crossAx val="90982656"/>
        <c:crosses val="autoZero"/>
        <c:auto val="1"/>
        <c:lblAlgn val="ctr"/>
        <c:lblOffset val="100"/>
      </c:catAx>
      <c:valAx>
        <c:axId val="90982656"/>
        <c:scaling>
          <c:orientation val="minMax"/>
        </c:scaling>
        <c:axPos val="l"/>
        <c:majorGridlines/>
        <c:title>
          <c:tx>
            <c:strRef>
              <c:f>Feuil1!$B$11</c:f>
              <c:strCache>
                <c:ptCount val="1"/>
                <c:pt idx="0">
                  <c:v>Prct Taux De Guerison</c:v>
                </c:pt>
              </c:strCache>
            </c:strRef>
          </c:tx>
          <c:layout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90981120"/>
        <c:crosses val="autoZero"/>
        <c:crossBetween val="between"/>
      </c:valAx>
      <c:valAx>
        <c:axId val="90993024"/>
        <c:scaling>
          <c:orientation val="minMax"/>
        </c:scaling>
        <c:axPos val="r"/>
        <c:title>
          <c:tx>
            <c:strRef>
              <c:f>Feuil1!$B$12</c:f>
              <c:strCache>
                <c:ptCount val="1"/>
                <c:pt idx="0">
                  <c:v>Prct Ncv Inf 300 Primi</c:v>
                </c:pt>
              </c:strCache>
            </c:strRef>
          </c:tx>
          <c:layout>
            <c:manualLayout>
              <c:xMode val="edge"/>
              <c:yMode val="edge"/>
              <c:x val="0.79786907407407415"/>
              <c:y val="0.22404972222222225"/>
            </c:manualLayout>
          </c:layout>
          <c:txPr>
            <a:bodyPr rot="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90994944"/>
        <c:crosses val="max"/>
        <c:crossBetween val="between"/>
      </c:valAx>
      <c:catAx>
        <c:axId val="90994944"/>
        <c:scaling>
          <c:orientation val="minMax"/>
        </c:scaling>
        <c:delete val="1"/>
        <c:axPos val="b"/>
        <c:tickLblPos val="none"/>
        <c:crossAx val="90993024"/>
        <c:crosses val="autoZero"/>
        <c:auto val="1"/>
        <c:lblAlgn val="ctr"/>
        <c:lblOffset val="100"/>
      </c:cat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Titre</a:t>
            </a:r>
          </a:p>
        </c:rich>
      </c:tx>
      <c:layout/>
    </c:title>
    <c:plotArea>
      <c:layout>
        <c:manualLayout>
          <c:layoutTarget val="inner"/>
          <c:xMode val="edge"/>
          <c:yMode val="edge"/>
          <c:x val="0.12861314814814814"/>
          <c:y val="0.26039416666666682"/>
          <c:w val="0.57405092592592555"/>
          <c:h val="0.65122916666666664"/>
        </c:manualLayout>
      </c:layout>
      <c:lineChart>
        <c:grouping val="standard"/>
        <c:ser>
          <c:idx val="0"/>
          <c:order val="0"/>
          <c:tx>
            <c:strRef>
              <c:f>Feuil3!$J$4</c:f>
              <c:strCache>
                <c:ptCount val="1"/>
                <c:pt idx="0">
                  <c:v>Taux De Reussite à La Premiere</c:v>
                </c:pt>
              </c:strCache>
            </c:strRef>
          </c:tx>
          <c:marker>
            <c:symbol val="none"/>
          </c:marker>
          <c:dLbls>
            <c:dLbl>
              <c:idx val="0"/>
              <c:layout>
                <c:manualLayout>
                  <c:x val="-6.8456037808888232E-2"/>
                  <c:y val="2.1166604220088651E-2"/>
                </c:manualLayout>
              </c:layout>
              <c:showVal val="1"/>
            </c:dLbl>
            <c:dLbl>
              <c:idx val="1"/>
              <c:delete val="1"/>
            </c:dLbl>
            <c:dLbl>
              <c:idx val="2"/>
              <c:delete val="1"/>
            </c:dLbl>
            <c:dLbl>
              <c:idx val="3"/>
              <c:layout>
                <c:manualLayout>
                  <c:x val="-3.4970669184989671E-3"/>
                  <c:y val="-2.1368568989075794E-2"/>
                </c:manualLayout>
              </c:layout>
              <c:showVal val="1"/>
            </c:dLbl>
            <c:txPr>
              <a:bodyPr/>
              <a:lstStyle/>
              <a:p>
                <a:pPr>
                  <a:defRPr i="1">
                    <a:solidFill>
                      <a:srgbClr val="002060"/>
                    </a:solidFill>
                  </a:defRPr>
                </a:pPr>
                <a:endParaRPr lang="fr-FR"/>
              </a:p>
            </c:txPr>
            <c:showVal val="1"/>
          </c:dLbls>
          <c:cat>
            <c:numRef>
              <c:f>Feuil3!$K$3:$N$3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cat>
          <c:val>
            <c:numRef>
              <c:f>Feuil3!$K$4:$N$4</c:f>
              <c:numCache>
                <c:formatCode>General</c:formatCode>
                <c:ptCount val="4"/>
                <c:pt idx="0">
                  <c:v>45.75</c:v>
                </c:pt>
                <c:pt idx="1">
                  <c:v>45.96</c:v>
                </c:pt>
                <c:pt idx="2">
                  <c:v>46.11</c:v>
                </c:pt>
                <c:pt idx="3">
                  <c:v>48.21</c:v>
                </c:pt>
              </c:numCache>
            </c:numRef>
          </c:val>
        </c:ser>
        <c:marker val="1"/>
        <c:axId val="93916160"/>
        <c:axId val="112894720"/>
      </c:lineChart>
      <c:lineChart>
        <c:grouping val="standard"/>
        <c:ser>
          <c:idx val="1"/>
          <c:order val="1"/>
          <c:tx>
            <c:strRef>
              <c:f>Feuil3!$J$5</c:f>
              <c:strCache>
                <c:ptCount val="1"/>
                <c:pt idx="0">
                  <c:v>Prct Ncv Inf 300 Av Tar Primi</c:v>
                </c:pt>
              </c:strCache>
            </c:strRef>
          </c:tx>
          <c:marker>
            <c:symbol val="none"/>
          </c:marker>
          <c:dLbls>
            <c:dLbl>
              <c:idx val="0"/>
              <c:layout>
                <c:manualLayout>
                  <c:x val="-4.1890104093552295E-2"/>
                  <c:y val="6.1119065892050503E-2"/>
                </c:manualLayout>
              </c:layout>
              <c:showVal val="1"/>
            </c:dLbl>
            <c:dLbl>
              <c:idx val="1"/>
              <c:delete val="1"/>
            </c:dLbl>
            <c:dLbl>
              <c:idx val="2"/>
              <c:delete val="1"/>
            </c:dLbl>
            <c:dLbl>
              <c:idx val="3"/>
              <c:layout>
                <c:manualLayout>
                  <c:x val="-8.4666666666666765E-2"/>
                  <c:y val="-7.0555555555555215E-3"/>
                </c:manualLayout>
              </c:layout>
              <c:showVal val="1"/>
            </c:dLbl>
            <c:txPr>
              <a:bodyPr/>
              <a:lstStyle/>
              <a:p>
                <a:pPr>
                  <a:defRPr i="1">
                    <a:solidFill>
                      <a:srgbClr val="FF0000"/>
                    </a:solidFill>
                  </a:defRPr>
                </a:pPr>
                <a:endParaRPr lang="fr-FR"/>
              </a:p>
            </c:txPr>
            <c:showVal val="1"/>
          </c:dLbls>
          <c:cat>
            <c:numRef>
              <c:f>Feuil3!$K$3:$N$3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cat>
          <c:val>
            <c:numRef>
              <c:f>Feuil3!$K$5:$N$5</c:f>
              <c:numCache>
                <c:formatCode>General</c:formatCode>
                <c:ptCount val="4"/>
                <c:pt idx="0">
                  <c:v>83.03</c:v>
                </c:pt>
                <c:pt idx="1">
                  <c:v>83.95</c:v>
                </c:pt>
                <c:pt idx="2">
                  <c:v>84.42</c:v>
                </c:pt>
                <c:pt idx="3">
                  <c:v>82.08</c:v>
                </c:pt>
              </c:numCache>
            </c:numRef>
          </c:val>
        </c:ser>
        <c:marker val="1"/>
        <c:axId val="112898816"/>
        <c:axId val="112896640"/>
      </c:lineChart>
      <c:catAx>
        <c:axId val="93916160"/>
        <c:scaling>
          <c:orientation val="minMax"/>
        </c:scaling>
        <c:axPos val="b"/>
        <c:numFmt formatCode="General" sourceLinked="1"/>
        <c:tickLblPos val="nextTo"/>
        <c:crossAx val="112894720"/>
        <c:crosses val="autoZero"/>
        <c:auto val="1"/>
        <c:lblAlgn val="ctr"/>
        <c:lblOffset val="100"/>
      </c:catAx>
      <c:valAx>
        <c:axId val="112894720"/>
        <c:scaling>
          <c:orientation val="minMax"/>
        </c:scaling>
        <c:axPos val="l"/>
        <c:majorGridlines/>
        <c:title>
          <c:tx>
            <c:strRef>
              <c:f>Feuil3!$J$4</c:f>
              <c:strCache>
                <c:ptCount val="1"/>
                <c:pt idx="0">
                  <c:v>Taux De Reussite à La Premiere</c:v>
                </c:pt>
              </c:strCache>
            </c:strRef>
          </c:tx>
          <c:layout>
            <c:manualLayout>
              <c:xMode val="edge"/>
              <c:yMode val="edge"/>
              <c:x val="3.1808956369905238E-2"/>
              <c:y val="0.47986124849971651"/>
            </c:manualLayout>
          </c:layout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93916160"/>
        <c:crosses val="autoZero"/>
        <c:crossBetween val="between"/>
      </c:valAx>
      <c:valAx>
        <c:axId val="112896640"/>
        <c:scaling>
          <c:orientation val="minMax"/>
        </c:scaling>
        <c:axPos val="r"/>
        <c:title>
          <c:tx>
            <c:strRef>
              <c:f>Feuil3!$J$5</c:f>
              <c:strCache>
                <c:ptCount val="1"/>
                <c:pt idx="0">
                  <c:v>Prct Ncv Inf 300 Av Tar Primi</c:v>
                </c:pt>
              </c:strCache>
            </c:strRef>
          </c:tx>
          <c:layout>
            <c:manualLayout>
              <c:xMode val="edge"/>
              <c:yMode val="edge"/>
              <c:x val="0.79786907407407448"/>
              <c:y val="0.2240497222222223"/>
            </c:manualLayout>
          </c:layout>
          <c:txPr>
            <a:bodyPr rot="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112898816"/>
        <c:crosses val="max"/>
        <c:crossBetween val="between"/>
      </c:valAx>
      <c:catAx>
        <c:axId val="112898816"/>
        <c:scaling>
          <c:orientation val="minMax"/>
        </c:scaling>
        <c:delete val="1"/>
        <c:axPos val="b"/>
        <c:numFmt formatCode="General" sourceLinked="1"/>
        <c:tickLblPos val="none"/>
        <c:crossAx val="112896640"/>
        <c:crosses val="autoZero"/>
        <c:auto val="1"/>
        <c:lblAlgn val="ctr"/>
        <c:lblOffset val="100"/>
      </c:catAx>
    </c:plotArea>
    <c:legend>
      <c:legendPos val="r"/>
      <c:layout/>
    </c:legend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19049</xdr:colOff>
      <xdr:row>7</xdr:row>
      <xdr:rowOff>14287</xdr:rowOff>
    </xdr:from>
    <xdr:to>
      <xdr:col>12</xdr:col>
      <xdr:colOff>561974</xdr:colOff>
      <xdr:row>25</xdr:row>
      <xdr:rowOff>185287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304800</xdr:colOff>
      <xdr:row>7</xdr:row>
      <xdr:rowOff>0</xdr:rowOff>
    </xdr:from>
    <xdr:to>
      <xdr:col>17</xdr:col>
      <xdr:colOff>19050</xdr:colOff>
      <xdr:row>26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314325</xdr:colOff>
      <xdr:row>29</xdr:row>
      <xdr:rowOff>95250</xdr:rowOff>
    </xdr:from>
    <xdr:to>
      <xdr:col>16</xdr:col>
      <xdr:colOff>609600</xdr:colOff>
      <xdr:row>36</xdr:row>
      <xdr:rowOff>133350</xdr:rowOff>
    </xdr:to>
    <xdr:sp macro="" textlink="">
      <xdr:nvSpPr>
        <xdr:cNvPr id="3" name="ZoneTexte 2"/>
        <xdr:cNvSpPr txBox="1"/>
      </xdr:nvSpPr>
      <xdr:spPr>
        <a:xfrm>
          <a:off x="8315325" y="5619750"/>
          <a:ext cx="6819900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800">
              <a:solidFill>
                <a:srgbClr val="FF0000"/>
              </a:solidFill>
            </a:rPr>
            <a:t>Voila</a:t>
          </a:r>
          <a:r>
            <a:rPr lang="fr-FR" sz="1800" baseline="0">
              <a:solidFill>
                <a:srgbClr val="FF0000"/>
              </a:solidFill>
            </a:rPr>
            <a:t> j'ai copier/coller transposé ton tableau de la feuil1 </a:t>
          </a:r>
          <a:br>
            <a:rPr lang="fr-FR" sz="1800" baseline="0">
              <a:solidFill>
                <a:srgbClr val="FF0000"/>
              </a:solidFill>
            </a:rPr>
          </a:br>
          <a:r>
            <a:rPr lang="fr-FR" sz="1800" baseline="0">
              <a:solidFill>
                <a:srgbClr val="FF0000"/>
              </a:solidFill>
            </a:rPr>
            <a:t>ensuite une rechercheV en parcourant le tableau pour extraire les indices des deux listes déroulantes qui alimenterons le graphique</a:t>
          </a:r>
          <a:endParaRPr lang="fr-FR" sz="18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H12"/>
  <sheetViews>
    <sheetView workbookViewId="0">
      <selection activeCell="B20" sqref="B20"/>
    </sheetView>
  </sheetViews>
  <sheetFormatPr baseColWidth="10" defaultRowHeight="15"/>
  <sheetData>
    <row r="1" spans="1:60">
      <c r="A1" s="1"/>
      <c r="B1" s="1" t="s">
        <v>0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 t="s">
        <v>1</v>
      </c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 t="s">
        <v>2</v>
      </c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 t="s">
        <v>3</v>
      </c>
      <c r="BG1" s="1"/>
      <c r="BH1" s="1"/>
    </row>
    <row r="2" spans="1:60">
      <c r="A2" s="1"/>
      <c r="B2" s="1" t="s">
        <v>4</v>
      </c>
      <c r="C2" s="1" t="s">
        <v>5</v>
      </c>
      <c r="D2" s="1" t="s">
        <v>6</v>
      </c>
      <c r="E2" s="1" t="s">
        <v>7</v>
      </c>
      <c r="F2" s="1" t="s">
        <v>8</v>
      </c>
      <c r="G2" s="1" t="s">
        <v>9</v>
      </c>
      <c r="H2" s="1" t="s">
        <v>10</v>
      </c>
      <c r="I2" s="1" t="s">
        <v>11</v>
      </c>
      <c r="J2" s="1" t="s">
        <v>12</v>
      </c>
      <c r="K2" s="1" t="s">
        <v>13</v>
      </c>
      <c r="L2" s="1" t="s">
        <v>14</v>
      </c>
      <c r="M2" s="1" t="s">
        <v>15</v>
      </c>
      <c r="N2" s="1" t="s">
        <v>16</v>
      </c>
      <c r="O2" s="1" t="s">
        <v>17</v>
      </c>
      <c r="P2" s="1" t="s">
        <v>18</v>
      </c>
      <c r="Q2" s="1" t="s">
        <v>19</v>
      </c>
      <c r="R2" s="1" t="s">
        <v>20</v>
      </c>
      <c r="S2" s="1" t="s">
        <v>21</v>
      </c>
      <c r="T2" s="1" t="s">
        <v>22</v>
      </c>
      <c r="U2" s="1" t="s">
        <v>23</v>
      </c>
      <c r="V2" s="1" t="s">
        <v>24</v>
      </c>
      <c r="W2" s="1" t="s">
        <v>25</v>
      </c>
      <c r="X2" s="1" t="s">
        <v>26</v>
      </c>
      <c r="Y2" s="1" t="s">
        <v>27</v>
      </c>
      <c r="Z2" s="1" t="s">
        <v>28</v>
      </c>
      <c r="AA2" s="1" t="s">
        <v>29</v>
      </c>
      <c r="AB2" s="1" t="s">
        <v>30</v>
      </c>
      <c r="AC2" s="1" t="s">
        <v>31</v>
      </c>
      <c r="AD2" s="1" t="s">
        <v>32</v>
      </c>
      <c r="AE2" s="1" t="s">
        <v>33</v>
      </c>
      <c r="AF2" s="1" t="s">
        <v>34</v>
      </c>
      <c r="AG2" s="1" t="s">
        <v>35</v>
      </c>
      <c r="AH2" s="1" t="s">
        <v>36</v>
      </c>
      <c r="AI2" s="1" t="s">
        <v>37</v>
      </c>
      <c r="AJ2" s="1" t="s">
        <v>38</v>
      </c>
      <c r="AK2" s="1" t="s">
        <v>39</v>
      </c>
      <c r="AL2" s="1" t="s">
        <v>40</v>
      </c>
      <c r="AM2" s="1" t="s">
        <v>41</v>
      </c>
      <c r="AN2" s="1" t="s">
        <v>42</v>
      </c>
      <c r="AO2" s="1" t="s">
        <v>43</v>
      </c>
      <c r="AP2" s="1" t="s">
        <v>44</v>
      </c>
      <c r="AQ2" s="1" t="s">
        <v>45</v>
      </c>
      <c r="AR2" s="1" t="s">
        <v>46</v>
      </c>
      <c r="AS2" s="1" t="s">
        <v>47</v>
      </c>
      <c r="AT2" s="1" t="s">
        <v>48</v>
      </c>
      <c r="AU2" s="1" t="s">
        <v>49</v>
      </c>
      <c r="AV2" s="1" t="s">
        <v>50</v>
      </c>
      <c r="AW2" s="1" t="s">
        <v>51</v>
      </c>
      <c r="AX2" s="1" t="s">
        <v>52</v>
      </c>
      <c r="AY2" s="1" t="s">
        <v>53</v>
      </c>
      <c r="AZ2" s="1" t="s">
        <v>54</v>
      </c>
      <c r="BA2" s="1" t="s">
        <v>55</v>
      </c>
      <c r="BB2" s="1" t="s">
        <v>56</v>
      </c>
      <c r="BC2" s="1" t="s">
        <v>57</v>
      </c>
      <c r="BD2" s="1" t="s">
        <v>58</v>
      </c>
      <c r="BE2" s="1" t="s">
        <v>59</v>
      </c>
      <c r="BF2" s="1" t="s">
        <v>60</v>
      </c>
      <c r="BG2" s="1" t="s">
        <v>61</v>
      </c>
      <c r="BH2" s="1" t="s">
        <v>62</v>
      </c>
    </row>
    <row r="3" spans="1:60">
      <c r="A3" s="1">
        <v>1</v>
      </c>
      <c r="B3" s="1">
        <v>79.66</v>
      </c>
      <c r="C3" s="1">
        <v>6.7</v>
      </c>
      <c r="D3" s="1">
        <v>258.04000000000002</v>
      </c>
      <c r="E3" s="1">
        <v>0.2</v>
      </c>
      <c r="F3" s="1">
        <v>73.599999999999994</v>
      </c>
      <c r="G3" s="1">
        <v>82.21</v>
      </c>
      <c r="H3" s="1">
        <v>68.819999999999993</v>
      </c>
      <c r="I3" s="1">
        <v>13.76</v>
      </c>
      <c r="J3" s="1">
        <v>33.14</v>
      </c>
      <c r="K3" s="1">
        <v>13.47</v>
      </c>
      <c r="L3" s="1">
        <v>4.82</v>
      </c>
      <c r="M3" s="1">
        <v>87.78</v>
      </c>
      <c r="N3" s="1">
        <v>3.56</v>
      </c>
      <c r="O3" s="1">
        <v>165.21</v>
      </c>
      <c r="P3" s="1">
        <v>0.26</v>
      </c>
      <c r="Q3" s="1">
        <v>83.03</v>
      </c>
      <c r="R3" s="1">
        <v>84.9</v>
      </c>
      <c r="S3" s="1">
        <v>58.04</v>
      </c>
      <c r="T3" s="1">
        <v>11.1</v>
      </c>
      <c r="U3" s="1">
        <v>14.57</v>
      </c>
      <c r="V3" s="1">
        <v>3.65</v>
      </c>
      <c r="W3" s="1">
        <v>0.82</v>
      </c>
      <c r="X3" s="1">
        <v>40.53</v>
      </c>
      <c r="Y3" s="1">
        <v>80.53</v>
      </c>
      <c r="Z3" s="1">
        <v>0.1</v>
      </c>
      <c r="AA3" s="1">
        <v>89.45</v>
      </c>
      <c r="AB3" s="1">
        <v>2.13</v>
      </c>
      <c r="AC3" s="1">
        <v>45.75</v>
      </c>
      <c r="AD3" s="1">
        <v>19.14</v>
      </c>
      <c r="AE3" s="1">
        <v>115.47</v>
      </c>
      <c r="AF3" s="1">
        <v>386.31</v>
      </c>
      <c r="AG3" s="1">
        <v>90.56</v>
      </c>
      <c r="AH3" s="1">
        <v>0.15</v>
      </c>
      <c r="AI3" s="1">
        <v>18.739999999999998</v>
      </c>
      <c r="AJ3" s="1">
        <v>1.57</v>
      </c>
      <c r="AK3" s="1">
        <v>63.07</v>
      </c>
      <c r="AL3" s="1">
        <v>10.59</v>
      </c>
      <c r="AM3" s="1">
        <v>8554.2199999999993</v>
      </c>
      <c r="AN3" s="1">
        <v>40.19</v>
      </c>
      <c r="AO3" s="1">
        <v>32.32</v>
      </c>
      <c r="AP3" s="1">
        <v>29.11</v>
      </c>
      <c r="AQ3" s="1">
        <v>32.47</v>
      </c>
      <c r="AR3" s="1">
        <v>33.14</v>
      </c>
      <c r="AS3" s="1">
        <v>15.03</v>
      </c>
      <c r="AT3" s="1">
        <v>451190.38</v>
      </c>
      <c r="AU3" s="1">
        <v>2.27</v>
      </c>
      <c r="AV3" s="1">
        <v>88.07</v>
      </c>
      <c r="AW3" s="1">
        <v>24.38</v>
      </c>
      <c r="AX3" s="1">
        <v>18.79</v>
      </c>
      <c r="AY3" s="1">
        <v>7729.26</v>
      </c>
      <c r="AZ3" s="1">
        <v>39.67</v>
      </c>
      <c r="BA3" s="1">
        <v>32.159999999999997</v>
      </c>
      <c r="BB3" s="1">
        <v>27.74</v>
      </c>
      <c r="BC3" s="1">
        <v>36.21</v>
      </c>
      <c r="BD3" s="1">
        <v>11.6</v>
      </c>
      <c r="BE3" s="1">
        <v>17.02</v>
      </c>
      <c r="BF3" s="1">
        <v>422821.29</v>
      </c>
      <c r="BG3" s="1">
        <v>-2.75</v>
      </c>
      <c r="BH3" s="1">
        <v>330.2</v>
      </c>
    </row>
    <row r="4" spans="1:60">
      <c r="A4" s="1">
        <v>2</v>
      </c>
      <c r="B4" s="1">
        <v>80.459999999999994</v>
      </c>
      <c r="C4" s="1">
        <v>6.86</v>
      </c>
      <c r="D4" s="1">
        <v>265.72000000000003</v>
      </c>
      <c r="E4" s="1">
        <v>0.21</v>
      </c>
      <c r="F4" s="1">
        <v>73.25</v>
      </c>
      <c r="G4" s="1">
        <v>83.5</v>
      </c>
      <c r="H4" s="1">
        <v>71.64</v>
      </c>
      <c r="I4" s="1">
        <v>13.58</v>
      </c>
      <c r="J4" s="1">
        <v>36.380000000000003</v>
      </c>
      <c r="K4" s="1">
        <v>14.8</v>
      </c>
      <c r="L4" s="1">
        <v>5.31</v>
      </c>
      <c r="M4" s="1">
        <v>88.93</v>
      </c>
      <c r="N4" s="1">
        <v>3.56</v>
      </c>
      <c r="O4" s="1">
        <v>171.84</v>
      </c>
      <c r="P4" s="1">
        <v>0.26</v>
      </c>
      <c r="Q4" s="1">
        <v>83.95</v>
      </c>
      <c r="R4" s="1">
        <v>86.2</v>
      </c>
      <c r="S4" s="1">
        <v>59.9</v>
      </c>
      <c r="T4" s="1">
        <v>10.94</v>
      </c>
      <c r="U4" s="1">
        <v>15.87</v>
      </c>
      <c r="V4" s="1">
        <v>4.16</v>
      </c>
      <c r="W4" s="1">
        <v>0.89</v>
      </c>
      <c r="X4" s="1">
        <v>45.33</v>
      </c>
      <c r="Y4" s="1">
        <v>81.23</v>
      </c>
      <c r="Z4" s="1">
        <v>0.1</v>
      </c>
      <c r="AA4" s="1">
        <v>96.34</v>
      </c>
      <c r="AB4" s="1">
        <v>2.2200000000000002</v>
      </c>
      <c r="AC4" s="1">
        <v>45.96</v>
      </c>
      <c r="AD4" s="1">
        <v>19.8</v>
      </c>
      <c r="AE4" s="1">
        <v>124.57</v>
      </c>
      <c r="AF4" s="1">
        <v>414.13</v>
      </c>
      <c r="AG4" s="1">
        <v>90.37</v>
      </c>
      <c r="AH4" s="1">
        <v>0.15</v>
      </c>
      <c r="AI4" s="1">
        <v>18.73</v>
      </c>
      <c r="AJ4" s="1">
        <v>1.6</v>
      </c>
      <c r="AK4" s="1">
        <v>62.34</v>
      </c>
      <c r="AL4" s="1">
        <v>10.66</v>
      </c>
      <c r="AM4" s="1">
        <v>8604.6200000000008</v>
      </c>
      <c r="AN4" s="1">
        <v>40.04</v>
      </c>
      <c r="AO4" s="1">
        <v>32.33</v>
      </c>
      <c r="AP4" s="1">
        <v>29.58</v>
      </c>
      <c r="AQ4" s="1">
        <v>32.549999999999997</v>
      </c>
      <c r="AR4" s="1">
        <v>33.520000000000003</v>
      </c>
      <c r="AS4" s="1">
        <v>14.84</v>
      </c>
      <c r="AT4" s="1">
        <v>489502.48</v>
      </c>
      <c r="AU4" s="1">
        <v>2.2599999999999998</v>
      </c>
      <c r="AV4" s="1">
        <v>88.15</v>
      </c>
      <c r="AW4" s="1">
        <v>23.59</v>
      </c>
      <c r="AX4" s="1">
        <v>20.059999999999999</v>
      </c>
      <c r="AY4" s="1">
        <v>7815.04</v>
      </c>
      <c r="AZ4" s="1">
        <v>39.49</v>
      </c>
      <c r="BA4" s="1">
        <v>32.200000000000003</v>
      </c>
      <c r="BB4" s="1">
        <v>28.06</v>
      </c>
      <c r="BC4" s="1">
        <v>36.659999999999997</v>
      </c>
      <c r="BD4" s="1">
        <v>11.51</v>
      </c>
      <c r="BE4" s="1">
        <v>16.75</v>
      </c>
      <c r="BF4" s="1">
        <v>451892.02</v>
      </c>
      <c r="BG4" s="1">
        <v>-2.75</v>
      </c>
      <c r="BH4" s="1">
        <v>328.83</v>
      </c>
    </row>
    <row r="5" spans="1:60">
      <c r="A5" s="1">
        <v>3</v>
      </c>
      <c r="B5" s="1">
        <v>80.319999999999993</v>
      </c>
      <c r="C5" s="1">
        <v>7.08</v>
      </c>
      <c r="D5" s="1">
        <v>272.76</v>
      </c>
      <c r="E5" s="1">
        <v>0.21</v>
      </c>
      <c r="F5" s="1">
        <v>73.010000000000005</v>
      </c>
      <c r="G5" s="1">
        <v>83.51</v>
      </c>
      <c r="H5" s="1">
        <v>72.56</v>
      </c>
      <c r="I5" s="1">
        <v>14.47</v>
      </c>
      <c r="J5" s="1">
        <v>36.409999999999997</v>
      </c>
      <c r="K5" s="1">
        <v>15.03</v>
      </c>
      <c r="L5" s="1">
        <v>5.6</v>
      </c>
      <c r="M5" s="1">
        <v>88.81</v>
      </c>
      <c r="N5" s="1">
        <v>3.79</v>
      </c>
      <c r="O5" s="1">
        <v>174.71</v>
      </c>
      <c r="P5" s="1">
        <v>0.27</v>
      </c>
      <c r="Q5" s="1">
        <v>84.42</v>
      </c>
      <c r="R5" s="1">
        <v>85.95</v>
      </c>
      <c r="S5" s="1">
        <v>62.78</v>
      </c>
      <c r="T5" s="1">
        <v>11.21</v>
      </c>
      <c r="U5" s="1">
        <v>16.03</v>
      </c>
      <c r="V5" s="1">
        <v>4.1399999999999997</v>
      </c>
      <c r="W5" s="1">
        <v>1.01</v>
      </c>
      <c r="X5" s="1">
        <v>44.33</v>
      </c>
      <c r="Y5" s="1">
        <v>81.59</v>
      </c>
      <c r="Z5" s="1">
        <v>0.1</v>
      </c>
      <c r="AA5" s="1">
        <v>103.17</v>
      </c>
      <c r="AB5" s="1">
        <v>2.23</v>
      </c>
      <c r="AC5" s="1">
        <v>46.11</v>
      </c>
      <c r="AD5" s="1">
        <v>20.68</v>
      </c>
      <c r="AE5" s="1">
        <v>133.86000000000001</v>
      </c>
      <c r="AF5" s="1">
        <v>429.78</v>
      </c>
      <c r="AG5" s="1">
        <v>89.91</v>
      </c>
      <c r="AH5" s="1">
        <v>0.15</v>
      </c>
      <c r="AI5" s="1">
        <v>18.89</v>
      </c>
      <c r="AJ5" s="1">
        <v>1.59</v>
      </c>
      <c r="AK5" s="1">
        <v>61.53</v>
      </c>
      <c r="AL5" s="1">
        <v>10.19</v>
      </c>
      <c r="AM5" s="1">
        <v>8551.1299999999992</v>
      </c>
      <c r="AN5" s="1">
        <v>40.19</v>
      </c>
      <c r="AO5" s="1">
        <v>32.4</v>
      </c>
      <c r="AP5" s="1">
        <v>29.84</v>
      </c>
      <c r="AQ5" s="1">
        <v>32.83</v>
      </c>
      <c r="AR5" s="1">
        <v>33.450000000000003</v>
      </c>
      <c r="AS5" s="1">
        <v>15.2</v>
      </c>
      <c r="AT5" s="1">
        <v>491766.62</v>
      </c>
      <c r="AU5" s="1">
        <v>2.2599999999999998</v>
      </c>
      <c r="AV5" s="1">
        <v>88.18</v>
      </c>
      <c r="AW5" s="1">
        <v>23.53</v>
      </c>
      <c r="AX5" s="1">
        <v>20.09</v>
      </c>
      <c r="AY5" s="1">
        <v>7809.45</v>
      </c>
      <c r="AZ5" s="1">
        <v>39.64</v>
      </c>
      <c r="BA5" s="1">
        <v>32.31</v>
      </c>
      <c r="BB5" s="1">
        <v>27.96</v>
      </c>
      <c r="BC5" s="1">
        <v>36.590000000000003</v>
      </c>
      <c r="BD5" s="1">
        <v>11.65</v>
      </c>
      <c r="BE5" s="1">
        <v>17.28</v>
      </c>
      <c r="BF5" s="1">
        <v>452229.69</v>
      </c>
      <c r="BG5" s="1">
        <v>-2.75</v>
      </c>
      <c r="BH5" s="1">
        <v>327.96</v>
      </c>
    </row>
    <row r="6" spans="1:60">
      <c r="A6" s="1">
        <v>4</v>
      </c>
      <c r="B6" s="1">
        <v>77.27</v>
      </c>
      <c r="C6" s="1">
        <v>7.75</v>
      </c>
      <c r="D6" s="1">
        <v>292.02</v>
      </c>
      <c r="E6" s="1">
        <v>0.18</v>
      </c>
      <c r="F6" s="1">
        <v>67.819999999999993</v>
      </c>
      <c r="G6" s="1">
        <v>81.55</v>
      </c>
      <c r="H6" s="1">
        <v>69.97</v>
      </c>
      <c r="I6" s="1">
        <v>14.56</v>
      </c>
      <c r="J6" s="1">
        <v>32.21</v>
      </c>
      <c r="K6" s="1">
        <v>14.66</v>
      </c>
      <c r="L6" s="1">
        <v>5.84</v>
      </c>
      <c r="M6" s="1">
        <v>86.74</v>
      </c>
      <c r="N6" s="1">
        <v>3.99</v>
      </c>
      <c r="O6" s="1">
        <v>183.95</v>
      </c>
      <c r="P6" s="1">
        <v>0.23</v>
      </c>
      <c r="Q6" s="1">
        <v>82.08</v>
      </c>
      <c r="R6" s="1">
        <v>84.61</v>
      </c>
      <c r="S6" s="1">
        <v>57.96</v>
      </c>
      <c r="T6" s="1">
        <v>12.04</v>
      </c>
      <c r="U6" s="1">
        <v>14.54</v>
      </c>
      <c r="V6" s="1">
        <v>4.16</v>
      </c>
      <c r="W6" s="1">
        <v>1.03</v>
      </c>
      <c r="X6" s="1">
        <v>37.31</v>
      </c>
      <c r="Y6" s="1">
        <v>80.86</v>
      </c>
      <c r="Z6" s="1">
        <v>0.08</v>
      </c>
      <c r="AA6" s="1">
        <v>117.25</v>
      </c>
      <c r="AB6" s="1">
        <v>2.12</v>
      </c>
      <c r="AC6" s="1">
        <v>48.21</v>
      </c>
      <c r="AD6" s="1">
        <v>17.420000000000002</v>
      </c>
      <c r="AE6" s="1">
        <v>148.53</v>
      </c>
      <c r="AF6" s="1">
        <v>462.87</v>
      </c>
      <c r="AG6" s="1">
        <v>89.66</v>
      </c>
      <c r="AH6" s="1">
        <v>0.14000000000000001</v>
      </c>
      <c r="AI6" s="1">
        <v>20.149999999999999</v>
      </c>
      <c r="AJ6" s="1">
        <v>1.59</v>
      </c>
      <c r="AK6" s="1">
        <v>62.69</v>
      </c>
      <c r="AL6" s="1">
        <v>9.51</v>
      </c>
      <c r="AM6" s="1">
        <v>8171.46</v>
      </c>
      <c r="AN6" s="1">
        <v>40.46</v>
      </c>
      <c r="AO6" s="1">
        <v>32.549999999999997</v>
      </c>
      <c r="AP6" s="1">
        <v>30.46</v>
      </c>
      <c r="AQ6" s="1">
        <v>32.950000000000003</v>
      </c>
      <c r="AR6" s="1">
        <v>32.28</v>
      </c>
      <c r="AS6" s="1">
        <v>16.22</v>
      </c>
      <c r="AT6" s="1">
        <v>439632.43</v>
      </c>
      <c r="AU6" s="1">
        <v>2.29</v>
      </c>
      <c r="AV6" s="1">
        <v>88.83</v>
      </c>
      <c r="AW6" s="1">
        <v>23.29</v>
      </c>
      <c r="AX6" s="1">
        <v>17.75</v>
      </c>
      <c r="AY6" s="1">
        <v>7514.67</v>
      </c>
      <c r="AZ6" s="1">
        <v>39.89</v>
      </c>
      <c r="BA6" s="1">
        <v>32.49</v>
      </c>
      <c r="BB6" s="1">
        <v>27.04</v>
      </c>
      <c r="BC6" s="1">
        <v>35.28</v>
      </c>
      <c r="BD6" s="1">
        <v>12.9</v>
      </c>
      <c r="BE6" s="1">
        <v>18.2</v>
      </c>
      <c r="BF6" s="1">
        <v>419538.34</v>
      </c>
      <c r="BG6" s="1">
        <v>-3.44</v>
      </c>
      <c r="BH6" s="1">
        <v>329.25</v>
      </c>
    </row>
    <row r="11" spans="1:60">
      <c r="B11" t="s">
        <v>10</v>
      </c>
    </row>
    <row r="12" spans="1:60">
      <c r="B12" t="s">
        <v>15</v>
      </c>
    </row>
  </sheetData>
  <dataValidations count="1">
    <dataValidation type="list" allowBlank="1" showInputMessage="1" showErrorMessage="1" sqref="B11 B12">
      <formula1>$B$2:$BH$2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3:N63"/>
  <sheetViews>
    <sheetView tabSelected="1" workbookViewId="0">
      <selection activeCell="S5" sqref="S5"/>
    </sheetView>
  </sheetViews>
  <sheetFormatPr baseColWidth="10" defaultRowHeight="15"/>
  <cols>
    <col min="2" max="2" width="30.28515625" bestFit="1" customWidth="1"/>
    <col min="3" max="3" width="28.85546875" bestFit="1" customWidth="1"/>
    <col min="4" max="7" width="10" bestFit="1" customWidth="1"/>
    <col min="8" max="9" width="4.7109375" customWidth="1"/>
    <col min="10" max="10" width="29.28515625" customWidth="1"/>
  </cols>
  <sheetData>
    <row r="3" spans="2:14">
      <c r="K3" s="2">
        <v>1</v>
      </c>
      <c r="L3" s="2">
        <v>2</v>
      </c>
      <c r="M3" s="2">
        <v>3</v>
      </c>
      <c r="N3" s="2">
        <v>4</v>
      </c>
    </row>
    <row r="4" spans="2:14">
      <c r="B4" s="1"/>
      <c r="C4" s="1"/>
      <c r="D4" s="1">
        <v>1</v>
      </c>
      <c r="E4" s="1">
        <v>2</v>
      </c>
      <c r="F4" s="1">
        <v>3</v>
      </c>
      <c r="G4" s="1">
        <v>4</v>
      </c>
      <c r="J4" t="s">
        <v>31</v>
      </c>
      <c r="K4" s="2">
        <f>VLOOKUP(Serie1,$C$4:$G$63,2,FALSE)</f>
        <v>45.75</v>
      </c>
      <c r="L4" s="2">
        <f>VLOOKUP(Serie1,$C$4:$G$63,3,FALSE)</f>
        <v>45.96</v>
      </c>
      <c r="M4" s="2">
        <f>VLOOKUP(Serie1,$C$4:$G$63,4,FALSE)</f>
        <v>46.11</v>
      </c>
      <c r="N4" s="2">
        <f>VLOOKUP(Serie1,$C$4:$G$63,5,FALSE)</f>
        <v>48.21</v>
      </c>
    </row>
    <row r="5" spans="2:14">
      <c r="B5" s="1" t="s">
        <v>0</v>
      </c>
      <c r="C5" s="1" t="s">
        <v>4</v>
      </c>
      <c r="D5" s="1">
        <v>79.66</v>
      </c>
      <c r="E5" s="1">
        <v>80.459999999999994</v>
      </c>
      <c r="F5" s="1">
        <v>80.319999999999993</v>
      </c>
      <c r="G5" s="1">
        <v>77.27</v>
      </c>
      <c r="J5" t="s">
        <v>19</v>
      </c>
      <c r="K5" s="2">
        <f>VLOOKUP(Serie2,$C$4:$G$63,2,FALSE)</f>
        <v>83.03</v>
      </c>
      <c r="L5" s="2">
        <f>VLOOKUP(Serie2,$C$4:$G$63,3,FALSE)</f>
        <v>83.95</v>
      </c>
      <c r="M5" s="2">
        <f>VLOOKUP(Serie2,$C$4:$G$63,4,FALSE)</f>
        <v>84.42</v>
      </c>
      <c r="N5" s="2">
        <f>VLOOKUP(Serie2,$C$4:$G$63,5,FALSE)</f>
        <v>82.08</v>
      </c>
    </row>
    <row r="6" spans="2:14">
      <c r="B6" s="1"/>
      <c r="C6" s="1" t="s">
        <v>5</v>
      </c>
      <c r="D6" s="1">
        <v>6.7</v>
      </c>
      <c r="E6" s="1">
        <v>6.86</v>
      </c>
      <c r="F6" s="1">
        <v>7.08</v>
      </c>
      <c r="G6" s="1">
        <v>7.75</v>
      </c>
      <c r="K6" s="3"/>
      <c r="L6" s="3"/>
      <c r="M6" s="3"/>
      <c r="N6" s="3"/>
    </row>
    <row r="7" spans="2:14">
      <c r="B7" s="1"/>
      <c r="C7" s="1" t="s">
        <v>6</v>
      </c>
      <c r="D7" s="1">
        <v>258.04000000000002</v>
      </c>
      <c r="E7" s="1">
        <v>265.72000000000003</v>
      </c>
      <c r="F7" s="1">
        <v>272.76</v>
      </c>
      <c r="G7" s="1">
        <v>292.02</v>
      </c>
    </row>
    <row r="8" spans="2:14">
      <c r="B8" s="1"/>
      <c r="C8" s="1" t="s">
        <v>7</v>
      </c>
      <c r="D8" s="1">
        <v>0.2</v>
      </c>
      <c r="E8" s="1">
        <v>0.21</v>
      </c>
      <c r="F8" s="1">
        <v>0.21</v>
      </c>
      <c r="G8" s="1">
        <v>0.18</v>
      </c>
    </row>
    <row r="9" spans="2:14">
      <c r="B9" s="1"/>
      <c r="C9" s="1" t="s">
        <v>8</v>
      </c>
      <c r="D9" s="1">
        <v>73.599999999999994</v>
      </c>
      <c r="E9" s="1">
        <v>73.25</v>
      </c>
      <c r="F9" s="1">
        <v>73.010000000000005</v>
      </c>
      <c r="G9" s="1">
        <v>67.819999999999993</v>
      </c>
    </row>
    <row r="10" spans="2:14">
      <c r="B10" s="1"/>
      <c r="C10" s="1" t="s">
        <v>9</v>
      </c>
      <c r="D10" s="1">
        <v>82.21</v>
      </c>
      <c r="E10" s="1">
        <v>83.5</v>
      </c>
      <c r="F10" s="1">
        <v>83.51</v>
      </c>
      <c r="G10" s="1">
        <v>81.55</v>
      </c>
    </row>
    <row r="11" spans="2:14">
      <c r="B11" s="1"/>
      <c r="C11" s="1" t="s">
        <v>10</v>
      </c>
      <c r="D11" s="1">
        <v>68.819999999999993</v>
      </c>
      <c r="E11" s="1">
        <v>71.64</v>
      </c>
      <c r="F11" s="1">
        <v>72.56</v>
      </c>
      <c r="G11" s="1">
        <v>69.97</v>
      </c>
    </row>
    <row r="12" spans="2:14">
      <c r="B12" s="1"/>
      <c r="C12" s="1" t="s">
        <v>11</v>
      </c>
      <c r="D12" s="1">
        <v>13.76</v>
      </c>
      <c r="E12" s="1">
        <v>13.58</v>
      </c>
      <c r="F12" s="1">
        <v>14.47</v>
      </c>
      <c r="G12" s="1">
        <v>14.56</v>
      </c>
    </row>
    <row r="13" spans="2:14">
      <c r="B13" s="1"/>
      <c r="C13" s="1" t="s">
        <v>12</v>
      </c>
      <c r="D13" s="1">
        <v>33.14</v>
      </c>
      <c r="E13" s="1">
        <v>36.380000000000003</v>
      </c>
      <c r="F13" s="1">
        <v>36.409999999999997</v>
      </c>
      <c r="G13" s="1">
        <v>32.21</v>
      </c>
    </row>
    <row r="14" spans="2:14">
      <c r="B14" s="1"/>
      <c r="C14" s="1" t="s">
        <v>13</v>
      </c>
      <c r="D14" s="1">
        <v>13.47</v>
      </c>
      <c r="E14" s="1">
        <v>14.8</v>
      </c>
      <c r="F14" s="1">
        <v>15.03</v>
      </c>
      <c r="G14" s="1">
        <v>14.66</v>
      </c>
    </row>
    <row r="15" spans="2:14">
      <c r="B15" s="1"/>
      <c r="C15" s="1" t="s">
        <v>14</v>
      </c>
      <c r="D15" s="1">
        <v>4.82</v>
      </c>
      <c r="E15" s="1">
        <v>5.31</v>
      </c>
      <c r="F15" s="1">
        <v>5.6</v>
      </c>
      <c r="G15" s="1">
        <v>5.84</v>
      </c>
    </row>
    <row r="16" spans="2:14">
      <c r="B16" s="1"/>
      <c r="C16" s="1" t="s">
        <v>15</v>
      </c>
      <c r="D16" s="1">
        <v>87.78</v>
      </c>
      <c r="E16" s="1">
        <v>88.93</v>
      </c>
      <c r="F16" s="1">
        <v>88.81</v>
      </c>
      <c r="G16" s="1">
        <v>86.74</v>
      </c>
    </row>
    <row r="17" spans="2:7">
      <c r="B17" s="1"/>
      <c r="C17" s="1" t="s">
        <v>16</v>
      </c>
      <c r="D17" s="1">
        <v>3.56</v>
      </c>
      <c r="E17" s="1">
        <v>3.56</v>
      </c>
      <c r="F17" s="1">
        <v>3.79</v>
      </c>
      <c r="G17" s="1">
        <v>3.99</v>
      </c>
    </row>
    <row r="18" spans="2:7">
      <c r="B18" s="1"/>
      <c r="C18" s="1" t="s">
        <v>17</v>
      </c>
      <c r="D18" s="1">
        <v>165.21</v>
      </c>
      <c r="E18" s="1">
        <v>171.84</v>
      </c>
      <c r="F18" s="1">
        <v>174.71</v>
      </c>
      <c r="G18" s="1">
        <v>183.95</v>
      </c>
    </row>
    <row r="19" spans="2:7">
      <c r="B19" s="1"/>
      <c r="C19" s="1" t="s">
        <v>18</v>
      </c>
      <c r="D19" s="1">
        <v>0.26</v>
      </c>
      <c r="E19" s="1">
        <v>0.26</v>
      </c>
      <c r="F19" s="1">
        <v>0.27</v>
      </c>
      <c r="G19" s="1">
        <v>0.23</v>
      </c>
    </row>
    <row r="20" spans="2:7">
      <c r="B20" s="1"/>
      <c r="C20" s="1" t="s">
        <v>19</v>
      </c>
      <c r="D20" s="1">
        <v>83.03</v>
      </c>
      <c r="E20" s="1">
        <v>83.95</v>
      </c>
      <c r="F20" s="1">
        <v>84.42</v>
      </c>
      <c r="G20" s="1">
        <v>82.08</v>
      </c>
    </row>
    <row r="21" spans="2:7">
      <c r="B21" s="1"/>
      <c r="C21" s="1" t="s">
        <v>20</v>
      </c>
      <c r="D21" s="1">
        <v>84.9</v>
      </c>
      <c r="E21" s="1">
        <v>86.2</v>
      </c>
      <c r="F21" s="1">
        <v>85.95</v>
      </c>
      <c r="G21" s="1">
        <v>84.61</v>
      </c>
    </row>
    <row r="22" spans="2:7">
      <c r="B22" s="1"/>
      <c r="C22" s="1" t="s">
        <v>21</v>
      </c>
      <c r="D22" s="1">
        <v>58.04</v>
      </c>
      <c r="E22" s="1">
        <v>59.9</v>
      </c>
      <c r="F22" s="1">
        <v>62.78</v>
      </c>
      <c r="G22" s="1">
        <v>57.96</v>
      </c>
    </row>
    <row r="23" spans="2:7">
      <c r="B23" s="1"/>
      <c r="C23" s="1" t="s">
        <v>22</v>
      </c>
      <c r="D23" s="1">
        <v>11.1</v>
      </c>
      <c r="E23" s="1">
        <v>10.94</v>
      </c>
      <c r="F23" s="1">
        <v>11.21</v>
      </c>
      <c r="G23" s="1">
        <v>12.04</v>
      </c>
    </row>
    <row r="24" spans="2:7">
      <c r="B24" s="1"/>
      <c r="C24" s="1" t="s">
        <v>23</v>
      </c>
      <c r="D24" s="1">
        <v>14.57</v>
      </c>
      <c r="E24" s="1">
        <v>15.87</v>
      </c>
      <c r="F24" s="1">
        <v>16.03</v>
      </c>
      <c r="G24" s="1">
        <v>14.54</v>
      </c>
    </row>
    <row r="25" spans="2:7">
      <c r="B25" s="1"/>
      <c r="C25" s="1" t="s">
        <v>24</v>
      </c>
      <c r="D25" s="1">
        <v>3.65</v>
      </c>
      <c r="E25" s="1">
        <v>4.16</v>
      </c>
      <c r="F25" s="1">
        <v>4.1399999999999997</v>
      </c>
      <c r="G25" s="1">
        <v>4.16</v>
      </c>
    </row>
    <row r="26" spans="2:7">
      <c r="B26" s="1"/>
      <c r="C26" s="1" t="s">
        <v>25</v>
      </c>
      <c r="D26" s="1">
        <v>0.82</v>
      </c>
      <c r="E26" s="1">
        <v>0.89</v>
      </c>
      <c r="F26" s="1">
        <v>1.01</v>
      </c>
      <c r="G26" s="1">
        <v>1.03</v>
      </c>
    </row>
    <row r="27" spans="2:7">
      <c r="B27" s="1" t="s">
        <v>1</v>
      </c>
      <c r="C27" s="1" t="s">
        <v>26</v>
      </c>
      <c r="D27" s="1">
        <v>40.53</v>
      </c>
      <c r="E27" s="1">
        <v>45.33</v>
      </c>
      <c r="F27" s="1">
        <v>44.33</v>
      </c>
      <c r="G27" s="1">
        <v>37.31</v>
      </c>
    </row>
    <row r="28" spans="2:7">
      <c r="B28" s="1"/>
      <c r="C28" s="1" t="s">
        <v>27</v>
      </c>
      <c r="D28" s="1">
        <v>80.53</v>
      </c>
      <c r="E28" s="1">
        <v>81.23</v>
      </c>
      <c r="F28" s="1">
        <v>81.59</v>
      </c>
      <c r="G28" s="1">
        <v>80.86</v>
      </c>
    </row>
    <row r="29" spans="2:7">
      <c r="B29" s="1"/>
      <c r="C29" s="1" t="s">
        <v>28</v>
      </c>
      <c r="D29" s="1">
        <v>0.1</v>
      </c>
      <c r="E29" s="1">
        <v>0.1</v>
      </c>
      <c r="F29" s="1">
        <v>0.1</v>
      </c>
      <c r="G29" s="1">
        <v>0.08</v>
      </c>
    </row>
    <row r="30" spans="2:7">
      <c r="B30" s="1"/>
      <c r="C30" s="1" t="s">
        <v>29</v>
      </c>
      <c r="D30" s="1">
        <v>89.45</v>
      </c>
      <c r="E30" s="1">
        <v>96.34</v>
      </c>
      <c r="F30" s="1">
        <v>103.17</v>
      </c>
      <c r="G30" s="1">
        <v>117.25</v>
      </c>
    </row>
    <row r="31" spans="2:7">
      <c r="B31" s="1"/>
      <c r="C31" s="1" t="s">
        <v>30</v>
      </c>
      <c r="D31" s="1">
        <v>2.13</v>
      </c>
      <c r="E31" s="1">
        <v>2.2200000000000002</v>
      </c>
      <c r="F31" s="1">
        <v>2.23</v>
      </c>
      <c r="G31" s="1">
        <v>2.12</v>
      </c>
    </row>
    <row r="32" spans="2:7">
      <c r="B32" s="1"/>
      <c r="C32" s="1" t="s">
        <v>31</v>
      </c>
      <c r="D32" s="1">
        <v>45.75</v>
      </c>
      <c r="E32" s="1">
        <v>45.96</v>
      </c>
      <c r="F32" s="1">
        <v>46.11</v>
      </c>
      <c r="G32" s="1">
        <v>48.21</v>
      </c>
    </row>
    <row r="33" spans="2:7">
      <c r="B33" s="1"/>
      <c r="C33" s="1" t="s">
        <v>32</v>
      </c>
      <c r="D33" s="1">
        <v>19.14</v>
      </c>
      <c r="E33" s="1">
        <v>19.8</v>
      </c>
      <c r="F33" s="1">
        <v>20.68</v>
      </c>
      <c r="G33" s="1">
        <v>17.420000000000002</v>
      </c>
    </row>
    <row r="34" spans="2:7">
      <c r="B34" s="1"/>
      <c r="C34" s="1" t="s">
        <v>33</v>
      </c>
      <c r="D34" s="1">
        <v>115.47</v>
      </c>
      <c r="E34" s="1">
        <v>124.57</v>
      </c>
      <c r="F34" s="1">
        <v>133.86000000000001</v>
      </c>
      <c r="G34" s="1">
        <v>148.53</v>
      </c>
    </row>
    <row r="35" spans="2:7">
      <c r="B35" s="1"/>
      <c r="C35" s="1" t="s">
        <v>34</v>
      </c>
      <c r="D35" s="1">
        <v>386.31</v>
      </c>
      <c r="E35" s="1">
        <v>414.13</v>
      </c>
      <c r="F35" s="1">
        <v>429.78</v>
      </c>
      <c r="G35" s="1">
        <v>462.87</v>
      </c>
    </row>
    <row r="36" spans="2:7">
      <c r="B36" s="1"/>
      <c r="C36" s="1" t="s">
        <v>35</v>
      </c>
      <c r="D36" s="1">
        <v>90.56</v>
      </c>
      <c r="E36" s="1">
        <v>90.37</v>
      </c>
      <c r="F36" s="1">
        <v>89.91</v>
      </c>
      <c r="G36" s="1">
        <v>89.66</v>
      </c>
    </row>
    <row r="37" spans="2:7">
      <c r="B37" s="1"/>
      <c r="C37" s="1" t="s">
        <v>36</v>
      </c>
      <c r="D37" s="1">
        <v>0.15</v>
      </c>
      <c r="E37" s="1">
        <v>0.15</v>
      </c>
      <c r="F37" s="1">
        <v>0.15</v>
      </c>
      <c r="G37" s="1">
        <v>0.14000000000000001</v>
      </c>
    </row>
    <row r="38" spans="2:7">
      <c r="B38" s="1"/>
      <c r="C38" s="1" t="s">
        <v>37</v>
      </c>
      <c r="D38" s="1">
        <v>18.739999999999998</v>
      </c>
      <c r="E38" s="1">
        <v>18.73</v>
      </c>
      <c r="F38" s="1">
        <v>18.89</v>
      </c>
      <c r="G38" s="1">
        <v>20.149999999999999</v>
      </c>
    </row>
    <row r="39" spans="2:7">
      <c r="B39" s="1"/>
      <c r="C39" s="1" t="s">
        <v>38</v>
      </c>
      <c r="D39" s="1">
        <v>1.57</v>
      </c>
      <c r="E39" s="1">
        <v>1.6</v>
      </c>
      <c r="F39" s="1">
        <v>1.59</v>
      </c>
      <c r="G39" s="1">
        <v>1.59</v>
      </c>
    </row>
    <row r="40" spans="2:7">
      <c r="B40" s="1"/>
      <c r="C40" s="1" t="s">
        <v>39</v>
      </c>
      <c r="D40" s="1">
        <v>63.07</v>
      </c>
      <c r="E40" s="1">
        <v>62.34</v>
      </c>
      <c r="F40" s="1">
        <v>61.53</v>
      </c>
      <c r="G40" s="1">
        <v>62.69</v>
      </c>
    </row>
    <row r="41" spans="2:7">
      <c r="B41" s="1"/>
      <c r="C41" s="1" t="s">
        <v>40</v>
      </c>
      <c r="D41" s="1">
        <v>10.59</v>
      </c>
      <c r="E41" s="1">
        <v>10.66</v>
      </c>
      <c r="F41" s="1">
        <v>10.19</v>
      </c>
      <c r="G41" s="1">
        <v>9.51</v>
      </c>
    </row>
    <row r="42" spans="2:7">
      <c r="B42" s="1" t="s">
        <v>2</v>
      </c>
      <c r="C42" s="1" t="s">
        <v>41</v>
      </c>
      <c r="D42" s="1">
        <v>8554.2199999999993</v>
      </c>
      <c r="E42" s="1">
        <v>8604.6200000000008</v>
      </c>
      <c r="F42" s="1">
        <v>8551.1299999999992</v>
      </c>
      <c r="G42" s="1">
        <v>8171.46</v>
      </c>
    </row>
    <row r="43" spans="2:7">
      <c r="B43" s="1"/>
      <c r="C43" s="1" t="s">
        <v>42</v>
      </c>
      <c r="D43" s="1">
        <v>40.19</v>
      </c>
      <c r="E43" s="1">
        <v>40.04</v>
      </c>
      <c r="F43" s="1">
        <v>40.19</v>
      </c>
      <c r="G43" s="1">
        <v>40.46</v>
      </c>
    </row>
    <row r="44" spans="2:7">
      <c r="B44" s="1"/>
      <c r="C44" s="1" t="s">
        <v>43</v>
      </c>
      <c r="D44" s="1">
        <v>32.32</v>
      </c>
      <c r="E44" s="1">
        <v>32.33</v>
      </c>
      <c r="F44" s="1">
        <v>32.4</v>
      </c>
      <c r="G44" s="1">
        <v>32.549999999999997</v>
      </c>
    </row>
    <row r="45" spans="2:7">
      <c r="B45" s="1"/>
      <c r="C45" s="1" t="s">
        <v>44</v>
      </c>
      <c r="D45" s="1">
        <v>29.11</v>
      </c>
      <c r="E45" s="1">
        <v>29.58</v>
      </c>
      <c r="F45" s="1">
        <v>29.84</v>
      </c>
      <c r="G45" s="1">
        <v>30.46</v>
      </c>
    </row>
    <row r="46" spans="2:7">
      <c r="B46" s="1"/>
      <c r="C46" s="1" t="s">
        <v>45</v>
      </c>
      <c r="D46" s="1">
        <v>32.47</v>
      </c>
      <c r="E46" s="1">
        <v>32.549999999999997</v>
      </c>
      <c r="F46" s="1">
        <v>32.83</v>
      </c>
      <c r="G46" s="1">
        <v>32.950000000000003</v>
      </c>
    </row>
    <row r="47" spans="2:7">
      <c r="B47" s="1"/>
      <c r="C47" s="1" t="s">
        <v>46</v>
      </c>
      <c r="D47" s="1">
        <v>33.14</v>
      </c>
      <c r="E47" s="1">
        <v>33.520000000000003</v>
      </c>
      <c r="F47" s="1">
        <v>33.450000000000003</v>
      </c>
      <c r="G47" s="1">
        <v>32.28</v>
      </c>
    </row>
    <row r="48" spans="2:7">
      <c r="B48" s="1"/>
      <c r="C48" s="1" t="s">
        <v>47</v>
      </c>
      <c r="D48" s="1">
        <v>15.03</v>
      </c>
      <c r="E48" s="1">
        <v>14.84</v>
      </c>
      <c r="F48" s="1">
        <v>15.2</v>
      </c>
      <c r="G48" s="1">
        <v>16.22</v>
      </c>
    </row>
    <row r="49" spans="2:7">
      <c r="B49" s="1"/>
      <c r="C49" s="1" t="s">
        <v>48</v>
      </c>
      <c r="D49" s="1">
        <v>451190.38</v>
      </c>
      <c r="E49" s="1">
        <v>489502.48</v>
      </c>
      <c r="F49" s="1">
        <v>491766.62</v>
      </c>
      <c r="G49" s="1">
        <v>439632.43</v>
      </c>
    </row>
    <row r="50" spans="2:7">
      <c r="B50" s="1"/>
      <c r="C50" s="1" t="s">
        <v>49</v>
      </c>
      <c r="D50" s="1">
        <v>2.27</v>
      </c>
      <c r="E50" s="1">
        <v>2.2599999999999998</v>
      </c>
      <c r="F50" s="1">
        <v>2.2599999999999998</v>
      </c>
      <c r="G50" s="1">
        <v>2.29</v>
      </c>
    </row>
    <row r="51" spans="2:7">
      <c r="B51" s="1"/>
      <c r="C51" s="1" t="s">
        <v>50</v>
      </c>
      <c r="D51" s="1">
        <v>88.07</v>
      </c>
      <c r="E51" s="1">
        <v>88.15</v>
      </c>
      <c r="F51" s="1">
        <v>88.18</v>
      </c>
      <c r="G51" s="1">
        <v>88.83</v>
      </c>
    </row>
    <row r="52" spans="2:7">
      <c r="B52" s="1"/>
      <c r="C52" s="1" t="s">
        <v>51</v>
      </c>
      <c r="D52" s="1">
        <v>24.38</v>
      </c>
      <c r="E52" s="1">
        <v>23.59</v>
      </c>
      <c r="F52" s="1">
        <v>23.53</v>
      </c>
      <c r="G52" s="1">
        <v>23.29</v>
      </c>
    </row>
    <row r="53" spans="2:7">
      <c r="B53" s="1"/>
      <c r="C53" s="1" t="s">
        <v>52</v>
      </c>
      <c r="D53" s="1">
        <v>18.79</v>
      </c>
      <c r="E53" s="1">
        <v>20.059999999999999</v>
      </c>
      <c r="F53" s="1">
        <v>20.09</v>
      </c>
      <c r="G53" s="1">
        <v>17.75</v>
      </c>
    </row>
    <row r="54" spans="2:7">
      <c r="B54" s="1"/>
      <c r="C54" s="1" t="s">
        <v>53</v>
      </c>
      <c r="D54" s="1">
        <v>7729.26</v>
      </c>
      <c r="E54" s="1">
        <v>7815.04</v>
      </c>
      <c r="F54" s="1">
        <v>7809.45</v>
      </c>
      <c r="G54" s="1">
        <v>7514.67</v>
      </c>
    </row>
    <row r="55" spans="2:7">
      <c r="B55" s="1"/>
      <c r="C55" s="1" t="s">
        <v>54</v>
      </c>
      <c r="D55" s="1">
        <v>39.67</v>
      </c>
      <c r="E55" s="1">
        <v>39.49</v>
      </c>
      <c r="F55" s="1">
        <v>39.64</v>
      </c>
      <c r="G55" s="1">
        <v>39.89</v>
      </c>
    </row>
    <row r="56" spans="2:7">
      <c r="B56" s="1"/>
      <c r="C56" s="1" t="s">
        <v>55</v>
      </c>
      <c r="D56" s="1">
        <v>32.159999999999997</v>
      </c>
      <c r="E56" s="1">
        <v>32.200000000000003</v>
      </c>
      <c r="F56" s="1">
        <v>32.31</v>
      </c>
      <c r="G56" s="1">
        <v>32.49</v>
      </c>
    </row>
    <row r="57" spans="2:7">
      <c r="B57" s="1"/>
      <c r="C57" s="1" t="s">
        <v>56</v>
      </c>
      <c r="D57" s="1">
        <v>27.74</v>
      </c>
      <c r="E57" s="1">
        <v>28.06</v>
      </c>
      <c r="F57" s="1">
        <v>27.96</v>
      </c>
      <c r="G57" s="1">
        <v>27.04</v>
      </c>
    </row>
    <row r="58" spans="2:7">
      <c r="B58" s="1"/>
      <c r="C58" s="1" t="s">
        <v>57</v>
      </c>
      <c r="D58" s="1">
        <v>36.21</v>
      </c>
      <c r="E58" s="1">
        <v>36.659999999999997</v>
      </c>
      <c r="F58" s="1">
        <v>36.590000000000003</v>
      </c>
      <c r="G58" s="1">
        <v>35.28</v>
      </c>
    </row>
    <row r="59" spans="2:7">
      <c r="B59" s="1"/>
      <c r="C59" s="1" t="s">
        <v>58</v>
      </c>
      <c r="D59" s="1">
        <v>11.6</v>
      </c>
      <c r="E59" s="1">
        <v>11.51</v>
      </c>
      <c r="F59" s="1">
        <v>11.65</v>
      </c>
      <c r="G59" s="1">
        <v>12.9</v>
      </c>
    </row>
    <row r="60" spans="2:7">
      <c r="B60" s="1"/>
      <c r="C60" s="1" t="s">
        <v>59</v>
      </c>
      <c r="D60" s="1">
        <v>17.02</v>
      </c>
      <c r="E60" s="1">
        <v>16.75</v>
      </c>
      <c r="F60" s="1">
        <v>17.28</v>
      </c>
      <c r="G60" s="1">
        <v>18.2</v>
      </c>
    </row>
    <row r="61" spans="2:7">
      <c r="B61" s="1" t="s">
        <v>3</v>
      </c>
      <c r="C61" s="1" t="s">
        <v>60</v>
      </c>
      <c r="D61" s="1">
        <v>422821.29</v>
      </c>
      <c r="E61" s="1">
        <v>451892.02</v>
      </c>
      <c r="F61" s="1">
        <v>452229.69</v>
      </c>
      <c r="G61" s="1">
        <v>419538.34</v>
      </c>
    </row>
    <row r="62" spans="2:7">
      <c r="B62" s="1"/>
      <c r="C62" s="1" t="s">
        <v>61</v>
      </c>
      <c r="D62" s="1">
        <v>-2.75</v>
      </c>
      <c r="E62" s="1">
        <v>-2.75</v>
      </c>
      <c r="F62" s="1">
        <v>-2.75</v>
      </c>
      <c r="G62" s="1">
        <v>-3.44</v>
      </c>
    </row>
    <row r="63" spans="2:7">
      <c r="B63" s="1"/>
      <c r="C63" s="1" t="s">
        <v>62</v>
      </c>
      <c r="D63" s="1">
        <v>330.2</v>
      </c>
      <c r="E63" s="1">
        <v>328.83</v>
      </c>
      <c r="F63" s="1">
        <v>327.96</v>
      </c>
      <c r="G63" s="1">
        <v>329.25</v>
      </c>
    </row>
  </sheetData>
  <dataValidations count="1">
    <dataValidation type="list" allowBlank="1" showInputMessage="1" showErrorMessage="1" sqref="J4:J5">
      <formula1>$C$5:$C$63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Feuil3</vt:lpstr>
      <vt:lpstr>Serie1</vt:lpstr>
      <vt:lpstr>Serie2</vt:lpstr>
      <vt:lpstr>Ttab1</vt:lpstr>
      <vt:lpstr>Ttab2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ECLA</dc:creator>
  <cp:lastModifiedBy>fadhel</cp:lastModifiedBy>
  <dcterms:created xsi:type="dcterms:W3CDTF">2013-11-12T09:26:16Z</dcterms:created>
  <dcterms:modified xsi:type="dcterms:W3CDTF">2013-11-12T10:14:03Z</dcterms:modified>
</cp:coreProperties>
</file>