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21255" windowHeight="8700"/>
  </bookViews>
  <sheets>
    <sheet name="Extrait Amortissment" sheetId="1" r:id="rId1"/>
    <sheet name="Base" sheetId="2" r:id="rId2"/>
    <sheet name="Feuil3" sheetId="3" r:id="rId3"/>
  </sheets>
  <externalReferences>
    <externalReference r:id="rId4"/>
  </externalReferences>
  <calcPr calcId="125725" calcMode="manual"/>
</workbook>
</file>

<file path=xl/calcChain.xml><?xml version="1.0" encoding="utf-8"?>
<calcChain xmlns="http://schemas.openxmlformats.org/spreadsheetml/2006/main">
  <c r="X22" i="1"/>
  <c r="G22"/>
  <c r="X21"/>
  <c r="G21"/>
  <c r="AF9" l="1"/>
  <c r="AG9"/>
  <c r="AF10"/>
  <c r="AG10"/>
  <c r="AF11"/>
  <c r="AG11"/>
  <c r="AF12"/>
  <c r="AG12"/>
  <c r="AF13"/>
  <c r="AG13"/>
  <c r="AG8"/>
  <c r="AE9"/>
  <c r="AE10"/>
  <c r="AE11"/>
  <c r="AE12"/>
  <c r="AE13"/>
  <c r="AC9"/>
  <c r="AC10"/>
  <c r="AC11"/>
  <c r="AC12"/>
  <c r="AC13"/>
  <c r="AC8"/>
  <c r="W9"/>
  <c r="W10"/>
  <c r="W11"/>
  <c r="W12"/>
  <c r="W13"/>
  <c r="W8"/>
  <c r="V9"/>
  <c r="V10"/>
  <c r="V11"/>
  <c r="V12"/>
  <c r="V13"/>
  <c r="V8"/>
  <c r="X8" s="1"/>
  <c r="AD8" l="1"/>
  <c r="AE8" l="1"/>
  <c r="AF8"/>
</calcChain>
</file>

<file path=xl/sharedStrings.xml><?xml version="1.0" encoding="utf-8"?>
<sst xmlns="http://schemas.openxmlformats.org/spreadsheetml/2006/main" count="153" uniqueCount="96">
  <si>
    <t>DATE ACQ</t>
  </si>
  <si>
    <t>Date Cession</t>
  </si>
  <si>
    <t>Code</t>
  </si>
  <si>
    <t>NATURE IMMOBILISATIONS</t>
  </si>
  <si>
    <t>PRIX H.T</t>
  </si>
  <si>
    <t>TAUX</t>
  </si>
  <si>
    <t>MO</t>
  </si>
  <si>
    <t>&lt;------------------------ Valeurs Brutes --------------------&gt;</t>
  </si>
  <si>
    <t>&lt;------------------------ Amortissements --------------------&gt;</t>
  </si>
  <si>
    <t>&lt;----------------Valeurs Nettes---------------&gt;</t>
  </si>
  <si>
    <t>Plus Value</t>
  </si>
  <si>
    <t>J</t>
  </si>
  <si>
    <t>M</t>
  </si>
  <si>
    <t>A</t>
  </si>
  <si>
    <t>Kuoni</t>
  </si>
  <si>
    <t>BTI</t>
  </si>
  <si>
    <t>Acquisition</t>
  </si>
  <si>
    <t>Cession</t>
  </si>
  <si>
    <t>AMOR</t>
  </si>
  <si>
    <t>DE</t>
  </si>
  <si>
    <t>Ouverture</t>
  </si>
  <si>
    <t>Acquisitions</t>
  </si>
  <si>
    <t>Cessions</t>
  </si>
  <si>
    <t>Clôture</t>
  </si>
  <si>
    <t>Augmentations</t>
  </si>
  <si>
    <t>Exceptionnels</t>
  </si>
  <si>
    <t>Diminutions</t>
  </si>
  <si>
    <t>Restant à amortir</t>
  </si>
  <si>
    <t>Compte 675</t>
  </si>
  <si>
    <t>%</t>
  </si>
  <si>
    <t>Départ</t>
  </si>
  <si>
    <t>Fin</t>
  </si>
  <si>
    <t>amort.</t>
  </si>
  <si>
    <t>francs</t>
  </si>
  <si>
    <t>fournisseurs</t>
  </si>
  <si>
    <t>Agence</t>
  </si>
  <si>
    <t xml:space="preserve">Nature </t>
  </si>
  <si>
    <t>LOGICIELS</t>
  </si>
  <si>
    <t>MS Office Pro 97 1 User Licence</t>
  </si>
  <si>
    <t>L</t>
  </si>
  <si>
    <t>MS Office Pro 97 Next user licence</t>
  </si>
  <si>
    <t>Dell Disque dur 146GO SCSI U 320 80 broches</t>
  </si>
  <si>
    <t>Head Office / DG</t>
  </si>
  <si>
    <t>1 Avril 2011 -31 Mars 2012</t>
  </si>
  <si>
    <t>1 Licence pour PC Vista (fact pour 10204,50€HT)</t>
  </si>
  <si>
    <t>Bloogan</t>
  </si>
  <si>
    <t>B-Process Démat</t>
  </si>
  <si>
    <t>B-process</t>
  </si>
  <si>
    <t>Amadeus intervention serveur</t>
  </si>
  <si>
    <t>Amadeus</t>
  </si>
  <si>
    <t>B-Process Démat dont LOG modif plateforme</t>
  </si>
  <si>
    <t>B-Process</t>
  </si>
  <si>
    <t>Amadeus agm mail Serveur</t>
  </si>
  <si>
    <t xml:space="preserve">Amadeus devlt </t>
  </si>
  <si>
    <t>Fax laser L350</t>
  </si>
  <si>
    <t>OptiPlex 320 DT Core Duo E4300 (total fact 2670)</t>
  </si>
  <si>
    <t>DELL</t>
  </si>
  <si>
    <t>Matériel de Bureau et informatique</t>
  </si>
  <si>
    <t>DSD/IT</t>
  </si>
  <si>
    <t>DG-DRH</t>
  </si>
  <si>
    <t>AVE</t>
  </si>
  <si>
    <t>DAF -FINANCE</t>
  </si>
  <si>
    <t>DAT / DG</t>
  </si>
  <si>
    <t>HP RBO / AM</t>
  </si>
  <si>
    <t>HP Belgique / HP / Grenoble</t>
  </si>
  <si>
    <t>DOF</t>
  </si>
  <si>
    <t>SAM -AM</t>
  </si>
  <si>
    <t>Toulouse - MOTOROLA</t>
  </si>
  <si>
    <t>HP / Grenoble</t>
  </si>
  <si>
    <t>Strasbourg / Haguenau</t>
  </si>
  <si>
    <t>Suez</t>
  </si>
  <si>
    <t>DG/ Ancien CE</t>
  </si>
  <si>
    <t>BAXTER</t>
  </si>
  <si>
    <t>ACE / IT</t>
  </si>
  <si>
    <t>FULFILLMENT</t>
  </si>
  <si>
    <t>BTI Events</t>
  </si>
  <si>
    <t>MICHELIN</t>
  </si>
  <si>
    <t>DIP</t>
  </si>
  <si>
    <t>cam</t>
  </si>
  <si>
    <t>Logistique</t>
  </si>
  <si>
    <t>ITREP</t>
  </si>
  <si>
    <t>La défense</t>
  </si>
  <si>
    <t>Lyon</t>
  </si>
  <si>
    <t>Grenoble</t>
  </si>
  <si>
    <t>Haguenau</t>
  </si>
  <si>
    <t>Paribas</t>
  </si>
  <si>
    <t>CE</t>
  </si>
  <si>
    <t>Marketing / DG</t>
  </si>
  <si>
    <t>SUIVI 12EME / DG</t>
  </si>
  <si>
    <t>Group</t>
  </si>
  <si>
    <t>Agencements, Installations</t>
  </si>
  <si>
    <t>Mobilier</t>
  </si>
  <si>
    <t>Logiciels</t>
  </si>
  <si>
    <t>Nature</t>
  </si>
  <si>
    <t>Date calendrier</t>
  </si>
  <si>
    <t>fulfilment</t>
  </si>
</sst>
</file>

<file path=xl/styles.xml><?xml version="1.0" encoding="utf-8"?>
<styleSheet xmlns="http://schemas.openxmlformats.org/spreadsheetml/2006/main">
  <numFmts count="2">
    <numFmt numFmtId="164" formatCode="#,##0.00_);\(#,##0.00\)"/>
    <numFmt numFmtId="165" formatCode="0.000"/>
  </numFmts>
  <fonts count="9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2"/>
      <color indexed="10"/>
      <name val="Arial"/>
      <family val="2"/>
    </font>
    <font>
      <b/>
      <sz val="12"/>
      <color indexed="10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/>
      <top style="thick">
        <color indexed="8"/>
      </top>
      <bottom/>
      <diagonal/>
    </border>
    <border>
      <left style="thin">
        <color indexed="8"/>
      </left>
      <right/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ck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8">
    <xf numFmtId="0" fontId="0" fillId="0" borderId="0"/>
    <xf numFmtId="0" fontId="1" fillId="2" borderId="0"/>
    <xf numFmtId="0" fontId="6" fillId="2" borderId="0"/>
    <xf numFmtId="0" fontId="1" fillId="2" borderId="0"/>
    <xf numFmtId="0" fontId="6" fillId="2" borderId="0"/>
    <xf numFmtId="0" fontId="1" fillId="2" borderId="0"/>
    <xf numFmtId="0" fontId="6" fillId="2" borderId="0"/>
    <xf numFmtId="0" fontId="1" fillId="2" borderId="0"/>
    <xf numFmtId="0" fontId="6" fillId="2" borderId="0"/>
    <xf numFmtId="0" fontId="6" fillId="2" borderId="0"/>
    <xf numFmtId="0" fontId="1" fillId="2" borderId="0"/>
    <xf numFmtId="0" fontId="6" fillId="2" borderId="0"/>
    <xf numFmtId="0" fontId="6" fillId="2" borderId="0"/>
    <xf numFmtId="0" fontId="1" fillId="2" borderId="0"/>
    <xf numFmtId="0" fontId="6" fillId="2" borderId="0"/>
    <xf numFmtId="0" fontId="1" fillId="2" borderId="0"/>
    <xf numFmtId="0" fontId="6" fillId="2" borderId="0"/>
    <xf numFmtId="0" fontId="6" fillId="2" borderId="0"/>
  </cellStyleXfs>
  <cellXfs count="123">
    <xf numFmtId="0" fontId="0" fillId="0" borderId="0" xfId="0"/>
    <xf numFmtId="0" fontId="2" fillId="2" borderId="0" xfId="1" applyNumberFormat="1" applyFont="1"/>
    <xf numFmtId="0" fontId="2" fillId="2" borderId="0" xfId="1" applyNumberFormat="1" applyFont="1" applyBorder="1"/>
    <xf numFmtId="0" fontId="1" fillId="2" borderId="1" xfId="1" applyNumberFormat="1" applyBorder="1"/>
    <xf numFmtId="0" fontId="1" fillId="2" borderId="2" xfId="1" applyNumberFormat="1" applyBorder="1"/>
    <xf numFmtId="0" fontId="1" fillId="2" borderId="3" xfId="1" applyNumberFormat="1" applyBorder="1"/>
    <xf numFmtId="0" fontId="1" fillId="2" borderId="4" xfId="1" applyNumberFormat="1" applyBorder="1"/>
    <xf numFmtId="4" fontId="1" fillId="2" borderId="5" xfId="1" applyNumberFormat="1" applyBorder="1"/>
    <xf numFmtId="164" fontId="1" fillId="2" borderId="5" xfId="1" applyNumberFormat="1" applyBorder="1"/>
    <xf numFmtId="164" fontId="1" fillId="2" borderId="5" xfId="1" applyNumberFormat="1" applyBorder="1" applyAlignment="1">
      <alignment horizontal="center"/>
    </xf>
    <xf numFmtId="4" fontId="1" fillId="2" borderId="4" xfId="1" applyNumberFormat="1" applyBorder="1"/>
    <xf numFmtId="4" fontId="1" fillId="2" borderId="6" xfId="1" applyNumberFormat="1" applyBorder="1"/>
    <xf numFmtId="4" fontId="1" fillId="2" borderId="7" xfId="1" applyNumberFormat="1" applyBorder="1"/>
    <xf numFmtId="0" fontId="2" fillId="2" borderId="8" xfId="1" applyNumberFormat="1" applyFont="1" applyBorder="1"/>
    <xf numFmtId="0" fontId="2" fillId="2" borderId="9" xfId="1" applyNumberFormat="1" applyFont="1" applyBorder="1"/>
    <xf numFmtId="0" fontId="2" fillId="2" borderId="9" xfId="1" applyNumberFormat="1" applyFont="1" applyBorder="1" applyAlignment="1">
      <alignment horizontal="center"/>
    </xf>
    <xf numFmtId="4" fontId="2" fillId="2" borderId="8" xfId="1" applyNumberFormat="1" applyFont="1" applyBorder="1" applyAlignment="1">
      <alignment horizontal="center"/>
    </xf>
    <xf numFmtId="0" fontId="2" fillId="2" borderId="8" xfId="1" applyNumberFormat="1" applyFont="1" applyBorder="1" applyAlignment="1">
      <alignment horizontal="center"/>
    </xf>
    <xf numFmtId="4" fontId="2" fillId="2" borderId="0" xfId="1" applyNumberFormat="1" applyFont="1" applyBorder="1" applyAlignment="1">
      <alignment horizontal="center"/>
    </xf>
    <xf numFmtId="0" fontId="2" fillId="2" borderId="11" xfId="1" applyNumberFormat="1" applyFont="1" applyBorder="1" applyAlignment="1">
      <alignment horizontal="center"/>
    </xf>
    <xf numFmtId="164" fontId="2" fillId="2" borderId="8" xfId="1" applyNumberFormat="1" applyFont="1" applyBorder="1" applyAlignment="1">
      <alignment horizontal="center"/>
    </xf>
    <xf numFmtId="4" fontId="2" fillId="2" borderId="12" xfId="1" applyNumberFormat="1" applyFont="1" applyBorder="1" applyAlignment="1">
      <alignment horizontal="center"/>
    </xf>
    <xf numFmtId="4" fontId="2" fillId="2" borderId="13" xfId="1" applyNumberFormat="1" applyFont="1" applyBorder="1" applyAlignment="1">
      <alignment horizontal="center"/>
    </xf>
    <xf numFmtId="0" fontId="1" fillId="2" borderId="8" xfId="1" applyNumberFormat="1" applyBorder="1"/>
    <xf numFmtId="4" fontId="1" fillId="2" borderId="8" xfId="1" applyNumberFormat="1" applyBorder="1"/>
    <xf numFmtId="164" fontId="1" fillId="2" borderId="8" xfId="1" applyNumberFormat="1" applyBorder="1"/>
    <xf numFmtId="164" fontId="3" fillId="2" borderId="8" xfId="1" applyNumberFormat="1" applyFont="1" applyBorder="1" applyAlignment="1">
      <alignment horizontal="center"/>
    </xf>
    <xf numFmtId="4" fontId="1" fillId="2" borderId="0" xfId="1" applyNumberFormat="1" applyBorder="1"/>
    <xf numFmtId="4" fontId="1" fillId="2" borderId="12" xfId="1" applyNumberFormat="1" applyBorder="1"/>
    <xf numFmtId="4" fontId="1" fillId="2" borderId="13" xfId="1" applyNumberFormat="1" applyBorder="1"/>
    <xf numFmtId="4" fontId="1" fillId="2" borderId="18" xfId="1" applyNumberFormat="1" applyBorder="1"/>
    <xf numFmtId="4" fontId="2" fillId="2" borderId="19" xfId="1" applyNumberFormat="1" applyFont="1" applyBorder="1" applyAlignment="1">
      <alignment horizontal="center"/>
    </xf>
    <xf numFmtId="4" fontId="1" fillId="2" borderId="22" xfId="1" applyNumberFormat="1" applyBorder="1"/>
    <xf numFmtId="4" fontId="2" fillId="2" borderId="19" xfId="1" applyNumberFormat="1" applyFont="1" applyBorder="1" applyAlignment="1">
      <alignment horizontal="centerContinuous"/>
    </xf>
    <xf numFmtId="4" fontId="2" fillId="2" borderId="12" xfId="1" applyNumberFormat="1" applyFont="1" applyBorder="1" applyAlignment="1">
      <alignment horizontal="centerContinuous"/>
    </xf>
    <xf numFmtId="4" fontId="1" fillId="4" borderId="8" xfId="1" applyNumberFormat="1" applyFill="1" applyBorder="1"/>
    <xf numFmtId="4" fontId="1" fillId="4" borderId="5" xfId="1" applyNumberFormat="1" applyFill="1" applyBorder="1"/>
    <xf numFmtId="4" fontId="2" fillId="4" borderId="8" xfId="1" applyNumberFormat="1" applyFont="1" applyFill="1" applyBorder="1" applyAlignment="1">
      <alignment horizontal="center"/>
    </xf>
    <xf numFmtId="4" fontId="2" fillId="2" borderId="0" xfId="1" applyNumberFormat="1" applyFont="1" applyBorder="1" applyAlignment="1">
      <alignment horizontal="center"/>
    </xf>
    <xf numFmtId="0" fontId="1" fillId="2" borderId="2" xfId="3" applyNumberFormat="1" applyBorder="1"/>
    <xf numFmtId="0" fontId="2" fillId="2" borderId="8" xfId="3" applyNumberFormat="1" applyFont="1" applyBorder="1" applyAlignment="1">
      <alignment horizontal="center"/>
    </xf>
    <xf numFmtId="0" fontId="2" fillId="2" borderId="11" xfId="3" applyNumberFormat="1" applyFont="1" applyBorder="1" applyAlignment="1">
      <alignment horizontal="center"/>
    </xf>
    <xf numFmtId="0" fontId="1" fillId="2" borderId="8" xfId="3" applyNumberFormat="1" applyBorder="1"/>
    <xf numFmtId="0" fontId="2" fillId="2" borderId="0" xfId="3" applyNumberFormat="1" applyFont="1" applyBorder="1" applyAlignment="1">
      <alignment horizontal="center"/>
    </xf>
    <xf numFmtId="0" fontId="1" fillId="2" borderId="20" xfId="3" applyNumberFormat="1" applyBorder="1"/>
    <xf numFmtId="0" fontId="1" fillId="2" borderId="21" xfId="3" applyNumberFormat="1" applyBorder="1"/>
    <xf numFmtId="4" fontId="5" fillId="2" borderId="8" xfId="3" applyNumberFormat="1" applyFont="1" applyBorder="1" applyAlignment="1">
      <alignment horizontal="center"/>
    </xf>
    <xf numFmtId="0" fontId="2" fillId="2" borderId="0" xfId="5" applyNumberFormat="1" applyFont="1" applyAlignment="1">
      <alignment horizontal="center"/>
    </xf>
    <xf numFmtId="0" fontId="1" fillId="2" borderId="8" xfId="7" applyNumberFormat="1" applyBorder="1"/>
    <xf numFmtId="4" fontId="1" fillId="2" borderId="8" xfId="7" applyNumberFormat="1" applyBorder="1"/>
    <xf numFmtId="164" fontId="1" fillId="2" borderId="8" xfId="7" applyNumberFormat="1" applyBorder="1"/>
    <xf numFmtId="4" fontId="1" fillId="2" borderId="13" xfId="7" applyNumberFormat="1" applyBorder="1"/>
    <xf numFmtId="0" fontId="1" fillId="2" borderId="11" xfId="7" applyNumberFormat="1" applyBorder="1"/>
    <xf numFmtId="0" fontId="1" fillId="2" borderId="9" xfId="7" applyNumberFormat="1" applyBorder="1"/>
    <xf numFmtId="0" fontId="1" fillId="2" borderId="0" xfId="7" applyNumberFormat="1" applyBorder="1"/>
    <xf numFmtId="2" fontId="1" fillId="2" borderId="8" xfId="7" applyNumberFormat="1" applyBorder="1"/>
    <xf numFmtId="14" fontId="1" fillId="2" borderId="9" xfId="7" applyNumberFormat="1" applyBorder="1"/>
    <xf numFmtId="165" fontId="1" fillId="2" borderId="8" xfId="7" applyNumberFormat="1" applyBorder="1" applyAlignment="1">
      <alignment horizontal="center"/>
    </xf>
    <xf numFmtId="4" fontId="1" fillId="2" borderId="15" xfId="7" applyNumberFormat="1" applyBorder="1"/>
    <xf numFmtId="4" fontId="1" fillId="2" borderId="17" xfId="7" applyNumberFormat="1" applyBorder="1"/>
    <xf numFmtId="4" fontId="1" fillId="2" borderId="19" xfId="7" applyNumberFormat="1" applyBorder="1"/>
    <xf numFmtId="4" fontId="4" fillId="2" borderId="8" xfId="7" applyNumberFormat="1" applyFont="1" applyBorder="1"/>
    <xf numFmtId="0" fontId="4" fillId="2" borderId="9" xfId="7" applyNumberFormat="1" applyFont="1" applyBorder="1"/>
    <xf numFmtId="4" fontId="1" fillId="3" borderId="8" xfId="7" applyNumberFormat="1" applyFill="1" applyBorder="1"/>
    <xf numFmtId="4" fontId="1" fillId="3" borderId="23" xfId="7" applyNumberFormat="1" applyFill="1" applyBorder="1"/>
    <xf numFmtId="14" fontId="1" fillId="3" borderId="9" xfId="7" applyNumberFormat="1" applyFill="1" applyBorder="1"/>
    <xf numFmtId="0" fontId="3" fillId="2" borderId="14" xfId="13" applyNumberFormat="1" applyFont="1" applyBorder="1"/>
    <xf numFmtId="164" fontId="1" fillId="2" borderId="8" xfId="15" applyNumberFormat="1" applyBorder="1"/>
    <xf numFmtId="11" fontId="1" fillId="2" borderId="9" xfId="7" applyNumberFormat="1" applyBorder="1"/>
    <xf numFmtId="0" fontId="2" fillId="2" borderId="0" xfId="1" applyNumberFormat="1" applyFont="1" applyBorder="1" applyAlignment="1">
      <alignment horizontal="center"/>
    </xf>
    <xf numFmtId="0" fontId="1" fillId="2" borderId="0" xfId="1" applyNumberFormat="1" applyBorder="1"/>
    <xf numFmtId="0" fontId="2" fillId="2" borderId="23" xfId="1" applyNumberFormat="1" applyFont="1" applyBorder="1" applyAlignment="1">
      <alignment horizontal="center"/>
    </xf>
    <xf numFmtId="0" fontId="1" fillId="2" borderId="23" xfId="1" applyNumberFormat="1" applyBorder="1"/>
    <xf numFmtId="0" fontId="1" fillId="2" borderId="23" xfId="10" applyNumberFormat="1" applyBorder="1"/>
    <xf numFmtId="0" fontId="0" fillId="0" borderId="11" xfId="0" applyNumberFormat="1" applyBorder="1"/>
    <xf numFmtId="0" fontId="0" fillId="0" borderId="9" xfId="0" applyNumberFormat="1" applyBorder="1"/>
    <xf numFmtId="14" fontId="0" fillId="3" borderId="9" xfId="0" applyNumberFormat="1" applyFill="1" applyBorder="1"/>
    <xf numFmtId="0" fontId="0" fillId="0" borderId="0" xfId="0" applyNumberFormat="1" applyBorder="1"/>
    <xf numFmtId="4" fontId="0" fillId="0" borderId="15" xfId="0" applyNumberFormat="1" applyBorder="1"/>
    <xf numFmtId="2" fontId="4" fillId="0" borderId="15" xfId="0" applyNumberFormat="1" applyFont="1" applyBorder="1"/>
    <xf numFmtId="2" fontId="1" fillId="0" borderId="15" xfId="0" applyNumberFormat="1" applyFont="1" applyFill="1" applyBorder="1"/>
    <xf numFmtId="0" fontId="0" fillId="0" borderId="15" xfId="0" applyNumberFormat="1" applyBorder="1"/>
    <xf numFmtId="0" fontId="0" fillId="0" borderId="0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4" fontId="0" fillId="3" borderId="8" xfId="0" applyNumberFormat="1" applyFill="1" applyBorder="1"/>
    <xf numFmtId="4" fontId="0" fillId="0" borderId="8" xfId="0" applyNumberFormat="1" applyBorder="1"/>
    <xf numFmtId="4" fontId="0" fillId="3" borderId="12" xfId="0" applyNumberFormat="1" applyFill="1" applyBorder="1"/>
    <xf numFmtId="164" fontId="0" fillId="0" borderId="8" xfId="0" applyNumberFormat="1" applyBorder="1"/>
    <xf numFmtId="4" fontId="0" fillId="0" borderId="17" xfId="0" applyNumberFormat="1" applyBorder="1"/>
    <xf numFmtId="4" fontId="0" fillId="0" borderId="13" xfId="0" applyNumberFormat="1" applyBorder="1"/>
    <xf numFmtId="2" fontId="1" fillId="5" borderId="15" xfId="0" applyNumberFormat="1" applyFont="1" applyFill="1" applyBorder="1"/>
    <xf numFmtId="0" fontId="1" fillId="0" borderId="11" xfId="0" applyNumberFormat="1" applyFont="1" applyFill="1" applyBorder="1"/>
    <xf numFmtId="0" fontId="1" fillId="0" borderId="9" xfId="0" applyNumberFormat="1" applyFont="1" applyFill="1" applyBorder="1"/>
    <xf numFmtId="0" fontId="1" fillId="0" borderId="0" xfId="0" applyNumberFormat="1" applyFont="1" applyFill="1" applyBorder="1"/>
    <xf numFmtId="4" fontId="1" fillId="0" borderId="15" xfId="0" applyNumberFormat="1" applyFont="1" applyFill="1" applyBorder="1"/>
    <xf numFmtId="0" fontId="1" fillId="0" borderId="15" xfId="0" applyNumberFormat="1" applyFont="1" applyFill="1" applyBorder="1"/>
    <xf numFmtId="0" fontId="1" fillId="0" borderId="0" xfId="0" applyNumberFormat="1" applyFont="1" applyFill="1" applyBorder="1" applyAlignment="1">
      <alignment horizontal="center"/>
    </xf>
    <xf numFmtId="0" fontId="1" fillId="0" borderId="8" xfId="0" applyNumberFormat="1" applyFont="1" applyFill="1" applyBorder="1" applyAlignment="1">
      <alignment horizontal="center"/>
    </xf>
    <xf numFmtId="4" fontId="1" fillId="3" borderId="8" xfId="0" applyNumberFormat="1" applyFont="1" applyFill="1" applyBorder="1"/>
    <xf numFmtId="4" fontId="1" fillId="0" borderId="8" xfId="0" applyNumberFormat="1" applyFont="1" applyFill="1" applyBorder="1"/>
    <xf numFmtId="0" fontId="0" fillId="0" borderId="11" xfId="0" applyNumberFormat="1" applyFill="1" applyBorder="1"/>
    <xf numFmtId="0" fontId="0" fillId="0" borderId="9" xfId="0" applyNumberFormat="1" applyFill="1" applyBorder="1"/>
    <xf numFmtId="0" fontId="0" fillId="2" borderId="0" xfId="0" applyNumberFormat="1" applyFill="1" applyBorder="1"/>
    <xf numFmtId="4" fontId="0" fillId="0" borderId="15" xfId="0" applyNumberFormat="1" applyFill="1" applyBorder="1"/>
    <xf numFmtId="2" fontId="4" fillId="0" borderId="15" xfId="0" applyNumberFormat="1" applyFont="1" applyFill="1" applyBorder="1"/>
    <xf numFmtId="4" fontId="0" fillId="0" borderId="24" xfId="0" applyNumberFormat="1" applyBorder="1"/>
    <xf numFmtId="2" fontId="0" fillId="0" borderId="24" xfId="0" applyNumberFormat="1" applyBorder="1"/>
    <xf numFmtId="0" fontId="0" fillId="0" borderId="8" xfId="0" applyNumberFormat="1" applyBorder="1"/>
    <xf numFmtId="0" fontId="0" fillId="0" borderId="25" xfId="0" applyNumberFormat="1" applyBorder="1"/>
    <xf numFmtId="0" fontId="0" fillId="0" borderId="26" xfId="0" applyNumberFormat="1" applyBorder="1"/>
    <xf numFmtId="0" fontId="0" fillId="0" borderId="27" xfId="0" applyNumberFormat="1" applyBorder="1"/>
    <xf numFmtId="4" fontId="0" fillId="0" borderId="28" xfId="0" applyNumberFormat="1" applyBorder="1"/>
    <xf numFmtId="0" fontId="0" fillId="0" borderId="28" xfId="0" applyNumberFormat="1" applyBorder="1"/>
    <xf numFmtId="0" fontId="0" fillId="0" borderId="28" xfId="0" applyNumberFormat="1" applyBorder="1" applyAlignment="1">
      <alignment horizontal="center"/>
    </xf>
    <xf numFmtId="4" fontId="0" fillId="3" borderId="28" xfId="0" applyNumberFormat="1" applyFill="1" applyBorder="1"/>
    <xf numFmtId="0" fontId="2" fillId="0" borderId="0" xfId="0" applyNumberFormat="1" applyFont="1" applyAlignment="1">
      <alignment horizontal="center"/>
    </xf>
    <xf numFmtId="4" fontId="0" fillId="3" borderId="0" xfId="0" applyNumberFormat="1" applyFill="1" applyBorder="1"/>
    <xf numFmtId="0" fontId="7" fillId="0" borderId="0" xfId="0" applyNumberFormat="1" applyFont="1" applyAlignment="1">
      <alignment horizontal="left"/>
    </xf>
    <xf numFmtId="14" fontId="0" fillId="0" borderId="0" xfId="0" applyNumberFormat="1"/>
    <xf numFmtId="4" fontId="2" fillId="2" borderId="17" xfId="1" applyNumberFormat="1" applyFont="1" applyBorder="1" applyAlignment="1">
      <alignment horizontal="center"/>
    </xf>
    <xf numFmtId="4" fontId="2" fillId="2" borderId="0" xfId="1" applyNumberFormat="1" applyFont="1" applyBorder="1" applyAlignment="1">
      <alignment horizontal="center"/>
    </xf>
    <xf numFmtId="4" fontId="2" fillId="2" borderId="10" xfId="1" applyNumberFormat="1" applyFont="1" applyBorder="1" applyAlignment="1">
      <alignment horizontal="center"/>
    </xf>
    <xf numFmtId="4" fontId="2" fillId="2" borderId="16" xfId="1" applyNumberFormat="1" applyFont="1" applyBorder="1" applyAlignment="1">
      <alignment horizontal="center"/>
    </xf>
  </cellXfs>
  <cellStyles count="18">
    <cellStyle name="Normal" xfId="0" builtinId="0"/>
    <cellStyle name="Normal 10" xfId="15"/>
    <cellStyle name="Normal 2" xfId="1"/>
    <cellStyle name="Normal 2 10" xfId="16"/>
    <cellStyle name="Normal 2 11" xfId="17"/>
    <cellStyle name="Normal 2 2" xfId="2"/>
    <cellStyle name="Normal 2 3" xfId="4"/>
    <cellStyle name="Normal 2 4" xfId="6"/>
    <cellStyle name="Normal 2 5" xfId="8"/>
    <cellStyle name="Normal 2 6" xfId="9"/>
    <cellStyle name="Normal 2 7" xfId="11"/>
    <cellStyle name="Normal 2 8" xfId="12"/>
    <cellStyle name="Normal 2 9" xfId="14"/>
    <cellStyle name="Normal 3" xfId="3"/>
    <cellStyle name="Normal 4" xfId="5"/>
    <cellStyle name="Normal 5" xfId="7"/>
    <cellStyle name="Normal 7" xfId="10"/>
    <cellStyle name="Normal 9" xfId="1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LR/Desktop/9-ImmoUK-12-1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mort des acq"/>
      <sheetName val="écritures"/>
      <sheetName val="Recap"/>
      <sheetName val="SUIVI 12EME"/>
      <sheetName val="Head Office-DG"/>
      <sheetName val="FULFIL"/>
      <sheetName val="IT"/>
      <sheetName val="ITREP"/>
      <sheetName val="DG-DRH"/>
      <sheetName val="CAM"/>
      <sheetName val="LOG"/>
      <sheetName val="AVE"/>
      <sheetName val="ACE-IT"/>
      <sheetName val="DOF"/>
      <sheetName val="FINANCE"/>
      <sheetName val="DAT-DG"/>
      <sheetName val="Motorola"/>
      <sheetName val="Marketing-DG"/>
      <sheetName val="AM"/>
      <sheetName val="La Défense"/>
      <sheetName val="HP"/>
      <sheetName val="Lyon"/>
      <sheetName val="Strasbourg"/>
      <sheetName val="Grenoble"/>
      <sheetName val="Suez"/>
      <sheetName val="Masterfoods"/>
      <sheetName val="CE"/>
      <sheetName val="Paribas"/>
      <sheetName val="Baxter"/>
      <sheetName val="Ancien CE-DG"/>
      <sheetName val="Fonds Comm."/>
      <sheetName val="HP RBO"/>
      <sheetName val="HP Belgique"/>
      <sheetName val="BTI Events"/>
      <sheetName val="Michelin"/>
      <sheetName val="DIP"/>
      <sheetName val="Group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G23"/>
  <sheetViews>
    <sheetView tabSelected="1" zoomScale="70" zoomScaleNormal="70" workbookViewId="0">
      <selection activeCell="B23" sqref="B23"/>
    </sheetView>
  </sheetViews>
  <sheetFormatPr baseColWidth="10" defaultRowHeight="15"/>
  <cols>
    <col min="1" max="1" width="16" bestFit="1" customWidth="1"/>
    <col min="2" max="2" width="13.140625" bestFit="1" customWidth="1"/>
    <col min="5" max="5" width="18.42578125" bestFit="1" customWidth="1"/>
    <col min="6" max="6" width="41.42578125" bestFit="1" customWidth="1"/>
    <col min="7" max="7" width="12.7109375" bestFit="1" customWidth="1"/>
    <col min="14" max="14" width="49.5703125" bestFit="1" customWidth="1"/>
    <col min="24" max="24" width="27.85546875" customWidth="1"/>
    <col min="27" max="28" width="18" bestFit="1" customWidth="1"/>
    <col min="29" max="29" width="14.42578125" bestFit="1" customWidth="1"/>
    <col min="31" max="31" width="20" bestFit="1" customWidth="1"/>
    <col min="32" max="32" width="38.140625" customWidth="1"/>
    <col min="33" max="33" width="12.85546875" bestFit="1" customWidth="1"/>
  </cols>
  <sheetData>
    <row r="2" spans="1:33" ht="15.75">
      <c r="N2" s="66" t="s">
        <v>43</v>
      </c>
    </row>
    <row r="3" spans="1:33" ht="15.75" thickBot="1"/>
    <row r="4" spans="1:33" ht="16.5" thickTop="1">
      <c r="B4" s="3"/>
      <c r="C4" s="4"/>
      <c r="D4" s="5"/>
      <c r="E4" s="4"/>
      <c r="F4" s="4"/>
      <c r="G4" s="39"/>
      <c r="H4" s="44"/>
      <c r="I4" s="3"/>
      <c r="J4" s="4"/>
      <c r="K4" s="5"/>
      <c r="L4" s="5"/>
      <c r="M4" s="5"/>
      <c r="N4" s="6"/>
      <c r="O4" s="7"/>
      <c r="P4" s="7"/>
      <c r="Q4" s="7"/>
      <c r="R4" s="8"/>
      <c r="S4" s="9"/>
      <c r="T4" s="8"/>
      <c r="U4" s="7"/>
      <c r="V4" s="36"/>
      <c r="W4" s="7"/>
      <c r="X4" s="7"/>
      <c r="Y4" s="11"/>
      <c r="Z4" s="10"/>
      <c r="AA4" s="10"/>
      <c r="AB4" s="10"/>
      <c r="AC4" s="7"/>
      <c r="AD4" s="7"/>
      <c r="AE4" s="11"/>
      <c r="AF4" s="30"/>
      <c r="AG4" s="12"/>
    </row>
    <row r="5" spans="1:33" ht="15.75">
      <c r="A5" t="s">
        <v>94</v>
      </c>
      <c r="B5" s="13" t="s">
        <v>0</v>
      </c>
      <c r="C5" s="1"/>
      <c r="D5" s="14"/>
      <c r="E5" s="2"/>
      <c r="F5" s="2"/>
      <c r="G5" s="43" t="s">
        <v>30</v>
      </c>
      <c r="H5" s="41" t="s">
        <v>31</v>
      </c>
      <c r="I5" s="13" t="s">
        <v>1</v>
      </c>
      <c r="J5" s="1"/>
      <c r="K5" s="14"/>
      <c r="L5" s="15" t="s">
        <v>2</v>
      </c>
      <c r="M5" s="15" t="s">
        <v>2</v>
      </c>
      <c r="N5" s="1" t="s">
        <v>3</v>
      </c>
      <c r="O5" s="16" t="s">
        <v>4</v>
      </c>
      <c r="P5" s="16"/>
      <c r="Q5" s="16"/>
      <c r="R5" s="17" t="s">
        <v>4</v>
      </c>
      <c r="S5" s="17" t="s">
        <v>5</v>
      </c>
      <c r="T5" s="17" t="s">
        <v>6</v>
      </c>
      <c r="U5" s="121" t="s">
        <v>7</v>
      </c>
      <c r="V5" s="120"/>
      <c r="W5" s="120"/>
      <c r="X5" s="122"/>
      <c r="Y5" s="119" t="s">
        <v>8</v>
      </c>
      <c r="Z5" s="120"/>
      <c r="AA5" s="120"/>
      <c r="AB5" s="120"/>
      <c r="AC5" s="16"/>
      <c r="AD5" s="16"/>
      <c r="AE5" s="34" t="s">
        <v>9</v>
      </c>
      <c r="AF5" s="33"/>
      <c r="AG5" s="22" t="s">
        <v>10</v>
      </c>
    </row>
    <row r="6" spans="1:33" ht="15.75">
      <c r="B6" s="17" t="s">
        <v>11</v>
      </c>
      <c r="C6" s="17" t="s">
        <v>12</v>
      </c>
      <c r="D6" s="19" t="s">
        <v>13</v>
      </c>
      <c r="E6" s="71" t="s">
        <v>35</v>
      </c>
      <c r="F6" s="69" t="s">
        <v>36</v>
      </c>
      <c r="G6" s="40" t="s">
        <v>32</v>
      </c>
      <c r="H6" s="41" t="s">
        <v>32</v>
      </c>
      <c r="I6" s="17" t="s">
        <v>11</v>
      </c>
      <c r="J6" s="17" t="s">
        <v>12</v>
      </c>
      <c r="K6" s="19" t="s">
        <v>13</v>
      </c>
      <c r="L6" s="17" t="s">
        <v>14</v>
      </c>
      <c r="M6" s="17" t="s">
        <v>15</v>
      </c>
      <c r="N6" s="13"/>
      <c r="O6" s="16" t="s">
        <v>16</v>
      </c>
      <c r="P6" s="46" t="s">
        <v>33</v>
      </c>
      <c r="Q6" s="46" t="s">
        <v>34</v>
      </c>
      <c r="R6" s="20" t="s">
        <v>17</v>
      </c>
      <c r="S6" s="17" t="s">
        <v>18</v>
      </c>
      <c r="T6" s="17" t="s">
        <v>19</v>
      </c>
      <c r="U6" s="16" t="s">
        <v>20</v>
      </c>
      <c r="V6" s="37" t="s">
        <v>21</v>
      </c>
      <c r="W6" s="16" t="s">
        <v>22</v>
      </c>
      <c r="X6" s="16" t="s">
        <v>23</v>
      </c>
      <c r="Y6" s="21" t="s">
        <v>20</v>
      </c>
      <c r="Z6" s="38" t="s">
        <v>24</v>
      </c>
      <c r="AA6" s="18" t="s">
        <v>24</v>
      </c>
      <c r="AB6" s="18" t="s">
        <v>25</v>
      </c>
      <c r="AC6" s="16" t="s">
        <v>26</v>
      </c>
      <c r="AD6" s="16" t="s">
        <v>23</v>
      </c>
      <c r="AE6" s="21" t="s">
        <v>27</v>
      </c>
      <c r="AF6" s="31" t="s">
        <v>28</v>
      </c>
      <c r="AG6" s="22"/>
    </row>
    <row r="7" spans="1:33" ht="15.75">
      <c r="A7" s="118"/>
      <c r="B7" s="23"/>
      <c r="C7" s="23"/>
      <c r="D7" s="23"/>
      <c r="E7" s="72"/>
      <c r="F7" s="70"/>
      <c r="G7" s="42"/>
      <c r="H7" s="45"/>
      <c r="I7" s="23"/>
      <c r="J7" s="23"/>
      <c r="K7" s="23"/>
      <c r="L7" s="23"/>
      <c r="M7" s="23"/>
      <c r="N7" s="23"/>
      <c r="O7" s="24"/>
      <c r="P7" s="24"/>
      <c r="Q7" s="24"/>
      <c r="R7" s="25"/>
      <c r="S7" s="26" t="s">
        <v>29</v>
      </c>
      <c r="T7" s="25"/>
      <c r="U7" s="24"/>
      <c r="V7" s="35"/>
      <c r="W7" s="24"/>
      <c r="X7" s="24"/>
      <c r="Y7" s="28"/>
      <c r="Z7" s="27"/>
      <c r="AA7" s="27"/>
      <c r="AB7" s="27"/>
      <c r="AC7" s="24"/>
      <c r="AD7" s="24"/>
      <c r="AE7" s="28"/>
      <c r="AF7" s="32"/>
      <c r="AG7" s="29"/>
    </row>
    <row r="8" spans="1:33" ht="15.75">
      <c r="B8" s="52">
        <v>23</v>
      </c>
      <c r="C8" s="53">
        <v>2</v>
      </c>
      <c r="D8" s="62">
        <v>98</v>
      </c>
      <c r="E8" s="73" t="s">
        <v>42</v>
      </c>
      <c r="F8" s="47" t="s">
        <v>37</v>
      </c>
      <c r="G8" s="65">
        <v>40634</v>
      </c>
      <c r="H8" s="68"/>
      <c r="I8" s="53"/>
      <c r="J8" s="53"/>
      <c r="K8" s="53"/>
      <c r="L8" s="53"/>
      <c r="M8" s="53">
        <v>991008</v>
      </c>
      <c r="N8" s="54" t="s">
        <v>38</v>
      </c>
      <c r="O8" s="49">
        <v>752.03100203214547</v>
      </c>
      <c r="P8" s="61">
        <v>4933</v>
      </c>
      <c r="Q8" s="61"/>
      <c r="R8" s="55"/>
      <c r="S8" s="57">
        <v>33.332999999999998</v>
      </c>
      <c r="T8" s="48" t="s">
        <v>39</v>
      </c>
      <c r="U8" s="64">
        <v>752.03100203214547</v>
      </c>
      <c r="V8" s="49">
        <f>IF(B8="",0,+O8-U8)</f>
        <v>0</v>
      </c>
      <c r="W8" s="49">
        <f>IF(I8="",0,+O8)</f>
        <v>0</v>
      </c>
      <c r="X8" s="60">
        <f>+U8+V8-W8</f>
        <v>752.03100203214547</v>
      </c>
      <c r="Y8" s="63">
        <v>752.03100203214547</v>
      </c>
      <c r="Z8" s="63"/>
      <c r="AA8" s="67">
        <v>0</v>
      </c>
      <c r="AB8" s="50">
        <v>0</v>
      </c>
      <c r="AC8" s="50">
        <f>IF(H8="",0,+#REF!+AA8)</f>
        <v>0</v>
      </c>
      <c r="AD8" s="49">
        <f>+Y8+AA8-AC8</f>
        <v>752.03100203214547</v>
      </c>
      <c r="AE8" s="59">
        <f>IF(AD8&gt;0,X8-AD8,0)</f>
        <v>0</v>
      </c>
      <c r="AF8" s="49">
        <f>IF(AD8=0,W8-AC8,0)</f>
        <v>0</v>
      </c>
      <c r="AG8" s="51">
        <f>IF(H8="",0,+R8-(+#REF!-#REF!-AA8))</f>
        <v>0</v>
      </c>
    </row>
    <row r="9" spans="1:33" ht="15.75">
      <c r="B9" s="52">
        <v>23</v>
      </c>
      <c r="C9" s="53">
        <v>2</v>
      </c>
      <c r="D9" s="62">
        <v>98</v>
      </c>
      <c r="E9" s="73" t="s">
        <v>42</v>
      </c>
      <c r="F9" s="47" t="s">
        <v>37</v>
      </c>
      <c r="G9" s="65">
        <v>40634</v>
      </c>
      <c r="H9" s="56"/>
      <c r="I9" s="53"/>
      <c r="J9" s="53"/>
      <c r="K9" s="53"/>
      <c r="L9" s="53"/>
      <c r="M9" s="53">
        <v>991009</v>
      </c>
      <c r="N9" s="54" t="s">
        <v>40</v>
      </c>
      <c r="O9" s="49">
        <v>691.9660892406057</v>
      </c>
      <c r="P9" s="61">
        <v>4539</v>
      </c>
      <c r="Q9" s="61"/>
      <c r="R9" s="55"/>
      <c r="S9" s="57">
        <v>33.332999999999998</v>
      </c>
      <c r="T9" s="48" t="s">
        <v>39</v>
      </c>
      <c r="U9" s="64">
        <v>691.9660892406057</v>
      </c>
      <c r="V9" s="49">
        <f t="shared" ref="V9:V13" si="0">IF(B9="",0,+O9-U9)</f>
        <v>0</v>
      </c>
      <c r="W9" s="49">
        <f t="shared" ref="W9:W13" si="1">IF(I9="",0,+O9)</f>
        <v>0</v>
      </c>
      <c r="X9" s="60">
        <v>691.9660892406057</v>
      </c>
      <c r="Y9" s="63">
        <v>691.9660892406057</v>
      </c>
      <c r="Z9" s="63"/>
      <c r="AA9" s="67">
        <v>0</v>
      </c>
      <c r="AB9" s="50">
        <v>0</v>
      </c>
      <c r="AC9" s="50">
        <f>IF(H9="",0,+#REF!+AA9)</f>
        <v>0</v>
      </c>
      <c r="AD9" s="49">
        <v>691.9660892406057</v>
      </c>
      <c r="AE9" s="59">
        <f t="shared" ref="AE9:AE13" si="2">IF(AD9&gt;0,X9-AD9,0)</f>
        <v>0</v>
      </c>
      <c r="AF9" s="49">
        <f t="shared" ref="AF9:AF13" si="3">IF(AD9=0,W9-AC9,0)</f>
        <v>0</v>
      </c>
      <c r="AG9" s="51">
        <f>IF(H9="",0,+R9-(+#REF!-#REF!-AA9))</f>
        <v>0</v>
      </c>
    </row>
    <row r="10" spans="1:33" ht="15.75">
      <c r="B10" s="52">
        <v>23</v>
      </c>
      <c r="C10" s="53">
        <v>2</v>
      </c>
      <c r="D10" s="62">
        <v>98</v>
      </c>
      <c r="E10" s="73" t="s">
        <v>42</v>
      </c>
      <c r="F10" s="47" t="s">
        <v>37</v>
      </c>
      <c r="G10" s="65">
        <v>40634</v>
      </c>
      <c r="H10" s="56"/>
      <c r="I10" s="53"/>
      <c r="J10" s="53"/>
      <c r="K10" s="53"/>
      <c r="L10" s="53"/>
      <c r="M10" s="53">
        <v>991010</v>
      </c>
      <c r="N10" s="54" t="s">
        <v>40</v>
      </c>
      <c r="O10" s="49">
        <v>691.9660892406057</v>
      </c>
      <c r="P10" s="61">
        <v>4539</v>
      </c>
      <c r="Q10" s="61"/>
      <c r="R10" s="55"/>
      <c r="S10" s="57">
        <v>33.332999999999998</v>
      </c>
      <c r="T10" s="48" t="s">
        <v>39</v>
      </c>
      <c r="U10" s="64">
        <v>691.9660892406057</v>
      </c>
      <c r="V10" s="49">
        <f t="shared" si="0"/>
        <v>0</v>
      </c>
      <c r="W10" s="49">
        <f t="shared" si="1"/>
        <v>0</v>
      </c>
      <c r="X10" s="60">
        <v>691.9660892406057</v>
      </c>
      <c r="Y10" s="63">
        <v>691.9660892406057</v>
      </c>
      <c r="Z10" s="63"/>
      <c r="AA10" s="67">
        <v>0</v>
      </c>
      <c r="AB10" s="50">
        <v>0</v>
      </c>
      <c r="AC10" s="50">
        <f>IF(H10="",0,+#REF!+AA10)</f>
        <v>0</v>
      </c>
      <c r="AD10" s="49">
        <v>691.9660892406057</v>
      </c>
      <c r="AE10" s="59">
        <f t="shared" si="2"/>
        <v>0</v>
      </c>
      <c r="AF10" s="49">
        <f t="shared" si="3"/>
        <v>0</v>
      </c>
      <c r="AG10" s="51">
        <f>IF(H10="",0,+R10-(+#REF!-#REF!-AA10))</f>
        <v>0</v>
      </c>
    </row>
    <row r="11" spans="1:33" ht="15.75">
      <c r="B11" s="52">
        <v>23</v>
      </c>
      <c r="C11" s="53">
        <v>2</v>
      </c>
      <c r="D11" s="62">
        <v>98</v>
      </c>
      <c r="E11" s="73" t="s">
        <v>42</v>
      </c>
      <c r="F11" s="47" t="s">
        <v>37</v>
      </c>
      <c r="G11" s="65">
        <v>40634</v>
      </c>
      <c r="H11" s="56"/>
      <c r="I11" s="53"/>
      <c r="J11" s="53"/>
      <c r="K11" s="53"/>
      <c r="L11" s="53"/>
      <c r="M11" s="53">
        <v>991011</v>
      </c>
      <c r="N11" s="54" t="s">
        <v>40</v>
      </c>
      <c r="O11" s="49">
        <v>691.9660892406057</v>
      </c>
      <c r="P11" s="61">
        <v>4539</v>
      </c>
      <c r="Q11" s="61"/>
      <c r="R11" s="55"/>
      <c r="S11" s="57">
        <v>33.332999999999998</v>
      </c>
      <c r="T11" s="48" t="s">
        <v>39</v>
      </c>
      <c r="U11" s="64">
        <v>691.9660892406057</v>
      </c>
      <c r="V11" s="49">
        <f t="shared" si="0"/>
        <v>0</v>
      </c>
      <c r="W11" s="49">
        <f t="shared" si="1"/>
        <v>0</v>
      </c>
      <c r="X11" s="60">
        <v>691.9660892406057</v>
      </c>
      <c r="Y11" s="63">
        <v>691.9660892406057</v>
      </c>
      <c r="Z11" s="63"/>
      <c r="AA11" s="67">
        <v>0</v>
      </c>
      <c r="AB11" s="50">
        <v>0</v>
      </c>
      <c r="AC11" s="50">
        <f>IF(H11="",0,+#REF!+AA11)</f>
        <v>0</v>
      </c>
      <c r="AD11" s="49">
        <v>691.9660892406057</v>
      </c>
      <c r="AE11" s="59">
        <f t="shared" si="2"/>
        <v>0</v>
      </c>
      <c r="AF11" s="49">
        <f t="shared" si="3"/>
        <v>0</v>
      </c>
      <c r="AG11" s="51">
        <f>IF(H11="",0,+R11-(+#REF!-#REF!-AA11))</f>
        <v>0</v>
      </c>
    </row>
    <row r="12" spans="1:33" ht="15.75">
      <c r="B12" s="52">
        <v>23</v>
      </c>
      <c r="C12" s="53">
        <v>2</v>
      </c>
      <c r="D12" s="62">
        <v>98</v>
      </c>
      <c r="E12" s="73" t="s">
        <v>42</v>
      </c>
      <c r="F12" s="47" t="s">
        <v>37</v>
      </c>
      <c r="G12" s="65">
        <v>40634</v>
      </c>
      <c r="H12" s="56"/>
      <c r="I12" s="53"/>
      <c r="J12" s="53"/>
      <c r="K12" s="53"/>
      <c r="L12" s="53"/>
      <c r="M12" s="53">
        <v>991012</v>
      </c>
      <c r="N12" s="54" t="s">
        <v>40</v>
      </c>
      <c r="O12" s="49">
        <v>691.9660892406057</v>
      </c>
      <c r="P12" s="61">
        <v>4539</v>
      </c>
      <c r="Q12" s="61"/>
      <c r="R12" s="55"/>
      <c r="S12" s="57">
        <v>33.332999999999998</v>
      </c>
      <c r="T12" s="48" t="s">
        <v>39</v>
      </c>
      <c r="U12" s="64">
        <v>691.9660892406057</v>
      </c>
      <c r="V12" s="49">
        <f t="shared" si="0"/>
        <v>0</v>
      </c>
      <c r="W12" s="49">
        <f t="shared" si="1"/>
        <v>0</v>
      </c>
      <c r="X12" s="60">
        <v>691.9660892406057</v>
      </c>
      <c r="Y12" s="63">
        <v>691.9660892406057</v>
      </c>
      <c r="Z12" s="63"/>
      <c r="AA12" s="67">
        <v>0</v>
      </c>
      <c r="AB12" s="50">
        <v>0</v>
      </c>
      <c r="AC12" s="50">
        <f>IF(H12="",0,+#REF!+AA12)</f>
        <v>0</v>
      </c>
      <c r="AD12" s="49">
        <v>691.9660892406057</v>
      </c>
      <c r="AE12" s="59">
        <f t="shared" si="2"/>
        <v>0</v>
      </c>
      <c r="AF12" s="49">
        <f t="shared" si="3"/>
        <v>0</v>
      </c>
      <c r="AG12" s="51">
        <f>IF(H12="",0,+R12-(+#REF!-#REF!-AA12))</f>
        <v>0</v>
      </c>
    </row>
    <row r="13" spans="1:33" ht="15.75">
      <c r="B13" s="52">
        <v>22</v>
      </c>
      <c r="C13" s="53">
        <v>1</v>
      </c>
      <c r="D13" s="62">
        <v>2004</v>
      </c>
      <c r="E13" s="73" t="s">
        <v>42</v>
      </c>
      <c r="F13" s="47" t="s">
        <v>37</v>
      </c>
      <c r="G13" s="65">
        <v>40634</v>
      </c>
      <c r="H13" s="56"/>
      <c r="I13" s="53"/>
      <c r="J13" s="53"/>
      <c r="K13" s="53"/>
      <c r="L13" s="53"/>
      <c r="M13" s="53"/>
      <c r="N13" s="54" t="s">
        <v>41</v>
      </c>
      <c r="O13" s="58">
        <v>1740</v>
      </c>
      <c r="P13" s="61"/>
      <c r="Q13" s="61"/>
      <c r="R13" s="55"/>
      <c r="S13" s="57">
        <v>33.332999999999998</v>
      </c>
      <c r="T13" s="48" t="s">
        <v>39</v>
      </c>
      <c r="U13" s="63">
        <v>1740</v>
      </c>
      <c r="V13" s="49">
        <f t="shared" si="0"/>
        <v>0</v>
      </c>
      <c r="W13" s="49">
        <f t="shared" si="1"/>
        <v>0</v>
      </c>
      <c r="X13" s="60">
        <v>1740</v>
      </c>
      <c r="Y13" s="63">
        <v>1740</v>
      </c>
      <c r="Z13" s="63"/>
      <c r="AA13" s="67">
        <v>0</v>
      </c>
      <c r="AB13" s="50">
        <v>0</v>
      </c>
      <c r="AC13" s="50">
        <f>IF(H13="",0,+#REF!+AA13)</f>
        <v>0</v>
      </c>
      <c r="AD13" s="49">
        <v>1740</v>
      </c>
      <c r="AE13" s="59">
        <f t="shared" si="2"/>
        <v>0</v>
      </c>
      <c r="AF13" s="49">
        <f t="shared" si="3"/>
        <v>0</v>
      </c>
      <c r="AG13" s="51">
        <f>IF(H13="",0,+R13-(+#REF!-#REF!-AA13))</f>
        <v>0</v>
      </c>
    </row>
    <row r="14" spans="1:33" ht="15.75">
      <c r="B14" s="74">
        <v>27</v>
      </c>
      <c r="C14" s="75">
        <v>6</v>
      </c>
      <c r="D14" s="75">
        <v>2005</v>
      </c>
      <c r="E14" s="73" t="s">
        <v>95</v>
      </c>
      <c r="F14" s="47" t="s">
        <v>37</v>
      </c>
      <c r="G14" s="76">
        <v>40634</v>
      </c>
      <c r="H14" s="75"/>
      <c r="I14" s="75"/>
      <c r="J14" s="75"/>
      <c r="K14" s="75"/>
      <c r="L14" s="75"/>
      <c r="M14" s="75"/>
      <c r="N14" s="77" t="s">
        <v>44</v>
      </c>
      <c r="O14" s="78">
        <v>68.03</v>
      </c>
      <c r="P14" s="79"/>
      <c r="Q14" s="80" t="s">
        <v>45</v>
      </c>
      <c r="R14" s="81"/>
      <c r="S14" s="82">
        <v>33.332999999999998</v>
      </c>
      <c r="T14" s="83" t="s">
        <v>39</v>
      </c>
      <c r="U14" s="84">
        <v>68.03</v>
      </c>
      <c r="V14" s="85"/>
      <c r="W14" s="85">
        <v>0</v>
      </c>
      <c r="X14" s="85">
        <v>68.03</v>
      </c>
      <c r="Y14" s="86">
        <v>68.03</v>
      </c>
      <c r="Z14" s="116"/>
      <c r="AA14" s="87">
        <v>0</v>
      </c>
      <c r="AB14" s="87"/>
      <c r="AC14" s="87">
        <v>0</v>
      </c>
      <c r="AD14" s="85">
        <v>68.03</v>
      </c>
      <c r="AE14" s="88">
        <v>0</v>
      </c>
      <c r="AF14" s="85">
        <v>0</v>
      </c>
      <c r="AG14" s="89">
        <v>0</v>
      </c>
    </row>
    <row r="15" spans="1:33" ht="15.75">
      <c r="B15" s="74">
        <v>14</v>
      </c>
      <c r="C15" s="75">
        <v>10</v>
      </c>
      <c r="D15" s="75">
        <v>2008</v>
      </c>
      <c r="E15" s="73" t="s">
        <v>95</v>
      </c>
      <c r="F15" s="47" t="s">
        <v>37</v>
      </c>
      <c r="G15" s="76">
        <v>40634</v>
      </c>
      <c r="H15" s="75"/>
      <c r="I15" s="75"/>
      <c r="J15" s="75"/>
      <c r="K15" s="75"/>
      <c r="L15" s="75"/>
      <c r="M15" s="75"/>
      <c r="N15" s="77" t="s">
        <v>46</v>
      </c>
      <c r="O15" s="78">
        <v>177.4</v>
      </c>
      <c r="P15" s="79"/>
      <c r="Q15" s="90" t="s">
        <v>47</v>
      </c>
      <c r="R15" s="81"/>
      <c r="S15" s="82">
        <v>33.332999999999998</v>
      </c>
      <c r="T15" s="83"/>
      <c r="U15" s="84">
        <v>177.4</v>
      </c>
      <c r="V15" s="85"/>
      <c r="W15" s="85"/>
      <c r="X15" s="85">
        <v>177.4</v>
      </c>
      <c r="Y15" s="63">
        <v>145.16073448767122</v>
      </c>
      <c r="Z15" s="63"/>
      <c r="AA15" s="67">
        <v>32.239265512328785</v>
      </c>
      <c r="AB15" s="50"/>
      <c r="AC15" s="50"/>
      <c r="AD15" s="49">
        <v>177.4</v>
      </c>
      <c r="AE15" s="59">
        <v>0</v>
      </c>
      <c r="AF15" s="49">
        <v>0</v>
      </c>
      <c r="AG15" s="51">
        <v>0</v>
      </c>
    </row>
    <row r="16" spans="1:33" ht="15.75">
      <c r="B16" s="91">
        <v>29</v>
      </c>
      <c r="C16" s="92">
        <v>10</v>
      </c>
      <c r="D16" s="92">
        <v>2008</v>
      </c>
      <c r="E16" s="73" t="s">
        <v>95</v>
      </c>
      <c r="F16" s="47" t="s">
        <v>37</v>
      </c>
      <c r="G16" s="76">
        <v>40634</v>
      </c>
      <c r="H16" s="92"/>
      <c r="I16" s="92"/>
      <c r="J16" s="92"/>
      <c r="K16" s="92"/>
      <c r="L16" s="92"/>
      <c r="M16" s="92"/>
      <c r="N16" s="93" t="s">
        <v>48</v>
      </c>
      <c r="O16" s="94">
        <v>58.03</v>
      </c>
      <c r="P16" s="80"/>
      <c r="Q16" s="80" t="s">
        <v>49</v>
      </c>
      <c r="R16" s="95"/>
      <c r="S16" s="96">
        <v>33.332999999999998</v>
      </c>
      <c r="T16" s="97" t="s">
        <v>39</v>
      </c>
      <c r="U16" s="98">
        <v>58.03</v>
      </c>
      <c r="V16" s="99"/>
      <c r="W16" s="99"/>
      <c r="X16" s="99">
        <v>58.03</v>
      </c>
      <c r="Y16" s="63">
        <v>46.690144996164378</v>
      </c>
      <c r="Z16" s="63"/>
      <c r="AA16" s="67">
        <v>11.339855003835623</v>
      </c>
      <c r="AB16" s="50"/>
      <c r="AC16" s="50"/>
      <c r="AD16" s="49">
        <v>58.03</v>
      </c>
      <c r="AE16" s="59">
        <v>0</v>
      </c>
      <c r="AF16" s="49">
        <v>0</v>
      </c>
      <c r="AG16" s="51">
        <v>0</v>
      </c>
    </row>
    <row r="17" spans="2:33" ht="15.75">
      <c r="B17" s="74">
        <v>17</v>
      </c>
      <c r="C17" s="75">
        <v>12</v>
      </c>
      <c r="D17" s="75">
        <v>2008</v>
      </c>
      <c r="E17" s="73" t="s">
        <v>95</v>
      </c>
      <c r="F17" s="47" t="s">
        <v>37</v>
      </c>
      <c r="G17" s="76">
        <v>40634</v>
      </c>
      <c r="H17" s="75"/>
      <c r="I17" s="75"/>
      <c r="J17" s="75"/>
      <c r="K17" s="75"/>
      <c r="L17" s="75"/>
      <c r="M17" s="75"/>
      <c r="N17" s="77" t="s">
        <v>50</v>
      </c>
      <c r="O17" s="78">
        <v>63.12</v>
      </c>
      <c r="P17" s="79"/>
      <c r="Q17" s="79" t="s">
        <v>51</v>
      </c>
      <c r="R17" s="81"/>
      <c r="S17" s="82">
        <v>33.332999999999998</v>
      </c>
      <c r="T17" s="83" t="s">
        <v>39</v>
      </c>
      <c r="U17" s="84">
        <v>63.12</v>
      </c>
      <c r="V17" s="85"/>
      <c r="W17" s="85"/>
      <c r="X17" s="85">
        <v>63.12</v>
      </c>
      <c r="Y17" s="63">
        <v>47.962146340821917</v>
      </c>
      <c r="Z17" s="63"/>
      <c r="AA17" s="67">
        <v>15.15785365917808</v>
      </c>
      <c r="AB17" s="50"/>
      <c r="AC17" s="50"/>
      <c r="AD17" s="49">
        <v>63.12</v>
      </c>
      <c r="AE17" s="59">
        <v>0</v>
      </c>
      <c r="AF17" s="49">
        <v>0</v>
      </c>
      <c r="AG17" s="51">
        <v>0</v>
      </c>
    </row>
    <row r="18" spans="2:33" ht="15.75">
      <c r="B18" s="74">
        <v>30</v>
      </c>
      <c r="C18" s="75">
        <v>12</v>
      </c>
      <c r="D18" s="75">
        <v>2008</v>
      </c>
      <c r="E18" s="73" t="s">
        <v>95</v>
      </c>
      <c r="F18" s="47" t="s">
        <v>37</v>
      </c>
      <c r="G18" s="76">
        <v>40634</v>
      </c>
      <c r="H18" s="75"/>
      <c r="I18" s="75"/>
      <c r="J18" s="75"/>
      <c r="K18" s="75"/>
      <c r="L18" s="75"/>
      <c r="M18" s="75"/>
      <c r="N18" s="77" t="s">
        <v>52</v>
      </c>
      <c r="O18" s="78">
        <v>90.55</v>
      </c>
      <c r="P18" s="79"/>
      <c r="Q18" s="79" t="s">
        <v>49</v>
      </c>
      <c r="R18" s="81"/>
      <c r="S18" s="82">
        <v>33.332999999999998</v>
      </c>
      <c r="T18" s="83" t="s">
        <v>39</v>
      </c>
      <c r="U18" s="84">
        <v>90.55</v>
      </c>
      <c r="V18" s="85"/>
      <c r="W18" s="85"/>
      <c r="X18" s="85">
        <v>90.55</v>
      </c>
      <c r="Y18" s="63">
        <v>67.730338263013692</v>
      </c>
      <c r="Z18" s="63"/>
      <c r="AA18" s="67">
        <v>22.657946934246578</v>
      </c>
      <c r="AB18" s="50"/>
      <c r="AC18" s="50"/>
      <c r="AD18" s="49">
        <v>90.388285197260274</v>
      </c>
      <c r="AE18" s="59">
        <v>0.1617148027397235</v>
      </c>
      <c r="AF18" s="49">
        <v>0</v>
      </c>
      <c r="AG18" s="51">
        <v>0</v>
      </c>
    </row>
    <row r="19" spans="2:33" ht="15.75">
      <c r="B19" s="100">
        <v>31</v>
      </c>
      <c r="C19" s="101">
        <v>3</v>
      </c>
      <c r="D19" s="101">
        <v>2009</v>
      </c>
      <c r="E19" s="73" t="s">
        <v>95</v>
      </c>
      <c r="F19" s="47" t="s">
        <v>37</v>
      </c>
      <c r="G19" s="76">
        <v>40634</v>
      </c>
      <c r="H19" s="101"/>
      <c r="I19" s="101"/>
      <c r="J19" s="101"/>
      <c r="K19" s="101"/>
      <c r="L19" s="101"/>
      <c r="M19" s="101"/>
      <c r="N19" s="102" t="s">
        <v>53</v>
      </c>
      <c r="O19" s="103">
        <v>41.95</v>
      </c>
      <c r="P19" s="104"/>
      <c r="Q19" s="79" t="s">
        <v>49</v>
      </c>
      <c r="R19" s="81"/>
      <c r="S19" s="82">
        <v>33.332999999999998</v>
      </c>
      <c r="T19" s="83" t="s">
        <v>39</v>
      </c>
      <c r="U19" s="84">
        <v>41.95</v>
      </c>
      <c r="V19" s="85">
        <v>0</v>
      </c>
      <c r="W19" s="85"/>
      <c r="X19" s="85">
        <v>41.95</v>
      </c>
      <c r="Y19" s="63">
        <v>27.884883380821918</v>
      </c>
      <c r="Z19" s="63"/>
      <c r="AA19" s="67">
        <v>10.49697265479452</v>
      </c>
      <c r="AB19" s="50"/>
      <c r="AC19" s="50"/>
      <c r="AD19" s="49">
        <v>38.381856035616437</v>
      </c>
      <c r="AE19" s="59">
        <v>3.568143964383566</v>
      </c>
      <c r="AF19" s="49">
        <v>0</v>
      </c>
      <c r="AG19" s="51">
        <v>0</v>
      </c>
    </row>
    <row r="20" spans="2:33" ht="15.75">
      <c r="B20" s="74">
        <v>31</v>
      </c>
      <c r="C20" s="75">
        <v>1</v>
      </c>
      <c r="D20" s="75">
        <v>2011</v>
      </c>
      <c r="E20" s="73" t="s">
        <v>95</v>
      </c>
      <c r="F20" s="47" t="s">
        <v>37</v>
      </c>
      <c r="G20" s="76">
        <v>40634</v>
      </c>
      <c r="H20" s="75"/>
      <c r="I20" s="75"/>
      <c r="J20" s="75"/>
      <c r="K20" s="75"/>
      <c r="L20" s="75"/>
      <c r="M20" s="75"/>
      <c r="N20" s="102" t="s">
        <v>53</v>
      </c>
      <c r="O20" s="105">
        <v>30.27</v>
      </c>
      <c r="P20" s="105"/>
      <c r="Q20" s="105" t="s">
        <v>49</v>
      </c>
      <c r="R20" s="106"/>
      <c r="S20" s="82">
        <v>33.332999999999998</v>
      </c>
      <c r="T20" s="107" t="s">
        <v>39</v>
      </c>
      <c r="U20" s="85"/>
      <c r="V20" s="85">
        <v>30.27</v>
      </c>
      <c r="W20" s="85"/>
      <c r="X20" s="85">
        <v>30.27</v>
      </c>
      <c r="Y20" s="86"/>
      <c r="Z20" s="116"/>
      <c r="AA20" s="87"/>
      <c r="AB20" s="87"/>
      <c r="AC20" s="87"/>
      <c r="AD20" s="85"/>
      <c r="AE20" s="88"/>
      <c r="AF20" s="85"/>
      <c r="AG20" s="89"/>
    </row>
    <row r="21" spans="2:33" ht="15.75">
      <c r="B21" s="108">
        <v>31</v>
      </c>
      <c r="C21" s="109">
        <v>10</v>
      </c>
      <c r="D21" s="109">
        <v>2002</v>
      </c>
      <c r="E21" s="73" t="s">
        <v>95</v>
      </c>
      <c r="F21" s="115" t="s">
        <v>57</v>
      </c>
      <c r="G21" s="76">
        <f>[1]Recap!K$4</f>
        <v>0</v>
      </c>
      <c r="H21" s="109"/>
      <c r="I21" s="109"/>
      <c r="J21" s="109"/>
      <c r="K21" s="109"/>
      <c r="L21" s="109"/>
      <c r="M21" s="109"/>
      <c r="N21" s="110" t="s">
        <v>54</v>
      </c>
      <c r="O21" s="111">
        <v>1285.1199999999999</v>
      </c>
      <c r="P21" s="111"/>
      <c r="Q21" s="111"/>
      <c r="R21" s="112"/>
      <c r="S21" s="113">
        <v>33.33</v>
      </c>
      <c r="T21" s="112" t="s">
        <v>39</v>
      </c>
      <c r="U21" s="114">
        <v>1285.1199999999999</v>
      </c>
      <c r="V21" s="111">
        <v>0</v>
      </c>
      <c r="W21" s="111"/>
      <c r="X21" s="111">
        <f>U21+V21-W21</f>
        <v>1285.1199999999999</v>
      </c>
      <c r="Y21" s="63">
        <v>1285.1199999999999</v>
      </c>
      <c r="Z21" s="63"/>
      <c r="AA21" s="67">
        <v>0</v>
      </c>
      <c r="AB21" s="50"/>
      <c r="AC21" s="50">
        <v>0</v>
      </c>
      <c r="AD21" s="49">
        <v>1285.1199999999999</v>
      </c>
      <c r="AE21" s="59">
        <v>0</v>
      </c>
      <c r="AF21" s="49">
        <v>0</v>
      </c>
      <c r="AG21" s="51">
        <v>0</v>
      </c>
    </row>
    <row r="22" spans="2:33" ht="15.75">
      <c r="B22" s="74">
        <v>10</v>
      </c>
      <c r="C22" s="75">
        <v>4</v>
      </c>
      <c r="D22" s="75">
        <v>2007</v>
      </c>
      <c r="E22" s="73" t="s">
        <v>95</v>
      </c>
      <c r="F22" s="115" t="s">
        <v>57</v>
      </c>
      <c r="G22" s="76">
        <f>[1]Recap!K$4</f>
        <v>0</v>
      </c>
      <c r="H22" s="75"/>
      <c r="I22" s="75"/>
      <c r="J22" s="75"/>
      <c r="K22" s="75"/>
      <c r="L22" s="75"/>
      <c r="M22" s="75"/>
      <c r="N22" s="77" t="s">
        <v>55</v>
      </c>
      <c r="O22" s="85">
        <v>890</v>
      </c>
      <c r="P22" s="85"/>
      <c r="Q22" s="85" t="s">
        <v>56</v>
      </c>
      <c r="R22" s="107"/>
      <c r="S22" s="83">
        <v>33.33</v>
      </c>
      <c r="T22" s="107" t="s">
        <v>39</v>
      </c>
      <c r="U22" s="84">
        <v>890</v>
      </c>
      <c r="V22" s="85">
        <v>0</v>
      </c>
      <c r="W22" s="85"/>
      <c r="X22" s="85">
        <f>U22+V22-W22</f>
        <v>890</v>
      </c>
      <c r="Y22" s="86">
        <v>890</v>
      </c>
      <c r="Z22" s="116"/>
      <c r="AA22" s="87">
        <v>0</v>
      </c>
      <c r="AB22" s="87"/>
      <c r="AC22" s="87">
        <v>0</v>
      </c>
      <c r="AD22" s="85">
        <v>890</v>
      </c>
      <c r="AE22" s="88">
        <v>0</v>
      </c>
      <c r="AF22" s="85">
        <v>0</v>
      </c>
      <c r="AG22" s="89">
        <v>0</v>
      </c>
    </row>
    <row r="23" spans="2:33">
      <c r="B23">
        <v>4</v>
      </c>
      <c r="C23">
        <v>4</v>
      </c>
      <c r="D23">
        <v>1999</v>
      </c>
    </row>
  </sheetData>
  <mergeCells count="2">
    <mergeCell ref="Y5:AB5"/>
    <mergeCell ref="U5:X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33"/>
  <sheetViews>
    <sheetView workbookViewId="0">
      <selection activeCell="J11" sqref="J11"/>
    </sheetView>
  </sheetViews>
  <sheetFormatPr baseColWidth="10" defaultRowHeight="15"/>
  <cols>
    <col min="1" max="1" width="26.140625" bestFit="1" customWidth="1"/>
    <col min="3" max="3" width="29.7109375" bestFit="1" customWidth="1"/>
    <col min="5" max="5" width="39.140625" bestFit="1" customWidth="1"/>
  </cols>
  <sheetData>
    <row r="1" spans="1:7">
      <c r="A1" t="s">
        <v>42</v>
      </c>
    </row>
    <row r="2" spans="1:7">
      <c r="A2" t="s">
        <v>58</v>
      </c>
      <c r="C2" t="s">
        <v>93</v>
      </c>
      <c r="E2">
        <v>1</v>
      </c>
      <c r="F2">
        <v>1</v>
      </c>
      <c r="G2">
        <v>1995</v>
      </c>
    </row>
    <row r="3" spans="1:7">
      <c r="A3" t="s">
        <v>59</v>
      </c>
      <c r="C3" s="117" t="s">
        <v>92</v>
      </c>
      <c r="E3">
        <v>2</v>
      </c>
      <c r="F3">
        <v>2</v>
      </c>
      <c r="G3">
        <v>1996</v>
      </c>
    </row>
    <row r="4" spans="1:7">
      <c r="A4" t="s">
        <v>60</v>
      </c>
      <c r="C4" s="117" t="s">
        <v>90</v>
      </c>
      <c r="E4">
        <v>3</v>
      </c>
      <c r="F4">
        <v>3</v>
      </c>
      <c r="G4">
        <v>1997</v>
      </c>
    </row>
    <row r="5" spans="1:7">
      <c r="A5" t="s">
        <v>61</v>
      </c>
      <c r="C5" s="117" t="s">
        <v>57</v>
      </c>
      <c r="E5">
        <v>4</v>
      </c>
      <c r="F5">
        <v>4</v>
      </c>
      <c r="G5">
        <v>1998</v>
      </c>
    </row>
    <row r="6" spans="1:7">
      <c r="A6" t="s">
        <v>62</v>
      </c>
      <c r="C6" s="117" t="s">
        <v>91</v>
      </c>
      <c r="E6">
        <v>5</v>
      </c>
      <c r="F6">
        <v>5</v>
      </c>
      <c r="G6">
        <v>1999</v>
      </c>
    </row>
    <row r="7" spans="1:7">
      <c r="A7" t="s">
        <v>63</v>
      </c>
      <c r="E7">
        <v>6</v>
      </c>
      <c r="F7">
        <v>6</v>
      </c>
      <c r="G7">
        <v>2000</v>
      </c>
    </row>
    <row r="8" spans="1:7">
      <c r="A8" t="s">
        <v>64</v>
      </c>
      <c r="E8">
        <v>7</v>
      </c>
      <c r="F8">
        <v>7</v>
      </c>
      <c r="G8">
        <v>2001</v>
      </c>
    </row>
    <row r="9" spans="1:7">
      <c r="A9" t="s">
        <v>65</v>
      </c>
      <c r="E9">
        <v>8</v>
      </c>
      <c r="F9">
        <v>8</v>
      </c>
      <c r="G9">
        <v>2002</v>
      </c>
    </row>
    <row r="10" spans="1:7">
      <c r="A10" t="s">
        <v>66</v>
      </c>
      <c r="E10">
        <v>9</v>
      </c>
      <c r="F10">
        <v>9</v>
      </c>
      <c r="G10">
        <v>2003</v>
      </c>
    </row>
    <row r="11" spans="1:7">
      <c r="A11" t="s">
        <v>67</v>
      </c>
      <c r="E11">
        <v>10</v>
      </c>
      <c r="F11">
        <v>10</v>
      </c>
      <c r="G11">
        <v>2004</v>
      </c>
    </row>
    <row r="12" spans="1:7">
      <c r="A12" t="s">
        <v>81</v>
      </c>
      <c r="E12">
        <v>11</v>
      </c>
      <c r="F12">
        <v>11</v>
      </c>
      <c r="G12">
        <v>2005</v>
      </c>
    </row>
    <row r="13" spans="1:7">
      <c r="A13" t="s">
        <v>68</v>
      </c>
      <c r="E13">
        <v>12</v>
      </c>
      <c r="F13">
        <v>12</v>
      </c>
      <c r="G13">
        <v>2006</v>
      </c>
    </row>
    <row r="14" spans="1:7">
      <c r="A14" t="s">
        <v>82</v>
      </c>
      <c r="E14">
        <v>13</v>
      </c>
      <c r="G14">
        <v>2007</v>
      </c>
    </row>
    <row r="15" spans="1:7">
      <c r="A15" t="s">
        <v>69</v>
      </c>
      <c r="E15">
        <v>14</v>
      </c>
      <c r="G15">
        <v>2008</v>
      </c>
    </row>
    <row r="16" spans="1:7">
      <c r="A16" t="s">
        <v>83</v>
      </c>
      <c r="E16">
        <v>15</v>
      </c>
      <c r="G16">
        <v>2009</v>
      </c>
    </row>
    <row r="17" spans="1:7">
      <c r="A17" t="s">
        <v>70</v>
      </c>
      <c r="E17">
        <v>16</v>
      </c>
      <c r="G17">
        <v>2010</v>
      </c>
    </row>
    <row r="18" spans="1:7">
      <c r="A18" t="s">
        <v>84</v>
      </c>
      <c r="E18">
        <v>17</v>
      </c>
      <c r="G18">
        <v>2011</v>
      </c>
    </row>
    <row r="19" spans="1:7">
      <c r="A19" t="s">
        <v>86</v>
      </c>
      <c r="E19">
        <v>18</v>
      </c>
      <c r="G19">
        <v>2012</v>
      </c>
    </row>
    <row r="20" spans="1:7">
      <c r="A20" t="s">
        <v>85</v>
      </c>
      <c r="E20">
        <v>19</v>
      </c>
      <c r="G20">
        <v>2013</v>
      </c>
    </row>
    <row r="21" spans="1:7">
      <c r="A21" t="s">
        <v>71</v>
      </c>
      <c r="E21">
        <v>20</v>
      </c>
      <c r="G21">
        <v>2014</v>
      </c>
    </row>
    <row r="22" spans="1:7">
      <c r="A22" t="s">
        <v>87</v>
      </c>
      <c r="E22">
        <v>21</v>
      </c>
      <c r="G22">
        <v>2015</v>
      </c>
    </row>
    <row r="23" spans="1:7">
      <c r="A23" t="s">
        <v>72</v>
      </c>
      <c r="E23">
        <v>22</v>
      </c>
    </row>
    <row r="24" spans="1:7">
      <c r="A24" t="s">
        <v>73</v>
      </c>
      <c r="E24">
        <v>23</v>
      </c>
    </row>
    <row r="25" spans="1:7">
      <c r="A25" t="s">
        <v>88</v>
      </c>
      <c r="E25">
        <v>24</v>
      </c>
    </row>
    <row r="26" spans="1:7">
      <c r="A26" t="s">
        <v>74</v>
      </c>
      <c r="E26">
        <v>25</v>
      </c>
    </row>
    <row r="27" spans="1:7">
      <c r="A27" t="s">
        <v>75</v>
      </c>
      <c r="E27">
        <v>26</v>
      </c>
    </row>
    <row r="28" spans="1:7">
      <c r="A28" t="s">
        <v>76</v>
      </c>
      <c r="E28">
        <v>27</v>
      </c>
    </row>
    <row r="29" spans="1:7">
      <c r="A29" t="s">
        <v>77</v>
      </c>
      <c r="E29">
        <v>28</v>
      </c>
    </row>
    <row r="30" spans="1:7">
      <c r="A30" t="s">
        <v>89</v>
      </c>
      <c r="E30">
        <v>29</v>
      </c>
    </row>
    <row r="31" spans="1:7">
      <c r="A31" t="s">
        <v>78</v>
      </c>
      <c r="E31">
        <v>30</v>
      </c>
    </row>
    <row r="32" spans="1:7">
      <c r="A32" t="s">
        <v>79</v>
      </c>
      <c r="E32">
        <v>31</v>
      </c>
    </row>
    <row r="33" spans="1:1">
      <c r="A33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Extrait Amortissment</vt:lpstr>
      <vt:lpstr>Base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DLR</dc:creator>
  <cp:lastModifiedBy>DLR</cp:lastModifiedBy>
  <dcterms:created xsi:type="dcterms:W3CDTF">2012-01-16T10:23:47Z</dcterms:created>
  <dcterms:modified xsi:type="dcterms:W3CDTF">2012-01-17T09:42:36Z</dcterms:modified>
</cp:coreProperties>
</file>