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EXCEL PRATIQUE\Calendrier coloré\"/>
    </mc:Choice>
  </mc:AlternateContent>
  <xr:revisionPtr revIDLastSave="0" documentId="13_ncr:1_{AE78DFE7-77C2-49C7-B7D0-03DD8C06A2F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alendrier" sheetId="1" r:id="rId1"/>
    <sheet name="SEMAINES" sheetId="4" r:id="rId2"/>
    <sheet name="Janvier" sheetId="5" r:id="rId3"/>
    <sheet name="Fevrier" sheetId="6" r:id="rId4"/>
    <sheet name="MODE D'EMPLOI" sheetId="7" r:id="rId5"/>
    <sheet name="Dates" sheetId="2" r:id="rId6"/>
    <sheet name="A propos" sheetId="3" r:id="rId7"/>
  </sheets>
  <definedNames>
    <definedName name="annee">Calendrier!$BD$2</definedName>
    <definedName name="dates">Dates!$A:$A</definedName>
    <definedName name="mois">Calendrier!$BD$4</definedName>
    <definedName name="_xlnm.Print_Area" localSheetId="1">SEMAINES!$AJ$1:$AV$37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G7" i="4" l="1"/>
  <c r="AF7" i="4"/>
  <c r="C148" i="6" s="1"/>
  <c r="AG6" i="4"/>
  <c r="B153" i="6" s="1"/>
  <c r="AF6" i="4"/>
  <c r="B148" i="6"/>
  <c r="C7" i="4"/>
  <c r="C3" i="6" s="1"/>
  <c r="A3" i="6" s="1"/>
  <c r="C153" i="6"/>
  <c r="A1" i="6"/>
  <c r="AJ1" i="4"/>
  <c r="AG32" i="4"/>
  <c r="AG26" i="4"/>
  <c r="AG17" i="4"/>
  <c r="AG11" i="4"/>
  <c r="K1" i="4"/>
  <c r="AG18" i="4"/>
  <c r="C37" i="4"/>
  <c r="C36" i="4" s="1"/>
  <c r="C34" i="4"/>
  <c r="C33" i="4" s="1"/>
  <c r="C31" i="4"/>
  <c r="C30" i="4" s="1"/>
  <c r="C28" i="4"/>
  <c r="C27" i="4" s="1"/>
  <c r="C25" i="4"/>
  <c r="D25" i="4" s="1"/>
  <c r="D23" i="4" s="1"/>
  <c r="C22" i="4"/>
  <c r="C21" i="4" s="1"/>
  <c r="C19" i="4"/>
  <c r="C18" i="4" s="1"/>
  <c r="C16" i="4"/>
  <c r="C15" i="4" s="1"/>
  <c r="C13" i="4"/>
  <c r="C12" i="4" s="1"/>
  <c r="C10" i="4"/>
  <c r="C9" i="4" s="1"/>
  <c r="C4" i="4"/>
  <c r="D4" i="4" s="1"/>
  <c r="D3" i="4" s="1"/>
  <c r="B8" i="5" s="1"/>
  <c r="C8" i="1"/>
  <c r="H8" i="1"/>
  <c r="G8" i="1" s="1"/>
  <c r="M8" i="1"/>
  <c r="L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D7" i="4" l="1"/>
  <c r="C3" i="5"/>
  <c r="C8" i="5"/>
  <c r="A8" i="5" s="1"/>
  <c r="C11" i="4"/>
  <c r="AK12" i="4" s="1"/>
  <c r="C17" i="4"/>
  <c r="AK18" i="4" s="1"/>
  <c r="C26" i="4"/>
  <c r="AK27" i="4" s="1"/>
  <c r="C32" i="4"/>
  <c r="AK33" i="4" s="1"/>
  <c r="C35" i="4"/>
  <c r="AK36" i="4" s="1"/>
  <c r="C14" i="4"/>
  <c r="AK15" i="4" s="1"/>
  <c r="C8" i="4"/>
  <c r="AK9" i="4" s="1"/>
  <c r="C29" i="4"/>
  <c r="AK30" i="4" s="1"/>
  <c r="C23" i="4"/>
  <c r="AK24" i="4" s="1"/>
  <c r="C20" i="4"/>
  <c r="AK21" i="4" s="1"/>
  <c r="C5" i="4"/>
  <c r="D2" i="4"/>
  <c r="C2" i="4"/>
  <c r="D10" i="4"/>
  <c r="D13" i="4"/>
  <c r="D16" i="4"/>
  <c r="D19" i="4"/>
  <c r="D22" i="4"/>
  <c r="D28" i="4"/>
  <c r="D31" i="4"/>
  <c r="D29" i="4" s="1"/>
  <c r="D24" i="4"/>
  <c r="E25" i="4"/>
  <c r="E23" i="4" s="1"/>
  <c r="C24" i="4"/>
  <c r="D34" i="4"/>
  <c r="D32" i="4" s="1"/>
  <c r="D37" i="4"/>
  <c r="D35" i="4" s="1"/>
  <c r="C6" i="4"/>
  <c r="B3" i="6" s="1"/>
  <c r="C3" i="4"/>
  <c r="B3" i="5" s="1"/>
  <c r="E4" i="4"/>
  <c r="AB9" i="1"/>
  <c r="AB10" i="1" s="1"/>
  <c r="AB11" i="1" s="1"/>
  <c r="AB12" i="1" s="1"/>
  <c r="R9" i="1"/>
  <c r="Q9" i="1" s="1"/>
  <c r="M9" i="1"/>
  <c r="L9" i="1" s="1"/>
  <c r="H9" i="1"/>
  <c r="G9" i="1" s="1"/>
  <c r="W9" i="1"/>
  <c r="W10" i="1" s="1"/>
  <c r="W11" i="1" s="1"/>
  <c r="BA9" i="1"/>
  <c r="AZ9" i="1" s="1"/>
  <c r="AQ9" i="1"/>
  <c r="AQ10" i="1" s="1"/>
  <c r="AQ11" i="1" s="1"/>
  <c r="AL9" i="1"/>
  <c r="AK9" i="1" s="1"/>
  <c r="AG9" i="1"/>
  <c r="AF9" i="1" s="1"/>
  <c r="BF10" i="1"/>
  <c r="BE9" i="1"/>
  <c r="AV9" i="1"/>
  <c r="BE8" i="1"/>
  <c r="G6" i="1"/>
  <c r="L6" i="1"/>
  <c r="Q6" i="1"/>
  <c r="V6" i="1"/>
  <c r="AA6" i="1"/>
  <c r="AF6" i="1"/>
  <c r="AK6" i="1"/>
  <c r="AP6" i="1"/>
  <c r="AU6" i="1"/>
  <c r="AZ6" i="1"/>
  <c r="BE6" i="1"/>
  <c r="G7" i="1"/>
  <c r="L7" i="1"/>
  <c r="Q7" i="1"/>
  <c r="V7" i="1"/>
  <c r="AA7" i="1"/>
  <c r="AF7" i="1"/>
  <c r="AK7" i="1"/>
  <c r="AP7" i="1"/>
  <c r="AU7" i="1"/>
  <c r="AZ7" i="1"/>
  <c r="BE7" i="1"/>
  <c r="B7" i="1"/>
  <c r="B6" i="1"/>
  <c r="D5" i="4" l="1"/>
  <c r="C8" i="6"/>
  <c r="A8" i="6" s="1"/>
  <c r="E7" i="4"/>
  <c r="D6" i="4"/>
  <c r="B8" i="6" s="1"/>
  <c r="E2" i="4"/>
  <c r="C13" i="5"/>
  <c r="A13" i="5" s="1"/>
  <c r="AM27" i="4"/>
  <c r="AO27" i="4" s="1"/>
  <c r="AM18" i="4"/>
  <c r="AO18" i="4" s="1"/>
  <c r="AM12" i="4"/>
  <c r="AO12" i="4" s="1"/>
  <c r="AM21" i="4"/>
  <c r="AO21" i="4" s="1"/>
  <c r="AM24" i="4"/>
  <c r="AO24" i="4" s="1"/>
  <c r="AM30" i="4"/>
  <c r="AO30" i="4" s="1"/>
  <c r="AM15" i="4"/>
  <c r="AO15" i="4" s="1"/>
  <c r="AM36" i="4"/>
  <c r="AO36" i="4" s="1"/>
  <c r="AM33" i="4"/>
  <c r="AO33" i="4" s="1"/>
  <c r="AM9" i="4"/>
  <c r="E13" i="4"/>
  <c r="D11" i="4"/>
  <c r="D9" i="4"/>
  <c r="D8" i="4"/>
  <c r="E28" i="4"/>
  <c r="E27" i="4" s="1"/>
  <c r="D26" i="4"/>
  <c r="D21" i="4"/>
  <c r="D20" i="4"/>
  <c r="D18" i="4"/>
  <c r="D17" i="4"/>
  <c r="D15" i="4"/>
  <c r="D14" i="4"/>
  <c r="AK6" i="4"/>
  <c r="E10" i="4"/>
  <c r="E22" i="4"/>
  <c r="D12" i="4"/>
  <c r="D27" i="4"/>
  <c r="E19" i="4"/>
  <c r="E16" i="4"/>
  <c r="D30" i="4"/>
  <c r="E31" i="4"/>
  <c r="E29" i="4" s="1"/>
  <c r="D36" i="4"/>
  <c r="E37" i="4"/>
  <c r="E35" i="4" s="1"/>
  <c r="E34" i="4"/>
  <c r="E32" i="4" s="1"/>
  <c r="D33" i="4"/>
  <c r="F25" i="4"/>
  <c r="F23" i="4" s="1"/>
  <c r="E24" i="4"/>
  <c r="E3" i="4"/>
  <c r="B13" i="5" s="1"/>
  <c r="F4" i="4"/>
  <c r="R10" i="1"/>
  <c r="Q10" i="1" s="1"/>
  <c r="AA10" i="1"/>
  <c r="AA11" i="1"/>
  <c r="AA9" i="1"/>
  <c r="M10" i="1"/>
  <c r="M11" i="1" s="1"/>
  <c r="AP9" i="1"/>
  <c r="V10" i="1"/>
  <c r="V9" i="1"/>
  <c r="H10" i="1"/>
  <c r="BA10" i="1"/>
  <c r="BA11" i="1" s="1"/>
  <c r="AP10" i="1"/>
  <c r="AL10" i="1"/>
  <c r="AG10" i="1"/>
  <c r="AG11" i="1" s="1"/>
  <c r="AV10" i="1"/>
  <c r="AU9" i="1"/>
  <c r="BE10" i="1"/>
  <c r="BF11" i="1"/>
  <c r="AA12" i="1"/>
  <c r="AB13" i="1"/>
  <c r="V11" i="1"/>
  <c r="W12" i="1"/>
  <c r="AP11" i="1"/>
  <c r="AQ12" i="1"/>
  <c r="B8" i="1"/>
  <c r="E5" i="4" l="1"/>
  <c r="C13" i="6"/>
  <c r="A13" i="6" s="1"/>
  <c r="E6" i="4"/>
  <c r="B13" i="6" s="1"/>
  <c r="F7" i="4"/>
  <c r="F2" i="4"/>
  <c r="C18" i="5"/>
  <c r="A18" i="5" s="1"/>
  <c r="AQ24" i="4"/>
  <c r="AQ21" i="4"/>
  <c r="AQ27" i="4"/>
  <c r="AQ18" i="4"/>
  <c r="AQ12" i="4"/>
  <c r="AQ33" i="4"/>
  <c r="AQ30" i="4"/>
  <c r="AQ15" i="4"/>
  <c r="AO9" i="4"/>
  <c r="AQ36" i="4"/>
  <c r="F22" i="4"/>
  <c r="F20" i="4" s="1"/>
  <c r="E20" i="4"/>
  <c r="F10" i="4"/>
  <c r="F8" i="4" s="1"/>
  <c r="E8" i="4"/>
  <c r="F16" i="4"/>
  <c r="F14" i="4" s="1"/>
  <c r="E14" i="4"/>
  <c r="F13" i="4"/>
  <c r="E11" i="4"/>
  <c r="F19" i="4"/>
  <c r="F17" i="4" s="1"/>
  <c r="E17" i="4"/>
  <c r="E12" i="4"/>
  <c r="F28" i="4"/>
  <c r="E26" i="4"/>
  <c r="AM6" i="4"/>
  <c r="E21" i="4"/>
  <c r="E9" i="4"/>
  <c r="E18" i="4"/>
  <c r="E15" i="4"/>
  <c r="F31" i="4"/>
  <c r="F29" i="4" s="1"/>
  <c r="E30" i="4"/>
  <c r="G25" i="4"/>
  <c r="G23" i="4" s="1"/>
  <c r="F24" i="4"/>
  <c r="F37" i="4"/>
  <c r="F35" i="4" s="1"/>
  <c r="E36" i="4"/>
  <c r="F34" i="4"/>
  <c r="F32" i="4" s="1"/>
  <c r="E33" i="4"/>
  <c r="F3" i="4"/>
  <c r="B18" i="5" s="1"/>
  <c r="G4" i="4"/>
  <c r="R11" i="1"/>
  <c r="Q11" i="1" s="1"/>
  <c r="L10" i="1"/>
  <c r="AZ10" i="1"/>
  <c r="H11" i="1"/>
  <c r="G10" i="1"/>
  <c r="AF10" i="1"/>
  <c r="AK10" i="1"/>
  <c r="AL11" i="1"/>
  <c r="W13" i="1"/>
  <c r="V12" i="1"/>
  <c r="AB14" i="1"/>
  <c r="AA13" i="1"/>
  <c r="AG12" i="1"/>
  <c r="AF11" i="1"/>
  <c r="AQ13" i="1"/>
  <c r="AP12" i="1"/>
  <c r="BF12" i="1"/>
  <c r="BE11" i="1"/>
  <c r="M12" i="1"/>
  <c r="L11" i="1"/>
  <c r="BA12" i="1"/>
  <c r="AZ11" i="1"/>
  <c r="AV11" i="1"/>
  <c r="AU10" i="1"/>
  <c r="C9" i="1"/>
  <c r="F5" i="4" l="1"/>
  <c r="C18" i="6"/>
  <c r="A18" i="6" s="1"/>
  <c r="F6" i="4"/>
  <c r="B18" i="6" s="1"/>
  <c r="G7" i="4"/>
  <c r="G2" i="4"/>
  <c r="C23" i="5"/>
  <c r="A23" i="5" s="1"/>
  <c r="F18" i="4"/>
  <c r="AQ9" i="4"/>
  <c r="G19" i="4"/>
  <c r="G17" i="4" s="1"/>
  <c r="F21" i="4"/>
  <c r="G22" i="4"/>
  <c r="G20" i="4" s="1"/>
  <c r="F15" i="4"/>
  <c r="F26" i="4"/>
  <c r="G28" i="4"/>
  <c r="F27" i="4"/>
  <c r="F11" i="4"/>
  <c r="G13" i="4"/>
  <c r="F12" i="4"/>
  <c r="G16" i="4"/>
  <c r="G14" i="4" s="1"/>
  <c r="F9" i="4"/>
  <c r="G10" i="4"/>
  <c r="G8" i="4" s="1"/>
  <c r="AO6" i="4"/>
  <c r="G31" i="4"/>
  <c r="G29" i="4" s="1"/>
  <c r="F30" i="4"/>
  <c r="G34" i="4"/>
  <c r="G32" i="4" s="1"/>
  <c r="F33" i="4"/>
  <c r="G37" i="4"/>
  <c r="G35" i="4" s="1"/>
  <c r="F36" i="4"/>
  <c r="H25" i="4"/>
  <c r="H23" i="4" s="1"/>
  <c r="G24" i="4"/>
  <c r="G3" i="4"/>
  <c r="B23" i="5" s="1"/>
  <c r="H4" i="4"/>
  <c r="R12" i="1"/>
  <c r="R13" i="1" s="1"/>
  <c r="R14" i="1" s="1"/>
  <c r="G11" i="1"/>
  <c r="H12" i="1"/>
  <c r="AK11" i="1"/>
  <c r="AL12" i="1"/>
  <c r="BF13" i="1"/>
  <c r="BE12" i="1"/>
  <c r="AG13" i="1"/>
  <c r="AF12" i="1"/>
  <c r="AV12" i="1"/>
  <c r="AU11" i="1"/>
  <c r="BA13" i="1"/>
  <c r="AZ12" i="1"/>
  <c r="AA14" i="1"/>
  <c r="AB15" i="1"/>
  <c r="M13" i="1"/>
  <c r="L12" i="1"/>
  <c r="AQ14" i="1"/>
  <c r="AP13" i="1"/>
  <c r="W14" i="1"/>
  <c r="V13" i="1"/>
  <c r="C10" i="1"/>
  <c r="B9" i="1"/>
  <c r="G5" i="4" l="1"/>
  <c r="C23" i="6"/>
  <c r="A23" i="6" s="1"/>
  <c r="H7" i="4"/>
  <c r="I7" i="4" s="1"/>
  <c r="G6" i="4"/>
  <c r="B23" i="6" s="1"/>
  <c r="H2" i="4"/>
  <c r="C28" i="5"/>
  <c r="A28" i="5" s="1"/>
  <c r="G18" i="4"/>
  <c r="H19" i="4"/>
  <c r="H17" i="4" s="1"/>
  <c r="G21" i="4"/>
  <c r="H22" i="4"/>
  <c r="H20" i="4" s="1"/>
  <c r="G9" i="4"/>
  <c r="H10" i="4"/>
  <c r="H8" i="4" s="1"/>
  <c r="G15" i="4"/>
  <c r="H16" i="4"/>
  <c r="H14" i="4" s="1"/>
  <c r="G11" i="4"/>
  <c r="H13" i="4"/>
  <c r="G12" i="4"/>
  <c r="G26" i="4"/>
  <c r="G27" i="4"/>
  <c r="H28" i="4"/>
  <c r="AQ6" i="4"/>
  <c r="H31" i="4"/>
  <c r="H29" i="4" s="1"/>
  <c r="G30" i="4"/>
  <c r="I25" i="4"/>
  <c r="I23" i="4" s="1"/>
  <c r="H24" i="4"/>
  <c r="H34" i="4"/>
  <c r="H32" i="4" s="1"/>
  <c r="G33" i="4"/>
  <c r="H37" i="4"/>
  <c r="H35" i="4" s="1"/>
  <c r="G36" i="4"/>
  <c r="H3" i="4"/>
  <c r="B28" i="5" s="1"/>
  <c r="I4" i="4"/>
  <c r="Q12" i="1"/>
  <c r="Q13" i="1"/>
  <c r="G12" i="1"/>
  <c r="H13" i="1"/>
  <c r="AL13" i="1"/>
  <c r="AK12" i="1"/>
  <c r="W15" i="1"/>
  <c r="V14" i="1"/>
  <c r="Q14" i="1"/>
  <c r="R15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I5" i="4" l="1"/>
  <c r="C33" i="6"/>
  <c r="A33" i="6" s="1"/>
  <c r="H5" i="4"/>
  <c r="C28" i="6"/>
  <c r="A28" i="6" s="1"/>
  <c r="H6" i="4"/>
  <c r="B28" i="6" s="1"/>
  <c r="I2" i="4"/>
  <c r="C33" i="5"/>
  <c r="A33" i="5" s="1"/>
  <c r="H18" i="4"/>
  <c r="I19" i="4"/>
  <c r="I17" i="4" s="1"/>
  <c r="I10" i="4"/>
  <c r="I8" i="4" s="1"/>
  <c r="H21" i="4"/>
  <c r="I22" i="4"/>
  <c r="I20" i="4" s="1"/>
  <c r="H9" i="4"/>
  <c r="I16" i="4"/>
  <c r="I14" i="4" s="1"/>
  <c r="H15" i="4"/>
  <c r="H11" i="4"/>
  <c r="I13" i="4"/>
  <c r="H12" i="4"/>
  <c r="H26" i="4"/>
  <c r="I28" i="4"/>
  <c r="H27" i="4"/>
  <c r="I31" i="4"/>
  <c r="I29" i="4" s="1"/>
  <c r="H30" i="4"/>
  <c r="J25" i="4"/>
  <c r="J23" i="4" s="1"/>
  <c r="I24" i="4"/>
  <c r="I34" i="4"/>
  <c r="I32" i="4" s="1"/>
  <c r="H33" i="4"/>
  <c r="I37" i="4"/>
  <c r="I35" i="4" s="1"/>
  <c r="H36" i="4"/>
  <c r="I6" i="4"/>
  <c r="B33" i="6" s="1"/>
  <c r="J7" i="4"/>
  <c r="I3" i="4"/>
  <c r="B33" i="5" s="1"/>
  <c r="J4" i="4"/>
  <c r="G13" i="1"/>
  <c r="H14" i="1"/>
  <c r="AL14" i="1"/>
  <c r="AK13" i="1"/>
  <c r="M15" i="1"/>
  <c r="L14" i="1"/>
  <c r="AV14" i="1"/>
  <c r="AU13" i="1"/>
  <c r="AA16" i="1"/>
  <c r="AB17" i="1"/>
  <c r="AF14" i="1"/>
  <c r="AG15" i="1"/>
  <c r="Q15" i="1"/>
  <c r="R16" i="1"/>
  <c r="BE14" i="1"/>
  <c r="BF15" i="1"/>
  <c r="BA15" i="1"/>
  <c r="AZ14" i="1"/>
  <c r="V15" i="1"/>
  <c r="W16" i="1"/>
  <c r="AP15" i="1"/>
  <c r="AQ16" i="1"/>
  <c r="C12" i="1"/>
  <c r="B11" i="1"/>
  <c r="J5" i="4" l="1"/>
  <c r="C38" i="6"/>
  <c r="A38" i="6" s="1"/>
  <c r="J2" i="4"/>
  <c r="AM4" i="4" s="1"/>
  <c r="C38" i="5"/>
  <c r="A38" i="5" s="1"/>
  <c r="J19" i="4"/>
  <c r="J17" i="4" s="1"/>
  <c r="I18" i="4"/>
  <c r="I9" i="4"/>
  <c r="J10" i="4"/>
  <c r="J8" i="4" s="1"/>
  <c r="I21" i="4"/>
  <c r="J22" i="4"/>
  <c r="J20" i="4" s="1"/>
  <c r="AM22" i="4" s="1"/>
  <c r="J16" i="4"/>
  <c r="J14" i="4" s="1"/>
  <c r="AM16" i="4" s="1"/>
  <c r="I15" i="4"/>
  <c r="I26" i="4"/>
  <c r="J28" i="4"/>
  <c r="I27" i="4"/>
  <c r="I11" i="4"/>
  <c r="J13" i="4"/>
  <c r="I12" i="4"/>
  <c r="AM7" i="4"/>
  <c r="J31" i="4"/>
  <c r="J29" i="4" s="1"/>
  <c r="I30" i="4"/>
  <c r="K25" i="4"/>
  <c r="K23" i="4" s="1"/>
  <c r="J24" i="4"/>
  <c r="J37" i="4"/>
  <c r="J35" i="4" s="1"/>
  <c r="AM37" i="4" s="1"/>
  <c r="I36" i="4"/>
  <c r="J34" i="4"/>
  <c r="J32" i="4" s="1"/>
  <c r="I33" i="4"/>
  <c r="J6" i="4"/>
  <c r="B38" i="6" s="1"/>
  <c r="K7" i="4"/>
  <c r="J3" i="4"/>
  <c r="B38" i="5" s="1"/>
  <c r="K4" i="4"/>
  <c r="H15" i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K5" i="4" l="1"/>
  <c r="C43" i="6"/>
  <c r="A43" i="6" s="1"/>
  <c r="K2" i="4"/>
  <c r="C43" i="5"/>
  <c r="A43" i="5" s="1"/>
  <c r="J18" i="4"/>
  <c r="K19" i="4"/>
  <c r="K17" i="4" s="1"/>
  <c r="K22" i="4"/>
  <c r="K20" i="4" s="1"/>
  <c r="J9" i="4"/>
  <c r="K10" i="4"/>
  <c r="K8" i="4" s="1"/>
  <c r="J21" i="4"/>
  <c r="J15" i="4"/>
  <c r="K16" i="4"/>
  <c r="K14" i="4" s="1"/>
  <c r="J11" i="4"/>
  <c r="J12" i="4"/>
  <c r="K13" i="4"/>
  <c r="J26" i="4"/>
  <c r="AM28" i="4" s="1"/>
  <c r="K28" i="4"/>
  <c r="J27" i="4"/>
  <c r="K31" i="4"/>
  <c r="K29" i="4" s="1"/>
  <c r="J30" i="4"/>
  <c r="K34" i="4"/>
  <c r="K32" i="4" s="1"/>
  <c r="J33" i="4"/>
  <c r="K37" i="4"/>
  <c r="K35" i="4" s="1"/>
  <c r="J36" i="4"/>
  <c r="L25" i="4"/>
  <c r="L23" i="4" s="1"/>
  <c r="K24" i="4"/>
  <c r="L7" i="4"/>
  <c r="K6" i="4"/>
  <c r="B43" i="6" s="1"/>
  <c r="L4" i="4"/>
  <c r="K3" i="4"/>
  <c r="B43" i="5" s="1"/>
  <c r="H16" i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L5" i="4" l="1"/>
  <c r="C48" i="6"/>
  <c r="A48" i="6" s="1"/>
  <c r="L2" i="4"/>
  <c r="C48" i="5"/>
  <c r="A48" i="5" s="1"/>
  <c r="K18" i="4"/>
  <c r="L19" i="4"/>
  <c r="L17" i="4" s="1"/>
  <c r="K21" i="4"/>
  <c r="L22" i="4"/>
  <c r="L20" i="4" s="1"/>
  <c r="K9" i="4"/>
  <c r="L10" i="4"/>
  <c r="L8" i="4" s="1"/>
  <c r="L16" i="4"/>
  <c r="L14" i="4" s="1"/>
  <c r="K15" i="4"/>
  <c r="K26" i="4"/>
  <c r="L28" i="4"/>
  <c r="K27" i="4"/>
  <c r="K11" i="4"/>
  <c r="L13" i="4"/>
  <c r="K12" i="4"/>
  <c r="L31" i="4"/>
  <c r="L29" i="4" s="1"/>
  <c r="K30" i="4"/>
  <c r="M25" i="4"/>
  <c r="M23" i="4" s="1"/>
  <c r="L24" i="4"/>
  <c r="L37" i="4"/>
  <c r="L35" i="4" s="1"/>
  <c r="K36" i="4"/>
  <c r="L34" i="4"/>
  <c r="L32" i="4" s="1"/>
  <c r="K33" i="4"/>
  <c r="L6" i="4"/>
  <c r="B48" i="6" s="1"/>
  <c r="M7" i="4"/>
  <c r="M4" i="4"/>
  <c r="L3" i="4"/>
  <c r="B48" i="5" s="1"/>
  <c r="G16" i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M5" i="4" l="1"/>
  <c r="C53" i="6"/>
  <c r="A53" i="6" s="1"/>
  <c r="M2" i="4"/>
  <c r="C53" i="5"/>
  <c r="A53" i="5" s="1"/>
  <c r="L18" i="4"/>
  <c r="M19" i="4"/>
  <c r="M17" i="4" s="1"/>
  <c r="L21" i="4"/>
  <c r="M22" i="4"/>
  <c r="M20" i="4" s="1"/>
  <c r="M10" i="4"/>
  <c r="M8" i="4" s="1"/>
  <c r="L15" i="4"/>
  <c r="L9" i="4"/>
  <c r="M16" i="4"/>
  <c r="M14" i="4" s="1"/>
  <c r="L11" i="4"/>
  <c r="L12" i="4"/>
  <c r="M13" i="4"/>
  <c r="L26" i="4"/>
  <c r="M28" i="4"/>
  <c r="L27" i="4"/>
  <c r="M31" i="4"/>
  <c r="M29" i="4" s="1"/>
  <c r="L30" i="4"/>
  <c r="N25" i="4"/>
  <c r="N23" i="4" s="1"/>
  <c r="M24" i="4"/>
  <c r="M37" i="4"/>
  <c r="M35" i="4" s="1"/>
  <c r="L36" i="4"/>
  <c r="M34" i="4"/>
  <c r="M32" i="4" s="1"/>
  <c r="L33" i="4"/>
  <c r="M6" i="4"/>
  <c r="B53" i="6" s="1"/>
  <c r="N7" i="4"/>
  <c r="N4" i="4"/>
  <c r="M3" i="4"/>
  <c r="B53" i="5" s="1"/>
  <c r="H18" i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N5" i="4" l="1"/>
  <c r="C58" i="6"/>
  <c r="A58" i="6" s="1"/>
  <c r="N2" i="4"/>
  <c r="C58" i="5"/>
  <c r="A58" i="5" s="1"/>
  <c r="N19" i="4"/>
  <c r="N17" i="4" s="1"/>
  <c r="M18" i="4"/>
  <c r="M21" i="4"/>
  <c r="N22" i="4"/>
  <c r="N20" i="4" s="1"/>
  <c r="M9" i="4"/>
  <c r="N10" i="4"/>
  <c r="N8" i="4" s="1"/>
  <c r="M15" i="4"/>
  <c r="N16" i="4"/>
  <c r="N14" i="4" s="1"/>
  <c r="M26" i="4"/>
  <c r="M27" i="4"/>
  <c r="N28" i="4"/>
  <c r="M11" i="4"/>
  <c r="N13" i="4"/>
  <c r="M12" i="4"/>
  <c r="N31" i="4"/>
  <c r="N29" i="4" s="1"/>
  <c r="M30" i="4"/>
  <c r="N37" i="4"/>
  <c r="N35" i="4" s="1"/>
  <c r="M36" i="4"/>
  <c r="N34" i="4"/>
  <c r="N32" i="4" s="1"/>
  <c r="M33" i="4"/>
  <c r="O25" i="4"/>
  <c r="O23" i="4" s="1"/>
  <c r="N24" i="4"/>
  <c r="O7" i="4"/>
  <c r="N6" i="4"/>
  <c r="B58" i="6" s="1"/>
  <c r="O4" i="4"/>
  <c r="N3" i="4"/>
  <c r="B58" i="5" s="1"/>
  <c r="G18" i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O5" i="4" l="1"/>
  <c r="C63" i="6"/>
  <c r="A63" i="6" s="1"/>
  <c r="O2" i="4"/>
  <c r="C63" i="5"/>
  <c r="A63" i="5" s="1"/>
  <c r="N21" i="4"/>
  <c r="O22" i="4"/>
  <c r="O20" i="4" s="1"/>
  <c r="N18" i="4"/>
  <c r="O19" i="4"/>
  <c r="O17" i="4" s="1"/>
  <c r="N9" i="4"/>
  <c r="O10" i="4"/>
  <c r="O8" i="4" s="1"/>
  <c r="N15" i="4"/>
  <c r="O16" i="4"/>
  <c r="O14" i="4" s="1"/>
  <c r="N11" i="4"/>
  <c r="O13" i="4"/>
  <c r="N12" i="4"/>
  <c r="N26" i="4"/>
  <c r="O28" i="4"/>
  <c r="N27" i="4"/>
  <c r="O31" i="4"/>
  <c r="O29" i="4" s="1"/>
  <c r="N30" i="4"/>
  <c r="O34" i="4"/>
  <c r="O32" i="4" s="1"/>
  <c r="N33" i="4"/>
  <c r="P25" i="4"/>
  <c r="P23" i="4" s="1"/>
  <c r="O24" i="4"/>
  <c r="O37" i="4"/>
  <c r="O35" i="4" s="1"/>
  <c r="N36" i="4"/>
  <c r="O6" i="4"/>
  <c r="B63" i="6" s="1"/>
  <c r="P7" i="4"/>
  <c r="P4" i="4"/>
  <c r="O3" i="4"/>
  <c r="B63" i="5" s="1"/>
  <c r="G19" i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P5" i="4" l="1"/>
  <c r="C68" i="6"/>
  <c r="A68" i="6" s="1"/>
  <c r="P2" i="4"/>
  <c r="C68" i="5"/>
  <c r="A68" i="5" s="1"/>
  <c r="P22" i="4"/>
  <c r="P20" i="4" s="1"/>
  <c r="O21" i="4"/>
  <c r="O18" i="4"/>
  <c r="P19" i="4"/>
  <c r="P17" i="4" s="1"/>
  <c r="O15" i="4"/>
  <c r="O9" i="4"/>
  <c r="P10" i="4"/>
  <c r="P8" i="4" s="1"/>
  <c r="P16" i="4"/>
  <c r="P14" i="4" s="1"/>
  <c r="O26" i="4"/>
  <c r="P28" i="4"/>
  <c r="O27" i="4"/>
  <c r="O11" i="4"/>
  <c r="P13" i="4"/>
  <c r="O12" i="4"/>
  <c r="P31" i="4"/>
  <c r="P29" i="4" s="1"/>
  <c r="O30" i="4"/>
  <c r="Q25" i="4"/>
  <c r="Q23" i="4" s="1"/>
  <c r="P24" i="4"/>
  <c r="P34" i="4"/>
  <c r="P32" i="4" s="1"/>
  <c r="O33" i="4"/>
  <c r="P37" i="4"/>
  <c r="P35" i="4" s="1"/>
  <c r="O36" i="4"/>
  <c r="P6" i="4"/>
  <c r="B68" i="6" s="1"/>
  <c r="Q7" i="4"/>
  <c r="Q4" i="4"/>
  <c r="P3" i="4"/>
  <c r="B68" i="5" s="1"/>
  <c r="G20" i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Q5" i="4" l="1"/>
  <c r="C73" i="6"/>
  <c r="A73" i="6" s="1"/>
  <c r="Q2" i="4"/>
  <c r="AO4" i="4" s="1"/>
  <c r="C73" i="5"/>
  <c r="A73" i="5" s="1"/>
  <c r="P21" i="4"/>
  <c r="Q22" i="4"/>
  <c r="Q20" i="4" s="1"/>
  <c r="P18" i="4"/>
  <c r="Q19" i="4"/>
  <c r="Q17" i="4" s="1"/>
  <c r="P9" i="4"/>
  <c r="P15" i="4"/>
  <c r="Q16" i="4"/>
  <c r="Q14" i="4" s="1"/>
  <c r="Q10" i="4"/>
  <c r="Q8" i="4" s="1"/>
  <c r="P11" i="4"/>
  <c r="Q13" i="4"/>
  <c r="P12" i="4"/>
  <c r="P26" i="4"/>
  <c r="Q28" i="4"/>
  <c r="P27" i="4"/>
  <c r="Q31" i="4"/>
  <c r="Q29" i="4" s="1"/>
  <c r="P30" i="4"/>
  <c r="Q37" i="4"/>
  <c r="Q35" i="4" s="1"/>
  <c r="P36" i="4"/>
  <c r="Q34" i="4"/>
  <c r="Q32" i="4" s="1"/>
  <c r="P33" i="4"/>
  <c r="R25" i="4"/>
  <c r="R23" i="4" s="1"/>
  <c r="AL25" i="4" s="1"/>
  <c r="Q24" i="4"/>
  <c r="R7" i="4"/>
  <c r="Q6" i="4"/>
  <c r="B73" i="6" s="1"/>
  <c r="Q3" i="4"/>
  <c r="B73" i="5" s="1"/>
  <c r="R4" i="4"/>
  <c r="G21" i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R5" i="4" l="1"/>
  <c r="C78" i="6"/>
  <c r="A78" i="6" s="1"/>
  <c r="R2" i="4"/>
  <c r="C78" i="5"/>
  <c r="A78" i="5" s="1"/>
  <c r="R22" i="4"/>
  <c r="R20" i="4" s="1"/>
  <c r="AL22" i="4" s="1"/>
  <c r="Q21" i="4"/>
  <c r="Q18" i="4"/>
  <c r="R19" i="4"/>
  <c r="R17" i="4" s="1"/>
  <c r="R16" i="4"/>
  <c r="R14" i="4" s="1"/>
  <c r="Q9" i="4"/>
  <c r="AN25" i="4"/>
  <c r="Q15" i="4"/>
  <c r="R10" i="4"/>
  <c r="R8" i="4" s="1"/>
  <c r="Q26" i="4"/>
  <c r="Q27" i="4"/>
  <c r="R28" i="4"/>
  <c r="Q11" i="4"/>
  <c r="R13" i="4"/>
  <c r="Q12" i="4"/>
  <c r="AL7" i="4"/>
  <c r="AN7" i="4"/>
  <c r="AL4" i="4"/>
  <c r="AN4" i="4"/>
  <c r="R31" i="4"/>
  <c r="R29" i="4" s="1"/>
  <c r="AL31" i="4" s="1"/>
  <c r="Q30" i="4"/>
  <c r="S25" i="4"/>
  <c r="S23" i="4" s="1"/>
  <c r="R24" i="4"/>
  <c r="R34" i="4"/>
  <c r="R32" i="4" s="1"/>
  <c r="AL34" i="4" s="1"/>
  <c r="Q33" i="4"/>
  <c r="R37" i="4"/>
  <c r="R35" i="4" s="1"/>
  <c r="AL37" i="4" s="1"/>
  <c r="Q36" i="4"/>
  <c r="R6" i="4"/>
  <c r="B78" i="6" s="1"/>
  <c r="S7" i="4"/>
  <c r="R3" i="4"/>
  <c r="B78" i="5" s="1"/>
  <c r="S4" i="4"/>
  <c r="H23" i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S5" i="4" l="1"/>
  <c r="C83" i="6"/>
  <c r="A83" i="6" s="1"/>
  <c r="S2" i="4"/>
  <c r="C83" i="5"/>
  <c r="A83" i="5" s="1"/>
  <c r="R21" i="4"/>
  <c r="AN22" i="4"/>
  <c r="S22" i="4"/>
  <c r="S20" i="4" s="1"/>
  <c r="AN16" i="4"/>
  <c r="AL16" i="4"/>
  <c r="AN19" i="4"/>
  <c r="AL19" i="4"/>
  <c r="S10" i="4"/>
  <c r="S8" i="4" s="1"/>
  <c r="R18" i="4"/>
  <c r="S19" i="4"/>
  <c r="S17" i="4" s="1"/>
  <c r="S16" i="4"/>
  <c r="S14" i="4" s="1"/>
  <c r="R15" i="4"/>
  <c r="R9" i="4"/>
  <c r="AL10" i="4"/>
  <c r="AN10" i="4"/>
  <c r="AN31" i="4"/>
  <c r="AN37" i="4"/>
  <c r="AN34" i="4"/>
  <c r="R11" i="4"/>
  <c r="AL13" i="4" s="1"/>
  <c r="S13" i="4"/>
  <c r="R12" i="4"/>
  <c r="R26" i="4"/>
  <c r="AL28" i="4" s="1"/>
  <c r="S28" i="4"/>
  <c r="R27" i="4"/>
  <c r="S31" i="4"/>
  <c r="S29" i="4" s="1"/>
  <c r="R30" i="4"/>
  <c r="S34" i="4"/>
  <c r="S32" i="4" s="1"/>
  <c r="R33" i="4"/>
  <c r="T22" i="4"/>
  <c r="T20" i="4" s="1"/>
  <c r="T25" i="4"/>
  <c r="T23" i="4" s="1"/>
  <c r="S24" i="4"/>
  <c r="S37" i="4"/>
  <c r="S35" i="4" s="1"/>
  <c r="R36" i="4"/>
  <c r="T7" i="4"/>
  <c r="S6" i="4"/>
  <c r="B83" i="6" s="1"/>
  <c r="S3" i="4"/>
  <c r="B83" i="5" s="1"/>
  <c r="T4" i="4"/>
  <c r="G23" i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S21" i="4" l="1"/>
  <c r="T5" i="4"/>
  <c r="C88" i="6"/>
  <c r="A88" i="6" s="1"/>
  <c r="T2" i="4"/>
  <c r="C88" i="5"/>
  <c r="A88" i="5" s="1"/>
  <c r="S9" i="4"/>
  <c r="T10" i="4"/>
  <c r="T8" i="4" s="1"/>
  <c r="S18" i="4"/>
  <c r="T19" i="4"/>
  <c r="T17" i="4" s="1"/>
  <c r="T16" i="4"/>
  <c r="T14" i="4" s="1"/>
  <c r="S15" i="4"/>
  <c r="AN28" i="4"/>
  <c r="AN13" i="4"/>
  <c r="S26" i="4"/>
  <c r="T28" i="4"/>
  <c r="S27" i="4"/>
  <c r="S11" i="4"/>
  <c r="S12" i="4"/>
  <c r="T13" i="4"/>
  <c r="T31" i="4"/>
  <c r="T29" i="4" s="1"/>
  <c r="S30" i="4"/>
  <c r="U25" i="4"/>
  <c r="U23" i="4" s="1"/>
  <c r="T24" i="4"/>
  <c r="T37" i="4"/>
  <c r="T35" i="4" s="1"/>
  <c r="S36" i="4"/>
  <c r="U22" i="4"/>
  <c r="U20" i="4" s="1"/>
  <c r="T21" i="4"/>
  <c r="T34" i="4"/>
  <c r="T32" i="4" s="1"/>
  <c r="S33" i="4"/>
  <c r="U7" i="4"/>
  <c r="T6" i="4"/>
  <c r="B88" i="6" s="1"/>
  <c r="U4" i="4"/>
  <c r="T3" i="4"/>
  <c r="B88" i="5" s="1"/>
  <c r="G24" i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U5" i="4" l="1"/>
  <c r="C93" i="6"/>
  <c r="A93" i="6" s="1"/>
  <c r="U2" i="4"/>
  <c r="C93" i="5"/>
  <c r="A93" i="5" s="1"/>
  <c r="T9" i="4"/>
  <c r="U10" i="4"/>
  <c r="U8" i="4" s="1"/>
  <c r="U19" i="4"/>
  <c r="U17" i="4" s="1"/>
  <c r="T18" i="4"/>
  <c r="T15" i="4"/>
  <c r="U16" i="4"/>
  <c r="U14" i="4" s="1"/>
  <c r="T11" i="4"/>
  <c r="T12" i="4"/>
  <c r="U13" i="4"/>
  <c r="T26" i="4"/>
  <c r="T27" i="4"/>
  <c r="U28" i="4"/>
  <c r="U31" i="4"/>
  <c r="U29" i="4" s="1"/>
  <c r="T30" i="4"/>
  <c r="U34" i="4"/>
  <c r="U32" i="4" s="1"/>
  <c r="T33" i="4"/>
  <c r="V22" i="4"/>
  <c r="V20" i="4" s="1"/>
  <c r="U21" i="4"/>
  <c r="U37" i="4"/>
  <c r="U35" i="4" s="1"/>
  <c r="T36" i="4"/>
  <c r="V25" i="4"/>
  <c r="V23" i="4" s="1"/>
  <c r="U24" i="4"/>
  <c r="U6" i="4"/>
  <c r="B93" i="6" s="1"/>
  <c r="V7" i="4"/>
  <c r="U3" i="4"/>
  <c r="B93" i="5" s="1"/>
  <c r="V4" i="4"/>
  <c r="H26" i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V5" i="4" l="1"/>
  <c r="C98" i="6"/>
  <c r="A98" i="6" s="1"/>
  <c r="V2" i="4"/>
  <c r="C98" i="5"/>
  <c r="A98" i="5" s="1"/>
  <c r="U9" i="4"/>
  <c r="V10" i="4"/>
  <c r="V8" i="4" s="1"/>
  <c r="V16" i="4"/>
  <c r="V14" i="4" s="1"/>
  <c r="U15" i="4"/>
  <c r="U18" i="4"/>
  <c r="V19" i="4"/>
  <c r="V17" i="4" s="1"/>
  <c r="U26" i="4"/>
  <c r="U27" i="4"/>
  <c r="V28" i="4"/>
  <c r="U11" i="4"/>
  <c r="V13" i="4"/>
  <c r="U12" i="4"/>
  <c r="V31" i="4"/>
  <c r="V29" i="4" s="1"/>
  <c r="U30" i="4"/>
  <c r="W25" i="4"/>
  <c r="W23" i="4" s="1"/>
  <c r="V24" i="4"/>
  <c r="V37" i="4"/>
  <c r="V35" i="4" s="1"/>
  <c r="U36" i="4"/>
  <c r="W22" i="4"/>
  <c r="W20" i="4" s="1"/>
  <c r="V21" i="4"/>
  <c r="V34" i="4"/>
  <c r="V32" i="4" s="1"/>
  <c r="U33" i="4"/>
  <c r="W7" i="4"/>
  <c r="V6" i="4"/>
  <c r="B98" i="6" s="1"/>
  <c r="V3" i="4"/>
  <c r="B98" i="5" s="1"/>
  <c r="W4" i="4"/>
  <c r="G26" i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W5" i="4" l="1"/>
  <c r="C103" i="6"/>
  <c r="A103" i="6" s="1"/>
  <c r="W2" i="4"/>
  <c r="C103" i="5"/>
  <c r="A103" i="5" s="1"/>
  <c r="V15" i="4"/>
  <c r="W16" i="4"/>
  <c r="W14" i="4" s="1"/>
  <c r="V9" i="4"/>
  <c r="W10" i="4"/>
  <c r="W8" i="4" s="1"/>
  <c r="W19" i="4"/>
  <c r="W17" i="4" s="1"/>
  <c r="V18" i="4"/>
  <c r="V11" i="4"/>
  <c r="V12" i="4"/>
  <c r="W13" i="4"/>
  <c r="V26" i="4"/>
  <c r="W28" i="4"/>
  <c r="V27" i="4"/>
  <c r="W31" i="4"/>
  <c r="W29" i="4" s="1"/>
  <c r="V30" i="4"/>
  <c r="X22" i="4"/>
  <c r="X20" i="4" s="1"/>
  <c r="W21" i="4"/>
  <c r="W37" i="4"/>
  <c r="W35" i="4" s="1"/>
  <c r="V36" i="4"/>
  <c r="X25" i="4"/>
  <c r="X23" i="4" s="1"/>
  <c r="W24" i="4"/>
  <c r="W34" i="4"/>
  <c r="W32" i="4" s="1"/>
  <c r="V33" i="4"/>
  <c r="X16" i="4"/>
  <c r="X14" i="4" s="1"/>
  <c r="W15" i="4"/>
  <c r="W6" i="4"/>
  <c r="B103" i="6" s="1"/>
  <c r="X7" i="4"/>
  <c r="W3" i="4"/>
  <c r="B103" i="5" s="1"/>
  <c r="X4" i="4"/>
  <c r="G27" i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X5" i="4" l="1"/>
  <c r="C108" i="6"/>
  <c r="A108" i="6" s="1"/>
  <c r="X2" i="4"/>
  <c r="AP4" i="4" s="1"/>
  <c r="C108" i="5"/>
  <c r="A108" i="5" s="1"/>
  <c r="W9" i="4"/>
  <c r="X10" i="4"/>
  <c r="X8" i="4" s="1"/>
  <c r="X19" i="4"/>
  <c r="X17" i="4" s="1"/>
  <c r="AP19" i="4" s="1"/>
  <c r="W18" i="4"/>
  <c r="W26" i="4"/>
  <c r="W27" i="4"/>
  <c r="X28" i="4"/>
  <c r="W11" i="4"/>
  <c r="X13" i="4"/>
  <c r="W12" i="4"/>
  <c r="X31" i="4"/>
  <c r="X29" i="4" s="1"/>
  <c r="W30" i="4"/>
  <c r="X34" i="4"/>
  <c r="X32" i="4" s="1"/>
  <c r="W33" i="4"/>
  <c r="Y25" i="4"/>
  <c r="Y23" i="4" s="1"/>
  <c r="X24" i="4"/>
  <c r="X37" i="4"/>
  <c r="X35" i="4" s="1"/>
  <c r="AP37" i="4" s="1"/>
  <c r="W36" i="4"/>
  <c r="Y22" i="4"/>
  <c r="Y20" i="4" s="1"/>
  <c r="X21" i="4"/>
  <c r="Y16" i="4"/>
  <c r="Y14" i="4" s="1"/>
  <c r="X15" i="4"/>
  <c r="Y10" i="4"/>
  <c r="Y8" i="4" s="1"/>
  <c r="X9" i="4"/>
  <c r="Y7" i="4"/>
  <c r="X6" i="4"/>
  <c r="B108" i="6" s="1"/>
  <c r="X3" i="4"/>
  <c r="B108" i="5" s="1"/>
  <c r="Y4" i="4"/>
  <c r="H29" i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Y5" i="4" l="1"/>
  <c r="C113" i="6"/>
  <c r="A113" i="6" s="1"/>
  <c r="Y2" i="4"/>
  <c r="C113" i="5"/>
  <c r="A113" i="5" s="1"/>
  <c r="X18" i="4"/>
  <c r="Y19" i="4"/>
  <c r="Y17" i="4" s="1"/>
  <c r="X11" i="4"/>
  <c r="Y13" i="4"/>
  <c r="X12" i="4"/>
  <c r="X26" i="4"/>
  <c r="X27" i="4"/>
  <c r="Y28" i="4"/>
  <c r="Y31" i="4"/>
  <c r="Y29" i="4" s="1"/>
  <c r="X30" i="4"/>
  <c r="Z16" i="4"/>
  <c r="Z14" i="4" s="1"/>
  <c r="Y15" i="4"/>
  <c r="Z22" i="4"/>
  <c r="Z20" i="4" s="1"/>
  <c r="Y21" i="4"/>
  <c r="Y37" i="4"/>
  <c r="Y35" i="4" s="1"/>
  <c r="X36" i="4"/>
  <c r="Z25" i="4"/>
  <c r="Z23" i="4" s="1"/>
  <c r="Y24" i="4"/>
  <c r="Z10" i="4"/>
  <c r="Z8" i="4" s="1"/>
  <c r="Y9" i="4"/>
  <c r="Y34" i="4"/>
  <c r="Y32" i="4" s="1"/>
  <c r="X33" i="4"/>
  <c r="Z7" i="4"/>
  <c r="Y6" i="4"/>
  <c r="B113" i="6" s="1"/>
  <c r="Y3" i="4"/>
  <c r="B113" i="5" s="1"/>
  <c r="Z4" i="4"/>
  <c r="H30" i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Z5" i="4" l="1"/>
  <c r="C118" i="6"/>
  <c r="A118" i="6" s="1"/>
  <c r="Z2" i="4"/>
  <c r="C118" i="5"/>
  <c r="A118" i="5" s="1"/>
  <c r="Y18" i="4"/>
  <c r="Z19" i="4"/>
  <c r="Z17" i="4" s="1"/>
  <c r="Y26" i="4"/>
  <c r="Z28" i="4"/>
  <c r="Y27" i="4"/>
  <c r="Y11" i="4"/>
  <c r="Y12" i="4"/>
  <c r="Z13" i="4"/>
  <c r="Z31" i="4"/>
  <c r="Z29" i="4" s="1"/>
  <c r="Y30" i="4"/>
  <c r="AA25" i="4"/>
  <c r="AA23" i="4" s="1"/>
  <c r="Z24" i="4"/>
  <c r="AA22" i="4"/>
  <c r="AA20" i="4" s="1"/>
  <c r="Z21" i="4"/>
  <c r="AA16" i="4"/>
  <c r="AA14" i="4" s="1"/>
  <c r="Z15" i="4"/>
  <c r="AA10" i="4"/>
  <c r="AA8" i="4" s="1"/>
  <c r="Z9" i="4"/>
  <c r="Z37" i="4"/>
  <c r="Z35" i="4" s="1"/>
  <c r="Y36" i="4"/>
  <c r="AA19" i="4"/>
  <c r="AA17" i="4" s="1"/>
  <c r="Z18" i="4"/>
  <c r="Z34" i="4"/>
  <c r="Z32" i="4" s="1"/>
  <c r="Y33" i="4"/>
  <c r="AA7" i="4"/>
  <c r="Z6" i="4"/>
  <c r="B118" i="6" s="1"/>
  <c r="AA4" i="4"/>
  <c r="Z3" i="4"/>
  <c r="B118" i="5" s="1"/>
  <c r="G30" i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AA5" i="4" l="1"/>
  <c r="C123" i="6"/>
  <c r="A123" i="6" s="1"/>
  <c r="AA2" i="4"/>
  <c r="C123" i="5"/>
  <c r="A123" i="5" s="1"/>
  <c r="Z11" i="4"/>
  <c r="AA13" i="4"/>
  <c r="Z12" i="4"/>
  <c r="Z26" i="4"/>
  <c r="Z27" i="4"/>
  <c r="AA28" i="4"/>
  <c r="AA31" i="4"/>
  <c r="AA29" i="4" s="1"/>
  <c r="Z30" i="4"/>
  <c r="AA37" i="4"/>
  <c r="AA35" i="4" s="1"/>
  <c r="Z36" i="4"/>
  <c r="AB10" i="4"/>
  <c r="AB8" i="4" s="1"/>
  <c r="AA9" i="4"/>
  <c r="AB16" i="4"/>
  <c r="AB14" i="4" s="1"/>
  <c r="AA15" i="4"/>
  <c r="AA34" i="4"/>
  <c r="AA32" i="4" s="1"/>
  <c r="Z33" i="4"/>
  <c r="AB19" i="4"/>
  <c r="AB17" i="4" s="1"/>
  <c r="AA18" i="4"/>
  <c r="AB22" i="4"/>
  <c r="AB20" i="4" s="1"/>
  <c r="AA21" i="4"/>
  <c r="AB25" i="4"/>
  <c r="AB23" i="4" s="1"/>
  <c r="AA24" i="4"/>
  <c r="AB7" i="4"/>
  <c r="AA6" i="4"/>
  <c r="B123" i="6" s="1"/>
  <c r="AA3" i="4"/>
  <c r="B123" i="5" s="1"/>
  <c r="AB4" i="4"/>
  <c r="G31" i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AB5" i="4" l="1"/>
  <c r="C128" i="6"/>
  <c r="A128" i="6" s="1"/>
  <c r="AB2" i="4"/>
  <c r="C128" i="5"/>
  <c r="A128" i="5" s="1"/>
  <c r="AA26" i="4"/>
  <c r="AA27" i="4"/>
  <c r="AB28" i="4"/>
  <c r="AA11" i="4"/>
  <c r="AA12" i="4"/>
  <c r="AB13" i="4"/>
  <c r="AB31" i="4"/>
  <c r="AB29" i="4" s="1"/>
  <c r="AA30" i="4"/>
  <c r="AC19" i="4"/>
  <c r="AC17" i="4" s="1"/>
  <c r="AB18" i="4"/>
  <c r="AB34" i="4"/>
  <c r="AB32" i="4" s="1"/>
  <c r="AA33" i="4"/>
  <c r="AC16" i="4"/>
  <c r="AC14" i="4" s="1"/>
  <c r="AB15" i="4"/>
  <c r="AC10" i="4"/>
  <c r="AC8" i="4" s="1"/>
  <c r="AB9" i="4"/>
  <c r="AC22" i="4"/>
  <c r="AC20" i="4" s="1"/>
  <c r="AB21" i="4"/>
  <c r="AC25" i="4"/>
  <c r="AC23" i="4" s="1"/>
  <c r="AB24" i="4"/>
  <c r="AB37" i="4"/>
  <c r="AB35" i="4" s="1"/>
  <c r="AA36" i="4"/>
  <c r="AB6" i="4"/>
  <c r="B128" i="6" s="1"/>
  <c r="AC7" i="4"/>
  <c r="AC4" i="4"/>
  <c r="AB3" i="4"/>
  <c r="B128" i="5" s="1"/>
  <c r="G32" i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AC5" i="4" l="1"/>
  <c r="C133" i="6"/>
  <c r="A133" i="6" s="1"/>
  <c r="AC2" i="4"/>
  <c r="C133" i="5"/>
  <c r="A133" i="5" s="1"/>
  <c r="AB11" i="4"/>
  <c r="AB12" i="4"/>
  <c r="AC13" i="4"/>
  <c r="AB26" i="4"/>
  <c r="AB27" i="4"/>
  <c r="AC28" i="4"/>
  <c r="AC31" i="4"/>
  <c r="AC29" i="4" s="1"/>
  <c r="AB30" i="4"/>
  <c r="AD16" i="4"/>
  <c r="AD14" i="4" s="1"/>
  <c r="AC15" i="4"/>
  <c r="AD10" i="4"/>
  <c r="AD8" i="4" s="1"/>
  <c r="AC9" i="4"/>
  <c r="AD22" i="4"/>
  <c r="AD20" i="4" s="1"/>
  <c r="AC21" i="4"/>
  <c r="AD25" i="4"/>
  <c r="AD23" i="4" s="1"/>
  <c r="AC24" i="4"/>
  <c r="AC34" i="4"/>
  <c r="AC32" i="4" s="1"/>
  <c r="AB33" i="4"/>
  <c r="AC37" i="4"/>
  <c r="AC35" i="4" s="1"/>
  <c r="AB36" i="4"/>
  <c r="AD19" i="4"/>
  <c r="AD17" i="4" s="1"/>
  <c r="AC18" i="4"/>
  <c r="AC6" i="4"/>
  <c r="B133" i="6" s="1"/>
  <c r="AD7" i="4"/>
  <c r="C138" i="6" s="1"/>
  <c r="A138" i="6" s="1"/>
  <c r="AD4" i="4"/>
  <c r="AC3" i="4"/>
  <c r="B133" i="5" s="1"/>
  <c r="H34" i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AD2" i="4" l="1"/>
  <c r="C138" i="5"/>
  <c r="A138" i="5" s="1"/>
  <c r="AC26" i="4"/>
  <c r="AD28" i="4"/>
  <c r="AC27" i="4"/>
  <c r="AC11" i="4"/>
  <c r="AC12" i="4"/>
  <c r="AD13" i="4"/>
  <c r="AE7" i="4"/>
  <c r="C143" i="6" s="1"/>
  <c r="A143" i="6" s="1"/>
  <c r="AD5" i="4"/>
  <c r="AD31" i="4"/>
  <c r="AD29" i="4" s="1"/>
  <c r="AC30" i="4"/>
  <c r="AD34" i="4"/>
  <c r="AD32" i="4" s="1"/>
  <c r="AC33" i="4"/>
  <c r="AE25" i="4"/>
  <c r="AE23" i="4" s="1"/>
  <c r="AS24" i="4" s="1"/>
  <c r="AD24" i="4"/>
  <c r="AE22" i="4"/>
  <c r="AE20" i="4" s="1"/>
  <c r="AS21" i="4" s="1"/>
  <c r="AD21" i="4"/>
  <c r="AE10" i="4"/>
  <c r="AE8" i="4" s="1"/>
  <c r="AS9" i="4" s="1"/>
  <c r="AD9" i="4"/>
  <c r="AE16" i="4"/>
  <c r="AE14" i="4" s="1"/>
  <c r="AS15" i="4" s="1"/>
  <c r="AD15" i="4"/>
  <c r="AD37" i="4"/>
  <c r="AD35" i="4" s="1"/>
  <c r="AC36" i="4"/>
  <c r="AE19" i="4"/>
  <c r="AE17" i="4" s="1"/>
  <c r="AS18" i="4" s="1"/>
  <c r="AD18" i="4"/>
  <c r="AD6" i="4"/>
  <c r="B138" i="6" s="1"/>
  <c r="AE4" i="4"/>
  <c r="AD3" i="4"/>
  <c r="B138" i="5" s="1"/>
  <c r="H35" i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AE2" i="4" l="1"/>
  <c r="C143" i="5"/>
  <c r="A143" i="5" s="1"/>
  <c r="AS22" i="4"/>
  <c r="AS25" i="4"/>
  <c r="AS19" i="4"/>
  <c r="AS16" i="4"/>
  <c r="AS10" i="4"/>
  <c r="AD11" i="4"/>
  <c r="AE13" i="4"/>
  <c r="AD12" i="4"/>
  <c r="AD26" i="4"/>
  <c r="AE28" i="4"/>
  <c r="AD27" i="4"/>
  <c r="AE5" i="4"/>
  <c r="AS6" i="4" s="1"/>
  <c r="AO7" i="4"/>
  <c r="AQ7" i="4"/>
  <c r="AP7" i="4"/>
  <c r="AE31" i="4"/>
  <c r="AE29" i="4" s="1"/>
  <c r="AS30" i="4" s="1"/>
  <c r="AD30" i="4"/>
  <c r="AF19" i="4"/>
  <c r="AE18" i="4"/>
  <c r="AE37" i="4"/>
  <c r="AE35" i="4" s="1"/>
  <c r="AS36" i="4" s="1"/>
  <c r="AD36" i="4"/>
  <c r="AF16" i="4"/>
  <c r="AF14" i="4" s="1"/>
  <c r="AE15" i="4"/>
  <c r="AF10" i="4"/>
  <c r="AF8" i="4" s="1"/>
  <c r="AE9" i="4"/>
  <c r="AF22" i="4"/>
  <c r="AF20" i="4" s="1"/>
  <c r="AE21" i="4"/>
  <c r="AF25" i="4"/>
  <c r="AF23" i="4" s="1"/>
  <c r="AE24" i="4"/>
  <c r="AE34" i="4"/>
  <c r="AE32" i="4" s="1"/>
  <c r="AS33" i="4" s="1"/>
  <c r="AD33" i="4"/>
  <c r="AF4" i="4"/>
  <c r="AE3" i="4"/>
  <c r="B143" i="5" s="1"/>
  <c r="H36" i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AR7" i="4" l="1"/>
  <c r="AF2" i="4"/>
  <c r="C148" i="5"/>
  <c r="A148" i="5" s="1"/>
  <c r="AS37" i="4"/>
  <c r="AM19" i="4"/>
  <c r="AO19" i="4"/>
  <c r="AQ19" i="4"/>
  <c r="AR19" i="4"/>
  <c r="AS31" i="4"/>
  <c r="AS34" i="4"/>
  <c r="AF18" i="4"/>
  <c r="AF17" i="4"/>
  <c r="AE26" i="4"/>
  <c r="AS27" i="4" s="1"/>
  <c r="AE27" i="4"/>
  <c r="AF28" i="4"/>
  <c r="AE11" i="4"/>
  <c r="AS12" i="4" s="1"/>
  <c r="AE12" i="4"/>
  <c r="AF13" i="4"/>
  <c r="AT7" i="4"/>
  <c r="AS7" i="4"/>
  <c r="AF31" i="4"/>
  <c r="AF29" i="4" s="1"/>
  <c r="AE30" i="4"/>
  <c r="AF24" i="4"/>
  <c r="AG25" i="4"/>
  <c r="AG22" i="4"/>
  <c r="AF21" i="4"/>
  <c r="AG10" i="4"/>
  <c r="AF9" i="4"/>
  <c r="AF34" i="4"/>
  <c r="AE33" i="4"/>
  <c r="AG16" i="4"/>
  <c r="AP16" i="4" s="1"/>
  <c r="AF15" i="4"/>
  <c r="AF37" i="4"/>
  <c r="AF35" i="4" s="1"/>
  <c r="AE36" i="4"/>
  <c r="AG4" i="4"/>
  <c r="C153" i="5" s="1"/>
  <c r="A153" i="5" s="1"/>
  <c r="AF3" i="4"/>
  <c r="B148" i="5" s="1"/>
  <c r="G36" i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AP22" i="4" l="1"/>
  <c r="AR22" i="4"/>
  <c r="AM13" i="4"/>
  <c r="AP13" i="4"/>
  <c r="AR13" i="4"/>
  <c r="AU18" i="4"/>
  <c r="AT19" i="4"/>
  <c r="AM34" i="4"/>
  <c r="AQ34" i="4"/>
  <c r="AO34" i="4"/>
  <c r="AP34" i="4"/>
  <c r="AR34" i="4"/>
  <c r="AO22" i="4"/>
  <c r="AQ22" i="4"/>
  <c r="AM25" i="4"/>
  <c r="AO25" i="4"/>
  <c r="AQ25" i="4"/>
  <c r="AP25" i="4"/>
  <c r="AR25" i="4"/>
  <c r="AQ13" i="4"/>
  <c r="AO13" i="4"/>
  <c r="AS28" i="4"/>
  <c r="AS13" i="4"/>
  <c r="AO16" i="4"/>
  <c r="AQ16" i="4"/>
  <c r="AR16" i="4"/>
  <c r="AO28" i="4"/>
  <c r="AQ28" i="4"/>
  <c r="AP28" i="4"/>
  <c r="AR28" i="4"/>
  <c r="AG8" i="4"/>
  <c r="AM10" i="4"/>
  <c r="AO10" i="4"/>
  <c r="AQ10" i="4"/>
  <c r="AP10" i="4"/>
  <c r="AR10" i="4"/>
  <c r="AG21" i="4"/>
  <c r="AG20" i="4"/>
  <c r="AF12" i="4"/>
  <c r="AF11" i="4"/>
  <c r="AU12" i="4" s="1"/>
  <c r="AF27" i="4"/>
  <c r="AF26" i="4"/>
  <c r="AU27" i="4" s="1"/>
  <c r="AF33" i="4"/>
  <c r="AF32" i="4"/>
  <c r="AG24" i="4"/>
  <c r="AG23" i="4"/>
  <c r="AG15" i="4"/>
  <c r="AG14" i="4"/>
  <c r="AG9" i="4"/>
  <c r="AQ4" i="4"/>
  <c r="AR4" i="4"/>
  <c r="AG3" i="4"/>
  <c r="B153" i="5" s="1"/>
  <c r="AG2" i="4"/>
  <c r="AU3" i="4" s="1"/>
  <c r="AS4" i="4"/>
  <c r="AG31" i="4"/>
  <c r="AF30" i="4"/>
  <c r="AG37" i="4"/>
  <c r="AF36" i="4"/>
  <c r="G37" i="1"/>
  <c r="H38" i="1"/>
  <c r="G38" i="1" s="1"/>
  <c r="AK37" i="1"/>
  <c r="AL38" i="1"/>
  <c r="AK38" i="1" s="1"/>
  <c r="AU37" i="1"/>
  <c r="AV38" i="1"/>
  <c r="AU38" i="1" s="1"/>
  <c r="B35" i="1"/>
  <c r="C36" i="1"/>
  <c r="AV13" i="4" l="1"/>
  <c r="AU13" i="4"/>
  <c r="AV28" i="4"/>
  <c r="AU28" i="4"/>
  <c r="AV19" i="4"/>
  <c r="AU19" i="4"/>
  <c r="AM31" i="4"/>
  <c r="AP31" i="4"/>
  <c r="AR31" i="4"/>
  <c r="AU15" i="4"/>
  <c r="AT16" i="4"/>
  <c r="AU24" i="4"/>
  <c r="AT25" i="4"/>
  <c r="AO37" i="4"/>
  <c r="AQ37" i="4"/>
  <c r="AR37" i="4"/>
  <c r="AU9" i="4"/>
  <c r="AT10" i="4"/>
  <c r="AU33" i="4"/>
  <c r="AT34" i="4"/>
  <c r="AT13" i="4"/>
  <c r="AU21" i="4"/>
  <c r="AT22" i="4"/>
  <c r="AO31" i="4"/>
  <c r="AQ31" i="4"/>
  <c r="AT28" i="4"/>
  <c r="AG36" i="4"/>
  <c r="AG35" i="4"/>
  <c r="AG30" i="4"/>
  <c r="AG29" i="4"/>
  <c r="AT4" i="4"/>
  <c r="AV4" i="4" s="1"/>
  <c r="B36" i="1"/>
  <c r="C37" i="1"/>
  <c r="AV25" i="4" l="1"/>
  <c r="AU25" i="4"/>
  <c r="AU22" i="4"/>
  <c r="AV22" i="4"/>
  <c r="AV16" i="4"/>
  <c r="AU16" i="4"/>
  <c r="AV10" i="4"/>
  <c r="AU10" i="4"/>
  <c r="AV34" i="4"/>
  <c r="AU34" i="4"/>
  <c r="AU30" i="4"/>
  <c r="AT31" i="4"/>
  <c r="AU36" i="4"/>
  <c r="AT37" i="4"/>
  <c r="AU4" i="4"/>
  <c r="C38" i="1"/>
  <c r="B38" i="1" s="1"/>
  <c r="B37" i="1"/>
  <c r="AE6" i="4"/>
  <c r="B143" i="6" s="1"/>
  <c r="AU31" i="4" l="1"/>
  <c r="AV31" i="4"/>
  <c r="AV37" i="4"/>
  <c r="AU37" i="4"/>
</calcChain>
</file>

<file path=xl/sharedStrings.xml><?xml version="1.0" encoding="utf-8"?>
<sst xmlns="http://schemas.openxmlformats.org/spreadsheetml/2006/main" count="89" uniqueCount="55">
  <si>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</si>
  <si>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</si>
  <si>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</si>
  <si>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</si>
  <si>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</si>
  <si>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</si>
  <si>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</si>
  <si>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</si>
  <si>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</si>
  <si>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</si>
  <si>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</si>
  <si>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</si>
  <si>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</si>
  <si>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</si>
  <si>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</si>
  <si>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</si>
  <si>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</si>
  <si>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</si>
  <si>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</si>
  <si>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</si>
  <si>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</si>
  <si>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ESSENCE</t>
  </si>
  <si>
    <t>FACTURES</t>
  </si>
  <si>
    <t>ANNEE</t>
  </si>
  <si>
    <t>semaine</t>
  </si>
  <si>
    <t>2ème</t>
  </si>
  <si>
    <t>3ème</t>
  </si>
  <si>
    <t>4ème</t>
  </si>
  <si>
    <t>5ème</t>
  </si>
  <si>
    <t>1ère</t>
  </si>
  <si>
    <t>6ème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</si>
  <si>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</si>
  <si>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</si>
  <si>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</si>
  <si>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</si>
  <si>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</si>
  <si>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</si>
  <si>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</si>
  <si>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</si>
  <si>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</si>
  <si>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</si>
  <si>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</si>
  <si>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</si>
  <si>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</si>
  <si>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</si>
  <si>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Premièrement :</t>
  </si>
  <si>
    <t>Ouvrir la feuille "Calendrier"</t>
  </si>
  <si>
    <t>Choisir en haut à droite l'année 2026</t>
  </si>
  <si>
    <t>Cliquez sur moi pour masquer la feuille  "Calendrier"</t>
  </si>
  <si>
    <t>CLIQUEZ sur l'icone souriant</t>
  </si>
  <si>
    <t>Vous venez de masquer la feuille "Calendrier"</t>
  </si>
  <si>
    <t>Cela vous garanti de toute fausse manipulation et fixe l'année de travail</t>
  </si>
  <si>
    <t>Sauvegarder le fichier "FacturesEssence01" dans un lieu sur</t>
  </si>
  <si>
    <t>Sauvegarder ce même fichier  sous le nom :    FACTURESESSENCE_2026</t>
  </si>
  <si>
    <t>Ouvrir la feuille  "Janvier"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</si>
</sst>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2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sz val="8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22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40">
    <border>
      <left/>
      <right/>
      <top/>
      <bottom/>
      <diagonal/>
    </border>
    <border>
      <left style="hair">
        <color theme="4" tint="0.39994506668294322"/>
      </left>
      <right style="hair">
        <color theme="4" tint="0.39994506668294322"/>
      </right>
      <top style="thin">
        <color theme="4" tint="0.3999755851924192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hair">
        <color theme="4" tint="0.39994506668294322"/>
      </right>
      <top/>
      <bottom/>
      <diagonal/>
    </border>
    <border>
      <left style="thin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medium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medium">
        <color theme="8" tint="-0.24994659260841701"/>
      </right>
      <top style="thin">
        <color theme="8" tint="-0.24994659260841701"/>
      </top>
      <bottom style="medium">
        <color theme="8" tint="-0.24994659260841701"/>
      </bottom>
      <diagonal/>
    </border>
    <border>
      <left/>
      <right style="hair">
        <color theme="4" tint="0.39994506668294322"/>
      </right>
      <top/>
      <bottom style="medium">
        <color theme="8" tint="-0.24994659260841701"/>
      </bottom>
      <diagonal/>
    </border>
    <border>
      <left style="hair">
        <color theme="4" tint="0.39994506668294322"/>
      </left>
      <right style="thin">
        <color theme="8" tint="-0.24994659260841701"/>
      </right>
      <top style="medium">
        <color theme="8" tint="-0.24994659260841701"/>
      </top>
      <bottom/>
      <diagonal/>
    </border>
    <border>
      <left style="thin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/>
      <right/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/>
      <right style="thin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medium">
        <color theme="8" tint="-0.24994659260841701"/>
      </bottom>
      <diagonal/>
    </border>
    <border>
      <left style="medium">
        <color theme="4" tint="0.39991454817346722"/>
      </left>
      <right style="hair">
        <color theme="4" tint="0.39994506668294322"/>
      </right>
      <top style="medium">
        <color theme="8" tint="-0.24994659260841701"/>
      </top>
      <bottom/>
      <diagonal/>
    </border>
    <border>
      <left style="hair">
        <color theme="4" tint="0.39994506668294322"/>
      </left>
      <right style="medium">
        <color theme="4" tint="0.39991454817346722"/>
      </right>
      <top style="medium">
        <color theme="8" tint="-0.24994659260841701"/>
      </top>
      <bottom/>
      <diagonal/>
    </border>
    <border>
      <left style="medium">
        <color theme="4" tint="0.39991454817346722"/>
      </left>
      <right style="hair">
        <color theme="4" tint="0.39994506668294322"/>
      </right>
      <top/>
      <bottom/>
      <diagonal/>
    </border>
    <border>
      <left style="hair">
        <color theme="4" tint="0.39994506668294322"/>
      </left>
      <right style="medium">
        <color theme="4" tint="0.39991454817346722"/>
      </right>
      <top/>
      <bottom/>
      <diagonal/>
    </border>
    <border>
      <left style="medium">
        <color theme="4" tint="0.39991454817346722"/>
      </left>
      <right style="hair">
        <color theme="4" tint="0.39994506668294322"/>
      </right>
      <top/>
      <bottom style="medium">
        <color theme="8" tint="-0.24994659260841701"/>
      </bottom>
      <diagonal/>
    </border>
    <border>
      <left style="hair">
        <color theme="4" tint="0.39994506668294322"/>
      </left>
      <right style="medium">
        <color theme="4" tint="0.39991454817346722"/>
      </right>
      <top/>
      <bottom style="medium">
        <color theme="8" tint="-0.2499465926084170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109">
    <xf numFmtId="0" fontId="0" fillId="0" borderId="0" xfId="0" applyFont="1" applyAlignment="1"/>
    <xf numFmtId="0" fontId="4" fillId="2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65" fontId="4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top"/>
    </xf>
    <xf numFmtId="0" fontId="9" fillId="2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top"/>
    </xf>
    <xf numFmtId="0" fontId="13" fillId="3" borderId="0" xfId="0" applyFont="1" applyFill="1" applyBorder="1" applyAlignment="1">
      <alignment vertical="center"/>
    </xf>
    <xf numFmtId="0" fontId="0" fillId="9" borderId="0" xfId="0" applyFont="1" applyFill="1" applyAlignment="1"/>
    <xf numFmtId="0" fontId="0" fillId="9" borderId="0" xfId="0" applyFont="1" applyFill="1" applyAlignment="1">
      <alignment vertical="center"/>
    </xf>
    <xf numFmtId="14" fontId="2" fillId="10" borderId="0" xfId="0" applyNumberFormat="1" applyFont="1" applyFill="1" applyAlignment="1">
      <alignment horizontal="center" vertical="center"/>
    </xf>
    <xf numFmtId="0" fontId="0" fillId="10" borderId="0" xfId="0" applyFont="1" applyFill="1" applyAlignment="1">
      <alignment vertical="center"/>
    </xf>
    <xf numFmtId="0" fontId="2" fillId="8" borderId="0" xfId="0" applyFont="1" applyFill="1"/>
    <xf numFmtId="0" fontId="2" fillId="5" borderId="0" xfId="0" applyFont="1" applyFill="1"/>
    <xf numFmtId="0" fontId="2" fillId="5" borderId="0" xfId="0" applyFont="1" applyFill="1" applyAlignment="1"/>
    <xf numFmtId="0" fontId="11" fillId="5" borderId="0" xfId="1" applyFill="1" applyAlignment="1"/>
    <xf numFmtId="0" fontId="2" fillId="7" borderId="0" xfId="0" applyFont="1" applyFill="1" applyAlignment="1">
      <alignment horizontal="center" vertical="center" wrapText="1"/>
    </xf>
    <xf numFmtId="14" fontId="0" fillId="0" borderId="0" xfId="0" applyNumberFormat="1" applyFont="1" applyAlignment="1"/>
    <xf numFmtId="0" fontId="16" fillId="0" borderId="6" xfId="0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165" fontId="6" fillId="0" borderId="8" xfId="0" applyNumberFormat="1" applyFont="1" applyFill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165" fontId="6" fillId="0" borderId="11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0" fontId="18" fillId="13" borderId="2" xfId="0" applyFont="1" applyFill="1" applyBorder="1" applyAlignment="1">
      <alignment horizontal="center"/>
    </xf>
    <xf numFmtId="0" fontId="18" fillId="13" borderId="3" xfId="0" applyFont="1" applyFill="1" applyBorder="1" applyAlignment="1">
      <alignment horizontal="center"/>
    </xf>
    <xf numFmtId="0" fontId="18" fillId="13" borderId="5" xfId="0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18" fillId="13" borderId="4" xfId="0" applyFont="1" applyFill="1" applyBorder="1" applyAlignment="1">
      <alignment horizontal="center"/>
    </xf>
    <xf numFmtId="0" fontId="18" fillId="15" borderId="4" xfId="0" applyFont="1" applyFill="1" applyBorder="1" applyAlignment="1">
      <alignment horizontal="center"/>
    </xf>
    <xf numFmtId="0" fontId="18" fillId="16" borderId="4" xfId="0" applyFont="1" applyFill="1" applyBorder="1" applyAlignment="1">
      <alignment horizontal="center"/>
    </xf>
    <xf numFmtId="0" fontId="18" fillId="14" borderId="4" xfId="0" applyFont="1" applyFill="1" applyBorder="1" applyAlignment="1">
      <alignment horizontal="center"/>
    </xf>
    <xf numFmtId="0" fontId="18" fillId="17" borderId="4" xfId="0" applyFont="1" applyFill="1" applyBorder="1" applyAlignment="1">
      <alignment horizontal="center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2" fillId="0" borderId="17" xfId="0" applyFont="1" applyFill="1" applyBorder="1" applyAlignment="1">
      <alignment horizontal="center" vertical="top"/>
    </xf>
    <xf numFmtId="0" fontId="18" fillId="17" borderId="19" xfId="0" applyFont="1" applyFill="1" applyBorder="1" applyAlignment="1">
      <alignment horizontal="center"/>
    </xf>
    <xf numFmtId="3" fontId="15" fillId="12" borderId="1" xfId="0" applyNumberFormat="1" applyFont="1" applyFill="1" applyBorder="1" applyAlignment="1">
      <alignment horizontal="center" vertical="center"/>
    </xf>
    <xf numFmtId="0" fontId="16" fillId="11" borderId="23" xfId="0" applyFont="1" applyFill="1" applyBorder="1"/>
    <xf numFmtId="0" fontId="16" fillId="11" borderId="24" xfId="0" applyFont="1" applyFill="1" applyBorder="1"/>
    <xf numFmtId="0" fontId="16" fillId="11" borderId="25" xfId="0" applyFont="1" applyFill="1" applyBorder="1"/>
    <xf numFmtId="0" fontId="16" fillId="0" borderId="27" xfId="0" applyFont="1" applyFill="1" applyBorder="1"/>
    <xf numFmtId="0" fontId="16" fillId="0" borderId="28" xfId="0" applyFont="1" applyFill="1" applyBorder="1"/>
    <xf numFmtId="0" fontId="16" fillId="11" borderId="31" xfId="0" applyFont="1" applyFill="1" applyBorder="1"/>
    <xf numFmtId="0" fontId="16" fillId="11" borderId="32" xfId="0" applyFont="1" applyFill="1" applyBorder="1"/>
    <xf numFmtId="0" fontId="16" fillId="11" borderId="33" xfId="0" applyFont="1" applyFill="1" applyBorder="1"/>
    <xf numFmtId="0" fontId="3" fillId="6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vertical="center"/>
    </xf>
    <xf numFmtId="0" fontId="8" fillId="4" borderId="0" xfId="0" applyNumberFormat="1" applyFont="1" applyFill="1" applyBorder="1" applyAlignment="1">
      <alignment horizontal="center" vertical="top"/>
    </xf>
    <xf numFmtId="164" fontId="12" fillId="4" borderId="0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8" fillId="13" borderId="12" xfId="0" applyFont="1" applyFill="1" applyBorder="1" applyAlignment="1">
      <alignment horizontal="center"/>
    </xf>
    <xf numFmtId="0" fontId="0" fillId="13" borderId="13" xfId="0" applyFont="1" applyFill="1" applyBorder="1" applyAlignment="1">
      <alignment horizontal="center"/>
    </xf>
    <xf numFmtId="0" fontId="18" fillId="13" borderId="14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8" fillId="15" borderId="14" xfId="0" applyFont="1" applyFill="1" applyBorder="1" applyAlignment="1">
      <alignment horizontal="center"/>
    </xf>
    <xf numFmtId="0" fontId="18" fillId="16" borderId="14" xfId="0" applyFont="1" applyFill="1" applyBorder="1" applyAlignment="1">
      <alignment horizontal="center"/>
    </xf>
    <xf numFmtId="0" fontId="18" fillId="14" borderId="14" xfId="0" applyFont="1" applyFill="1" applyBorder="1" applyAlignment="1">
      <alignment horizontal="center"/>
    </xf>
    <xf numFmtId="0" fontId="18" fillId="17" borderId="14" xfId="0" applyFont="1" applyFill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18" fillId="13" borderId="13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 vertical="top"/>
    </xf>
    <xf numFmtId="0" fontId="23" fillId="0" borderId="17" xfId="0" applyFont="1" applyFill="1" applyBorder="1" applyAlignment="1">
      <alignment horizontal="center" vertical="top"/>
    </xf>
    <xf numFmtId="0" fontId="18" fillId="16" borderId="16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18" fillId="14" borderId="16" xfId="0" applyFont="1" applyFill="1" applyBorder="1" applyAlignment="1">
      <alignment horizontal="center"/>
    </xf>
    <xf numFmtId="0" fontId="18" fillId="17" borderId="16" xfId="0" applyFont="1" applyFill="1" applyBorder="1" applyAlignment="1">
      <alignment horizontal="center"/>
    </xf>
    <xf numFmtId="0" fontId="18" fillId="13" borderId="16" xfId="0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/>
    <xf numFmtId="0" fontId="18" fillId="0" borderId="0" xfId="0" applyFont="1" applyAlignment="1">
      <alignment horizontal="center"/>
    </xf>
    <xf numFmtId="0" fontId="18" fillId="15" borderId="16" xfId="0" applyFont="1" applyFill="1" applyBorder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165" fontId="18" fillId="0" borderId="34" xfId="0" applyNumberFormat="1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165" fontId="18" fillId="0" borderId="36" xfId="0" applyNumberFormat="1" applyFont="1" applyBorder="1" applyAlignment="1">
      <alignment horizontal="center" vertical="center"/>
    </xf>
    <xf numFmtId="165" fontId="18" fillId="0" borderId="38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22" xfId="0" applyFont="1" applyBorder="1" applyAlignment="1">
      <alignment horizontal="center"/>
    </xf>
    <xf numFmtId="165" fontId="17" fillId="0" borderId="35" xfId="0" applyNumberFormat="1" applyFont="1" applyBorder="1" applyAlignment="1">
      <alignment horizontal="center" vertical="center"/>
    </xf>
    <xf numFmtId="165" fontId="0" fillId="0" borderId="37" xfId="0" applyNumberFormat="1" applyFont="1" applyBorder="1" applyAlignment="1">
      <alignment horizontal="center" vertical="center"/>
    </xf>
    <xf numFmtId="165" fontId="0" fillId="0" borderId="39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19" fillId="0" borderId="0" xfId="0" applyFont="1" applyAlignment="1"/>
    <xf numFmtId="0" fontId="17" fillId="0" borderId="0" xfId="0" applyFont="1" applyAlignment="1"/>
  </cellXfs>
  <cellStyles count="3">
    <cellStyle name="Lien hypertexte" xfId="1" builtinId="8"/>
    <cellStyle name="Normal" xfId="0" builtinId="0"/>
    <cellStyle name="Normal 2" xfId="2" xr:uid="{D7FC7189-A100-4455-BC96-2F37C1DE3166}"/>
  </cellStyles>
  <dxfs count="14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</dxfs>
  <tableStyles count="0" defaultTableStyle="TableStyleMedium2" defaultPivotStyle="PivotStyleLight16"/>
  <colors>
    <mruColors>
      <color rgb="FFFF99FF"/>
      <color rgb="FFCC99FF"/>
      <color rgb="FFF9CBB1"/>
      <color rgb="FFF470EE"/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3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285750</xdr:colOff>
      <xdr:row>1</xdr:row>
      <xdr:rowOff>104775</xdr:rowOff>
    </xdr:from>
    <xdr:to>
      <xdr:col>19</xdr:col>
      <xdr:colOff>123825</xdr:colOff>
      <xdr:row>12</xdr:row>
      <xdr:rowOff>0</xdr:rowOff>
    </xdr:to>
    <xdr:sp macro="[0]!Émoticône1_Cliquer" textlink="">
      <xdr:nvSpPr>
        <xdr:cNvPr id="2" name="Émoticône 1">
          <a:extLst>
            <a:ext uri="{FF2B5EF4-FFF2-40B4-BE49-F238E27FC236}">
              <a16:creationId xmlns:a16="http://schemas.microsoft.com/office/drawing/2014/main" id="{47A0EEB2-8B0E-46DC-8E63-6F008FAD7676}"/>
            </a:ext>
          </a:extLst>
        </xdr:cNvPr>
        <xdr:cNvSpPr/>
      </xdr:nvSpPr>
      <xdr:spPr>
        <a:xfrm>
          <a:off x="11468100" y="561975"/>
          <a:ext cx="2886075" cy="17526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39"/>
  <sheetViews>
    <sheetView showGridLines="0" showRowColHeaders="0" tabSelected="1" workbookViewId="0">
      <selection activeCell="I34" sqref="I34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61" t="s">
        <v>3</v>
      </c>
      <c r="AX2" s="62"/>
      <c r="AY2" s="62"/>
      <c r="AZ2" s="62"/>
      <c r="BA2" s="62"/>
      <c r="BB2" s="62"/>
      <c r="BC2" s="4"/>
      <c r="BD2" s="59">
        <v>2026</v>
      </c>
      <c r="BE2" s="60"/>
      <c r="BF2" s="60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61" t="s">
        <v>4</v>
      </c>
      <c r="AX4" s="62"/>
      <c r="AY4" s="62"/>
      <c r="AZ4" s="62"/>
      <c r="BA4" s="62"/>
      <c r="BB4" s="62"/>
      <c r="BC4" s="4"/>
      <c r="BD4" s="59">
        <v>1</v>
      </c>
      <c r="BE4" s="60"/>
      <c r="BF4" s="60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3" customFormat="1" ht="24" customHeight="1" x14ac:dyDescent="0.2">
      <c r="A6" s="4"/>
      <c r="B6" s="64" t="str">
        <f>PROPER(TEXT(C8,"mmmm"))</f>
        <v>Janvier</v>
      </c>
      <c r="C6" s="64"/>
      <c r="D6" s="64"/>
      <c r="E6" s="64"/>
      <c r="F6" s="4"/>
      <c r="G6" s="64" t="str">
        <f t="shared" ref="G6" si="0">PROPER(TEXT(H8,"mmmm"))</f>
        <v>Février</v>
      </c>
      <c r="H6" s="64"/>
      <c r="I6" s="64"/>
      <c r="J6" s="64"/>
      <c r="K6" s="4"/>
      <c r="L6" s="64" t="str">
        <f t="shared" ref="L6" si="1">PROPER(TEXT(M8,"mmmm"))</f>
        <v>Mars</v>
      </c>
      <c r="M6" s="64"/>
      <c r="N6" s="64"/>
      <c r="O6" s="64"/>
      <c r="P6" s="4"/>
      <c r="Q6" s="64" t="str">
        <f t="shared" ref="Q6" si="2">PROPER(TEXT(R8,"mmmm"))</f>
        <v>Avril</v>
      </c>
      <c r="R6" s="64"/>
      <c r="S6" s="64"/>
      <c r="T6" s="64"/>
      <c r="U6" s="4"/>
      <c r="V6" s="64" t="str">
        <f t="shared" ref="V6" si="3">PROPER(TEXT(W8,"mmmm"))</f>
        <v>Mai</v>
      </c>
      <c r="W6" s="64"/>
      <c r="X6" s="64"/>
      <c r="Y6" s="64"/>
      <c r="Z6" s="4"/>
      <c r="AA6" s="64" t="str">
        <f t="shared" ref="AA6" si="4">PROPER(TEXT(AB8,"mmmm"))</f>
        <v>Juin</v>
      </c>
      <c r="AB6" s="64"/>
      <c r="AC6" s="64"/>
      <c r="AD6" s="64"/>
      <c r="AE6" s="4"/>
      <c r="AF6" s="64" t="str">
        <f t="shared" ref="AF6" si="5">PROPER(TEXT(AG8,"mmmm"))</f>
        <v>Juillet</v>
      </c>
      <c r="AG6" s="64"/>
      <c r="AH6" s="64"/>
      <c r="AI6" s="64"/>
      <c r="AJ6" s="4"/>
      <c r="AK6" s="64" t="str">
        <f t="shared" ref="AK6" si="6">PROPER(TEXT(AL8,"mmmm"))</f>
        <v>Août</v>
      </c>
      <c r="AL6" s="64"/>
      <c r="AM6" s="64"/>
      <c r="AN6" s="64"/>
      <c r="AO6" s="4"/>
      <c r="AP6" s="64" t="str">
        <f t="shared" ref="AP6" si="7">PROPER(TEXT(AQ8,"mmmm"))</f>
        <v>Septembre</v>
      </c>
      <c r="AQ6" s="64"/>
      <c r="AR6" s="64"/>
      <c r="AS6" s="64"/>
      <c r="AT6" s="4"/>
      <c r="AU6" s="64" t="str">
        <f t="shared" ref="AU6" si="8">PROPER(TEXT(AV8,"mmmm"))</f>
        <v>Octobre</v>
      </c>
      <c r="AV6" s="64"/>
      <c r="AW6" s="64"/>
      <c r="AX6" s="64"/>
      <c r="AY6" s="4"/>
      <c r="AZ6" s="64" t="str">
        <f t="shared" ref="AZ6" si="9">PROPER(TEXT(BA8,"mmmm"))</f>
        <v>Novembre</v>
      </c>
      <c r="BA6" s="64"/>
      <c r="BB6" s="64"/>
      <c r="BC6" s="64"/>
      <c r="BD6" s="4"/>
      <c r="BE6" s="64" t="str">
        <f t="shared" ref="BE6" si="10">PROPER(TEXT(BF8,"mmmm"))</f>
        <v>Décembre</v>
      </c>
      <c r="BF6" s="64"/>
      <c r="BG6" s="64"/>
      <c r="BH6" s="64"/>
      <c r="BI6" s="2"/>
      <c r="BJ6" s="2"/>
      <c r="BK6" s="2"/>
      <c r="BL6" s="2"/>
      <c r="BM6" s="2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</row>
    <row r="7" spans="1:322" s="12" customFormat="1" ht="19.5" customHeight="1" x14ac:dyDescent="0.2">
      <c r="A7" s="10"/>
      <c r="B7" s="63">
        <f>YEAR(C8)</f>
        <v>2026</v>
      </c>
      <c r="C7" s="63"/>
      <c r="D7" s="63"/>
      <c r="E7" s="63"/>
      <c r="F7" s="10"/>
      <c r="G7" s="63">
        <f t="shared" ref="G7" si="11">YEAR(H8)</f>
        <v>2026</v>
      </c>
      <c r="H7" s="63"/>
      <c r="I7" s="63"/>
      <c r="J7" s="63"/>
      <c r="K7" s="10"/>
      <c r="L7" s="63">
        <f t="shared" ref="L7" si="12">YEAR(M8)</f>
        <v>2026</v>
      </c>
      <c r="M7" s="63"/>
      <c r="N7" s="63"/>
      <c r="O7" s="63"/>
      <c r="P7" s="10"/>
      <c r="Q7" s="63">
        <f t="shared" ref="Q7" si="13">YEAR(R8)</f>
        <v>2026</v>
      </c>
      <c r="R7" s="63"/>
      <c r="S7" s="63"/>
      <c r="T7" s="63"/>
      <c r="U7" s="10"/>
      <c r="V7" s="63">
        <f t="shared" ref="V7" si="14">YEAR(W8)</f>
        <v>2026</v>
      </c>
      <c r="W7" s="63"/>
      <c r="X7" s="63"/>
      <c r="Y7" s="63"/>
      <c r="Z7" s="10"/>
      <c r="AA7" s="63">
        <f t="shared" ref="AA7" si="15">YEAR(AB8)</f>
        <v>2026</v>
      </c>
      <c r="AB7" s="63"/>
      <c r="AC7" s="63"/>
      <c r="AD7" s="63"/>
      <c r="AE7" s="10"/>
      <c r="AF7" s="63">
        <f t="shared" ref="AF7" si="16">YEAR(AG8)</f>
        <v>2026</v>
      </c>
      <c r="AG7" s="63"/>
      <c r="AH7" s="63"/>
      <c r="AI7" s="63"/>
      <c r="AJ7" s="10"/>
      <c r="AK7" s="63">
        <f t="shared" ref="AK7" si="17">YEAR(AL8)</f>
        <v>2026</v>
      </c>
      <c r="AL7" s="63"/>
      <c r="AM7" s="63"/>
      <c r="AN7" s="63"/>
      <c r="AO7" s="10"/>
      <c r="AP7" s="63">
        <f t="shared" ref="AP7" si="18">YEAR(AQ8)</f>
        <v>2026</v>
      </c>
      <c r="AQ7" s="63"/>
      <c r="AR7" s="63"/>
      <c r="AS7" s="63"/>
      <c r="AT7" s="10"/>
      <c r="AU7" s="63">
        <f t="shared" ref="AU7" si="19">YEAR(AV8)</f>
        <v>2026</v>
      </c>
      <c r="AV7" s="63"/>
      <c r="AW7" s="63"/>
      <c r="AX7" s="63"/>
      <c r="AY7" s="10"/>
      <c r="AZ7" s="63">
        <f t="shared" ref="AZ7" si="20">YEAR(BA8)</f>
        <v>2026</v>
      </c>
      <c r="BA7" s="63"/>
      <c r="BB7" s="63"/>
      <c r="BC7" s="63"/>
      <c r="BD7" s="10"/>
      <c r="BE7" s="63">
        <f t="shared" ref="BE7" si="21">YEAR(BF8)</f>
        <v>2026</v>
      </c>
      <c r="BF7" s="63"/>
      <c r="BG7" s="63"/>
      <c r="BH7" s="63"/>
      <c r="BI7" s="2"/>
      <c r="BJ7" s="2"/>
      <c r="BK7" s="2"/>
      <c r="BL7" s="2"/>
      <c r="BM7" s="2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ht="17.25" customHeight="1" x14ac:dyDescent="0.2">
      <c r="A8" s="5"/>
      <c r="B8" s="6" t="str">
        <f>IF(C8&lt;&gt;"",UPPER(LEFT(TEXT(C8,"jjj"))),"")</f>
        <v>J</v>
      </c>
      <c r="C8" s="7">
        <f>DATE(annee,ROUNDDOWN(COLUMN()/5,0)+mois,1)</f>
        <v>46023</v>
      </c>
      <c r="D8" s="8"/>
      <c r="E8" s="9"/>
      <c r="F8" s="5"/>
      <c r="G8" s="6" t="str">
        <f t="shared" ref="G8:G23" si="22">IF(H8&lt;&gt;"",UPPER(LEFT(TEXT(H8,"jjj"))),"")</f>
        <v>D</v>
      </c>
      <c r="H8" s="7">
        <f>DATE(annee,ROUNDDOWN(COLUMN()/5,0)+mois,1)</f>
        <v>46054</v>
      </c>
      <c r="I8" s="8"/>
      <c r="J8" s="9"/>
      <c r="K8" s="5"/>
      <c r="L8" s="6" t="str">
        <f t="shared" ref="L8:L23" si="23">IF(M8&lt;&gt;"",UPPER(LEFT(TEXT(M8,"jjj"))),"")</f>
        <v>D</v>
      </c>
      <c r="M8" s="7">
        <f>DATE(annee,ROUNDDOWN(COLUMN()/5,0)+mois,1)</f>
        <v>46082</v>
      </c>
      <c r="N8" s="8"/>
      <c r="O8" s="9"/>
      <c r="P8" s="5"/>
      <c r="Q8" s="6" t="str">
        <f t="shared" ref="Q8:Q23" si="24">IF(R8&lt;&gt;"",UPPER(LEFT(TEXT(R8,"jjj"))),"")</f>
        <v>M</v>
      </c>
      <c r="R8" s="7">
        <f>DATE(annee,ROUNDDOWN(COLUMN()/5,0)+mois,1)</f>
        <v>46113</v>
      </c>
      <c r="S8" s="8"/>
      <c r="T8" s="9"/>
      <c r="U8" s="5"/>
      <c r="V8" s="6" t="str">
        <f t="shared" ref="V8:V23" si="25">IF(W8&lt;&gt;"",UPPER(LEFT(TEXT(W8,"jjj"))),"")</f>
        <v>V</v>
      </c>
      <c r="W8" s="7">
        <f>DATE(annee,ROUNDDOWN(COLUMN()/5,0)+mois,1)</f>
        <v>46143</v>
      </c>
      <c r="X8" s="8"/>
      <c r="Y8" s="9"/>
      <c r="Z8" s="5"/>
      <c r="AA8" s="6" t="str">
        <f t="shared" ref="AA8:AA23" si="26">IF(AB8&lt;&gt;"",UPPER(LEFT(TEXT(AB8,"jjj"))),"")</f>
        <v>L</v>
      </c>
      <c r="AB8" s="7">
        <f>DATE(annee,ROUNDDOWN(COLUMN()/5,0)+mois,1)</f>
        <v>46174</v>
      </c>
      <c r="AC8" s="8"/>
      <c r="AD8" s="9"/>
      <c r="AE8" s="5"/>
      <c r="AF8" s="6" t="str">
        <f t="shared" ref="AF8:AF23" si="27">IF(AG8&lt;&gt;"",UPPER(LEFT(TEXT(AG8,"jjj"))),"")</f>
        <v>M</v>
      </c>
      <c r="AG8" s="7">
        <f>DATE(annee,ROUNDDOWN(COLUMN()/5,0)+mois,1)</f>
        <v>46204</v>
      </c>
      <c r="AH8" s="8"/>
      <c r="AI8" s="9"/>
      <c r="AJ8" s="5"/>
      <c r="AK8" s="6" t="str">
        <f t="shared" ref="AK8:AK23" si="28">IF(AL8&lt;&gt;"",UPPER(LEFT(TEXT(AL8,"jjj"))),"")</f>
        <v>S</v>
      </c>
      <c r="AL8" s="7">
        <f>DATE(annee,ROUNDDOWN(COLUMN()/5,0)+mois,1)</f>
        <v>46235</v>
      </c>
      <c r="AM8" s="8"/>
      <c r="AN8" s="9"/>
      <c r="AO8" s="5"/>
      <c r="AP8" s="6" t="str">
        <f t="shared" ref="AP8:AP23" si="29">IF(AQ8&lt;&gt;"",UPPER(LEFT(TEXT(AQ8,"jjj"))),"")</f>
        <v>M</v>
      </c>
      <c r="AQ8" s="7">
        <f>DATE(annee,ROUNDDOWN(COLUMN()/5,0)+mois,1)</f>
        <v>46266</v>
      </c>
      <c r="AR8" s="8"/>
      <c r="AS8" s="9"/>
      <c r="AT8" s="5"/>
      <c r="AU8" s="6" t="str">
        <f t="shared" ref="AU8:AU23" si="30">IF(AV8&lt;&gt;"",UPPER(LEFT(TEXT(AV8,"jjj"))),"")</f>
        <v>J</v>
      </c>
      <c r="AV8" s="7">
        <f>DATE(annee,ROUNDDOWN(COLUMN()/5,0)+mois,1)</f>
        <v>46296</v>
      </c>
      <c r="AW8" s="8"/>
      <c r="AX8" s="9"/>
      <c r="AY8" s="5"/>
      <c r="AZ8" s="6" t="str">
        <f t="shared" ref="AZ8:AZ23" si="31">IF(BA8&lt;&gt;"",UPPER(LEFT(TEXT(BA8,"jjj"))),"")</f>
        <v>D</v>
      </c>
      <c r="BA8" s="7">
        <f>DATE(annee,ROUNDDOWN(COLUMN()/5,0)+mois,1)</f>
        <v>46327</v>
      </c>
      <c r="BB8" s="8"/>
      <c r="BC8" s="9"/>
      <c r="BD8" s="5"/>
      <c r="BE8" s="6" t="str">
        <f t="shared" ref="BE8:BE23" si="32">IF(BF8&lt;&gt;"",UPPER(LEFT(TEXT(BF8,"jjj"))),"")</f>
        <v>M</v>
      </c>
      <c r="BF8" s="7">
        <f>DATE(annee,ROUNDDOWN(COLUMN()/5,0)+mois,1)</f>
        <v>46357</v>
      </c>
      <c r="BG8" s="8"/>
      <c r="BH8" s="9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</row>
    <row r="9" spans="1:322" ht="17.25" customHeight="1" x14ac:dyDescent="0.2">
      <c r="A9" s="5"/>
      <c r="B9" s="6" t="str">
        <f t="shared" ref="B9:B38" si="33">IF(C9&lt;&gt;"",UPPER(LEFT(TEXT(C9,"jjj"))),"")</f>
        <v>V</v>
      </c>
      <c r="C9" s="7">
        <f>C8+1</f>
        <v>46024</v>
      </c>
      <c r="D9" s="9"/>
      <c r="E9" s="9"/>
      <c r="F9" s="5"/>
      <c r="G9" s="6" t="str">
        <f t="shared" si="22"/>
        <v>L</v>
      </c>
      <c r="H9" s="7">
        <f t="shared" ref="H9:BF24" si="34">H8+1</f>
        <v>46055</v>
      </c>
      <c r="I9" s="9"/>
      <c r="J9" s="9"/>
      <c r="K9" s="5"/>
      <c r="L9" s="6" t="str">
        <f t="shared" si="23"/>
        <v>L</v>
      </c>
      <c r="M9" s="7">
        <f t="shared" si="34"/>
        <v>46083</v>
      </c>
      <c r="N9" s="9"/>
      <c r="O9" s="9"/>
      <c r="P9" s="5"/>
      <c r="Q9" s="6" t="str">
        <f t="shared" si="24"/>
        <v>J</v>
      </c>
      <c r="R9" s="7">
        <f t="shared" si="34"/>
        <v>46114</v>
      </c>
      <c r="S9" s="9"/>
      <c r="T9" s="9"/>
      <c r="U9" s="5"/>
      <c r="V9" s="6" t="str">
        <f t="shared" si="25"/>
        <v>S</v>
      </c>
      <c r="W9" s="7">
        <f t="shared" si="34"/>
        <v>46144</v>
      </c>
      <c r="X9" s="9"/>
      <c r="Y9" s="9"/>
      <c r="Z9" s="5"/>
      <c r="AA9" s="6" t="str">
        <f t="shared" si="26"/>
        <v>M</v>
      </c>
      <c r="AB9" s="7">
        <f t="shared" si="34"/>
        <v>46175</v>
      </c>
      <c r="AC9" s="9"/>
      <c r="AD9" s="9"/>
      <c r="AE9" s="5"/>
      <c r="AF9" s="6" t="str">
        <f t="shared" si="27"/>
        <v>J</v>
      </c>
      <c r="AG9" s="7">
        <f t="shared" si="34"/>
        <v>46205</v>
      </c>
      <c r="AH9" s="9"/>
      <c r="AI9" s="9"/>
      <c r="AJ9" s="5"/>
      <c r="AK9" s="6" t="str">
        <f t="shared" si="28"/>
        <v>D</v>
      </c>
      <c r="AL9" s="7">
        <f t="shared" si="34"/>
        <v>46236</v>
      </c>
      <c r="AM9" s="9"/>
      <c r="AN9" s="9"/>
      <c r="AO9" s="5"/>
      <c r="AP9" s="6" t="str">
        <f t="shared" si="29"/>
        <v>M</v>
      </c>
      <c r="AQ9" s="7">
        <f t="shared" si="34"/>
        <v>46267</v>
      </c>
      <c r="AR9" s="9"/>
      <c r="AS9" s="9"/>
      <c r="AT9" s="5"/>
      <c r="AU9" s="6" t="str">
        <f t="shared" si="30"/>
        <v>V</v>
      </c>
      <c r="AV9" s="7">
        <f t="shared" si="34"/>
        <v>46297</v>
      </c>
      <c r="AW9" s="9"/>
      <c r="AX9" s="9"/>
      <c r="AY9" s="5"/>
      <c r="AZ9" s="6" t="str">
        <f t="shared" si="31"/>
        <v>L</v>
      </c>
      <c r="BA9" s="7">
        <f t="shared" si="34"/>
        <v>46328</v>
      </c>
      <c r="BB9" s="9"/>
      <c r="BC9" s="9"/>
      <c r="BD9" s="5"/>
      <c r="BE9" s="6" t="str">
        <f t="shared" si="32"/>
        <v>M</v>
      </c>
      <c r="BF9" s="7">
        <f t="shared" si="34"/>
        <v>46358</v>
      </c>
      <c r="BG9" s="9"/>
      <c r="BH9" s="9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</row>
    <row r="10" spans="1:322" ht="17.25" customHeight="1" x14ac:dyDescent="0.2">
      <c r="A10" s="5"/>
      <c r="B10" s="6" t="str">
        <f t="shared" si="33"/>
        <v>S</v>
      </c>
      <c r="C10" s="7">
        <f t="shared" ref="C10:C35" si="35">C9+1</f>
        <v>46025</v>
      </c>
      <c r="D10" s="9"/>
      <c r="E10" s="9"/>
      <c r="F10" s="5"/>
      <c r="G10" s="6" t="str">
        <f t="shared" si="22"/>
        <v>M</v>
      </c>
      <c r="H10" s="7">
        <f t="shared" si="34"/>
        <v>46056</v>
      </c>
      <c r="I10" s="9"/>
      <c r="J10" s="9"/>
      <c r="K10" s="5"/>
      <c r="L10" s="6" t="str">
        <f t="shared" si="23"/>
        <v>M</v>
      </c>
      <c r="M10" s="7">
        <f t="shared" si="34"/>
        <v>46084</v>
      </c>
      <c r="N10" s="9"/>
      <c r="O10" s="9"/>
      <c r="P10" s="5"/>
      <c r="Q10" s="6" t="str">
        <f t="shared" si="24"/>
        <v>V</v>
      </c>
      <c r="R10" s="7">
        <f t="shared" si="34"/>
        <v>46115</v>
      </c>
      <c r="S10" s="9"/>
      <c r="T10" s="9"/>
      <c r="U10" s="5"/>
      <c r="V10" s="6" t="str">
        <f t="shared" si="25"/>
        <v>D</v>
      </c>
      <c r="W10" s="7">
        <f t="shared" si="34"/>
        <v>46145</v>
      </c>
      <c r="X10" s="9"/>
      <c r="Y10" s="9"/>
      <c r="Z10" s="5"/>
      <c r="AA10" s="6" t="str">
        <f t="shared" si="26"/>
        <v>M</v>
      </c>
      <c r="AB10" s="7">
        <f t="shared" si="34"/>
        <v>46176</v>
      </c>
      <c r="AC10" s="9"/>
      <c r="AD10" s="9"/>
      <c r="AE10" s="5"/>
      <c r="AF10" s="6" t="str">
        <f t="shared" si="27"/>
        <v>V</v>
      </c>
      <c r="AG10" s="7">
        <f t="shared" si="34"/>
        <v>46206</v>
      </c>
      <c r="AH10" s="9"/>
      <c r="AI10" s="9"/>
      <c r="AJ10" s="5"/>
      <c r="AK10" s="6" t="str">
        <f t="shared" si="28"/>
        <v>L</v>
      </c>
      <c r="AL10" s="7">
        <f t="shared" si="34"/>
        <v>46237</v>
      </c>
      <c r="AM10" s="9"/>
      <c r="AN10" s="9"/>
      <c r="AO10" s="5"/>
      <c r="AP10" s="6" t="str">
        <f t="shared" si="29"/>
        <v>J</v>
      </c>
      <c r="AQ10" s="7">
        <f t="shared" si="34"/>
        <v>46268</v>
      </c>
      <c r="AR10" s="9"/>
      <c r="AS10" s="9"/>
      <c r="AT10" s="5"/>
      <c r="AU10" s="6" t="str">
        <f t="shared" si="30"/>
        <v>S</v>
      </c>
      <c r="AV10" s="7">
        <f t="shared" si="34"/>
        <v>46298</v>
      </c>
      <c r="AW10" s="9"/>
      <c r="AX10" s="9"/>
      <c r="AY10" s="5"/>
      <c r="AZ10" s="6" t="str">
        <f t="shared" si="31"/>
        <v>M</v>
      </c>
      <c r="BA10" s="7">
        <f t="shared" si="34"/>
        <v>46329</v>
      </c>
      <c r="BB10" s="9"/>
      <c r="BC10" s="9"/>
      <c r="BD10" s="5"/>
      <c r="BE10" s="6" t="str">
        <f t="shared" si="32"/>
        <v>J</v>
      </c>
      <c r="BF10" s="7">
        <f t="shared" si="34"/>
        <v>46359</v>
      </c>
      <c r="BG10" s="9"/>
      <c r="BH10" s="9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</row>
    <row r="11" spans="1:322" ht="17.25" customHeight="1" x14ac:dyDescent="0.2">
      <c r="A11" s="5"/>
      <c r="B11" s="6" t="str">
        <f t="shared" si="33"/>
        <v>D</v>
      </c>
      <c r="C11" s="7">
        <f t="shared" si="35"/>
        <v>46026</v>
      </c>
      <c r="D11" s="9"/>
      <c r="E11" s="9"/>
      <c r="F11" s="5"/>
      <c r="G11" s="6" t="str">
        <f t="shared" si="22"/>
        <v>M</v>
      </c>
      <c r="H11" s="7">
        <f t="shared" si="34"/>
        <v>46057</v>
      </c>
      <c r="I11" s="9"/>
      <c r="J11" s="9"/>
      <c r="K11" s="5"/>
      <c r="L11" s="6" t="str">
        <f t="shared" si="23"/>
        <v>M</v>
      </c>
      <c r="M11" s="7">
        <f t="shared" si="34"/>
        <v>46085</v>
      </c>
      <c r="N11" s="9"/>
      <c r="O11" s="9"/>
      <c r="P11" s="5"/>
      <c r="Q11" s="6" t="str">
        <f t="shared" si="24"/>
        <v>S</v>
      </c>
      <c r="R11" s="7">
        <f t="shared" si="34"/>
        <v>46116</v>
      </c>
      <c r="S11" s="9"/>
      <c r="T11" s="9"/>
      <c r="U11" s="5"/>
      <c r="V11" s="6" t="str">
        <f t="shared" si="25"/>
        <v>L</v>
      </c>
      <c r="W11" s="7">
        <f t="shared" si="34"/>
        <v>46146</v>
      </c>
      <c r="X11" s="9"/>
      <c r="Y11" s="9"/>
      <c r="Z11" s="5"/>
      <c r="AA11" s="6" t="str">
        <f t="shared" si="26"/>
        <v>J</v>
      </c>
      <c r="AB11" s="7">
        <f t="shared" si="34"/>
        <v>46177</v>
      </c>
      <c r="AC11" s="9"/>
      <c r="AD11" s="9"/>
      <c r="AE11" s="5"/>
      <c r="AF11" s="6" t="str">
        <f t="shared" si="27"/>
        <v>S</v>
      </c>
      <c r="AG11" s="7">
        <f t="shared" si="34"/>
        <v>46207</v>
      </c>
      <c r="AH11" s="9"/>
      <c r="AI11" s="9"/>
      <c r="AJ11" s="5"/>
      <c r="AK11" s="6" t="str">
        <f t="shared" si="28"/>
        <v>M</v>
      </c>
      <c r="AL11" s="7">
        <f t="shared" si="34"/>
        <v>46238</v>
      </c>
      <c r="AM11" s="9"/>
      <c r="AN11" s="9"/>
      <c r="AO11" s="5"/>
      <c r="AP11" s="6" t="str">
        <f t="shared" si="29"/>
        <v>V</v>
      </c>
      <c r="AQ11" s="7">
        <f t="shared" si="34"/>
        <v>46269</v>
      </c>
      <c r="AR11" s="9"/>
      <c r="AS11" s="9"/>
      <c r="AT11" s="5"/>
      <c r="AU11" s="6" t="str">
        <f t="shared" si="30"/>
        <v>D</v>
      </c>
      <c r="AV11" s="7">
        <f t="shared" si="34"/>
        <v>46299</v>
      </c>
      <c r="AW11" s="9"/>
      <c r="AX11" s="9"/>
      <c r="AY11" s="5"/>
      <c r="AZ11" s="6" t="str">
        <f t="shared" si="31"/>
        <v>M</v>
      </c>
      <c r="BA11" s="7">
        <f t="shared" si="34"/>
        <v>46330</v>
      </c>
      <c r="BB11" s="9"/>
      <c r="BC11" s="9"/>
      <c r="BD11" s="5"/>
      <c r="BE11" s="6" t="str">
        <f t="shared" si="32"/>
        <v>V</v>
      </c>
      <c r="BF11" s="7">
        <f t="shared" si="34"/>
        <v>46360</v>
      </c>
      <c r="BG11" s="9"/>
      <c r="BH11" s="9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</row>
    <row r="12" spans="1:322" ht="17.25" customHeight="1" x14ac:dyDescent="0.2">
      <c r="A12" s="5"/>
      <c r="B12" s="6" t="str">
        <f t="shared" si="33"/>
        <v>L</v>
      </c>
      <c r="C12" s="7">
        <f t="shared" si="35"/>
        <v>46027</v>
      </c>
      <c r="D12" s="9"/>
      <c r="E12" s="9"/>
      <c r="F12" s="5"/>
      <c r="G12" s="6" t="str">
        <f t="shared" si="22"/>
        <v>J</v>
      </c>
      <c r="H12" s="7">
        <f t="shared" si="34"/>
        <v>46058</v>
      </c>
      <c r="I12" s="9"/>
      <c r="J12" s="9"/>
      <c r="K12" s="5"/>
      <c r="L12" s="6" t="str">
        <f t="shared" si="23"/>
        <v>J</v>
      </c>
      <c r="M12" s="7">
        <f t="shared" si="34"/>
        <v>46086</v>
      </c>
      <c r="N12" s="9"/>
      <c r="O12" s="9"/>
      <c r="P12" s="5"/>
      <c r="Q12" s="6" t="str">
        <f t="shared" si="24"/>
        <v>D</v>
      </c>
      <c r="R12" s="7">
        <f t="shared" si="34"/>
        <v>46117</v>
      </c>
      <c r="S12" s="9"/>
      <c r="T12" s="9"/>
      <c r="U12" s="5"/>
      <c r="V12" s="6" t="str">
        <f t="shared" si="25"/>
        <v>M</v>
      </c>
      <c r="W12" s="7">
        <f t="shared" si="34"/>
        <v>46147</v>
      </c>
      <c r="X12" s="9"/>
      <c r="Y12" s="9"/>
      <c r="Z12" s="5"/>
      <c r="AA12" s="6" t="str">
        <f t="shared" si="26"/>
        <v>V</v>
      </c>
      <c r="AB12" s="7">
        <f t="shared" si="34"/>
        <v>46178</v>
      </c>
      <c r="AC12" s="9"/>
      <c r="AD12" s="9"/>
      <c r="AE12" s="5"/>
      <c r="AF12" s="6" t="str">
        <f t="shared" si="27"/>
        <v>D</v>
      </c>
      <c r="AG12" s="7">
        <f t="shared" si="34"/>
        <v>46208</v>
      </c>
      <c r="AH12" s="9"/>
      <c r="AI12" s="9"/>
      <c r="AJ12" s="5"/>
      <c r="AK12" s="6" t="str">
        <f t="shared" si="28"/>
        <v>M</v>
      </c>
      <c r="AL12" s="7">
        <f t="shared" si="34"/>
        <v>46239</v>
      </c>
      <c r="AM12" s="9"/>
      <c r="AN12" s="9"/>
      <c r="AO12" s="5"/>
      <c r="AP12" s="6" t="str">
        <f t="shared" si="29"/>
        <v>S</v>
      </c>
      <c r="AQ12" s="7">
        <f t="shared" si="34"/>
        <v>46270</v>
      </c>
      <c r="AR12" s="9"/>
      <c r="AS12" s="9"/>
      <c r="AT12" s="5"/>
      <c r="AU12" s="6" t="str">
        <f t="shared" si="30"/>
        <v>L</v>
      </c>
      <c r="AV12" s="7">
        <f t="shared" si="34"/>
        <v>46300</v>
      </c>
      <c r="AW12" s="9"/>
      <c r="AX12" s="9"/>
      <c r="AY12" s="5"/>
      <c r="AZ12" s="6" t="str">
        <f t="shared" si="31"/>
        <v>J</v>
      </c>
      <c r="BA12" s="7">
        <f t="shared" si="34"/>
        <v>46331</v>
      </c>
      <c r="BB12" s="9"/>
      <c r="BC12" s="9"/>
      <c r="BD12" s="5"/>
      <c r="BE12" s="6" t="str">
        <f t="shared" si="32"/>
        <v>S</v>
      </c>
      <c r="BF12" s="7">
        <f t="shared" si="34"/>
        <v>46361</v>
      </c>
      <c r="BG12" s="9"/>
      <c r="BH12" s="9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</row>
    <row r="13" spans="1:322" ht="17.25" customHeight="1" x14ac:dyDescent="0.2">
      <c r="A13" s="5"/>
      <c r="B13" s="6" t="str">
        <f t="shared" si="33"/>
        <v>M</v>
      </c>
      <c r="C13" s="7">
        <f t="shared" si="35"/>
        <v>46028</v>
      </c>
      <c r="D13" s="9"/>
      <c r="E13" s="9"/>
      <c r="F13" s="5"/>
      <c r="G13" s="6" t="str">
        <f t="shared" si="22"/>
        <v>V</v>
      </c>
      <c r="H13" s="7">
        <f t="shared" si="34"/>
        <v>46059</v>
      </c>
      <c r="I13" s="9"/>
      <c r="J13" s="9"/>
      <c r="K13" s="5"/>
      <c r="L13" s="6" t="str">
        <f t="shared" si="23"/>
        <v>V</v>
      </c>
      <c r="M13" s="7">
        <f t="shared" si="34"/>
        <v>46087</v>
      </c>
      <c r="N13" s="9"/>
      <c r="O13" s="9"/>
      <c r="P13" s="5"/>
      <c r="Q13" s="6" t="str">
        <f t="shared" si="24"/>
        <v>L</v>
      </c>
      <c r="R13" s="7">
        <f t="shared" si="34"/>
        <v>46118</v>
      </c>
      <c r="S13" s="9"/>
      <c r="T13" s="9"/>
      <c r="U13" s="5"/>
      <c r="V13" s="6" t="str">
        <f t="shared" si="25"/>
        <v>M</v>
      </c>
      <c r="W13" s="7">
        <f t="shared" si="34"/>
        <v>46148</v>
      </c>
      <c r="X13" s="9"/>
      <c r="Y13" s="9"/>
      <c r="Z13" s="5"/>
      <c r="AA13" s="6" t="str">
        <f t="shared" si="26"/>
        <v>S</v>
      </c>
      <c r="AB13" s="7">
        <f t="shared" si="34"/>
        <v>46179</v>
      </c>
      <c r="AC13" s="9"/>
      <c r="AD13" s="9"/>
      <c r="AE13" s="5"/>
      <c r="AF13" s="6" t="str">
        <f t="shared" si="27"/>
        <v>L</v>
      </c>
      <c r="AG13" s="7">
        <f t="shared" si="34"/>
        <v>46209</v>
      </c>
      <c r="AH13" s="9"/>
      <c r="AI13" s="9"/>
      <c r="AJ13" s="5"/>
      <c r="AK13" s="6" t="str">
        <f t="shared" si="28"/>
        <v>J</v>
      </c>
      <c r="AL13" s="7">
        <f t="shared" si="34"/>
        <v>46240</v>
      </c>
      <c r="AM13" s="9"/>
      <c r="AN13" s="9"/>
      <c r="AO13" s="5"/>
      <c r="AP13" s="6" t="str">
        <f t="shared" si="29"/>
        <v>D</v>
      </c>
      <c r="AQ13" s="7">
        <f t="shared" si="34"/>
        <v>46271</v>
      </c>
      <c r="AR13" s="9"/>
      <c r="AS13" s="9"/>
      <c r="AT13" s="5"/>
      <c r="AU13" s="6" t="str">
        <f t="shared" si="30"/>
        <v>M</v>
      </c>
      <c r="AV13" s="7">
        <f t="shared" si="34"/>
        <v>46301</v>
      </c>
      <c r="AW13" s="9"/>
      <c r="AX13" s="9"/>
      <c r="AY13" s="5"/>
      <c r="AZ13" s="6" t="str">
        <f t="shared" si="31"/>
        <v>V</v>
      </c>
      <c r="BA13" s="7">
        <f t="shared" si="34"/>
        <v>46332</v>
      </c>
      <c r="BB13" s="9"/>
      <c r="BC13" s="9"/>
      <c r="BD13" s="5"/>
      <c r="BE13" s="6" t="str">
        <f t="shared" si="32"/>
        <v>D</v>
      </c>
      <c r="BF13" s="7">
        <f t="shared" si="34"/>
        <v>46362</v>
      </c>
      <c r="BG13" s="9"/>
      <c r="BH13" s="9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</row>
    <row r="14" spans="1:322" ht="17.25" customHeight="1" x14ac:dyDescent="0.2">
      <c r="A14" s="5"/>
      <c r="B14" s="6" t="str">
        <f t="shared" si="33"/>
        <v>M</v>
      </c>
      <c r="C14" s="7">
        <f t="shared" si="35"/>
        <v>46029</v>
      </c>
      <c r="D14" s="9"/>
      <c r="E14" s="9"/>
      <c r="F14" s="5"/>
      <c r="G14" s="6" t="str">
        <f t="shared" si="22"/>
        <v>S</v>
      </c>
      <c r="H14" s="7">
        <f t="shared" si="34"/>
        <v>46060</v>
      </c>
      <c r="I14" s="9"/>
      <c r="J14" s="9"/>
      <c r="K14" s="5"/>
      <c r="L14" s="6" t="str">
        <f t="shared" si="23"/>
        <v>S</v>
      </c>
      <c r="M14" s="7">
        <f t="shared" si="34"/>
        <v>46088</v>
      </c>
      <c r="N14" s="9"/>
      <c r="O14" s="9"/>
      <c r="P14" s="5"/>
      <c r="Q14" s="6" t="str">
        <f t="shared" si="24"/>
        <v>M</v>
      </c>
      <c r="R14" s="7">
        <f t="shared" si="34"/>
        <v>46119</v>
      </c>
      <c r="S14" s="9"/>
      <c r="T14" s="9"/>
      <c r="U14" s="5"/>
      <c r="V14" s="6" t="str">
        <f t="shared" si="25"/>
        <v>J</v>
      </c>
      <c r="W14" s="7">
        <f t="shared" si="34"/>
        <v>46149</v>
      </c>
      <c r="X14" s="9"/>
      <c r="Y14" s="9"/>
      <c r="Z14" s="5"/>
      <c r="AA14" s="6" t="str">
        <f t="shared" si="26"/>
        <v>D</v>
      </c>
      <c r="AB14" s="7">
        <f t="shared" si="34"/>
        <v>46180</v>
      </c>
      <c r="AC14" s="9"/>
      <c r="AD14" s="9"/>
      <c r="AE14" s="5"/>
      <c r="AF14" s="6" t="str">
        <f t="shared" si="27"/>
        <v>M</v>
      </c>
      <c r="AG14" s="7">
        <f t="shared" si="34"/>
        <v>46210</v>
      </c>
      <c r="AH14" s="9"/>
      <c r="AI14" s="9"/>
      <c r="AJ14" s="5"/>
      <c r="AK14" s="6" t="str">
        <f t="shared" si="28"/>
        <v>V</v>
      </c>
      <c r="AL14" s="7">
        <f t="shared" si="34"/>
        <v>46241</v>
      </c>
      <c r="AM14" s="9"/>
      <c r="AN14" s="9"/>
      <c r="AO14" s="5"/>
      <c r="AP14" s="6" t="str">
        <f t="shared" si="29"/>
        <v>L</v>
      </c>
      <c r="AQ14" s="7">
        <f t="shared" si="34"/>
        <v>46272</v>
      </c>
      <c r="AR14" s="9"/>
      <c r="AS14" s="9"/>
      <c r="AT14" s="5"/>
      <c r="AU14" s="6" t="str">
        <f t="shared" si="30"/>
        <v>M</v>
      </c>
      <c r="AV14" s="7">
        <f t="shared" si="34"/>
        <v>46302</v>
      </c>
      <c r="AW14" s="9"/>
      <c r="AX14" s="9"/>
      <c r="AY14" s="5"/>
      <c r="AZ14" s="6" t="str">
        <f t="shared" si="31"/>
        <v>S</v>
      </c>
      <c r="BA14" s="7">
        <f t="shared" si="34"/>
        <v>46333</v>
      </c>
      <c r="BB14" s="9"/>
      <c r="BC14" s="9"/>
      <c r="BD14" s="5"/>
      <c r="BE14" s="6" t="str">
        <f t="shared" si="32"/>
        <v>L</v>
      </c>
      <c r="BF14" s="7">
        <f t="shared" si="34"/>
        <v>46363</v>
      </c>
      <c r="BG14" s="9"/>
      <c r="BH14" s="9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</row>
    <row r="15" spans="1:322" ht="17.25" customHeight="1" x14ac:dyDescent="0.2">
      <c r="A15" s="5"/>
      <c r="B15" s="6" t="str">
        <f t="shared" si="33"/>
        <v>J</v>
      </c>
      <c r="C15" s="7">
        <f t="shared" si="35"/>
        <v>46030</v>
      </c>
      <c r="D15" s="9"/>
      <c r="E15" s="9"/>
      <c r="F15" s="5"/>
      <c r="G15" s="6" t="str">
        <f t="shared" si="22"/>
        <v>D</v>
      </c>
      <c r="H15" s="7">
        <f t="shared" si="34"/>
        <v>46061</v>
      </c>
      <c r="I15" s="9"/>
      <c r="J15" s="9"/>
      <c r="K15" s="5"/>
      <c r="L15" s="6" t="str">
        <f t="shared" si="23"/>
        <v>D</v>
      </c>
      <c r="M15" s="7">
        <f t="shared" si="34"/>
        <v>46089</v>
      </c>
      <c r="N15" s="9"/>
      <c r="O15" s="9"/>
      <c r="P15" s="5"/>
      <c r="Q15" s="6" t="str">
        <f t="shared" si="24"/>
        <v>M</v>
      </c>
      <c r="R15" s="7">
        <f t="shared" si="34"/>
        <v>46120</v>
      </c>
      <c r="S15" s="9"/>
      <c r="T15" s="9"/>
      <c r="U15" s="5"/>
      <c r="V15" s="6" t="str">
        <f t="shared" si="25"/>
        <v>V</v>
      </c>
      <c r="W15" s="7">
        <f t="shared" si="34"/>
        <v>46150</v>
      </c>
      <c r="X15" s="9"/>
      <c r="Y15" s="9"/>
      <c r="Z15" s="5"/>
      <c r="AA15" s="6" t="str">
        <f t="shared" si="26"/>
        <v>L</v>
      </c>
      <c r="AB15" s="7">
        <f t="shared" si="34"/>
        <v>46181</v>
      </c>
      <c r="AC15" s="9"/>
      <c r="AD15" s="9"/>
      <c r="AE15" s="5"/>
      <c r="AF15" s="6" t="str">
        <f t="shared" si="27"/>
        <v>M</v>
      </c>
      <c r="AG15" s="7">
        <f t="shared" si="34"/>
        <v>46211</v>
      </c>
      <c r="AH15" s="9"/>
      <c r="AI15" s="9"/>
      <c r="AJ15" s="5"/>
      <c r="AK15" s="6" t="str">
        <f t="shared" si="28"/>
        <v>S</v>
      </c>
      <c r="AL15" s="7">
        <f t="shared" si="34"/>
        <v>46242</v>
      </c>
      <c r="AM15" s="9"/>
      <c r="AN15" s="9"/>
      <c r="AO15" s="5"/>
      <c r="AP15" s="6" t="str">
        <f t="shared" si="29"/>
        <v>M</v>
      </c>
      <c r="AQ15" s="7">
        <f t="shared" si="34"/>
        <v>46273</v>
      </c>
      <c r="AR15" s="9"/>
      <c r="AS15" s="9"/>
      <c r="AT15" s="5"/>
      <c r="AU15" s="6" t="str">
        <f t="shared" si="30"/>
        <v>J</v>
      </c>
      <c r="AV15" s="7">
        <f t="shared" si="34"/>
        <v>46303</v>
      </c>
      <c r="AW15" s="9"/>
      <c r="AX15" s="9"/>
      <c r="AY15" s="5"/>
      <c r="AZ15" s="6" t="str">
        <f t="shared" si="31"/>
        <v>D</v>
      </c>
      <c r="BA15" s="7">
        <f t="shared" si="34"/>
        <v>46334</v>
      </c>
      <c r="BB15" s="9"/>
      <c r="BC15" s="9"/>
      <c r="BD15" s="5"/>
      <c r="BE15" s="6" t="str">
        <f t="shared" si="32"/>
        <v>M</v>
      </c>
      <c r="BF15" s="7">
        <f t="shared" si="34"/>
        <v>46364</v>
      </c>
      <c r="BG15" s="9"/>
      <c r="BH15" s="9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</row>
    <row r="16" spans="1:322" ht="17.25" customHeight="1" x14ac:dyDescent="0.2">
      <c r="A16" s="5"/>
      <c r="B16" s="6" t="str">
        <f t="shared" si="33"/>
        <v>V</v>
      </c>
      <c r="C16" s="7">
        <f t="shared" si="35"/>
        <v>46031</v>
      </c>
      <c r="D16" s="9"/>
      <c r="E16" s="9"/>
      <c r="F16" s="5"/>
      <c r="G16" s="6" t="str">
        <f t="shared" si="22"/>
        <v>L</v>
      </c>
      <c r="H16" s="7">
        <f t="shared" si="34"/>
        <v>46062</v>
      </c>
      <c r="I16" s="9"/>
      <c r="J16" s="9"/>
      <c r="K16" s="5"/>
      <c r="L16" s="6" t="str">
        <f t="shared" si="23"/>
        <v>L</v>
      </c>
      <c r="M16" s="7">
        <f t="shared" si="34"/>
        <v>46090</v>
      </c>
      <c r="N16" s="9"/>
      <c r="O16" s="9"/>
      <c r="P16" s="5"/>
      <c r="Q16" s="6" t="str">
        <f t="shared" si="24"/>
        <v>J</v>
      </c>
      <c r="R16" s="7">
        <f t="shared" si="34"/>
        <v>46121</v>
      </c>
      <c r="S16" s="9"/>
      <c r="T16" s="9"/>
      <c r="U16" s="5"/>
      <c r="V16" s="6" t="str">
        <f t="shared" si="25"/>
        <v>S</v>
      </c>
      <c r="W16" s="7">
        <f t="shared" si="34"/>
        <v>46151</v>
      </c>
      <c r="X16" s="9"/>
      <c r="Y16" s="9"/>
      <c r="Z16" s="5"/>
      <c r="AA16" s="6" t="str">
        <f t="shared" si="26"/>
        <v>M</v>
      </c>
      <c r="AB16" s="7">
        <f t="shared" si="34"/>
        <v>46182</v>
      </c>
      <c r="AC16" s="9"/>
      <c r="AD16" s="9"/>
      <c r="AE16" s="5"/>
      <c r="AF16" s="6" t="str">
        <f t="shared" si="27"/>
        <v>J</v>
      </c>
      <c r="AG16" s="7">
        <f t="shared" si="34"/>
        <v>46212</v>
      </c>
      <c r="AH16" s="9"/>
      <c r="AI16" s="9"/>
      <c r="AJ16" s="5"/>
      <c r="AK16" s="6" t="str">
        <f t="shared" si="28"/>
        <v>D</v>
      </c>
      <c r="AL16" s="7">
        <f t="shared" si="34"/>
        <v>46243</v>
      </c>
      <c r="AM16" s="9"/>
      <c r="AN16" s="9"/>
      <c r="AO16" s="5"/>
      <c r="AP16" s="6" t="str">
        <f t="shared" si="29"/>
        <v>M</v>
      </c>
      <c r="AQ16" s="7">
        <f t="shared" si="34"/>
        <v>46274</v>
      </c>
      <c r="AR16" s="9"/>
      <c r="AS16" s="9"/>
      <c r="AT16" s="5"/>
      <c r="AU16" s="6" t="str">
        <f t="shared" si="30"/>
        <v>V</v>
      </c>
      <c r="AV16" s="7">
        <f t="shared" si="34"/>
        <v>46304</v>
      </c>
      <c r="AW16" s="9"/>
      <c r="AX16" s="9"/>
      <c r="AY16" s="5"/>
      <c r="AZ16" s="6" t="str">
        <f t="shared" si="31"/>
        <v>L</v>
      </c>
      <c r="BA16" s="7">
        <f t="shared" si="34"/>
        <v>46335</v>
      </c>
      <c r="BB16" s="9"/>
      <c r="BC16" s="9"/>
      <c r="BD16" s="5"/>
      <c r="BE16" s="6" t="str">
        <f t="shared" si="32"/>
        <v>M</v>
      </c>
      <c r="BF16" s="7">
        <f t="shared" si="34"/>
        <v>46365</v>
      </c>
      <c r="BG16" s="9"/>
      <c r="BH16" s="9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</row>
    <row r="17" spans="1:322" ht="17.25" customHeight="1" x14ac:dyDescent="0.2">
      <c r="A17" s="5"/>
      <c r="B17" s="6" t="str">
        <f t="shared" si="33"/>
        <v>S</v>
      </c>
      <c r="C17" s="7">
        <f t="shared" si="35"/>
        <v>46032</v>
      </c>
      <c r="D17" s="9"/>
      <c r="E17" s="9"/>
      <c r="F17" s="5"/>
      <c r="G17" s="6" t="str">
        <f t="shared" si="22"/>
        <v>M</v>
      </c>
      <c r="H17" s="7">
        <f t="shared" si="34"/>
        <v>46063</v>
      </c>
      <c r="I17" s="9"/>
      <c r="J17" s="9"/>
      <c r="K17" s="5"/>
      <c r="L17" s="6" t="str">
        <f t="shared" si="23"/>
        <v>M</v>
      </c>
      <c r="M17" s="7">
        <f t="shared" si="34"/>
        <v>46091</v>
      </c>
      <c r="N17" s="9"/>
      <c r="O17" s="9"/>
      <c r="P17" s="5"/>
      <c r="Q17" s="6" t="str">
        <f t="shared" si="24"/>
        <v>V</v>
      </c>
      <c r="R17" s="7">
        <f t="shared" si="34"/>
        <v>46122</v>
      </c>
      <c r="S17" s="9"/>
      <c r="T17" s="9"/>
      <c r="U17" s="5"/>
      <c r="V17" s="6" t="str">
        <f t="shared" si="25"/>
        <v>D</v>
      </c>
      <c r="W17" s="7">
        <f t="shared" si="34"/>
        <v>46152</v>
      </c>
      <c r="X17" s="9"/>
      <c r="Y17" s="9"/>
      <c r="Z17" s="5"/>
      <c r="AA17" s="6" t="str">
        <f t="shared" si="26"/>
        <v>M</v>
      </c>
      <c r="AB17" s="7">
        <f t="shared" si="34"/>
        <v>46183</v>
      </c>
      <c r="AC17" s="9"/>
      <c r="AD17" s="9"/>
      <c r="AE17" s="5"/>
      <c r="AF17" s="6" t="str">
        <f t="shared" si="27"/>
        <v>V</v>
      </c>
      <c r="AG17" s="7">
        <f t="shared" si="34"/>
        <v>46213</v>
      </c>
      <c r="AH17" s="9"/>
      <c r="AI17" s="9"/>
      <c r="AJ17" s="5"/>
      <c r="AK17" s="6" t="str">
        <f t="shared" si="28"/>
        <v>L</v>
      </c>
      <c r="AL17" s="7">
        <f t="shared" si="34"/>
        <v>46244</v>
      </c>
      <c r="AM17" s="9"/>
      <c r="AN17" s="9"/>
      <c r="AO17" s="5"/>
      <c r="AP17" s="6" t="str">
        <f t="shared" si="29"/>
        <v>J</v>
      </c>
      <c r="AQ17" s="7">
        <f t="shared" si="34"/>
        <v>46275</v>
      </c>
      <c r="AR17" s="9"/>
      <c r="AS17" s="9"/>
      <c r="AT17" s="5"/>
      <c r="AU17" s="6" t="str">
        <f t="shared" si="30"/>
        <v>S</v>
      </c>
      <c r="AV17" s="7">
        <f t="shared" si="34"/>
        <v>46305</v>
      </c>
      <c r="AW17" s="9"/>
      <c r="AX17" s="9"/>
      <c r="AY17" s="5"/>
      <c r="AZ17" s="6" t="str">
        <f t="shared" si="31"/>
        <v>M</v>
      </c>
      <c r="BA17" s="7">
        <f t="shared" si="34"/>
        <v>46336</v>
      </c>
      <c r="BB17" s="9"/>
      <c r="BC17" s="9"/>
      <c r="BD17" s="5"/>
      <c r="BE17" s="6" t="str">
        <f t="shared" si="32"/>
        <v>J</v>
      </c>
      <c r="BF17" s="7">
        <f t="shared" si="34"/>
        <v>46366</v>
      </c>
      <c r="BG17" s="9"/>
      <c r="BH17" s="9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</row>
    <row r="18" spans="1:322" ht="17.25" customHeight="1" x14ac:dyDescent="0.2">
      <c r="A18" s="5"/>
      <c r="B18" s="6" t="str">
        <f t="shared" si="33"/>
        <v>D</v>
      </c>
      <c r="C18" s="7">
        <f t="shared" si="35"/>
        <v>46033</v>
      </c>
      <c r="D18" s="9"/>
      <c r="E18" s="9"/>
      <c r="F18" s="5"/>
      <c r="G18" s="6" t="str">
        <f t="shared" si="22"/>
        <v>M</v>
      </c>
      <c r="H18" s="7">
        <f t="shared" si="34"/>
        <v>46064</v>
      </c>
      <c r="I18" s="9"/>
      <c r="J18" s="9"/>
      <c r="K18" s="5"/>
      <c r="L18" s="6" t="str">
        <f t="shared" si="23"/>
        <v>M</v>
      </c>
      <c r="M18" s="7">
        <f t="shared" si="34"/>
        <v>46092</v>
      </c>
      <c r="N18" s="9"/>
      <c r="O18" s="9"/>
      <c r="P18" s="5"/>
      <c r="Q18" s="6" t="str">
        <f t="shared" si="24"/>
        <v>S</v>
      </c>
      <c r="R18" s="7">
        <f t="shared" si="34"/>
        <v>46123</v>
      </c>
      <c r="S18" s="9"/>
      <c r="T18" s="9"/>
      <c r="U18" s="5"/>
      <c r="V18" s="6" t="str">
        <f t="shared" si="25"/>
        <v>L</v>
      </c>
      <c r="W18" s="7">
        <f t="shared" si="34"/>
        <v>46153</v>
      </c>
      <c r="X18" s="9"/>
      <c r="Y18" s="9"/>
      <c r="Z18" s="5"/>
      <c r="AA18" s="6" t="str">
        <f t="shared" si="26"/>
        <v>J</v>
      </c>
      <c r="AB18" s="7">
        <f t="shared" si="34"/>
        <v>46184</v>
      </c>
      <c r="AC18" s="9"/>
      <c r="AD18" s="9"/>
      <c r="AE18" s="5"/>
      <c r="AF18" s="6" t="str">
        <f t="shared" si="27"/>
        <v>S</v>
      </c>
      <c r="AG18" s="7">
        <f t="shared" si="34"/>
        <v>46214</v>
      </c>
      <c r="AH18" s="9"/>
      <c r="AI18" s="9"/>
      <c r="AJ18" s="5"/>
      <c r="AK18" s="6" t="str">
        <f t="shared" si="28"/>
        <v>M</v>
      </c>
      <c r="AL18" s="7">
        <f t="shared" si="34"/>
        <v>46245</v>
      </c>
      <c r="AM18" s="9"/>
      <c r="AN18" s="9"/>
      <c r="AO18" s="5"/>
      <c r="AP18" s="6" t="str">
        <f t="shared" si="29"/>
        <v>V</v>
      </c>
      <c r="AQ18" s="7">
        <f t="shared" si="34"/>
        <v>46276</v>
      </c>
      <c r="AR18" s="9"/>
      <c r="AS18" s="9"/>
      <c r="AT18" s="5"/>
      <c r="AU18" s="6" t="str">
        <f t="shared" si="30"/>
        <v>D</v>
      </c>
      <c r="AV18" s="7">
        <f t="shared" si="34"/>
        <v>46306</v>
      </c>
      <c r="AW18" s="9"/>
      <c r="AX18" s="9"/>
      <c r="AY18" s="5"/>
      <c r="AZ18" s="6" t="str">
        <f t="shared" si="31"/>
        <v>M</v>
      </c>
      <c r="BA18" s="7">
        <f t="shared" si="34"/>
        <v>46337</v>
      </c>
      <c r="BB18" s="9"/>
      <c r="BC18" s="9"/>
      <c r="BD18" s="5"/>
      <c r="BE18" s="6" t="str">
        <f t="shared" si="32"/>
        <v>V</v>
      </c>
      <c r="BF18" s="7">
        <f t="shared" si="34"/>
        <v>46367</v>
      </c>
      <c r="BG18" s="9"/>
      <c r="BH18" s="9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</row>
    <row r="19" spans="1:322" ht="17.25" customHeight="1" x14ac:dyDescent="0.2">
      <c r="A19" s="5"/>
      <c r="B19" s="6" t="str">
        <f t="shared" si="33"/>
        <v>L</v>
      </c>
      <c r="C19" s="7">
        <f t="shared" si="35"/>
        <v>46034</v>
      </c>
      <c r="D19" s="9"/>
      <c r="E19" s="9"/>
      <c r="F19" s="5"/>
      <c r="G19" s="6" t="str">
        <f t="shared" si="22"/>
        <v>J</v>
      </c>
      <c r="H19" s="7">
        <f t="shared" si="34"/>
        <v>46065</v>
      </c>
      <c r="I19" s="9"/>
      <c r="J19" s="9"/>
      <c r="K19" s="5"/>
      <c r="L19" s="6" t="str">
        <f t="shared" si="23"/>
        <v>J</v>
      </c>
      <c r="M19" s="7">
        <f t="shared" si="34"/>
        <v>46093</v>
      </c>
      <c r="N19" s="9"/>
      <c r="O19" s="9"/>
      <c r="P19" s="5"/>
      <c r="Q19" s="6" t="str">
        <f t="shared" si="24"/>
        <v>D</v>
      </c>
      <c r="R19" s="7">
        <f t="shared" si="34"/>
        <v>46124</v>
      </c>
      <c r="S19" s="9"/>
      <c r="T19" s="9"/>
      <c r="U19" s="5"/>
      <c r="V19" s="6" t="str">
        <f t="shared" si="25"/>
        <v>M</v>
      </c>
      <c r="W19" s="7">
        <f t="shared" si="34"/>
        <v>46154</v>
      </c>
      <c r="X19" s="9"/>
      <c r="Y19" s="9"/>
      <c r="Z19" s="5"/>
      <c r="AA19" s="6" t="str">
        <f t="shared" si="26"/>
        <v>V</v>
      </c>
      <c r="AB19" s="7">
        <f t="shared" si="34"/>
        <v>46185</v>
      </c>
      <c r="AC19" s="9"/>
      <c r="AD19" s="9"/>
      <c r="AE19" s="5"/>
      <c r="AF19" s="6" t="str">
        <f t="shared" si="27"/>
        <v>D</v>
      </c>
      <c r="AG19" s="7">
        <f t="shared" si="34"/>
        <v>46215</v>
      </c>
      <c r="AH19" s="9"/>
      <c r="AI19" s="9"/>
      <c r="AJ19" s="5"/>
      <c r="AK19" s="6" t="str">
        <f t="shared" si="28"/>
        <v>M</v>
      </c>
      <c r="AL19" s="7">
        <f t="shared" si="34"/>
        <v>46246</v>
      </c>
      <c r="AM19" s="9"/>
      <c r="AN19" s="9"/>
      <c r="AO19" s="5"/>
      <c r="AP19" s="6" t="str">
        <f t="shared" si="29"/>
        <v>S</v>
      </c>
      <c r="AQ19" s="7">
        <f t="shared" si="34"/>
        <v>46277</v>
      </c>
      <c r="AR19" s="9"/>
      <c r="AS19" s="9"/>
      <c r="AT19" s="5"/>
      <c r="AU19" s="6" t="str">
        <f t="shared" si="30"/>
        <v>L</v>
      </c>
      <c r="AV19" s="7">
        <f t="shared" si="34"/>
        <v>46307</v>
      </c>
      <c r="AW19" s="9"/>
      <c r="AX19" s="9"/>
      <c r="AY19" s="5"/>
      <c r="AZ19" s="6" t="str">
        <f t="shared" si="31"/>
        <v>J</v>
      </c>
      <c r="BA19" s="7">
        <f t="shared" si="34"/>
        <v>46338</v>
      </c>
      <c r="BB19" s="9"/>
      <c r="BC19" s="9"/>
      <c r="BD19" s="5"/>
      <c r="BE19" s="6" t="str">
        <f t="shared" si="32"/>
        <v>S</v>
      </c>
      <c r="BF19" s="7">
        <f t="shared" si="34"/>
        <v>46368</v>
      </c>
      <c r="BG19" s="9"/>
      <c r="BH19" s="9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</row>
    <row r="20" spans="1:322" ht="17.25" customHeight="1" x14ac:dyDescent="0.2">
      <c r="A20" s="5"/>
      <c r="B20" s="6" t="str">
        <f t="shared" si="33"/>
        <v>M</v>
      </c>
      <c r="C20" s="7">
        <f t="shared" si="35"/>
        <v>46035</v>
      </c>
      <c r="D20" s="9"/>
      <c r="E20" s="9"/>
      <c r="F20" s="5"/>
      <c r="G20" s="6" t="str">
        <f t="shared" si="22"/>
        <v>V</v>
      </c>
      <c r="H20" s="7">
        <f t="shared" si="34"/>
        <v>46066</v>
      </c>
      <c r="I20" s="9"/>
      <c r="J20" s="9"/>
      <c r="K20" s="5"/>
      <c r="L20" s="6" t="str">
        <f t="shared" si="23"/>
        <v>V</v>
      </c>
      <c r="M20" s="7">
        <f t="shared" si="34"/>
        <v>46094</v>
      </c>
      <c r="N20" s="9"/>
      <c r="O20" s="9"/>
      <c r="P20" s="5"/>
      <c r="Q20" s="6" t="str">
        <f t="shared" si="24"/>
        <v>L</v>
      </c>
      <c r="R20" s="7">
        <f t="shared" si="34"/>
        <v>46125</v>
      </c>
      <c r="S20" s="9"/>
      <c r="T20" s="9"/>
      <c r="U20" s="5"/>
      <c r="V20" s="6" t="str">
        <f t="shared" si="25"/>
        <v>M</v>
      </c>
      <c r="W20" s="7">
        <f t="shared" si="34"/>
        <v>46155</v>
      </c>
      <c r="X20" s="9"/>
      <c r="Y20" s="9"/>
      <c r="Z20" s="5"/>
      <c r="AA20" s="6" t="str">
        <f t="shared" si="26"/>
        <v>S</v>
      </c>
      <c r="AB20" s="7">
        <f t="shared" si="34"/>
        <v>46186</v>
      </c>
      <c r="AC20" s="9"/>
      <c r="AD20" s="9"/>
      <c r="AE20" s="5"/>
      <c r="AF20" s="6" t="str">
        <f t="shared" si="27"/>
        <v>L</v>
      </c>
      <c r="AG20" s="7">
        <f t="shared" si="34"/>
        <v>46216</v>
      </c>
      <c r="AH20" s="9"/>
      <c r="AI20" s="9"/>
      <c r="AJ20" s="5"/>
      <c r="AK20" s="6" t="str">
        <f t="shared" si="28"/>
        <v>J</v>
      </c>
      <c r="AL20" s="7">
        <f t="shared" si="34"/>
        <v>46247</v>
      </c>
      <c r="AM20" s="9"/>
      <c r="AN20" s="9"/>
      <c r="AO20" s="5"/>
      <c r="AP20" s="6" t="str">
        <f t="shared" si="29"/>
        <v>D</v>
      </c>
      <c r="AQ20" s="7">
        <f t="shared" si="34"/>
        <v>46278</v>
      </c>
      <c r="AR20" s="9"/>
      <c r="AS20" s="9"/>
      <c r="AT20" s="5"/>
      <c r="AU20" s="6" t="str">
        <f t="shared" si="30"/>
        <v>M</v>
      </c>
      <c r="AV20" s="7">
        <f t="shared" si="34"/>
        <v>46308</v>
      </c>
      <c r="AW20" s="9"/>
      <c r="AX20" s="9"/>
      <c r="AY20" s="5"/>
      <c r="AZ20" s="6" t="str">
        <f t="shared" si="31"/>
        <v>V</v>
      </c>
      <c r="BA20" s="7">
        <f t="shared" si="34"/>
        <v>46339</v>
      </c>
      <c r="BB20" s="9"/>
      <c r="BC20" s="9"/>
      <c r="BD20" s="5"/>
      <c r="BE20" s="6" t="str">
        <f t="shared" si="32"/>
        <v>D</v>
      </c>
      <c r="BF20" s="7">
        <f t="shared" si="34"/>
        <v>46369</v>
      </c>
      <c r="BG20" s="9"/>
      <c r="BH20" s="9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</row>
    <row r="21" spans="1:322" ht="17.25" customHeight="1" x14ac:dyDescent="0.2">
      <c r="A21" s="5"/>
      <c r="B21" s="6" t="str">
        <f t="shared" si="33"/>
        <v>M</v>
      </c>
      <c r="C21" s="7">
        <f t="shared" si="35"/>
        <v>46036</v>
      </c>
      <c r="D21" s="9"/>
      <c r="E21" s="9"/>
      <c r="F21" s="5"/>
      <c r="G21" s="6" t="str">
        <f t="shared" si="22"/>
        <v>S</v>
      </c>
      <c r="H21" s="7">
        <f t="shared" si="34"/>
        <v>46067</v>
      </c>
      <c r="I21" s="9"/>
      <c r="J21" s="9"/>
      <c r="K21" s="5"/>
      <c r="L21" s="6" t="str">
        <f t="shared" si="23"/>
        <v>S</v>
      </c>
      <c r="M21" s="7">
        <f t="shared" si="34"/>
        <v>46095</v>
      </c>
      <c r="N21" s="9"/>
      <c r="O21" s="9"/>
      <c r="P21" s="5"/>
      <c r="Q21" s="6" t="str">
        <f t="shared" si="24"/>
        <v>M</v>
      </c>
      <c r="R21" s="7">
        <f t="shared" si="34"/>
        <v>46126</v>
      </c>
      <c r="S21" s="9"/>
      <c r="T21" s="9"/>
      <c r="U21" s="5"/>
      <c r="V21" s="6" t="str">
        <f t="shared" si="25"/>
        <v>J</v>
      </c>
      <c r="W21" s="7">
        <f t="shared" si="34"/>
        <v>46156</v>
      </c>
      <c r="X21" s="9"/>
      <c r="Y21" s="9"/>
      <c r="Z21" s="5"/>
      <c r="AA21" s="6" t="str">
        <f t="shared" si="26"/>
        <v>D</v>
      </c>
      <c r="AB21" s="7">
        <f t="shared" si="34"/>
        <v>46187</v>
      </c>
      <c r="AC21" s="9"/>
      <c r="AD21" s="9"/>
      <c r="AE21" s="5"/>
      <c r="AF21" s="6" t="str">
        <f t="shared" si="27"/>
        <v>M</v>
      </c>
      <c r="AG21" s="7">
        <f t="shared" si="34"/>
        <v>46217</v>
      </c>
      <c r="AH21" s="9"/>
      <c r="AI21" s="9"/>
      <c r="AJ21" s="5"/>
      <c r="AK21" s="6" t="str">
        <f t="shared" si="28"/>
        <v>V</v>
      </c>
      <c r="AL21" s="7">
        <f t="shared" si="34"/>
        <v>46248</v>
      </c>
      <c r="AM21" s="9"/>
      <c r="AN21" s="9"/>
      <c r="AO21" s="5"/>
      <c r="AP21" s="6" t="str">
        <f t="shared" si="29"/>
        <v>L</v>
      </c>
      <c r="AQ21" s="7">
        <f t="shared" si="34"/>
        <v>46279</v>
      </c>
      <c r="AR21" s="9"/>
      <c r="AS21" s="9"/>
      <c r="AT21" s="5"/>
      <c r="AU21" s="6" t="str">
        <f t="shared" si="30"/>
        <v>M</v>
      </c>
      <c r="AV21" s="7">
        <f t="shared" si="34"/>
        <v>46309</v>
      </c>
      <c r="AW21" s="9"/>
      <c r="AX21" s="9"/>
      <c r="AY21" s="5"/>
      <c r="AZ21" s="6" t="str">
        <f t="shared" si="31"/>
        <v>S</v>
      </c>
      <c r="BA21" s="7">
        <f t="shared" si="34"/>
        <v>46340</v>
      </c>
      <c r="BB21" s="9"/>
      <c r="BC21" s="9"/>
      <c r="BD21" s="5"/>
      <c r="BE21" s="6" t="str">
        <f t="shared" si="32"/>
        <v>L</v>
      </c>
      <c r="BF21" s="7">
        <f t="shared" si="34"/>
        <v>46370</v>
      </c>
      <c r="BG21" s="9"/>
      <c r="BH21" s="9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</row>
    <row r="22" spans="1:322" ht="17.25" customHeight="1" x14ac:dyDescent="0.2">
      <c r="A22" s="5"/>
      <c r="B22" s="6" t="str">
        <f t="shared" si="33"/>
        <v>J</v>
      </c>
      <c r="C22" s="7">
        <f t="shared" si="35"/>
        <v>46037</v>
      </c>
      <c r="D22" s="9"/>
      <c r="E22" s="9"/>
      <c r="F22" s="5"/>
      <c r="G22" s="6" t="str">
        <f t="shared" si="22"/>
        <v>D</v>
      </c>
      <c r="H22" s="7">
        <f t="shared" si="34"/>
        <v>46068</v>
      </c>
      <c r="I22" s="9"/>
      <c r="J22" s="9"/>
      <c r="K22" s="5"/>
      <c r="L22" s="6" t="str">
        <f t="shared" si="23"/>
        <v>D</v>
      </c>
      <c r="M22" s="7">
        <f t="shared" si="34"/>
        <v>46096</v>
      </c>
      <c r="N22" s="9"/>
      <c r="O22" s="9"/>
      <c r="P22" s="5"/>
      <c r="Q22" s="6" t="str">
        <f t="shared" si="24"/>
        <v>M</v>
      </c>
      <c r="R22" s="7">
        <f t="shared" si="34"/>
        <v>46127</v>
      </c>
      <c r="S22" s="9"/>
      <c r="T22" s="9"/>
      <c r="U22" s="5"/>
      <c r="V22" s="6" t="str">
        <f t="shared" si="25"/>
        <v>V</v>
      </c>
      <c r="W22" s="7">
        <f t="shared" si="34"/>
        <v>46157</v>
      </c>
      <c r="X22" s="9"/>
      <c r="Y22" s="9"/>
      <c r="Z22" s="5"/>
      <c r="AA22" s="6" t="str">
        <f t="shared" si="26"/>
        <v>L</v>
      </c>
      <c r="AB22" s="7">
        <f t="shared" si="34"/>
        <v>46188</v>
      </c>
      <c r="AC22" s="9"/>
      <c r="AD22" s="9"/>
      <c r="AE22" s="5"/>
      <c r="AF22" s="6" t="str">
        <f t="shared" si="27"/>
        <v>M</v>
      </c>
      <c r="AG22" s="7">
        <f t="shared" si="34"/>
        <v>46218</v>
      </c>
      <c r="AH22" s="9"/>
      <c r="AI22" s="9"/>
      <c r="AJ22" s="5"/>
      <c r="AK22" s="6" t="str">
        <f t="shared" si="28"/>
        <v>S</v>
      </c>
      <c r="AL22" s="7">
        <f t="shared" si="34"/>
        <v>46249</v>
      </c>
      <c r="AM22" s="9"/>
      <c r="AN22" s="9"/>
      <c r="AO22" s="5"/>
      <c r="AP22" s="6" t="str">
        <f t="shared" si="29"/>
        <v>M</v>
      </c>
      <c r="AQ22" s="7">
        <f t="shared" si="34"/>
        <v>46280</v>
      </c>
      <c r="AR22" s="9"/>
      <c r="AS22" s="9"/>
      <c r="AT22" s="5"/>
      <c r="AU22" s="6" t="str">
        <f t="shared" si="30"/>
        <v>J</v>
      </c>
      <c r="AV22" s="7">
        <f t="shared" si="34"/>
        <v>46310</v>
      </c>
      <c r="AW22" s="9"/>
      <c r="AX22" s="9"/>
      <c r="AY22" s="5"/>
      <c r="AZ22" s="6" t="str">
        <f t="shared" si="31"/>
        <v>D</v>
      </c>
      <c r="BA22" s="7">
        <f t="shared" si="34"/>
        <v>46341</v>
      </c>
      <c r="BB22" s="9"/>
      <c r="BC22" s="9"/>
      <c r="BD22" s="5"/>
      <c r="BE22" s="6" t="str">
        <f t="shared" si="32"/>
        <v>M</v>
      </c>
      <c r="BF22" s="7">
        <f t="shared" si="34"/>
        <v>46371</v>
      </c>
      <c r="BG22" s="9"/>
      <c r="BH22" s="9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</row>
    <row r="23" spans="1:322" ht="17.25" customHeight="1" x14ac:dyDescent="0.2">
      <c r="A23" s="5"/>
      <c r="B23" s="6" t="str">
        <f t="shared" si="33"/>
        <v>V</v>
      </c>
      <c r="C23" s="7">
        <f t="shared" si="35"/>
        <v>46038</v>
      </c>
      <c r="D23" s="9"/>
      <c r="E23" s="9"/>
      <c r="F23" s="5"/>
      <c r="G23" s="6" t="str">
        <f t="shared" si="22"/>
        <v>L</v>
      </c>
      <c r="H23" s="7">
        <f t="shared" si="34"/>
        <v>46069</v>
      </c>
      <c r="I23" s="9"/>
      <c r="J23" s="9"/>
      <c r="K23" s="5"/>
      <c r="L23" s="6" t="str">
        <f t="shared" si="23"/>
        <v>L</v>
      </c>
      <c r="M23" s="7">
        <f t="shared" si="34"/>
        <v>46097</v>
      </c>
      <c r="N23" s="9"/>
      <c r="O23" s="9"/>
      <c r="P23" s="5"/>
      <c r="Q23" s="6" t="str">
        <f t="shared" si="24"/>
        <v>J</v>
      </c>
      <c r="R23" s="7">
        <f t="shared" si="34"/>
        <v>46128</v>
      </c>
      <c r="S23" s="9"/>
      <c r="T23" s="9"/>
      <c r="U23" s="5"/>
      <c r="V23" s="6" t="str">
        <f t="shared" si="25"/>
        <v>S</v>
      </c>
      <c r="W23" s="7">
        <f t="shared" si="34"/>
        <v>46158</v>
      </c>
      <c r="X23" s="9"/>
      <c r="Y23" s="9"/>
      <c r="Z23" s="5"/>
      <c r="AA23" s="6" t="str">
        <f t="shared" si="26"/>
        <v>M</v>
      </c>
      <c r="AB23" s="7">
        <f t="shared" si="34"/>
        <v>46189</v>
      </c>
      <c r="AC23" s="9"/>
      <c r="AD23" s="9"/>
      <c r="AE23" s="5"/>
      <c r="AF23" s="6" t="str">
        <f t="shared" si="27"/>
        <v>J</v>
      </c>
      <c r="AG23" s="7">
        <f t="shared" si="34"/>
        <v>46219</v>
      </c>
      <c r="AH23" s="9"/>
      <c r="AI23" s="9"/>
      <c r="AJ23" s="5"/>
      <c r="AK23" s="6" t="str">
        <f t="shared" si="28"/>
        <v>D</v>
      </c>
      <c r="AL23" s="7">
        <f t="shared" si="34"/>
        <v>46250</v>
      </c>
      <c r="AM23" s="9"/>
      <c r="AN23" s="9"/>
      <c r="AO23" s="5"/>
      <c r="AP23" s="6" t="str">
        <f t="shared" si="29"/>
        <v>M</v>
      </c>
      <c r="AQ23" s="7">
        <f t="shared" si="34"/>
        <v>46281</v>
      </c>
      <c r="AR23" s="9"/>
      <c r="AS23" s="9"/>
      <c r="AT23" s="5"/>
      <c r="AU23" s="6" t="str">
        <f t="shared" si="30"/>
        <v>V</v>
      </c>
      <c r="AV23" s="7">
        <f t="shared" si="34"/>
        <v>46311</v>
      </c>
      <c r="AW23" s="9"/>
      <c r="AX23" s="9"/>
      <c r="AY23" s="5"/>
      <c r="AZ23" s="6" t="str">
        <f t="shared" si="31"/>
        <v>L</v>
      </c>
      <c r="BA23" s="7">
        <f t="shared" si="34"/>
        <v>46342</v>
      </c>
      <c r="BB23" s="9"/>
      <c r="BC23" s="9"/>
      <c r="BD23" s="5"/>
      <c r="BE23" s="6" t="str">
        <f t="shared" si="32"/>
        <v>M</v>
      </c>
      <c r="BF23" s="7">
        <f t="shared" si="34"/>
        <v>46372</v>
      </c>
      <c r="BG23" s="9"/>
      <c r="BH23" s="9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</row>
    <row r="24" spans="1:322" ht="17.25" customHeight="1" x14ac:dyDescent="0.2">
      <c r="A24" s="5"/>
      <c r="B24" s="6" t="str">
        <f t="shared" si="33"/>
        <v>S</v>
      </c>
      <c r="C24" s="7">
        <f t="shared" si="35"/>
        <v>46039</v>
      </c>
      <c r="D24" s="9"/>
      <c r="E24" s="9"/>
      <c r="F24" s="5"/>
      <c r="G24" s="6" t="str">
        <f t="shared" ref="G24:G38" si="36">IF(H24&lt;&gt;"",UPPER(LEFT(TEXT(H24,"jjj"))),"")</f>
        <v>M</v>
      </c>
      <c r="H24" s="7">
        <f t="shared" si="34"/>
        <v>46070</v>
      </c>
      <c r="I24" s="9"/>
      <c r="J24" s="9"/>
      <c r="K24" s="5"/>
      <c r="L24" s="6" t="str">
        <f t="shared" ref="L24:L38" si="37">IF(M24&lt;&gt;"",UPPER(LEFT(TEXT(M24,"jjj"))),"")</f>
        <v>M</v>
      </c>
      <c r="M24" s="7">
        <f t="shared" si="34"/>
        <v>46098</v>
      </c>
      <c r="N24" s="9"/>
      <c r="O24" s="9"/>
      <c r="P24" s="5"/>
      <c r="Q24" s="6" t="str">
        <f t="shared" ref="Q24:Q38" si="38">IF(R24&lt;&gt;"",UPPER(LEFT(TEXT(R24,"jjj"))),"")</f>
        <v>V</v>
      </c>
      <c r="R24" s="7">
        <f t="shared" si="34"/>
        <v>46129</v>
      </c>
      <c r="S24" s="9"/>
      <c r="T24" s="9"/>
      <c r="U24" s="5"/>
      <c r="V24" s="6" t="str">
        <f t="shared" ref="V24:V38" si="39">IF(W24&lt;&gt;"",UPPER(LEFT(TEXT(W24,"jjj"))),"")</f>
        <v>D</v>
      </c>
      <c r="W24" s="7">
        <f t="shared" si="34"/>
        <v>46159</v>
      </c>
      <c r="X24" s="9"/>
      <c r="Y24" s="9"/>
      <c r="Z24" s="5"/>
      <c r="AA24" s="6" t="str">
        <f t="shared" ref="AA24:AA38" si="40">IF(AB24&lt;&gt;"",UPPER(LEFT(TEXT(AB24,"jjj"))),"")</f>
        <v>M</v>
      </c>
      <c r="AB24" s="7">
        <f t="shared" si="34"/>
        <v>46190</v>
      </c>
      <c r="AC24" s="9"/>
      <c r="AD24" s="9"/>
      <c r="AE24" s="5"/>
      <c r="AF24" s="6" t="str">
        <f t="shared" ref="AF24:AF38" si="41">IF(AG24&lt;&gt;"",UPPER(LEFT(TEXT(AG24,"jjj"))),"")</f>
        <v>V</v>
      </c>
      <c r="AG24" s="7">
        <f t="shared" si="34"/>
        <v>46220</v>
      </c>
      <c r="AH24" s="9"/>
      <c r="AI24" s="9"/>
      <c r="AJ24" s="5"/>
      <c r="AK24" s="6" t="str">
        <f t="shared" ref="AK24:AK38" si="42">IF(AL24&lt;&gt;"",UPPER(LEFT(TEXT(AL24,"jjj"))),"")</f>
        <v>L</v>
      </c>
      <c r="AL24" s="7">
        <f t="shared" si="34"/>
        <v>46251</v>
      </c>
      <c r="AM24" s="9"/>
      <c r="AN24" s="9"/>
      <c r="AO24" s="5"/>
      <c r="AP24" s="6" t="str">
        <f t="shared" ref="AP24:AP38" si="43">IF(AQ24&lt;&gt;"",UPPER(LEFT(TEXT(AQ24,"jjj"))),"")</f>
        <v>J</v>
      </c>
      <c r="AQ24" s="7">
        <f t="shared" si="34"/>
        <v>46282</v>
      </c>
      <c r="AR24" s="9"/>
      <c r="AS24" s="9"/>
      <c r="AT24" s="5"/>
      <c r="AU24" s="6" t="str">
        <f t="shared" ref="AU24:AU38" si="44">IF(AV24&lt;&gt;"",UPPER(LEFT(TEXT(AV24,"jjj"))),"")</f>
        <v>S</v>
      </c>
      <c r="AV24" s="7">
        <f t="shared" si="34"/>
        <v>46312</v>
      </c>
      <c r="AW24" s="9"/>
      <c r="AX24" s="9"/>
      <c r="AY24" s="5"/>
      <c r="AZ24" s="6" t="str">
        <f t="shared" ref="AZ24:AZ38" si="45">IF(BA24&lt;&gt;"",UPPER(LEFT(TEXT(BA24,"jjj"))),"")</f>
        <v>M</v>
      </c>
      <c r="BA24" s="7">
        <f t="shared" si="34"/>
        <v>46343</v>
      </c>
      <c r="BB24" s="9"/>
      <c r="BC24" s="9"/>
      <c r="BD24" s="5"/>
      <c r="BE24" s="6" t="str">
        <f t="shared" ref="BE24:BE38" si="46">IF(BF24&lt;&gt;"",UPPER(LEFT(TEXT(BF24,"jjj"))),"")</f>
        <v>J</v>
      </c>
      <c r="BF24" s="7">
        <f t="shared" si="34"/>
        <v>46373</v>
      </c>
      <c r="BG24" s="9"/>
      <c r="BH24" s="9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</row>
    <row r="25" spans="1:322" ht="17.25" customHeight="1" x14ac:dyDescent="0.2">
      <c r="A25" s="5"/>
      <c r="B25" s="6" t="str">
        <f t="shared" si="33"/>
        <v>D</v>
      </c>
      <c r="C25" s="7">
        <f t="shared" si="35"/>
        <v>46040</v>
      </c>
      <c r="D25" s="9"/>
      <c r="E25" s="9"/>
      <c r="F25" s="5"/>
      <c r="G25" s="6" t="str">
        <f t="shared" si="36"/>
        <v>M</v>
      </c>
      <c r="H25" s="7">
        <f t="shared" ref="H25:BF35" si="47">H24+1</f>
        <v>46071</v>
      </c>
      <c r="I25" s="9"/>
      <c r="J25" s="9"/>
      <c r="K25" s="5"/>
      <c r="L25" s="6" t="str">
        <f t="shared" si="37"/>
        <v>M</v>
      </c>
      <c r="M25" s="7">
        <f t="shared" si="47"/>
        <v>46099</v>
      </c>
      <c r="N25" s="9"/>
      <c r="O25" s="9"/>
      <c r="P25" s="5"/>
      <c r="Q25" s="6" t="str">
        <f t="shared" si="38"/>
        <v>S</v>
      </c>
      <c r="R25" s="7">
        <f t="shared" si="47"/>
        <v>46130</v>
      </c>
      <c r="S25" s="9"/>
      <c r="T25" s="9"/>
      <c r="U25" s="5"/>
      <c r="V25" s="6" t="str">
        <f t="shared" si="39"/>
        <v>L</v>
      </c>
      <c r="W25" s="7">
        <f t="shared" si="47"/>
        <v>46160</v>
      </c>
      <c r="X25" s="9"/>
      <c r="Y25" s="9"/>
      <c r="Z25" s="5"/>
      <c r="AA25" s="6" t="str">
        <f t="shared" si="40"/>
        <v>J</v>
      </c>
      <c r="AB25" s="7">
        <f t="shared" si="47"/>
        <v>46191</v>
      </c>
      <c r="AC25" s="9"/>
      <c r="AD25" s="9"/>
      <c r="AE25" s="5"/>
      <c r="AF25" s="6" t="str">
        <f t="shared" si="41"/>
        <v>S</v>
      </c>
      <c r="AG25" s="7">
        <f t="shared" si="47"/>
        <v>46221</v>
      </c>
      <c r="AH25" s="9"/>
      <c r="AI25" s="9"/>
      <c r="AJ25" s="5"/>
      <c r="AK25" s="6" t="str">
        <f t="shared" si="42"/>
        <v>M</v>
      </c>
      <c r="AL25" s="7">
        <f t="shared" si="47"/>
        <v>46252</v>
      </c>
      <c r="AM25" s="9"/>
      <c r="AN25" s="9"/>
      <c r="AO25" s="5"/>
      <c r="AP25" s="6" t="str">
        <f t="shared" si="43"/>
        <v>V</v>
      </c>
      <c r="AQ25" s="7">
        <f t="shared" si="47"/>
        <v>46283</v>
      </c>
      <c r="AR25" s="9"/>
      <c r="AS25" s="9"/>
      <c r="AT25" s="5"/>
      <c r="AU25" s="6" t="str">
        <f t="shared" si="44"/>
        <v>D</v>
      </c>
      <c r="AV25" s="7">
        <f t="shared" si="47"/>
        <v>46313</v>
      </c>
      <c r="AW25" s="9"/>
      <c r="AX25" s="9"/>
      <c r="AY25" s="5"/>
      <c r="AZ25" s="6" t="str">
        <f t="shared" si="45"/>
        <v>M</v>
      </c>
      <c r="BA25" s="7">
        <f t="shared" si="47"/>
        <v>46344</v>
      </c>
      <c r="BB25" s="9"/>
      <c r="BC25" s="9"/>
      <c r="BD25" s="5"/>
      <c r="BE25" s="6" t="str">
        <f t="shared" si="46"/>
        <v>V</v>
      </c>
      <c r="BF25" s="7">
        <f t="shared" si="47"/>
        <v>46374</v>
      </c>
      <c r="BG25" s="9"/>
      <c r="BH25" s="9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</row>
    <row r="26" spans="1:322" ht="17.25" customHeight="1" x14ac:dyDescent="0.2">
      <c r="A26" s="5"/>
      <c r="B26" s="6" t="str">
        <f t="shared" si="33"/>
        <v>L</v>
      </c>
      <c r="C26" s="7">
        <f t="shared" si="35"/>
        <v>46041</v>
      </c>
      <c r="D26" s="9"/>
      <c r="E26" s="9"/>
      <c r="F26" s="5"/>
      <c r="G26" s="6" t="str">
        <f t="shared" si="36"/>
        <v>J</v>
      </c>
      <c r="H26" s="7">
        <f t="shared" si="47"/>
        <v>46072</v>
      </c>
      <c r="I26" s="9"/>
      <c r="J26" s="9"/>
      <c r="K26" s="5"/>
      <c r="L26" s="6" t="str">
        <f t="shared" si="37"/>
        <v>J</v>
      </c>
      <c r="M26" s="7">
        <f t="shared" si="47"/>
        <v>46100</v>
      </c>
      <c r="N26" s="9"/>
      <c r="O26" s="9"/>
      <c r="P26" s="5"/>
      <c r="Q26" s="6" t="str">
        <f t="shared" si="38"/>
        <v>D</v>
      </c>
      <c r="R26" s="7">
        <f t="shared" si="47"/>
        <v>46131</v>
      </c>
      <c r="S26" s="9"/>
      <c r="T26" s="9"/>
      <c r="U26" s="5"/>
      <c r="V26" s="6" t="str">
        <f t="shared" si="39"/>
        <v>M</v>
      </c>
      <c r="W26" s="7">
        <f t="shared" si="47"/>
        <v>46161</v>
      </c>
      <c r="X26" s="9"/>
      <c r="Y26" s="9"/>
      <c r="Z26" s="5"/>
      <c r="AA26" s="6" t="str">
        <f t="shared" si="40"/>
        <v>V</v>
      </c>
      <c r="AB26" s="7">
        <f t="shared" si="47"/>
        <v>46192</v>
      </c>
      <c r="AC26" s="9"/>
      <c r="AD26" s="9"/>
      <c r="AE26" s="5"/>
      <c r="AF26" s="6" t="str">
        <f t="shared" si="41"/>
        <v>D</v>
      </c>
      <c r="AG26" s="7">
        <f t="shared" si="47"/>
        <v>46222</v>
      </c>
      <c r="AH26" s="9"/>
      <c r="AI26" s="9"/>
      <c r="AJ26" s="5"/>
      <c r="AK26" s="6" t="str">
        <f t="shared" si="42"/>
        <v>M</v>
      </c>
      <c r="AL26" s="7">
        <f t="shared" si="47"/>
        <v>46253</v>
      </c>
      <c r="AM26" s="9"/>
      <c r="AN26" s="9"/>
      <c r="AO26" s="5"/>
      <c r="AP26" s="6" t="str">
        <f t="shared" si="43"/>
        <v>S</v>
      </c>
      <c r="AQ26" s="7">
        <f t="shared" si="47"/>
        <v>46284</v>
      </c>
      <c r="AR26" s="9"/>
      <c r="AS26" s="9"/>
      <c r="AT26" s="5"/>
      <c r="AU26" s="6" t="str">
        <f t="shared" si="44"/>
        <v>L</v>
      </c>
      <c r="AV26" s="7">
        <f t="shared" si="47"/>
        <v>46314</v>
      </c>
      <c r="AW26" s="9"/>
      <c r="AX26" s="9"/>
      <c r="AY26" s="5"/>
      <c r="AZ26" s="6" t="str">
        <f t="shared" si="45"/>
        <v>J</v>
      </c>
      <c r="BA26" s="7">
        <f t="shared" si="47"/>
        <v>46345</v>
      </c>
      <c r="BB26" s="9"/>
      <c r="BC26" s="9"/>
      <c r="BD26" s="5"/>
      <c r="BE26" s="6" t="str">
        <f t="shared" si="46"/>
        <v>S</v>
      </c>
      <c r="BF26" s="7">
        <f t="shared" si="47"/>
        <v>46375</v>
      </c>
      <c r="BG26" s="9"/>
      <c r="BH26" s="9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</row>
    <row r="27" spans="1:322" ht="17.25" customHeight="1" x14ac:dyDescent="0.2">
      <c r="A27" s="5"/>
      <c r="B27" s="6" t="str">
        <f t="shared" si="33"/>
        <v>M</v>
      </c>
      <c r="C27" s="7">
        <f t="shared" si="35"/>
        <v>46042</v>
      </c>
      <c r="D27" s="9"/>
      <c r="E27" s="9"/>
      <c r="F27" s="5"/>
      <c r="G27" s="6" t="str">
        <f t="shared" si="36"/>
        <v>V</v>
      </c>
      <c r="H27" s="7">
        <f t="shared" si="47"/>
        <v>46073</v>
      </c>
      <c r="I27" s="9"/>
      <c r="J27" s="9"/>
      <c r="K27" s="5"/>
      <c r="L27" s="6" t="str">
        <f t="shared" si="37"/>
        <v>V</v>
      </c>
      <c r="M27" s="7">
        <f t="shared" si="47"/>
        <v>46101</v>
      </c>
      <c r="N27" s="9"/>
      <c r="O27" s="9"/>
      <c r="P27" s="5"/>
      <c r="Q27" s="6" t="str">
        <f t="shared" si="38"/>
        <v>L</v>
      </c>
      <c r="R27" s="7">
        <f t="shared" si="47"/>
        <v>46132</v>
      </c>
      <c r="S27" s="9"/>
      <c r="T27" s="9"/>
      <c r="U27" s="5"/>
      <c r="V27" s="6" t="str">
        <f t="shared" si="39"/>
        <v>M</v>
      </c>
      <c r="W27" s="7">
        <f t="shared" si="47"/>
        <v>46162</v>
      </c>
      <c r="X27" s="9"/>
      <c r="Y27" s="9"/>
      <c r="Z27" s="5"/>
      <c r="AA27" s="6" t="str">
        <f t="shared" si="40"/>
        <v>S</v>
      </c>
      <c r="AB27" s="7">
        <f t="shared" si="47"/>
        <v>46193</v>
      </c>
      <c r="AC27" s="9"/>
      <c r="AD27" s="9"/>
      <c r="AE27" s="5"/>
      <c r="AF27" s="6" t="str">
        <f t="shared" si="41"/>
        <v>L</v>
      </c>
      <c r="AG27" s="7">
        <f t="shared" si="47"/>
        <v>46223</v>
      </c>
      <c r="AH27" s="9"/>
      <c r="AI27" s="9"/>
      <c r="AJ27" s="5"/>
      <c r="AK27" s="6" t="str">
        <f t="shared" si="42"/>
        <v>J</v>
      </c>
      <c r="AL27" s="7">
        <f t="shared" si="47"/>
        <v>46254</v>
      </c>
      <c r="AM27" s="9"/>
      <c r="AN27" s="9"/>
      <c r="AO27" s="5"/>
      <c r="AP27" s="6" t="str">
        <f t="shared" si="43"/>
        <v>D</v>
      </c>
      <c r="AQ27" s="7">
        <f t="shared" si="47"/>
        <v>46285</v>
      </c>
      <c r="AR27" s="9"/>
      <c r="AS27" s="9"/>
      <c r="AT27" s="5"/>
      <c r="AU27" s="6" t="str">
        <f t="shared" si="44"/>
        <v>M</v>
      </c>
      <c r="AV27" s="7">
        <f t="shared" si="47"/>
        <v>46315</v>
      </c>
      <c r="AW27" s="9"/>
      <c r="AX27" s="9"/>
      <c r="AY27" s="5"/>
      <c r="AZ27" s="6" t="str">
        <f t="shared" si="45"/>
        <v>V</v>
      </c>
      <c r="BA27" s="7">
        <f t="shared" si="47"/>
        <v>46346</v>
      </c>
      <c r="BB27" s="9"/>
      <c r="BC27" s="9"/>
      <c r="BD27" s="5"/>
      <c r="BE27" s="6" t="str">
        <f t="shared" si="46"/>
        <v>D</v>
      </c>
      <c r="BF27" s="7">
        <f t="shared" si="47"/>
        <v>46376</v>
      </c>
      <c r="BG27" s="9"/>
      <c r="BH27" s="9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</row>
    <row r="28" spans="1:322" ht="17.25" customHeight="1" x14ac:dyDescent="0.2">
      <c r="A28" s="5"/>
      <c r="B28" s="6" t="str">
        <f t="shared" si="33"/>
        <v>M</v>
      </c>
      <c r="C28" s="7">
        <f t="shared" si="35"/>
        <v>46043</v>
      </c>
      <c r="D28" s="9"/>
      <c r="E28" s="9"/>
      <c r="F28" s="5"/>
      <c r="G28" s="6" t="str">
        <f t="shared" si="36"/>
        <v>S</v>
      </c>
      <c r="H28" s="7">
        <f t="shared" si="47"/>
        <v>46074</v>
      </c>
      <c r="I28" s="9"/>
      <c r="J28" s="9"/>
      <c r="K28" s="5"/>
      <c r="L28" s="6" t="str">
        <f t="shared" si="37"/>
        <v>S</v>
      </c>
      <c r="M28" s="7">
        <f t="shared" si="47"/>
        <v>46102</v>
      </c>
      <c r="N28" s="9"/>
      <c r="O28" s="9"/>
      <c r="P28" s="5"/>
      <c r="Q28" s="6" t="str">
        <f t="shared" si="38"/>
        <v>M</v>
      </c>
      <c r="R28" s="7">
        <f t="shared" si="47"/>
        <v>46133</v>
      </c>
      <c r="S28" s="9"/>
      <c r="T28" s="9"/>
      <c r="U28" s="5"/>
      <c r="V28" s="6" t="str">
        <f t="shared" si="39"/>
        <v>J</v>
      </c>
      <c r="W28" s="7">
        <f t="shared" si="47"/>
        <v>46163</v>
      </c>
      <c r="X28" s="9"/>
      <c r="Y28" s="9"/>
      <c r="Z28" s="5"/>
      <c r="AA28" s="6" t="str">
        <f t="shared" si="40"/>
        <v>D</v>
      </c>
      <c r="AB28" s="7">
        <f t="shared" si="47"/>
        <v>46194</v>
      </c>
      <c r="AC28" s="9"/>
      <c r="AD28" s="9"/>
      <c r="AE28" s="5"/>
      <c r="AF28" s="6" t="str">
        <f t="shared" si="41"/>
        <v>M</v>
      </c>
      <c r="AG28" s="7">
        <f t="shared" si="47"/>
        <v>46224</v>
      </c>
      <c r="AH28" s="9"/>
      <c r="AI28" s="9"/>
      <c r="AJ28" s="5"/>
      <c r="AK28" s="6" t="str">
        <f t="shared" si="42"/>
        <v>V</v>
      </c>
      <c r="AL28" s="7">
        <f t="shared" si="47"/>
        <v>46255</v>
      </c>
      <c r="AM28" s="9"/>
      <c r="AN28" s="9"/>
      <c r="AO28" s="5"/>
      <c r="AP28" s="6" t="str">
        <f t="shared" si="43"/>
        <v>L</v>
      </c>
      <c r="AQ28" s="7">
        <f t="shared" si="47"/>
        <v>46286</v>
      </c>
      <c r="AR28" s="9"/>
      <c r="AS28" s="9"/>
      <c r="AT28" s="5"/>
      <c r="AU28" s="6" t="str">
        <f t="shared" si="44"/>
        <v>M</v>
      </c>
      <c r="AV28" s="7">
        <f t="shared" si="47"/>
        <v>46316</v>
      </c>
      <c r="AW28" s="9"/>
      <c r="AX28" s="9"/>
      <c r="AY28" s="5"/>
      <c r="AZ28" s="6" t="str">
        <f t="shared" si="45"/>
        <v>S</v>
      </c>
      <c r="BA28" s="7">
        <f t="shared" si="47"/>
        <v>46347</v>
      </c>
      <c r="BB28" s="9"/>
      <c r="BC28" s="9"/>
      <c r="BD28" s="5"/>
      <c r="BE28" s="6" t="str">
        <f t="shared" si="46"/>
        <v>L</v>
      </c>
      <c r="BF28" s="7">
        <f t="shared" si="47"/>
        <v>46377</v>
      </c>
      <c r="BG28" s="9"/>
      <c r="BH28" s="9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</row>
    <row r="29" spans="1:322" ht="17.25" customHeight="1" x14ac:dyDescent="0.2">
      <c r="A29" s="5"/>
      <c r="B29" s="6" t="str">
        <f t="shared" si="33"/>
        <v>J</v>
      </c>
      <c r="C29" s="7">
        <f t="shared" si="35"/>
        <v>46044</v>
      </c>
      <c r="D29" s="9"/>
      <c r="E29" s="9"/>
      <c r="F29" s="5"/>
      <c r="G29" s="6" t="str">
        <f t="shared" si="36"/>
        <v>D</v>
      </c>
      <c r="H29" s="7">
        <f t="shared" si="47"/>
        <v>46075</v>
      </c>
      <c r="I29" s="9"/>
      <c r="J29" s="9"/>
      <c r="K29" s="5"/>
      <c r="L29" s="6" t="str">
        <f t="shared" si="37"/>
        <v>D</v>
      </c>
      <c r="M29" s="7">
        <f t="shared" si="47"/>
        <v>46103</v>
      </c>
      <c r="N29" s="9"/>
      <c r="O29" s="9"/>
      <c r="P29" s="5"/>
      <c r="Q29" s="6" t="str">
        <f t="shared" si="38"/>
        <v>M</v>
      </c>
      <c r="R29" s="7">
        <f t="shared" si="47"/>
        <v>46134</v>
      </c>
      <c r="S29" s="9"/>
      <c r="T29" s="9"/>
      <c r="U29" s="5"/>
      <c r="V29" s="6" t="str">
        <f t="shared" si="39"/>
        <v>V</v>
      </c>
      <c r="W29" s="7">
        <f t="shared" si="47"/>
        <v>46164</v>
      </c>
      <c r="X29" s="9"/>
      <c r="Y29" s="9"/>
      <c r="Z29" s="5"/>
      <c r="AA29" s="6" t="str">
        <f t="shared" si="40"/>
        <v>L</v>
      </c>
      <c r="AB29" s="7">
        <f t="shared" si="47"/>
        <v>46195</v>
      </c>
      <c r="AC29" s="9"/>
      <c r="AD29" s="9"/>
      <c r="AE29" s="5"/>
      <c r="AF29" s="6" t="str">
        <f t="shared" si="41"/>
        <v>M</v>
      </c>
      <c r="AG29" s="7">
        <f t="shared" si="47"/>
        <v>46225</v>
      </c>
      <c r="AH29" s="9"/>
      <c r="AI29" s="9"/>
      <c r="AJ29" s="5"/>
      <c r="AK29" s="6" t="str">
        <f t="shared" si="42"/>
        <v>S</v>
      </c>
      <c r="AL29" s="7">
        <f t="shared" si="47"/>
        <v>46256</v>
      </c>
      <c r="AM29" s="9"/>
      <c r="AN29" s="9"/>
      <c r="AO29" s="5"/>
      <c r="AP29" s="6" t="str">
        <f t="shared" si="43"/>
        <v>M</v>
      </c>
      <c r="AQ29" s="7">
        <f t="shared" si="47"/>
        <v>46287</v>
      </c>
      <c r="AR29" s="9"/>
      <c r="AS29" s="9"/>
      <c r="AT29" s="5"/>
      <c r="AU29" s="6" t="str">
        <f t="shared" si="44"/>
        <v>J</v>
      </c>
      <c r="AV29" s="7">
        <f t="shared" si="47"/>
        <v>46317</v>
      </c>
      <c r="AW29" s="9"/>
      <c r="AX29" s="9"/>
      <c r="AY29" s="5"/>
      <c r="AZ29" s="6" t="str">
        <f t="shared" si="45"/>
        <v>D</v>
      </c>
      <c r="BA29" s="7">
        <f t="shared" si="47"/>
        <v>46348</v>
      </c>
      <c r="BB29" s="9"/>
      <c r="BC29" s="9"/>
      <c r="BD29" s="5"/>
      <c r="BE29" s="6" t="str">
        <f t="shared" si="46"/>
        <v>M</v>
      </c>
      <c r="BF29" s="7">
        <f t="shared" si="47"/>
        <v>46378</v>
      </c>
      <c r="BG29" s="9"/>
      <c r="BH29" s="9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</row>
    <row r="30" spans="1:322" ht="17.25" customHeight="1" x14ac:dyDescent="0.2">
      <c r="A30" s="5"/>
      <c r="B30" s="6" t="str">
        <f t="shared" si="33"/>
        <v>V</v>
      </c>
      <c r="C30" s="7">
        <f t="shared" si="35"/>
        <v>46045</v>
      </c>
      <c r="D30" s="9"/>
      <c r="E30" s="9"/>
      <c r="F30" s="5"/>
      <c r="G30" s="6" t="str">
        <f t="shared" si="36"/>
        <v>L</v>
      </c>
      <c r="H30" s="7">
        <f t="shared" si="47"/>
        <v>46076</v>
      </c>
      <c r="I30" s="9"/>
      <c r="J30" s="9"/>
      <c r="K30" s="5"/>
      <c r="L30" s="6" t="str">
        <f t="shared" si="37"/>
        <v>L</v>
      </c>
      <c r="M30" s="7">
        <f t="shared" si="47"/>
        <v>46104</v>
      </c>
      <c r="N30" s="9"/>
      <c r="O30" s="9"/>
      <c r="P30" s="5"/>
      <c r="Q30" s="6" t="str">
        <f t="shared" si="38"/>
        <v>J</v>
      </c>
      <c r="R30" s="7">
        <f t="shared" si="47"/>
        <v>46135</v>
      </c>
      <c r="S30" s="9"/>
      <c r="T30" s="9"/>
      <c r="U30" s="5"/>
      <c r="V30" s="6" t="str">
        <f t="shared" si="39"/>
        <v>S</v>
      </c>
      <c r="W30" s="7">
        <f t="shared" si="47"/>
        <v>46165</v>
      </c>
      <c r="X30" s="9"/>
      <c r="Y30" s="9"/>
      <c r="Z30" s="5"/>
      <c r="AA30" s="6" t="str">
        <f t="shared" si="40"/>
        <v>M</v>
      </c>
      <c r="AB30" s="7">
        <f t="shared" si="47"/>
        <v>46196</v>
      </c>
      <c r="AC30" s="9"/>
      <c r="AD30" s="9"/>
      <c r="AE30" s="5"/>
      <c r="AF30" s="6" t="str">
        <f t="shared" si="41"/>
        <v>J</v>
      </c>
      <c r="AG30" s="7">
        <f t="shared" si="47"/>
        <v>46226</v>
      </c>
      <c r="AH30" s="9"/>
      <c r="AI30" s="9"/>
      <c r="AJ30" s="5"/>
      <c r="AK30" s="6" t="str">
        <f t="shared" si="42"/>
        <v>D</v>
      </c>
      <c r="AL30" s="7">
        <f t="shared" si="47"/>
        <v>46257</v>
      </c>
      <c r="AM30" s="9"/>
      <c r="AN30" s="9"/>
      <c r="AO30" s="5"/>
      <c r="AP30" s="6" t="str">
        <f t="shared" si="43"/>
        <v>M</v>
      </c>
      <c r="AQ30" s="7">
        <f t="shared" si="47"/>
        <v>46288</v>
      </c>
      <c r="AR30" s="9"/>
      <c r="AS30" s="9"/>
      <c r="AT30" s="5"/>
      <c r="AU30" s="6" t="str">
        <f t="shared" si="44"/>
        <v>V</v>
      </c>
      <c r="AV30" s="7">
        <f t="shared" si="47"/>
        <v>46318</v>
      </c>
      <c r="AW30" s="9"/>
      <c r="AX30" s="9"/>
      <c r="AY30" s="5"/>
      <c r="AZ30" s="6" t="str">
        <f t="shared" si="45"/>
        <v>L</v>
      </c>
      <c r="BA30" s="7">
        <f t="shared" si="47"/>
        <v>46349</v>
      </c>
      <c r="BB30" s="9"/>
      <c r="BC30" s="9"/>
      <c r="BD30" s="5"/>
      <c r="BE30" s="6" t="str">
        <f t="shared" si="46"/>
        <v>M</v>
      </c>
      <c r="BF30" s="7">
        <f t="shared" si="47"/>
        <v>46379</v>
      </c>
      <c r="BG30" s="9"/>
      <c r="BH30" s="9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</row>
    <row r="31" spans="1:322" ht="17.25" customHeight="1" x14ac:dyDescent="0.2">
      <c r="A31" s="5"/>
      <c r="B31" s="6" t="str">
        <f t="shared" si="33"/>
        <v>S</v>
      </c>
      <c r="C31" s="7">
        <f t="shared" si="35"/>
        <v>46046</v>
      </c>
      <c r="D31" s="9"/>
      <c r="E31" s="9"/>
      <c r="F31" s="5"/>
      <c r="G31" s="6" t="str">
        <f t="shared" si="36"/>
        <v>M</v>
      </c>
      <c r="H31" s="7">
        <f t="shared" si="47"/>
        <v>46077</v>
      </c>
      <c r="I31" s="9"/>
      <c r="J31" s="9"/>
      <c r="K31" s="5"/>
      <c r="L31" s="6" t="str">
        <f t="shared" si="37"/>
        <v>M</v>
      </c>
      <c r="M31" s="7">
        <f t="shared" si="47"/>
        <v>46105</v>
      </c>
      <c r="N31" s="9"/>
      <c r="O31" s="9"/>
      <c r="P31" s="5"/>
      <c r="Q31" s="6" t="str">
        <f t="shared" si="38"/>
        <v>V</v>
      </c>
      <c r="R31" s="7">
        <f t="shared" si="47"/>
        <v>46136</v>
      </c>
      <c r="S31" s="9"/>
      <c r="T31" s="9"/>
      <c r="U31" s="5"/>
      <c r="V31" s="6" t="str">
        <f t="shared" si="39"/>
        <v>D</v>
      </c>
      <c r="W31" s="7">
        <f t="shared" si="47"/>
        <v>46166</v>
      </c>
      <c r="X31" s="9"/>
      <c r="Y31" s="9"/>
      <c r="Z31" s="5"/>
      <c r="AA31" s="6" t="str">
        <f t="shared" si="40"/>
        <v>M</v>
      </c>
      <c r="AB31" s="7">
        <f t="shared" si="47"/>
        <v>46197</v>
      </c>
      <c r="AC31" s="9"/>
      <c r="AD31" s="9"/>
      <c r="AE31" s="5"/>
      <c r="AF31" s="6" t="str">
        <f t="shared" si="41"/>
        <v>V</v>
      </c>
      <c r="AG31" s="7">
        <f t="shared" si="47"/>
        <v>46227</v>
      </c>
      <c r="AH31" s="9"/>
      <c r="AI31" s="9"/>
      <c r="AJ31" s="5"/>
      <c r="AK31" s="6" t="str">
        <f t="shared" si="42"/>
        <v>L</v>
      </c>
      <c r="AL31" s="7">
        <f t="shared" si="47"/>
        <v>46258</v>
      </c>
      <c r="AM31" s="9"/>
      <c r="AN31" s="9"/>
      <c r="AO31" s="5"/>
      <c r="AP31" s="6" t="str">
        <f t="shared" si="43"/>
        <v>J</v>
      </c>
      <c r="AQ31" s="7">
        <f t="shared" si="47"/>
        <v>46289</v>
      </c>
      <c r="AR31" s="9"/>
      <c r="AS31" s="9"/>
      <c r="AT31" s="5"/>
      <c r="AU31" s="6" t="str">
        <f t="shared" si="44"/>
        <v>S</v>
      </c>
      <c r="AV31" s="7">
        <f t="shared" si="47"/>
        <v>46319</v>
      </c>
      <c r="AW31" s="9"/>
      <c r="AX31" s="9"/>
      <c r="AY31" s="5"/>
      <c r="AZ31" s="6" t="str">
        <f t="shared" si="45"/>
        <v>M</v>
      </c>
      <c r="BA31" s="7">
        <f t="shared" si="47"/>
        <v>46350</v>
      </c>
      <c r="BB31" s="9"/>
      <c r="BC31" s="9"/>
      <c r="BD31" s="5"/>
      <c r="BE31" s="6" t="str">
        <f t="shared" si="46"/>
        <v>J</v>
      </c>
      <c r="BF31" s="7">
        <f t="shared" si="47"/>
        <v>46380</v>
      </c>
      <c r="BG31" s="9"/>
      <c r="BH31" s="9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</row>
    <row r="32" spans="1:322" ht="17.25" customHeight="1" x14ac:dyDescent="0.2">
      <c r="A32" s="5"/>
      <c r="B32" s="6" t="str">
        <f t="shared" si="33"/>
        <v>D</v>
      </c>
      <c r="C32" s="7">
        <f t="shared" si="35"/>
        <v>46047</v>
      </c>
      <c r="D32" s="9"/>
      <c r="E32" s="9"/>
      <c r="F32" s="5"/>
      <c r="G32" s="6" t="str">
        <f t="shared" si="36"/>
        <v>M</v>
      </c>
      <c r="H32" s="7">
        <f t="shared" si="47"/>
        <v>46078</v>
      </c>
      <c r="I32" s="9"/>
      <c r="J32" s="9"/>
      <c r="K32" s="5"/>
      <c r="L32" s="6" t="str">
        <f t="shared" si="37"/>
        <v>M</v>
      </c>
      <c r="M32" s="7">
        <f t="shared" si="47"/>
        <v>46106</v>
      </c>
      <c r="N32" s="9"/>
      <c r="O32" s="9"/>
      <c r="P32" s="5"/>
      <c r="Q32" s="6" t="str">
        <f t="shared" si="38"/>
        <v>S</v>
      </c>
      <c r="R32" s="7">
        <f t="shared" si="47"/>
        <v>46137</v>
      </c>
      <c r="S32" s="9"/>
      <c r="T32" s="9"/>
      <c r="U32" s="5"/>
      <c r="V32" s="6" t="str">
        <f t="shared" si="39"/>
        <v>L</v>
      </c>
      <c r="W32" s="7">
        <f t="shared" si="47"/>
        <v>46167</v>
      </c>
      <c r="X32" s="9"/>
      <c r="Y32" s="9"/>
      <c r="Z32" s="5"/>
      <c r="AA32" s="6" t="str">
        <f t="shared" si="40"/>
        <v>J</v>
      </c>
      <c r="AB32" s="7">
        <f t="shared" si="47"/>
        <v>46198</v>
      </c>
      <c r="AC32" s="9"/>
      <c r="AD32" s="9"/>
      <c r="AE32" s="5"/>
      <c r="AF32" s="6" t="str">
        <f t="shared" si="41"/>
        <v>S</v>
      </c>
      <c r="AG32" s="7">
        <f t="shared" si="47"/>
        <v>46228</v>
      </c>
      <c r="AH32" s="9"/>
      <c r="AI32" s="9"/>
      <c r="AJ32" s="5"/>
      <c r="AK32" s="6" t="str">
        <f t="shared" si="42"/>
        <v>M</v>
      </c>
      <c r="AL32" s="7">
        <f t="shared" si="47"/>
        <v>46259</v>
      </c>
      <c r="AM32" s="9"/>
      <c r="AN32" s="9"/>
      <c r="AO32" s="5"/>
      <c r="AP32" s="6" t="str">
        <f t="shared" si="43"/>
        <v>V</v>
      </c>
      <c r="AQ32" s="7">
        <f t="shared" si="47"/>
        <v>46290</v>
      </c>
      <c r="AR32" s="9"/>
      <c r="AS32" s="9"/>
      <c r="AT32" s="5"/>
      <c r="AU32" s="6" t="str">
        <f t="shared" si="44"/>
        <v>D</v>
      </c>
      <c r="AV32" s="7">
        <f t="shared" si="47"/>
        <v>46320</v>
      </c>
      <c r="AW32" s="9"/>
      <c r="AX32" s="9"/>
      <c r="AY32" s="5"/>
      <c r="AZ32" s="6" t="str">
        <f t="shared" si="45"/>
        <v>M</v>
      </c>
      <c r="BA32" s="7">
        <f t="shared" si="47"/>
        <v>46351</v>
      </c>
      <c r="BB32" s="9"/>
      <c r="BC32" s="9"/>
      <c r="BD32" s="5"/>
      <c r="BE32" s="6" t="str">
        <f t="shared" si="46"/>
        <v>V</v>
      </c>
      <c r="BF32" s="7">
        <f t="shared" si="47"/>
        <v>46381</v>
      </c>
      <c r="BG32" s="9"/>
      <c r="BH32" s="9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</row>
    <row r="33" spans="1:322" ht="17.25" customHeight="1" x14ac:dyDescent="0.2">
      <c r="A33" s="5"/>
      <c r="B33" s="6" t="str">
        <f t="shared" si="33"/>
        <v>L</v>
      </c>
      <c r="C33" s="7">
        <f t="shared" si="35"/>
        <v>46048</v>
      </c>
      <c r="D33" s="9"/>
      <c r="E33" s="9"/>
      <c r="F33" s="5"/>
      <c r="G33" s="6" t="str">
        <f t="shared" si="36"/>
        <v>J</v>
      </c>
      <c r="H33" s="7">
        <f t="shared" si="47"/>
        <v>46079</v>
      </c>
      <c r="I33" s="9"/>
      <c r="J33" s="9"/>
      <c r="K33" s="5"/>
      <c r="L33" s="6" t="str">
        <f t="shared" si="37"/>
        <v>J</v>
      </c>
      <c r="M33" s="7">
        <f t="shared" si="47"/>
        <v>46107</v>
      </c>
      <c r="N33" s="9"/>
      <c r="O33" s="9"/>
      <c r="P33" s="5"/>
      <c r="Q33" s="6" t="str">
        <f t="shared" si="38"/>
        <v>D</v>
      </c>
      <c r="R33" s="7">
        <f t="shared" si="47"/>
        <v>46138</v>
      </c>
      <c r="S33" s="9"/>
      <c r="T33" s="9"/>
      <c r="U33" s="5"/>
      <c r="V33" s="6" t="str">
        <f t="shared" si="39"/>
        <v>M</v>
      </c>
      <c r="W33" s="7">
        <f t="shared" si="47"/>
        <v>46168</v>
      </c>
      <c r="X33" s="9"/>
      <c r="Y33" s="9"/>
      <c r="Z33" s="5"/>
      <c r="AA33" s="6" t="str">
        <f t="shared" si="40"/>
        <v>V</v>
      </c>
      <c r="AB33" s="7">
        <f t="shared" si="47"/>
        <v>46199</v>
      </c>
      <c r="AC33" s="9"/>
      <c r="AD33" s="9"/>
      <c r="AE33" s="5"/>
      <c r="AF33" s="6" t="str">
        <f t="shared" si="41"/>
        <v>D</v>
      </c>
      <c r="AG33" s="7">
        <f t="shared" si="47"/>
        <v>46229</v>
      </c>
      <c r="AH33" s="9"/>
      <c r="AI33" s="9"/>
      <c r="AJ33" s="5"/>
      <c r="AK33" s="6" t="str">
        <f t="shared" si="42"/>
        <v>M</v>
      </c>
      <c r="AL33" s="7">
        <f t="shared" si="47"/>
        <v>46260</v>
      </c>
      <c r="AM33" s="9"/>
      <c r="AN33" s="9"/>
      <c r="AO33" s="5"/>
      <c r="AP33" s="6" t="str">
        <f t="shared" si="43"/>
        <v>S</v>
      </c>
      <c r="AQ33" s="7">
        <f t="shared" si="47"/>
        <v>46291</v>
      </c>
      <c r="AR33" s="9"/>
      <c r="AS33" s="9"/>
      <c r="AT33" s="5"/>
      <c r="AU33" s="6" t="str">
        <f t="shared" si="44"/>
        <v>L</v>
      </c>
      <c r="AV33" s="7">
        <f t="shared" si="47"/>
        <v>46321</v>
      </c>
      <c r="AW33" s="9"/>
      <c r="AX33" s="9"/>
      <c r="AY33" s="5"/>
      <c r="AZ33" s="6" t="str">
        <f t="shared" si="45"/>
        <v>J</v>
      </c>
      <c r="BA33" s="7">
        <f t="shared" si="47"/>
        <v>46352</v>
      </c>
      <c r="BB33" s="9"/>
      <c r="BC33" s="9"/>
      <c r="BD33" s="5"/>
      <c r="BE33" s="6" t="str">
        <f t="shared" si="46"/>
        <v>S</v>
      </c>
      <c r="BF33" s="7">
        <f t="shared" si="47"/>
        <v>46382</v>
      </c>
      <c r="BG33" s="9"/>
      <c r="BH33" s="9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</row>
    <row r="34" spans="1:322" ht="17.25" customHeight="1" x14ac:dyDescent="0.2">
      <c r="A34" s="5"/>
      <c r="B34" s="6" t="str">
        <f t="shared" si="33"/>
        <v>M</v>
      </c>
      <c r="C34" s="7">
        <f t="shared" si="35"/>
        <v>46049</v>
      </c>
      <c r="D34" s="9"/>
      <c r="E34" s="9"/>
      <c r="F34" s="5"/>
      <c r="G34" s="6" t="str">
        <f t="shared" si="36"/>
        <v>V</v>
      </c>
      <c r="H34" s="7">
        <f t="shared" si="47"/>
        <v>46080</v>
      </c>
      <c r="I34" s="9"/>
      <c r="J34" s="9"/>
      <c r="K34" s="5"/>
      <c r="L34" s="6" t="str">
        <f t="shared" si="37"/>
        <v>V</v>
      </c>
      <c r="M34" s="7">
        <f t="shared" si="47"/>
        <v>46108</v>
      </c>
      <c r="N34" s="9"/>
      <c r="O34" s="9"/>
      <c r="P34" s="5"/>
      <c r="Q34" s="6" t="str">
        <f t="shared" si="38"/>
        <v>L</v>
      </c>
      <c r="R34" s="7">
        <f t="shared" si="47"/>
        <v>46139</v>
      </c>
      <c r="S34" s="9"/>
      <c r="T34" s="9"/>
      <c r="U34" s="5"/>
      <c r="V34" s="6" t="str">
        <f t="shared" si="39"/>
        <v>M</v>
      </c>
      <c r="W34" s="7">
        <f t="shared" si="47"/>
        <v>46169</v>
      </c>
      <c r="X34" s="9"/>
      <c r="Y34" s="9"/>
      <c r="Z34" s="5"/>
      <c r="AA34" s="6" t="str">
        <f t="shared" si="40"/>
        <v>S</v>
      </c>
      <c r="AB34" s="7">
        <f t="shared" si="47"/>
        <v>46200</v>
      </c>
      <c r="AC34" s="9"/>
      <c r="AD34" s="9"/>
      <c r="AE34" s="5"/>
      <c r="AF34" s="6" t="str">
        <f t="shared" si="41"/>
        <v>L</v>
      </c>
      <c r="AG34" s="7">
        <f t="shared" si="47"/>
        <v>46230</v>
      </c>
      <c r="AH34" s="9"/>
      <c r="AI34" s="9"/>
      <c r="AJ34" s="5"/>
      <c r="AK34" s="6" t="str">
        <f t="shared" si="42"/>
        <v>J</v>
      </c>
      <c r="AL34" s="7">
        <f t="shared" si="47"/>
        <v>46261</v>
      </c>
      <c r="AM34" s="9"/>
      <c r="AN34" s="9"/>
      <c r="AO34" s="5"/>
      <c r="AP34" s="6" t="str">
        <f t="shared" si="43"/>
        <v>D</v>
      </c>
      <c r="AQ34" s="7">
        <f t="shared" si="47"/>
        <v>46292</v>
      </c>
      <c r="AR34" s="9"/>
      <c r="AS34" s="9"/>
      <c r="AT34" s="5"/>
      <c r="AU34" s="6" t="str">
        <f t="shared" si="44"/>
        <v>M</v>
      </c>
      <c r="AV34" s="7">
        <f t="shared" si="47"/>
        <v>46322</v>
      </c>
      <c r="AW34" s="9"/>
      <c r="AX34" s="9"/>
      <c r="AY34" s="5"/>
      <c r="AZ34" s="6" t="str">
        <f t="shared" si="45"/>
        <v>V</v>
      </c>
      <c r="BA34" s="7">
        <f t="shared" si="47"/>
        <v>46353</v>
      </c>
      <c r="BB34" s="9"/>
      <c r="BC34" s="9"/>
      <c r="BD34" s="5"/>
      <c r="BE34" s="6" t="str">
        <f t="shared" si="46"/>
        <v>D</v>
      </c>
      <c r="BF34" s="7">
        <f t="shared" si="47"/>
        <v>46383</v>
      </c>
      <c r="BG34" s="9"/>
      <c r="BH34" s="9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</row>
    <row r="35" spans="1:322" ht="17.25" customHeight="1" x14ac:dyDescent="0.2">
      <c r="A35" s="5"/>
      <c r="B35" s="6" t="str">
        <f t="shared" si="33"/>
        <v>M</v>
      </c>
      <c r="C35" s="7">
        <f t="shared" si="35"/>
        <v>46050</v>
      </c>
      <c r="D35" s="9"/>
      <c r="E35" s="9"/>
      <c r="F35" s="5"/>
      <c r="G35" s="6" t="str">
        <f t="shared" si="36"/>
        <v>S</v>
      </c>
      <c r="H35" s="7">
        <f t="shared" si="47"/>
        <v>46081</v>
      </c>
      <c r="I35" s="9"/>
      <c r="J35" s="9"/>
      <c r="K35" s="5"/>
      <c r="L35" s="6" t="str">
        <f t="shared" si="37"/>
        <v>S</v>
      </c>
      <c r="M35" s="7">
        <f t="shared" si="47"/>
        <v>46109</v>
      </c>
      <c r="N35" s="9"/>
      <c r="O35" s="9"/>
      <c r="P35" s="5"/>
      <c r="Q35" s="6" t="str">
        <f t="shared" si="38"/>
        <v>M</v>
      </c>
      <c r="R35" s="7">
        <f t="shared" si="47"/>
        <v>46140</v>
      </c>
      <c r="S35" s="9"/>
      <c r="T35" s="9"/>
      <c r="U35" s="5"/>
      <c r="V35" s="6" t="str">
        <f t="shared" si="39"/>
        <v>J</v>
      </c>
      <c r="W35" s="7">
        <f t="shared" si="47"/>
        <v>46170</v>
      </c>
      <c r="X35" s="9"/>
      <c r="Y35" s="9"/>
      <c r="Z35" s="5"/>
      <c r="AA35" s="6" t="str">
        <f t="shared" si="40"/>
        <v>D</v>
      </c>
      <c r="AB35" s="7">
        <f t="shared" si="47"/>
        <v>46201</v>
      </c>
      <c r="AC35" s="9"/>
      <c r="AD35" s="9"/>
      <c r="AE35" s="5"/>
      <c r="AF35" s="6" t="str">
        <f t="shared" si="41"/>
        <v>M</v>
      </c>
      <c r="AG35" s="7">
        <f t="shared" si="47"/>
        <v>46231</v>
      </c>
      <c r="AH35" s="9"/>
      <c r="AI35" s="9"/>
      <c r="AJ35" s="5"/>
      <c r="AK35" s="6" t="str">
        <f t="shared" si="42"/>
        <v>V</v>
      </c>
      <c r="AL35" s="7">
        <f t="shared" si="47"/>
        <v>46262</v>
      </c>
      <c r="AM35" s="9"/>
      <c r="AN35" s="9"/>
      <c r="AO35" s="5"/>
      <c r="AP35" s="6" t="str">
        <f t="shared" si="43"/>
        <v>L</v>
      </c>
      <c r="AQ35" s="7">
        <f t="shared" si="47"/>
        <v>46293</v>
      </c>
      <c r="AR35" s="9"/>
      <c r="AS35" s="9"/>
      <c r="AT35" s="5"/>
      <c r="AU35" s="6" t="str">
        <f t="shared" si="44"/>
        <v>M</v>
      </c>
      <c r="AV35" s="7">
        <f t="shared" si="47"/>
        <v>46323</v>
      </c>
      <c r="AW35" s="9"/>
      <c r="AX35" s="9"/>
      <c r="AY35" s="5"/>
      <c r="AZ35" s="6" t="str">
        <f t="shared" si="45"/>
        <v>S</v>
      </c>
      <c r="BA35" s="7">
        <f t="shared" si="47"/>
        <v>46354</v>
      </c>
      <c r="BB35" s="9"/>
      <c r="BC35" s="9"/>
      <c r="BD35" s="5"/>
      <c r="BE35" s="6" t="str">
        <f t="shared" si="46"/>
        <v>L</v>
      </c>
      <c r="BF35" s="7">
        <f t="shared" si="47"/>
        <v>46384</v>
      </c>
      <c r="BG35" s="9"/>
      <c r="BH35" s="9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</row>
    <row r="36" spans="1:322" ht="17.25" customHeight="1" x14ac:dyDescent="0.2">
      <c r="A36" s="5"/>
      <c r="B36" s="6" t="str">
        <f t="shared" si="33"/>
        <v>J</v>
      </c>
      <c r="C36" s="7">
        <f>IF(C35="","",IF(MONTH(C35+1)=MONTH(C8),C35+1,""))</f>
        <v>46051</v>
      </c>
      <c r="D36" s="9"/>
      <c r="E36" s="9"/>
      <c r="F36" s="5"/>
      <c r="G36" s="6" t="str">
        <f t="shared" si="36"/>
        <v/>
      </c>
      <c r="H36" s="7" t="str">
        <f t="shared" ref="H36:W38" si="48">IF(H35="","",IF(MONTH(H35+1)=MONTH(H8),H35+1,""))</f>
        <v/>
      </c>
      <c r="I36" s="9"/>
      <c r="J36" s="9"/>
      <c r="K36" s="5"/>
      <c r="L36" s="6" t="str">
        <f t="shared" si="37"/>
        <v>D</v>
      </c>
      <c r="M36" s="7">
        <f t="shared" ref="M36" si="49">IF(M35="","",IF(MONTH(M35+1)=MONTH(M8),M35+1,""))</f>
        <v>46110</v>
      </c>
      <c r="N36" s="9"/>
      <c r="O36" s="9"/>
      <c r="P36" s="5"/>
      <c r="Q36" s="6" t="str">
        <f t="shared" si="38"/>
        <v>M</v>
      </c>
      <c r="R36" s="7">
        <f t="shared" ref="R36" si="50">IF(R35="","",IF(MONTH(R35+1)=MONTH(R8),R35+1,""))</f>
        <v>46141</v>
      </c>
      <c r="S36" s="9"/>
      <c r="T36" s="9"/>
      <c r="U36" s="5"/>
      <c r="V36" s="6" t="str">
        <f t="shared" si="39"/>
        <v>V</v>
      </c>
      <c r="W36" s="7">
        <f t="shared" ref="W36" si="51">IF(W35="","",IF(MONTH(W35+1)=MONTH(W8),W35+1,""))</f>
        <v>46171</v>
      </c>
      <c r="X36" s="9"/>
      <c r="Y36" s="9"/>
      <c r="Z36" s="5"/>
      <c r="AA36" s="6" t="str">
        <f t="shared" si="40"/>
        <v>L</v>
      </c>
      <c r="AB36" s="7">
        <f t="shared" ref="AB36:AQ38" si="52">IF(AB35="","",IF(MONTH(AB35+1)=MONTH(AB8),AB35+1,""))</f>
        <v>46202</v>
      </c>
      <c r="AC36" s="9"/>
      <c r="AD36" s="9"/>
      <c r="AE36" s="5"/>
      <c r="AF36" s="6" t="str">
        <f t="shared" si="41"/>
        <v>M</v>
      </c>
      <c r="AG36" s="7">
        <f t="shared" ref="AG36" si="53">IF(AG35="","",IF(MONTH(AG35+1)=MONTH(AG8),AG35+1,""))</f>
        <v>46232</v>
      </c>
      <c r="AH36" s="9"/>
      <c r="AI36" s="9"/>
      <c r="AJ36" s="5"/>
      <c r="AK36" s="6" t="str">
        <f t="shared" si="42"/>
        <v>S</v>
      </c>
      <c r="AL36" s="7">
        <f t="shared" ref="AL36" si="54">IF(AL35="","",IF(MONTH(AL35+1)=MONTH(AL8),AL35+1,""))</f>
        <v>46263</v>
      </c>
      <c r="AM36" s="9"/>
      <c r="AN36" s="9"/>
      <c r="AO36" s="5"/>
      <c r="AP36" s="6" t="str">
        <f t="shared" si="43"/>
        <v>M</v>
      </c>
      <c r="AQ36" s="7">
        <f t="shared" ref="AQ36" si="55">IF(AQ35="","",IF(MONTH(AQ35+1)=MONTH(AQ8),AQ35+1,""))</f>
        <v>46294</v>
      </c>
      <c r="AR36" s="9"/>
      <c r="AS36" s="9"/>
      <c r="AT36" s="5"/>
      <c r="AU36" s="6" t="str">
        <f t="shared" si="44"/>
        <v>J</v>
      </c>
      <c r="AV36" s="7">
        <f t="shared" ref="AV36:BF38" si="56">IF(AV35="","",IF(MONTH(AV35+1)=MONTH(AV8),AV35+1,""))</f>
        <v>46324</v>
      </c>
      <c r="AW36" s="9"/>
      <c r="AX36" s="9"/>
      <c r="AY36" s="5"/>
      <c r="AZ36" s="6" t="str">
        <f t="shared" si="45"/>
        <v>D</v>
      </c>
      <c r="BA36" s="7">
        <f t="shared" ref="BA36" si="57">IF(BA35="","",IF(MONTH(BA35+1)=MONTH(BA8),BA35+1,""))</f>
        <v>46355</v>
      </c>
      <c r="BB36" s="9"/>
      <c r="BC36" s="9"/>
      <c r="BD36" s="5"/>
      <c r="BE36" s="6" t="str">
        <f t="shared" si="46"/>
        <v>M</v>
      </c>
      <c r="BF36" s="7">
        <f t="shared" ref="BF36" si="58">IF(BF35="","",IF(MONTH(BF35+1)=MONTH(BF8),BF35+1,""))</f>
        <v>46385</v>
      </c>
      <c r="BG36" s="9"/>
      <c r="BH36" s="9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</row>
    <row r="37" spans="1:322" ht="17.25" customHeight="1" x14ac:dyDescent="0.2">
      <c r="A37" s="5"/>
      <c r="B37" s="6" t="str">
        <f t="shared" si="33"/>
        <v>V</v>
      </c>
      <c r="C37" s="7">
        <f t="shared" ref="C37:C38" si="59">IF(C36="","",IF(MONTH(C36+1)=MONTH(C9),C36+1,""))</f>
        <v>46052</v>
      </c>
      <c r="D37" s="9"/>
      <c r="E37" s="9"/>
      <c r="F37" s="5"/>
      <c r="G37" s="6" t="str">
        <f t="shared" si="36"/>
        <v/>
      </c>
      <c r="H37" s="7" t="str">
        <f t="shared" si="48"/>
        <v/>
      </c>
      <c r="I37" s="9"/>
      <c r="J37" s="9"/>
      <c r="K37" s="5"/>
      <c r="L37" s="6" t="str">
        <f t="shared" si="37"/>
        <v>L</v>
      </c>
      <c r="M37" s="7">
        <f t="shared" si="48"/>
        <v>46111</v>
      </c>
      <c r="N37" s="9"/>
      <c r="O37" s="9"/>
      <c r="P37" s="5"/>
      <c r="Q37" s="6" t="str">
        <f t="shared" si="38"/>
        <v>J</v>
      </c>
      <c r="R37" s="7">
        <f t="shared" si="48"/>
        <v>46142</v>
      </c>
      <c r="S37" s="9"/>
      <c r="T37" s="9"/>
      <c r="U37" s="5"/>
      <c r="V37" s="6" t="str">
        <f t="shared" si="39"/>
        <v>S</v>
      </c>
      <c r="W37" s="7">
        <f t="shared" si="48"/>
        <v>46172</v>
      </c>
      <c r="X37" s="9"/>
      <c r="Y37" s="9"/>
      <c r="Z37" s="5"/>
      <c r="AA37" s="6" t="str">
        <f t="shared" si="40"/>
        <v>M</v>
      </c>
      <c r="AB37" s="7">
        <f t="shared" si="52"/>
        <v>46203</v>
      </c>
      <c r="AC37" s="9"/>
      <c r="AD37" s="9"/>
      <c r="AE37" s="5"/>
      <c r="AF37" s="6" t="str">
        <f t="shared" si="41"/>
        <v>J</v>
      </c>
      <c r="AG37" s="7">
        <f t="shared" si="52"/>
        <v>46233</v>
      </c>
      <c r="AH37" s="9"/>
      <c r="AI37" s="9"/>
      <c r="AJ37" s="5"/>
      <c r="AK37" s="6" t="str">
        <f t="shared" si="42"/>
        <v>D</v>
      </c>
      <c r="AL37" s="7">
        <f t="shared" si="52"/>
        <v>46264</v>
      </c>
      <c r="AM37" s="9"/>
      <c r="AN37" s="9"/>
      <c r="AO37" s="5"/>
      <c r="AP37" s="6" t="str">
        <f t="shared" si="43"/>
        <v>M</v>
      </c>
      <c r="AQ37" s="7">
        <f t="shared" si="52"/>
        <v>46295</v>
      </c>
      <c r="AR37" s="9"/>
      <c r="AS37" s="9"/>
      <c r="AT37" s="5"/>
      <c r="AU37" s="6" t="str">
        <f t="shared" si="44"/>
        <v>V</v>
      </c>
      <c r="AV37" s="7">
        <f t="shared" si="56"/>
        <v>46325</v>
      </c>
      <c r="AW37" s="9"/>
      <c r="AX37" s="9"/>
      <c r="AY37" s="5"/>
      <c r="AZ37" s="6" t="str">
        <f t="shared" si="45"/>
        <v>L</v>
      </c>
      <c r="BA37" s="7">
        <f t="shared" si="56"/>
        <v>46356</v>
      </c>
      <c r="BB37" s="9"/>
      <c r="BC37" s="9"/>
      <c r="BD37" s="5"/>
      <c r="BE37" s="6" t="str">
        <f t="shared" si="46"/>
        <v>M</v>
      </c>
      <c r="BF37" s="7">
        <f t="shared" si="56"/>
        <v>46386</v>
      </c>
      <c r="BG37" s="9"/>
      <c r="BH37" s="9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</row>
    <row r="38" spans="1:322" ht="17.25" customHeight="1" x14ac:dyDescent="0.2">
      <c r="A38" s="5"/>
      <c r="B38" s="6" t="str">
        <f t="shared" si="33"/>
        <v>S</v>
      </c>
      <c r="C38" s="7">
        <f t="shared" si="59"/>
        <v>46053</v>
      </c>
      <c r="D38" s="9"/>
      <c r="E38" s="9"/>
      <c r="F38" s="5"/>
      <c r="G38" s="6" t="str">
        <f t="shared" si="36"/>
        <v/>
      </c>
      <c r="H38" s="7" t="str">
        <f t="shared" si="48"/>
        <v/>
      </c>
      <c r="I38" s="9"/>
      <c r="J38" s="9"/>
      <c r="K38" s="5"/>
      <c r="L38" s="6" t="str">
        <f t="shared" si="37"/>
        <v>M</v>
      </c>
      <c r="M38" s="7">
        <f t="shared" si="48"/>
        <v>46112</v>
      </c>
      <c r="N38" s="9"/>
      <c r="O38" s="9"/>
      <c r="P38" s="5"/>
      <c r="Q38" s="6" t="str">
        <f t="shared" si="38"/>
        <v/>
      </c>
      <c r="R38" s="7" t="str">
        <f t="shared" si="48"/>
        <v/>
      </c>
      <c r="S38" s="9"/>
      <c r="T38" s="9"/>
      <c r="U38" s="5"/>
      <c r="V38" s="6" t="str">
        <f t="shared" si="39"/>
        <v>D</v>
      </c>
      <c r="W38" s="7">
        <f t="shared" si="48"/>
        <v>46173</v>
      </c>
      <c r="X38" s="9"/>
      <c r="Y38" s="9"/>
      <c r="Z38" s="5"/>
      <c r="AA38" s="6" t="str">
        <f t="shared" si="40"/>
        <v/>
      </c>
      <c r="AB38" s="7" t="str">
        <f t="shared" si="52"/>
        <v/>
      </c>
      <c r="AC38" s="9"/>
      <c r="AD38" s="9"/>
      <c r="AE38" s="5"/>
      <c r="AF38" s="6" t="str">
        <f t="shared" si="41"/>
        <v>V</v>
      </c>
      <c r="AG38" s="7">
        <f t="shared" si="52"/>
        <v>46234</v>
      </c>
      <c r="AH38" s="9"/>
      <c r="AI38" s="9"/>
      <c r="AJ38" s="5"/>
      <c r="AK38" s="6" t="str">
        <f t="shared" si="42"/>
        <v>L</v>
      </c>
      <c r="AL38" s="7">
        <f t="shared" si="52"/>
        <v>46265</v>
      </c>
      <c r="AM38" s="9"/>
      <c r="AN38" s="9"/>
      <c r="AO38" s="5"/>
      <c r="AP38" s="6" t="str">
        <f t="shared" si="43"/>
        <v/>
      </c>
      <c r="AQ38" s="7" t="str">
        <f t="shared" si="52"/>
        <v/>
      </c>
      <c r="AR38" s="9"/>
      <c r="AS38" s="9"/>
      <c r="AT38" s="5"/>
      <c r="AU38" s="6" t="str">
        <f t="shared" si="44"/>
        <v>S</v>
      </c>
      <c r="AV38" s="7">
        <f t="shared" si="56"/>
        <v>46326</v>
      </c>
      <c r="AW38" s="9"/>
      <c r="AX38" s="9"/>
      <c r="AY38" s="5"/>
      <c r="AZ38" s="6" t="str">
        <f t="shared" si="45"/>
        <v/>
      </c>
      <c r="BA38" s="7" t="str">
        <f t="shared" si="56"/>
        <v/>
      </c>
      <c r="BB38" s="9"/>
      <c r="BC38" s="9"/>
      <c r="BD38" s="5"/>
      <c r="BE38" s="6" t="str">
        <f t="shared" si="46"/>
        <v>J</v>
      </c>
      <c r="BF38" s="7">
        <f t="shared" si="56"/>
        <v>46387</v>
      </c>
      <c r="BG38" s="9"/>
      <c r="BH38" s="9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</row>
    <row r="39" spans="1:322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28">
    <mergeCell ref="AA6:AD6"/>
    <mergeCell ref="AF6:AI6"/>
    <mergeCell ref="AK6:AN6"/>
    <mergeCell ref="AP6:AS6"/>
    <mergeCell ref="AU6:AX6"/>
    <mergeCell ref="B6:E6"/>
    <mergeCell ref="G6:J6"/>
    <mergeCell ref="L6:O6"/>
    <mergeCell ref="Q6:T6"/>
    <mergeCell ref="V6:Y6"/>
    <mergeCell ref="AF7:AI7"/>
    <mergeCell ref="B7:E7"/>
    <mergeCell ref="G7:J7"/>
    <mergeCell ref="L7:O7"/>
    <mergeCell ref="Q7:T7"/>
    <mergeCell ref="V7:Y7"/>
    <mergeCell ref="AA7:AD7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</mergeCells>
  <conditionalFormatting sqref="E8:E38 J8:J38 O8:O38 T8:T38 Y8:Y38 AD8:AD38 AI8:AI38 AN8:AN38 AS8:AS38 AX8:AX38 BC8:BC38 BH8:BH38">
    <cfRule type="expression" dxfId="13" priority="4">
      <formula>COUNTIF(dates,INDIRECT(ADDRESS(ROW(),ROUNDUP(COLUMN()/5,0)*5-2,3)))&gt;0</formula>
    </cfRule>
  </conditionalFormatting>
  <conditionalFormatting sqref="B8:E38 G8:J38 L8:O38 Q8:T38 V8:Y38 AA8:AD38 AF8:AI38 AK8:AN38 AP8:AS38 AU8:AX38 AZ8:BC38 BE8:BH38">
    <cfRule type="expression" dxfId="12" priority="2">
      <formula>INDIRECT(ADDRESS(ROW(),ROUNDUP(COLUMN()/5,0)*5-2,3))=""</formula>
    </cfRule>
    <cfRule type="expression" dxfId="11" priority="3">
      <formula>INDIRECT(ADDRESS(ROW(),ROUNDUP(COLUMN()/5,0)*5-2,3))&lt;&gt;""</formula>
    </cfRule>
    <cfRule type="expression" dxfId="10" priority="5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E933-5C1D-469D-A558-6836F7D9EC48}">
  <sheetPr codeName="Feuil4"/>
  <dimension ref="B1:AV38"/>
  <sheetViews>
    <sheetView workbookViewId="0">
      <selection activeCell="AK6" sqref="AK6:AL6"/>
    </sheetView>
  </sheetViews>
  <sheetFormatPr baseColWidth="10" defaultRowHeight="12.75" x14ac:dyDescent="0.2"/>
  <cols>
    <col min="1" max="1" width="2.5703125" customWidth="1"/>
    <col min="2" max="2" width="14.5703125" customWidth="1"/>
    <col min="3" max="33" width="4.7109375" customWidth="1"/>
    <col min="34" max="34" width="2.28515625" customWidth="1"/>
    <col min="35" max="35" width="1.85546875" customWidth="1"/>
    <col min="36" max="36" width="15.140625" customWidth="1"/>
    <col min="37" max="38" width="6.7109375" customWidth="1"/>
    <col min="39" max="39" width="6.28515625" customWidth="1"/>
    <col min="40" max="46" width="6.7109375" customWidth="1"/>
    <col min="47" max="47" width="6" customWidth="1"/>
    <col min="48" max="48" width="6.7109375" customWidth="1"/>
  </cols>
  <sheetData>
    <row r="1" spans="2:48" ht="29.25" customHeight="1" x14ac:dyDescent="0.25">
      <c r="J1" s="35" t="s">
        <v>23</v>
      </c>
      <c r="K1" s="84">
        <f>annee</f>
        <v>2026</v>
      </c>
      <c r="L1" s="85"/>
      <c r="M1" s="85"/>
      <c r="N1" s="85"/>
      <c r="O1" s="85"/>
      <c r="AJ1" s="65" t="str">
        <f>"Année "&amp;annee</f>
        <v>Année 2026</v>
      </c>
      <c r="AK1" s="86" t="s">
        <v>29</v>
      </c>
      <c r="AL1" s="86"/>
      <c r="AM1" s="86" t="s">
        <v>25</v>
      </c>
      <c r="AN1" s="86"/>
      <c r="AO1" s="86" t="s">
        <v>26</v>
      </c>
      <c r="AP1" s="86"/>
      <c r="AQ1" s="86" t="s">
        <v>27</v>
      </c>
      <c r="AR1" s="86"/>
      <c r="AS1" s="86" t="s">
        <v>28</v>
      </c>
      <c r="AT1" s="86"/>
      <c r="AU1" s="86" t="s">
        <v>30</v>
      </c>
      <c r="AV1" s="86"/>
    </row>
    <row r="2" spans="2:48" ht="15" customHeight="1" thickBot="1" x14ac:dyDescent="0.3">
      <c r="B2" s="40" t="s">
        <v>31</v>
      </c>
      <c r="C2">
        <f>WEEKNUM(C4)</f>
        <v>1</v>
      </c>
      <c r="D2">
        <f t="shared" ref="D2:AG2" si="0">WEEKNUM(D4)</f>
        <v>1</v>
      </c>
      <c r="E2">
        <f t="shared" si="0"/>
        <v>1</v>
      </c>
      <c r="F2">
        <f t="shared" si="0"/>
        <v>2</v>
      </c>
      <c r="G2">
        <f t="shared" si="0"/>
        <v>2</v>
      </c>
      <c r="H2">
        <f t="shared" si="0"/>
        <v>2</v>
      </c>
      <c r="I2">
        <f t="shared" si="0"/>
        <v>2</v>
      </c>
      <c r="J2">
        <f t="shared" si="0"/>
        <v>2</v>
      </c>
      <c r="K2">
        <f t="shared" si="0"/>
        <v>2</v>
      </c>
      <c r="L2">
        <f t="shared" si="0"/>
        <v>2</v>
      </c>
      <c r="M2">
        <f t="shared" si="0"/>
        <v>3</v>
      </c>
      <c r="N2">
        <f t="shared" si="0"/>
        <v>3</v>
      </c>
      <c r="O2">
        <f t="shared" si="0"/>
        <v>3</v>
      </c>
      <c r="P2">
        <f t="shared" si="0"/>
        <v>3</v>
      </c>
      <c r="Q2">
        <f t="shared" si="0"/>
        <v>3</v>
      </c>
      <c r="R2">
        <f t="shared" si="0"/>
        <v>3</v>
      </c>
      <c r="S2">
        <f t="shared" si="0"/>
        <v>3</v>
      </c>
      <c r="T2">
        <f t="shared" si="0"/>
        <v>4</v>
      </c>
      <c r="U2">
        <f t="shared" si="0"/>
        <v>4</v>
      </c>
      <c r="V2">
        <f t="shared" si="0"/>
        <v>4</v>
      </c>
      <c r="W2">
        <f t="shared" si="0"/>
        <v>4</v>
      </c>
      <c r="X2">
        <f t="shared" si="0"/>
        <v>4</v>
      </c>
      <c r="Y2">
        <f t="shared" si="0"/>
        <v>4</v>
      </c>
      <c r="Z2">
        <f t="shared" si="0"/>
        <v>4</v>
      </c>
      <c r="AA2">
        <f t="shared" si="0"/>
        <v>5</v>
      </c>
      <c r="AB2">
        <f t="shared" si="0"/>
        <v>5</v>
      </c>
      <c r="AC2">
        <f t="shared" si="0"/>
        <v>5</v>
      </c>
      <c r="AD2">
        <f t="shared" si="0"/>
        <v>5</v>
      </c>
      <c r="AE2">
        <f t="shared" si="0"/>
        <v>5</v>
      </c>
      <c r="AF2">
        <f t="shared" si="0"/>
        <v>5</v>
      </c>
      <c r="AG2">
        <f t="shared" si="0"/>
        <v>5</v>
      </c>
      <c r="AJ2" s="65"/>
      <c r="AK2" s="86" t="s">
        <v>24</v>
      </c>
      <c r="AL2" s="86"/>
      <c r="AM2" s="86" t="s">
        <v>24</v>
      </c>
      <c r="AN2" s="86"/>
      <c r="AO2" s="86" t="s">
        <v>24</v>
      </c>
      <c r="AP2" s="86"/>
      <c r="AQ2" s="86" t="s">
        <v>24</v>
      </c>
      <c r="AR2" s="86"/>
      <c r="AS2" s="86" t="s">
        <v>24</v>
      </c>
      <c r="AT2" s="86"/>
      <c r="AU2" s="86" t="s">
        <v>24</v>
      </c>
      <c r="AV2" s="86"/>
    </row>
    <row r="3" spans="2:48" ht="16.5" customHeight="1" thickTop="1" x14ac:dyDescent="0.25">
      <c r="B3" s="88" t="s">
        <v>9</v>
      </c>
      <c r="C3" s="32" t="str">
        <f>IF(C4&lt;&gt;"",UPPER(LEFT(TEXT(C4,"jjj"))),"")</f>
        <v>J</v>
      </c>
      <c r="D3" s="24" t="str">
        <f t="shared" ref="D3:AG3" si="1">IF(D4&lt;&gt;"",UPPER(LEFT(TEXT(D4,"jjj"))),"")</f>
        <v>V</v>
      </c>
      <c r="E3" s="24" t="str">
        <f t="shared" si="1"/>
        <v>S</v>
      </c>
      <c r="F3" s="24" t="str">
        <f t="shared" si="1"/>
        <v>D</v>
      </c>
      <c r="G3" s="24" t="str">
        <f t="shared" si="1"/>
        <v>L</v>
      </c>
      <c r="H3" s="24" t="str">
        <f t="shared" si="1"/>
        <v>M</v>
      </c>
      <c r="I3" s="24" t="str">
        <f t="shared" si="1"/>
        <v>M</v>
      </c>
      <c r="J3" s="24" t="str">
        <f t="shared" si="1"/>
        <v>J</v>
      </c>
      <c r="K3" s="24" t="str">
        <f t="shared" si="1"/>
        <v>V</v>
      </c>
      <c r="L3" s="24" t="str">
        <f t="shared" si="1"/>
        <v>S</v>
      </c>
      <c r="M3" s="24" t="str">
        <f t="shared" si="1"/>
        <v>D</v>
      </c>
      <c r="N3" s="24" t="str">
        <f t="shared" si="1"/>
        <v>L</v>
      </c>
      <c r="O3" s="24" t="str">
        <f t="shared" si="1"/>
        <v>M</v>
      </c>
      <c r="P3" s="24" t="str">
        <f t="shared" si="1"/>
        <v>M</v>
      </c>
      <c r="Q3" s="24" t="str">
        <f t="shared" si="1"/>
        <v>J</v>
      </c>
      <c r="R3" s="24" t="str">
        <f t="shared" si="1"/>
        <v>V</v>
      </c>
      <c r="S3" s="24" t="str">
        <f t="shared" si="1"/>
        <v>S</v>
      </c>
      <c r="T3" s="24" t="str">
        <f t="shared" si="1"/>
        <v>D</v>
      </c>
      <c r="U3" s="24" t="str">
        <f t="shared" si="1"/>
        <v>L</v>
      </c>
      <c r="V3" s="24" t="str">
        <f t="shared" si="1"/>
        <v>M</v>
      </c>
      <c r="W3" s="24" t="str">
        <f t="shared" si="1"/>
        <v>M</v>
      </c>
      <c r="X3" s="24" t="str">
        <f t="shared" si="1"/>
        <v>J</v>
      </c>
      <c r="Y3" s="24" t="str">
        <f t="shared" si="1"/>
        <v>V</v>
      </c>
      <c r="Z3" s="24" t="str">
        <f t="shared" si="1"/>
        <v>S</v>
      </c>
      <c r="AA3" s="24" t="str">
        <f t="shared" si="1"/>
        <v>D</v>
      </c>
      <c r="AB3" s="24" t="str">
        <f t="shared" si="1"/>
        <v>L</v>
      </c>
      <c r="AC3" s="24" t="str">
        <f t="shared" si="1"/>
        <v>M</v>
      </c>
      <c r="AD3" s="24" t="str">
        <f t="shared" si="1"/>
        <v>M</v>
      </c>
      <c r="AE3" s="24" t="str">
        <f t="shared" si="1"/>
        <v>J</v>
      </c>
      <c r="AF3" s="24" t="str">
        <f t="shared" si="1"/>
        <v>V</v>
      </c>
      <c r="AG3" s="25" t="str">
        <f t="shared" si="1"/>
        <v>S</v>
      </c>
      <c r="AJ3" s="40" t="s">
        <v>31</v>
      </c>
      <c r="AK3" s="66">
        <v>1</v>
      </c>
      <c r="AL3" s="79"/>
      <c r="AM3" s="87">
        <v>2</v>
      </c>
      <c r="AN3" s="79"/>
      <c r="AO3" s="78">
        <v>3</v>
      </c>
      <c r="AP3" s="79"/>
      <c r="AQ3" s="80">
        <v>4</v>
      </c>
      <c r="AR3" s="79"/>
      <c r="AS3" s="81">
        <v>5</v>
      </c>
      <c r="AT3" s="79"/>
      <c r="AU3" s="82" t="str">
        <f>IF(AG2=6,6,"")</f>
        <v/>
      </c>
      <c r="AV3" s="83"/>
    </row>
    <row r="4" spans="2:48" ht="18" customHeight="1" thickBot="1" x14ac:dyDescent="0.3">
      <c r="B4" s="89"/>
      <c r="C4" s="33">
        <f>DATE(annee,ROUNDDOWN(COLUMN()/5,0)+mois,1)</f>
        <v>46023</v>
      </c>
      <c r="D4" s="26">
        <f t="shared" ref="D4:AD4" si="2">C4+1</f>
        <v>46024</v>
      </c>
      <c r="E4" s="26">
        <f t="shared" si="2"/>
        <v>46025</v>
      </c>
      <c r="F4" s="26">
        <f t="shared" si="2"/>
        <v>46026</v>
      </c>
      <c r="G4" s="26">
        <f t="shared" si="2"/>
        <v>46027</v>
      </c>
      <c r="H4" s="26">
        <f t="shared" si="2"/>
        <v>46028</v>
      </c>
      <c r="I4" s="26">
        <f t="shared" si="2"/>
        <v>46029</v>
      </c>
      <c r="J4" s="26">
        <f t="shared" si="2"/>
        <v>46030</v>
      </c>
      <c r="K4" s="26">
        <f t="shared" si="2"/>
        <v>46031</v>
      </c>
      <c r="L4" s="26">
        <f t="shared" si="2"/>
        <v>46032</v>
      </c>
      <c r="M4" s="26">
        <f t="shared" si="2"/>
        <v>46033</v>
      </c>
      <c r="N4" s="26">
        <f t="shared" si="2"/>
        <v>46034</v>
      </c>
      <c r="O4" s="26">
        <f t="shared" si="2"/>
        <v>46035</v>
      </c>
      <c r="P4" s="26">
        <f t="shared" si="2"/>
        <v>46036</v>
      </c>
      <c r="Q4" s="26">
        <f t="shared" si="2"/>
        <v>46037</v>
      </c>
      <c r="R4" s="26">
        <f t="shared" si="2"/>
        <v>46038</v>
      </c>
      <c r="S4" s="26">
        <f t="shared" si="2"/>
        <v>46039</v>
      </c>
      <c r="T4" s="26">
        <f t="shared" si="2"/>
        <v>46040</v>
      </c>
      <c r="U4" s="26">
        <f t="shared" si="2"/>
        <v>46041</v>
      </c>
      <c r="V4" s="26">
        <f t="shared" si="2"/>
        <v>46042</v>
      </c>
      <c r="W4" s="26">
        <f t="shared" si="2"/>
        <v>46043</v>
      </c>
      <c r="X4" s="26">
        <f t="shared" si="2"/>
        <v>46044</v>
      </c>
      <c r="Y4" s="26">
        <f t="shared" si="2"/>
        <v>46045</v>
      </c>
      <c r="Z4" s="26">
        <f t="shared" si="2"/>
        <v>46046</v>
      </c>
      <c r="AA4" s="26">
        <f t="shared" si="2"/>
        <v>46047</v>
      </c>
      <c r="AB4" s="26">
        <f t="shared" si="2"/>
        <v>46048</v>
      </c>
      <c r="AC4" s="26">
        <f t="shared" si="2"/>
        <v>46049</v>
      </c>
      <c r="AD4" s="26">
        <f t="shared" si="2"/>
        <v>46050</v>
      </c>
      <c r="AE4" s="26">
        <f>IF(AD4="","",IF(MONTH(AD4+1)=MONTH(C4),AD4+1,""))</f>
        <v>46051</v>
      </c>
      <c r="AF4" s="26">
        <f>IF(AE4="","",IF(MONTH(AE4+1)=MONTH(D4),AE4+1,""))</f>
        <v>46052</v>
      </c>
      <c r="AG4" s="27">
        <f>IF(AF4="","",IF(MONTH(AF4+1)=MONTH(E4),AF4+1,""))</f>
        <v>46053</v>
      </c>
      <c r="AJ4" s="40" t="s">
        <v>32</v>
      </c>
      <c r="AK4" s="38">
        <v>1</v>
      </c>
      <c r="AL4" s="41">
        <f>DAY(HLOOKUP(1,$C2:$AG4,3,TRUE))</f>
        <v>3</v>
      </c>
      <c r="AM4" s="42">
        <f>DAY(HLOOKUP(2,$C2:$AG4,3,FALSE))</f>
        <v>4</v>
      </c>
      <c r="AN4" s="42">
        <f>DAY(HLOOKUP(2,$C2:$AG4,3,TRUE))</f>
        <v>10</v>
      </c>
      <c r="AO4" s="43">
        <f>DAY(HLOOKUP(3,$C2:$AG4,3,FALSE))</f>
        <v>11</v>
      </c>
      <c r="AP4" s="43">
        <f>DAY(HLOOKUP(3,$C2:$AG4,3,TRUE))</f>
        <v>17</v>
      </c>
      <c r="AQ4" s="44">
        <f>DAY(HLOOKUP(4,$C2:$AG4,3,FALSE))</f>
        <v>18</v>
      </c>
      <c r="AR4" s="44">
        <f>DAY(HLOOKUP(4,$C2:$AG4,3,TRUE))</f>
        <v>24</v>
      </c>
      <c r="AS4" s="45">
        <f>DAY(HLOOKUP(5,$C2:$AG4,3,FALSE))</f>
        <v>25</v>
      </c>
      <c r="AT4" s="45">
        <f>DAY(HLOOKUP(5,$C2:$AG4,3,TRUE))</f>
        <v>31</v>
      </c>
      <c r="AU4" s="41" t="str">
        <f>IF(AT4&lt;31,DAY(HLOOKUP(6,$C2:$AG4,3,FALSE)),"")</f>
        <v/>
      </c>
      <c r="AV4" s="39" t="str">
        <f>IF(AT4&lt;31,DAY(HLOOKUP(6,$C2:$AG4,3,TRUE)),"")</f>
        <v/>
      </c>
    </row>
    <row r="5" spans="2:48" s="47" customFormat="1" ht="9.9499999999999993" customHeight="1" thickTop="1" thickBot="1" x14ac:dyDescent="0.25">
      <c r="B5" s="46" t="s">
        <v>31</v>
      </c>
      <c r="C5" s="47">
        <f>WEEKNUM(C7)</f>
        <v>6</v>
      </c>
      <c r="D5" s="47">
        <f t="shared" ref="D5:AD5" si="3">WEEKNUM(D7)</f>
        <v>6</v>
      </c>
      <c r="E5" s="47">
        <f t="shared" si="3"/>
        <v>6</v>
      </c>
      <c r="F5" s="47">
        <f t="shared" si="3"/>
        <v>6</v>
      </c>
      <c r="G5" s="47">
        <f t="shared" si="3"/>
        <v>6</v>
      </c>
      <c r="H5" s="47">
        <f t="shared" si="3"/>
        <v>6</v>
      </c>
      <c r="I5" s="47">
        <f t="shared" si="3"/>
        <v>6</v>
      </c>
      <c r="J5" s="47">
        <f t="shared" si="3"/>
        <v>7</v>
      </c>
      <c r="K5" s="47">
        <f t="shared" si="3"/>
        <v>7</v>
      </c>
      <c r="L5" s="47">
        <f t="shared" si="3"/>
        <v>7</v>
      </c>
      <c r="M5" s="47">
        <f t="shared" si="3"/>
        <v>7</v>
      </c>
      <c r="N5" s="47">
        <f t="shared" si="3"/>
        <v>7</v>
      </c>
      <c r="O5" s="47">
        <f t="shared" si="3"/>
        <v>7</v>
      </c>
      <c r="P5" s="47">
        <f t="shared" si="3"/>
        <v>7</v>
      </c>
      <c r="Q5" s="47">
        <f t="shared" si="3"/>
        <v>8</v>
      </c>
      <c r="R5" s="47">
        <f t="shared" si="3"/>
        <v>8</v>
      </c>
      <c r="S5" s="47">
        <f t="shared" si="3"/>
        <v>8</v>
      </c>
      <c r="T5" s="47">
        <f t="shared" si="3"/>
        <v>8</v>
      </c>
      <c r="U5" s="47">
        <f t="shared" si="3"/>
        <v>8</v>
      </c>
      <c r="V5" s="47">
        <f t="shared" si="3"/>
        <v>8</v>
      </c>
      <c r="W5" s="47">
        <f t="shared" si="3"/>
        <v>8</v>
      </c>
      <c r="X5" s="47">
        <f t="shared" si="3"/>
        <v>9</v>
      </c>
      <c r="Y5" s="47">
        <f t="shared" si="3"/>
        <v>9</v>
      </c>
      <c r="Z5" s="47">
        <f t="shared" si="3"/>
        <v>9</v>
      </c>
      <c r="AA5" s="47">
        <f t="shared" si="3"/>
        <v>9</v>
      </c>
      <c r="AB5" s="47">
        <f t="shared" si="3"/>
        <v>9</v>
      </c>
      <c r="AC5" s="47">
        <f t="shared" si="3"/>
        <v>9</v>
      </c>
      <c r="AD5" s="47">
        <f t="shared" si="3"/>
        <v>9</v>
      </c>
      <c r="AE5" s="47" t="str">
        <f>IF(AE7&lt;&gt;"",WEEKNUM(AE7),"")</f>
        <v/>
      </c>
      <c r="AK5" s="48"/>
      <c r="AL5" s="48"/>
      <c r="AM5" s="48"/>
      <c r="AN5" s="48"/>
      <c r="AO5" s="48"/>
      <c r="AP5" s="48"/>
      <c r="AQ5" s="76"/>
      <c r="AR5" s="77"/>
      <c r="AS5" s="48"/>
      <c r="AT5" s="48"/>
      <c r="AU5" s="48"/>
      <c r="AV5" s="48"/>
    </row>
    <row r="6" spans="2:48" ht="18.75" thickTop="1" x14ac:dyDescent="0.25">
      <c r="B6" s="88" t="s">
        <v>10</v>
      </c>
      <c r="C6" s="34" t="str">
        <f>IF(C7&lt;&gt;"",UPPER(LEFT(TEXT(C7,"jjj"))),"")</f>
        <v>D</v>
      </c>
      <c r="D6" s="28" t="str">
        <f t="shared" ref="D6:AD6" si="4">IF(D7&lt;&gt;"",UPPER(LEFT(TEXT(D7,"jjj"))),"")</f>
        <v>L</v>
      </c>
      <c r="E6" s="28" t="str">
        <f t="shared" si="4"/>
        <v>M</v>
      </c>
      <c r="F6" s="28" t="str">
        <f t="shared" si="4"/>
        <v>M</v>
      </c>
      <c r="G6" s="28" t="str">
        <f t="shared" si="4"/>
        <v>J</v>
      </c>
      <c r="H6" s="28" t="str">
        <f t="shared" si="4"/>
        <v>V</v>
      </c>
      <c r="I6" s="28" t="str">
        <f t="shared" si="4"/>
        <v>S</v>
      </c>
      <c r="J6" s="28" t="str">
        <f t="shared" si="4"/>
        <v>D</v>
      </c>
      <c r="K6" s="28" t="str">
        <f t="shared" si="4"/>
        <v>L</v>
      </c>
      <c r="L6" s="28" t="str">
        <f t="shared" si="4"/>
        <v>M</v>
      </c>
      <c r="M6" s="28" t="str">
        <f t="shared" si="4"/>
        <v>M</v>
      </c>
      <c r="N6" s="28" t="str">
        <f t="shared" si="4"/>
        <v>J</v>
      </c>
      <c r="O6" s="28" t="str">
        <f t="shared" si="4"/>
        <v>V</v>
      </c>
      <c r="P6" s="28" t="str">
        <f t="shared" si="4"/>
        <v>S</v>
      </c>
      <c r="Q6" s="28" t="str">
        <f t="shared" si="4"/>
        <v>D</v>
      </c>
      <c r="R6" s="28" t="str">
        <f t="shared" si="4"/>
        <v>L</v>
      </c>
      <c r="S6" s="28" t="str">
        <f t="shared" si="4"/>
        <v>M</v>
      </c>
      <c r="T6" s="28" t="str">
        <f t="shared" si="4"/>
        <v>M</v>
      </c>
      <c r="U6" s="28" t="str">
        <f t="shared" si="4"/>
        <v>J</v>
      </c>
      <c r="V6" s="28" t="str">
        <f t="shared" si="4"/>
        <v>V</v>
      </c>
      <c r="W6" s="28" t="str">
        <f t="shared" si="4"/>
        <v>S</v>
      </c>
      <c r="X6" s="28" t="str">
        <f t="shared" si="4"/>
        <v>D</v>
      </c>
      <c r="Y6" s="28" t="str">
        <f t="shared" si="4"/>
        <v>L</v>
      </c>
      <c r="Z6" s="28" t="str">
        <f t="shared" si="4"/>
        <v>M</v>
      </c>
      <c r="AA6" s="28" t="str">
        <f t="shared" si="4"/>
        <v>M</v>
      </c>
      <c r="AB6" s="28" t="str">
        <f t="shared" si="4"/>
        <v>J</v>
      </c>
      <c r="AC6" s="28" t="str">
        <f t="shared" si="4"/>
        <v>V</v>
      </c>
      <c r="AD6" s="28" t="str">
        <f t="shared" si="4"/>
        <v>S</v>
      </c>
      <c r="AE6" s="28" t="str">
        <f>IF(annee/4=INT(annee/4),IF(AE7&lt;&gt;"",UPPER(LEFT(TEXT(AE7,"jjj"))),""),"")</f>
        <v/>
      </c>
      <c r="AF6" s="28" t="str">
        <f>""</f>
        <v/>
      </c>
      <c r="AG6" s="29" t="str">
        <f>""</f>
        <v/>
      </c>
      <c r="AJ6" s="40" t="s">
        <v>31</v>
      </c>
      <c r="AK6" s="68">
        <f>C5</f>
        <v>6</v>
      </c>
      <c r="AL6" s="69"/>
      <c r="AM6" s="70">
        <f>AK6+1</f>
        <v>7</v>
      </c>
      <c r="AN6" s="69"/>
      <c r="AO6" s="71">
        <f>AM6+1</f>
        <v>8</v>
      </c>
      <c r="AP6" s="69"/>
      <c r="AQ6" s="72">
        <f>AO6+1</f>
        <v>9</v>
      </c>
      <c r="AR6" s="69"/>
      <c r="AS6" s="73" t="str">
        <f>IF(MAX(C5:AE5)&gt;AQ6,AQ6+1,"")</f>
        <v/>
      </c>
      <c r="AT6" s="74"/>
      <c r="AU6" s="66"/>
      <c r="AV6" s="67"/>
    </row>
    <row r="7" spans="2:48" ht="18.75" thickBot="1" x14ac:dyDescent="0.3">
      <c r="B7" s="89"/>
      <c r="C7" s="33">
        <f>DATE(annee,1+mois,1)</f>
        <v>46054</v>
      </c>
      <c r="D7" s="26">
        <f>C7+1</f>
        <v>46055</v>
      </c>
      <c r="E7" s="26">
        <f t="shared" ref="E7:AD7" si="5">D7+1</f>
        <v>46056</v>
      </c>
      <c r="F7" s="26">
        <f t="shared" si="5"/>
        <v>46057</v>
      </c>
      <c r="G7" s="26">
        <f t="shared" si="5"/>
        <v>46058</v>
      </c>
      <c r="H7" s="26">
        <f t="shared" si="5"/>
        <v>46059</v>
      </c>
      <c r="I7" s="26">
        <f t="shared" si="5"/>
        <v>46060</v>
      </c>
      <c r="J7" s="26">
        <f t="shared" si="5"/>
        <v>46061</v>
      </c>
      <c r="K7" s="26">
        <f t="shared" si="5"/>
        <v>46062</v>
      </c>
      <c r="L7" s="26">
        <f t="shared" si="5"/>
        <v>46063</v>
      </c>
      <c r="M7" s="26">
        <f t="shared" si="5"/>
        <v>46064</v>
      </c>
      <c r="N7" s="26">
        <f t="shared" si="5"/>
        <v>46065</v>
      </c>
      <c r="O7" s="26">
        <f t="shared" si="5"/>
        <v>46066</v>
      </c>
      <c r="P7" s="26">
        <f t="shared" si="5"/>
        <v>46067</v>
      </c>
      <c r="Q7" s="26">
        <f t="shared" si="5"/>
        <v>46068</v>
      </c>
      <c r="R7" s="26">
        <f t="shared" si="5"/>
        <v>46069</v>
      </c>
      <c r="S7" s="26">
        <f t="shared" si="5"/>
        <v>46070</v>
      </c>
      <c r="T7" s="26">
        <f t="shared" si="5"/>
        <v>46071</v>
      </c>
      <c r="U7" s="26">
        <f t="shared" si="5"/>
        <v>46072</v>
      </c>
      <c r="V7" s="26">
        <f t="shared" si="5"/>
        <v>46073</v>
      </c>
      <c r="W7" s="26">
        <f t="shared" si="5"/>
        <v>46074</v>
      </c>
      <c r="X7" s="26">
        <f t="shared" si="5"/>
        <v>46075</v>
      </c>
      <c r="Y7" s="26">
        <f t="shared" si="5"/>
        <v>46076</v>
      </c>
      <c r="Z7" s="26">
        <f t="shared" si="5"/>
        <v>46077</v>
      </c>
      <c r="AA7" s="26">
        <f t="shared" si="5"/>
        <v>46078</v>
      </c>
      <c r="AB7" s="26">
        <f t="shared" si="5"/>
        <v>46079</v>
      </c>
      <c r="AC7" s="26">
        <f t="shared" si="5"/>
        <v>46080</v>
      </c>
      <c r="AD7" s="26">
        <f t="shared" si="5"/>
        <v>46081</v>
      </c>
      <c r="AE7" s="26" t="str">
        <f>IF(annee/4=INT(annee/4),AD7+1,"")</f>
        <v/>
      </c>
      <c r="AF7" s="26" t="str">
        <f>""</f>
        <v/>
      </c>
      <c r="AG7" s="27" t="str">
        <f>""</f>
        <v/>
      </c>
      <c r="AJ7" s="40" t="s">
        <v>33</v>
      </c>
      <c r="AK7" s="37">
        <v>1</v>
      </c>
      <c r="AL7" s="41">
        <f>DAY(HLOOKUP(AK6,$C5:$AG7,3,TRUE))</f>
        <v>7</v>
      </c>
      <c r="AM7" s="42">
        <f>DAY(HLOOKUP(AM6,$C5:$AG7,3,FALSE))</f>
        <v>8</v>
      </c>
      <c r="AN7" s="42">
        <f>DAY(HLOOKUP(AM6,$C5:$AG7,3,TRUE))</f>
        <v>14</v>
      </c>
      <c r="AO7" s="43">
        <f>DAY(HLOOKUP(AO6,$C5:$AG7,3,FALSE))</f>
        <v>15</v>
      </c>
      <c r="AP7" s="43">
        <f>DAY(HLOOKUP(AO6,$C5:$AG7,3,TRUE))</f>
        <v>21</v>
      </c>
      <c r="AQ7" s="44">
        <f>DAY(HLOOKUP(AQ6,$C5:$AG7,3,FALSE))</f>
        <v>22</v>
      </c>
      <c r="AR7" s="44">
        <f>DAY(HLOOKUP(AQ6,$C5:$AG7,3,TRUE))</f>
        <v>28</v>
      </c>
      <c r="AS7" s="45" t="str">
        <f>IF(AS6&lt;&gt;"",DAY(HLOOKUP(AS6,$C5:$AG7,3,FALSE)),"")</f>
        <v/>
      </c>
      <c r="AT7" s="49" t="str">
        <f>IF(AS6&lt;&gt;"",DAY(HLOOKUP(AS6,$C5:$AG7,3,TRUE)),"")</f>
        <v/>
      </c>
      <c r="AU7" s="38"/>
      <c r="AV7" s="39"/>
    </row>
    <row r="8" spans="2:48" s="47" customFormat="1" ht="9.9499999999999993" customHeight="1" thickTop="1" thickBot="1" x14ac:dyDescent="0.25">
      <c r="B8" s="46" t="s">
        <v>31</v>
      </c>
      <c r="C8" s="47">
        <f>WEEKNUM(C10)</f>
        <v>10</v>
      </c>
      <c r="D8" s="47">
        <f t="shared" ref="D8:AD8" si="6">WEEKNUM(D10)</f>
        <v>10</v>
      </c>
      <c r="E8" s="47">
        <f t="shared" si="6"/>
        <v>10</v>
      </c>
      <c r="F8" s="47">
        <f t="shared" si="6"/>
        <v>10</v>
      </c>
      <c r="G8" s="47">
        <f t="shared" si="6"/>
        <v>10</v>
      </c>
      <c r="H8" s="47">
        <f t="shared" si="6"/>
        <v>10</v>
      </c>
      <c r="I8" s="47">
        <f t="shared" si="6"/>
        <v>10</v>
      </c>
      <c r="J8" s="47">
        <f t="shared" si="6"/>
        <v>11</v>
      </c>
      <c r="K8" s="47">
        <f t="shared" si="6"/>
        <v>11</v>
      </c>
      <c r="L8" s="47">
        <f t="shared" si="6"/>
        <v>11</v>
      </c>
      <c r="M8" s="47">
        <f t="shared" si="6"/>
        <v>11</v>
      </c>
      <c r="N8" s="47">
        <f t="shared" si="6"/>
        <v>11</v>
      </c>
      <c r="O8" s="47">
        <f t="shared" si="6"/>
        <v>11</v>
      </c>
      <c r="P8" s="47">
        <f t="shared" si="6"/>
        <v>11</v>
      </c>
      <c r="Q8" s="47">
        <f t="shared" si="6"/>
        <v>12</v>
      </c>
      <c r="R8" s="47">
        <f t="shared" si="6"/>
        <v>12</v>
      </c>
      <c r="S8" s="47">
        <f t="shared" si="6"/>
        <v>12</v>
      </c>
      <c r="T8" s="47">
        <f t="shared" si="6"/>
        <v>12</v>
      </c>
      <c r="U8" s="47">
        <f t="shared" si="6"/>
        <v>12</v>
      </c>
      <c r="V8" s="47">
        <f t="shared" si="6"/>
        <v>12</v>
      </c>
      <c r="W8" s="47">
        <f t="shared" si="6"/>
        <v>12</v>
      </c>
      <c r="X8" s="47">
        <f t="shared" si="6"/>
        <v>13</v>
      </c>
      <c r="Y8" s="47">
        <f t="shared" si="6"/>
        <v>13</v>
      </c>
      <c r="Z8" s="47">
        <f t="shared" si="6"/>
        <v>13</v>
      </c>
      <c r="AA8" s="47">
        <f t="shared" si="6"/>
        <v>13</v>
      </c>
      <c r="AB8" s="47">
        <f t="shared" si="6"/>
        <v>13</v>
      </c>
      <c r="AC8" s="47">
        <f t="shared" si="6"/>
        <v>13</v>
      </c>
      <c r="AD8" s="47">
        <f t="shared" si="6"/>
        <v>13</v>
      </c>
      <c r="AE8" s="47">
        <f>IF(AE10&lt;&gt;"",WEEKNUM(AE10),"")</f>
        <v>14</v>
      </c>
      <c r="AF8" s="47">
        <f t="shared" ref="AF8:AG8" si="7">IF(AF10&lt;&gt;"",WEEKNUM(AF10),"")</f>
        <v>14</v>
      </c>
      <c r="AG8" s="47">
        <f t="shared" si="7"/>
        <v>14</v>
      </c>
      <c r="AK8" s="48"/>
      <c r="AL8" s="48"/>
      <c r="AM8" s="48"/>
      <c r="AN8" s="48"/>
      <c r="AO8" s="48"/>
      <c r="AP8" s="48"/>
      <c r="AQ8" s="76"/>
      <c r="AR8" s="77"/>
      <c r="AS8" s="48"/>
      <c r="AT8" s="48"/>
      <c r="AU8" s="48"/>
      <c r="AV8" s="48"/>
    </row>
    <row r="9" spans="2:48" ht="18.75" thickTop="1" x14ac:dyDescent="0.25">
      <c r="B9" s="88" t="s">
        <v>11</v>
      </c>
      <c r="C9" s="34" t="str">
        <f>IF(C10&lt;&gt;"",UPPER(LEFT(TEXT(C10,"jjj"))),"")</f>
        <v>D</v>
      </c>
      <c r="D9" s="28" t="str">
        <f t="shared" ref="D9:AG9" si="8">IF(D10&lt;&gt;"",UPPER(LEFT(TEXT(D10,"jjj"))),"")</f>
        <v>L</v>
      </c>
      <c r="E9" s="28" t="str">
        <f t="shared" si="8"/>
        <v>M</v>
      </c>
      <c r="F9" s="28" t="str">
        <f t="shared" si="8"/>
        <v>M</v>
      </c>
      <c r="G9" s="28" t="str">
        <f t="shared" si="8"/>
        <v>J</v>
      </c>
      <c r="H9" s="28" t="str">
        <f t="shared" si="8"/>
        <v>V</v>
      </c>
      <c r="I9" s="28" t="str">
        <f t="shared" si="8"/>
        <v>S</v>
      </c>
      <c r="J9" s="28" t="str">
        <f t="shared" si="8"/>
        <v>D</v>
      </c>
      <c r="K9" s="28" t="str">
        <f t="shared" si="8"/>
        <v>L</v>
      </c>
      <c r="L9" s="28" t="str">
        <f t="shared" si="8"/>
        <v>M</v>
      </c>
      <c r="M9" s="28" t="str">
        <f t="shared" si="8"/>
        <v>M</v>
      </c>
      <c r="N9" s="28" t="str">
        <f t="shared" si="8"/>
        <v>J</v>
      </c>
      <c r="O9" s="28" t="str">
        <f t="shared" si="8"/>
        <v>V</v>
      </c>
      <c r="P9" s="28" t="str">
        <f t="shared" si="8"/>
        <v>S</v>
      </c>
      <c r="Q9" s="28" t="str">
        <f t="shared" si="8"/>
        <v>D</v>
      </c>
      <c r="R9" s="28" t="str">
        <f t="shared" si="8"/>
        <v>L</v>
      </c>
      <c r="S9" s="28" t="str">
        <f t="shared" si="8"/>
        <v>M</v>
      </c>
      <c r="T9" s="28" t="str">
        <f t="shared" si="8"/>
        <v>M</v>
      </c>
      <c r="U9" s="28" t="str">
        <f t="shared" si="8"/>
        <v>J</v>
      </c>
      <c r="V9" s="28" t="str">
        <f t="shared" si="8"/>
        <v>V</v>
      </c>
      <c r="W9" s="28" t="str">
        <f t="shared" si="8"/>
        <v>S</v>
      </c>
      <c r="X9" s="28" t="str">
        <f t="shared" si="8"/>
        <v>D</v>
      </c>
      <c r="Y9" s="28" t="str">
        <f t="shared" si="8"/>
        <v>L</v>
      </c>
      <c r="Z9" s="28" t="str">
        <f t="shared" si="8"/>
        <v>M</v>
      </c>
      <c r="AA9" s="28" t="str">
        <f t="shared" si="8"/>
        <v>M</v>
      </c>
      <c r="AB9" s="28" t="str">
        <f t="shared" si="8"/>
        <v>J</v>
      </c>
      <c r="AC9" s="28" t="str">
        <f t="shared" si="8"/>
        <v>V</v>
      </c>
      <c r="AD9" s="28" t="str">
        <f t="shared" si="8"/>
        <v>S</v>
      </c>
      <c r="AE9" s="28" t="str">
        <f t="shared" si="8"/>
        <v>D</v>
      </c>
      <c r="AF9" s="28" t="str">
        <f t="shared" si="8"/>
        <v>L</v>
      </c>
      <c r="AG9" s="29" t="str">
        <f t="shared" si="8"/>
        <v>M</v>
      </c>
      <c r="AJ9" s="40" t="s">
        <v>31</v>
      </c>
      <c r="AK9" s="68">
        <f>C8</f>
        <v>10</v>
      </c>
      <c r="AL9" s="69"/>
      <c r="AM9" s="70">
        <f>AK9+1</f>
        <v>11</v>
      </c>
      <c r="AN9" s="69"/>
      <c r="AO9" s="71">
        <f>AM9+1</f>
        <v>12</v>
      </c>
      <c r="AP9" s="69"/>
      <c r="AQ9" s="72">
        <f>AO9+1</f>
        <v>13</v>
      </c>
      <c r="AR9" s="69"/>
      <c r="AS9" s="73">
        <f>IF(MAX(C8:AE8)&gt;AQ9,AQ9+1,"")</f>
        <v>14</v>
      </c>
      <c r="AT9" s="74"/>
      <c r="AU9" s="66" t="str">
        <f>IF(AG8&gt;AS9,AS9+1,"")</f>
        <v/>
      </c>
      <c r="AV9" s="67"/>
    </row>
    <row r="10" spans="2:48" ht="18.75" thickBot="1" x14ac:dyDescent="0.3">
      <c r="B10" s="89"/>
      <c r="C10" s="33">
        <f>DATE(annee,2+mois,1)</f>
        <v>46082</v>
      </c>
      <c r="D10" s="26">
        <f>C10+1</f>
        <v>46083</v>
      </c>
      <c r="E10" s="26">
        <f t="shared" ref="E10:AG10" si="9">D10+1</f>
        <v>46084</v>
      </c>
      <c r="F10" s="26">
        <f t="shared" si="9"/>
        <v>46085</v>
      </c>
      <c r="G10" s="26">
        <f t="shared" si="9"/>
        <v>46086</v>
      </c>
      <c r="H10" s="26">
        <f t="shared" si="9"/>
        <v>46087</v>
      </c>
      <c r="I10" s="26">
        <f t="shared" si="9"/>
        <v>46088</v>
      </c>
      <c r="J10" s="26">
        <f t="shared" si="9"/>
        <v>46089</v>
      </c>
      <c r="K10" s="26">
        <f t="shared" si="9"/>
        <v>46090</v>
      </c>
      <c r="L10" s="26">
        <f t="shared" si="9"/>
        <v>46091</v>
      </c>
      <c r="M10" s="26">
        <f t="shared" si="9"/>
        <v>46092</v>
      </c>
      <c r="N10" s="26">
        <f t="shared" si="9"/>
        <v>46093</v>
      </c>
      <c r="O10" s="26">
        <f t="shared" si="9"/>
        <v>46094</v>
      </c>
      <c r="P10" s="26">
        <f t="shared" si="9"/>
        <v>46095</v>
      </c>
      <c r="Q10" s="26">
        <f t="shared" si="9"/>
        <v>46096</v>
      </c>
      <c r="R10" s="26">
        <f t="shared" si="9"/>
        <v>46097</v>
      </c>
      <c r="S10" s="26">
        <f t="shared" si="9"/>
        <v>46098</v>
      </c>
      <c r="T10" s="26">
        <f t="shared" si="9"/>
        <v>46099</v>
      </c>
      <c r="U10" s="26">
        <f t="shared" si="9"/>
        <v>46100</v>
      </c>
      <c r="V10" s="26">
        <f t="shared" si="9"/>
        <v>46101</v>
      </c>
      <c r="W10" s="26">
        <f t="shared" si="9"/>
        <v>46102</v>
      </c>
      <c r="X10" s="26">
        <f t="shared" si="9"/>
        <v>46103</v>
      </c>
      <c r="Y10" s="26">
        <f t="shared" si="9"/>
        <v>46104</v>
      </c>
      <c r="Z10" s="26">
        <f t="shared" si="9"/>
        <v>46105</v>
      </c>
      <c r="AA10" s="26">
        <f t="shared" si="9"/>
        <v>46106</v>
      </c>
      <c r="AB10" s="26">
        <f t="shared" si="9"/>
        <v>46107</v>
      </c>
      <c r="AC10" s="26">
        <f t="shared" si="9"/>
        <v>46108</v>
      </c>
      <c r="AD10" s="26">
        <f t="shared" si="9"/>
        <v>46109</v>
      </c>
      <c r="AE10" s="26">
        <f t="shared" si="9"/>
        <v>46110</v>
      </c>
      <c r="AF10" s="26">
        <f t="shared" si="9"/>
        <v>46111</v>
      </c>
      <c r="AG10" s="27">
        <f t="shared" si="9"/>
        <v>46112</v>
      </c>
      <c r="AJ10" s="40" t="s">
        <v>34</v>
      </c>
      <c r="AK10" s="37">
        <v>1</v>
      </c>
      <c r="AL10" s="41">
        <f>DAY(HLOOKUP(AK9,$C8:$AG10,3,TRUE))</f>
        <v>7</v>
      </c>
      <c r="AM10" s="42">
        <f>DAY(HLOOKUP(AM9,$C8:$AG10,3,FALSE))</f>
        <v>8</v>
      </c>
      <c r="AN10" s="42">
        <f>DAY(HLOOKUP(AM9,$C8:$AG10,3,TRUE))</f>
        <v>14</v>
      </c>
      <c r="AO10" s="43">
        <f>DAY(HLOOKUP(AO9,$C8:$AG10,3,FALSE))</f>
        <v>15</v>
      </c>
      <c r="AP10" s="43">
        <f>DAY(HLOOKUP(AO9,$C8:$AG10,3,TRUE))</f>
        <v>21</v>
      </c>
      <c r="AQ10" s="44">
        <f>DAY(HLOOKUP(AQ9,$C8:$AG10,3,FALSE))</f>
        <v>22</v>
      </c>
      <c r="AR10" s="44">
        <f>DAY(HLOOKUP(AQ9,$C8:$AG10,3,TRUE))</f>
        <v>28</v>
      </c>
      <c r="AS10" s="45">
        <f>IF(AS9&lt;&gt;"",DAY(HLOOKUP(AS9,$C8:$AG10,3,FALSE)),"")</f>
        <v>29</v>
      </c>
      <c r="AT10" s="49">
        <f>IF(AS9&lt;&gt;"",DAY(HLOOKUP(AS9,$C8:$AG10,3,TRUE)),"")</f>
        <v>31</v>
      </c>
      <c r="AU10" s="38" t="str">
        <f>IF(AU9&lt;&gt;"",DAY(HLOOKUP(AU9,$C8:$AG10,3,FALSE)),"")</f>
        <v/>
      </c>
      <c r="AV10" s="39" t="str">
        <f>IF(AU9&lt;&gt;"",DAY(HLOOKUP(AU9,$C8:$AG10,3,TRUE)),"")</f>
        <v/>
      </c>
    </row>
    <row r="11" spans="2:48" s="47" customFormat="1" ht="9.9499999999999993" customHeight="1" thickTop="1" thickBot="1" x14ac:dyDescent="0.25">
      <c r="B11" s="46" t="s">
        <v>31</v>
      </c>
      <c r="C11" s="47">
        <f>WEEKNUM(C13)</f>
        <v>14</v>
      </c>
      <c r="D11" s="47">
        <f t="shared" ref="D11:AD11" si="10">WEEKNUM(D13)</f>
        <v>14</v>
      </c>
      <c r="E11" s="47">
        <f t="shared" si="10"/>
        <v>14</v>
      </c>
      <c r="F11" s="47">
        <f t="shared" si="10"/>
        <v>14</v>
      </c>
      <c r="G11" s="47">
        <f t="shared" si="10"/>
        <v>15</v>
      </c>
      <c r="H11" s="47">
        <f t="shared" si="10"/>
        <v>15</v>
      </c>
      <c r="I11" s="47">
        <f t="shared" si="10"/>
        <v>15</v>
      </c>
      <c r="J11" s="47">
        <f t="shared" si="10"/>
        <v>15</v>
      </c>
      <c r="K11" s="47">
        <f t="shared" si="10"/>
        <v>15</v>
      </c>
      <c r="L11" s="47">
        <f t="shared" si="10"/>
        <v>15</v>
      </c>
      <c r="M11" s="47">
        <f t="shared" si="10"/>
        <v>15</v>
      </c>
      <c r="N11" s="47">
        <f t="shared" si="10"/>
        <v>16</v>
      </c>
      <c r="O11" s="47">
        <f t="shared" si="10"/>
        <v>16</v>
      </c>
      <c r="P11" s="47">
        <f t="shared" si="10"/>
        <v>16</v>
      </c>
      <c r="Q11" s="47">
        <f t="shared" si="10"/>
        <v>16</v>
      </c>
      <c r="R11" s="47">
        <f t="shared" si="10"/>
        <v>16</v>
      </c>
      <c r="S11" s="47">
        <f t="shared" si="10"/>
        <v>16</v>
      </c>
      <c r="T11" s="47">
        <f t="shared" si="10"/>
        <v>16</v>
      </c>
      <c r="U11" s="47">
        <f t="shared" si="10"/>
        <v>17</v>
      </c>
      <c r="V11" s="47">
        <f t="shared" si="10"/>
        <v>17</v>
      </c>
      <c r="W11" s="47">
        <f t="shared" si="10"/>
        <v>17</v>
      </c>
      <c r="X11" s="47">
        <f t="shared" si="10"/>
        <v>17</v>
      </c>
      <c r="Y11" s="47">
        <f t="shared" si="10"/>
        <v>17</v>
      </c>
      <c r="Z11" s="47">
        <f t="shared" si="10"/>
        <v>17</v>
      </c>
      <c r="AA11" s="47">
        <f t="shared" si="10"/>
        <v>17</v>
      </c>
      <c r="AB11" s="47">
        <f t="shared" si="10"/>
        <v>18</v>
      </c>
      <c r="AC11" s="47">
        <f t="shared" si="10"/>
        <v>18</v>
      </c>
      <c r="AD11" s="47">
        <f t="shared" si="10"/>
        <v>18</v>
      </c>
      <c r="AE11" s="47">
        <f>IF(AE13&lt;&gt;"",WEEKNUM(AE13),"")</f>
        <v>18</v>
      </c>
      <c r="AF11" s="47">
        <f t="shared" ref="AF11:AG11" si="11">IF(AF13&lt;&gt;"",WEEKNUM(AF13),"")</f>
        <v>18</v>
      </c>
      <c r="AG11" s="47" t="str">
        <f t="shared" si="11"/>
        <v/>
      </c>
      <c r="AK11" s="48"/>
      <c r="AL11" s="48"/>
      <c r="AM11" s="48"/>
      <c r="AN11" s="48"/>
      <c r="AO11" s="48"/>
      <c r="AP11" s="48"/>
      <c r="AQ11" s="76"/>
      <c r="AR11" s="77"/>
      <c r="AS11" s="48"/>
      <c r="AT11" s="48"/>
      <c r="AU11" s="48"/>
      <c r="AV11" s="48"/>
    </row>
    <row r="12" spans="2:48" ht="18.75" thickTop="1" x14ac:dyDescent="0.25">
      <c r="B12" s="88" t="s">
        <v>12</v>
      </c>
      <c r="C12" s="34" t="str">
        <f>IF(C13&lt;&gt;"",UPPER(LEFT(TEXT(C13,"jjj"))),"")</f>
        <v>M</v>
      </c>
      <c r="D12" s="28" t="str">
        <f t="shared" ref="D12:AF12" si="12">IF(D13&lt;&gt;"",UPPER(LEFT(TEXT(D13,"jjj"))),"")</f>
        <v>J</v>
      </c>
      <c r="E12" s="28" t="str">
        <f t="shared" si="12"/>
        <v>V</v>
      </c>
      <c r="F12" s="28" t="str">
        <f t="shared" si="12"/>
        <v>S</v>
      </c>
      <c r="G12" s="28" t="str">
        <f t="shared" si="12"/>
        <v>D</v>
      </c>
      <c r="H12" s="28" t="str">
        <f t="shared" si="12"/>
        <v>L</v>
      </c>
      <c r="I12" s="28" t="str">
        <f t="shared" si="12"/>
        <v>M</v>
      </c>
      <c r="J12" s="28" t="str">
        <f t="shared" si="12"/>
        <v>M</v>
      </c>
      <c r="K12" s="28" t="str">
        <f t="shared" si="12"/>
        <v>J</v>
      </c>
      <c r="L12" s="28" t="str">
        <f t="shared" si="12"/>
        <v>V</v>
      </c>
      <c r="M12" s="28" t="str">
        <f t="shared" si="12"/>
        <v>S</v>
      </c>
      <c r="N12" s="28" t="str">
        <f t="shared" si="12"/>
        <v>D</v>
      </c>
      <c r="O12" s="28" t="str">
        <f t="shared" si="12"/>
        <v>L</v>
      </c>
      <c r="P12" s="28" t="str">
        <f t="shared" si="12"/>
        <v>M</v>
      </c>
      <c r="Q12" s="28" t="str">
        <f t="shared" si="12"/>
        <v>M</v>
      </c>
      <c r="R12" s="28" t="str">
        <f t="shared" si="12"/>
        <v>J</v>
      </c>
      <c r="S12" s="28" t="str">
        <f t="shared" si="12"/>
        <v>V</v>
      </c>
      <c r="T12" s="28" t="str">
        <f t="shared" si="12"/>
        <v>S</v>
      </c>
      <c r="U12" s="28" t="str">
        <f t="shared" si="12"/>
        <v>D</v>
      </c>
      <c r="V12" s="28" t="str">
        <f t="shared" si="12"/>
        <v>L</v>
      </c>
      <c r="W12" s="28" t="str">
        <f t="shared" si="12"/>
        <v>M</v>
      </c>
      <c r="X12" s="28" t="str">
        <f t="shared" si="12"/>
        <v>M</v>
      </c>
      <c r="Y12" s="28" t="str">
        <f t="shared" si="12"/>
        <v>J</v>
      </c>
      <c r="Z12" s="28" t="str">
        <f t="shared" si="12"/>
        <v>V</v>
      </c>
      <c r="AA12" s="28" t="str">
        <f t="shared" si="12"/>
        <v>S</v>
      </c>
      <c r="AB12" s="28" t="str">
        <f t="shared" si="12"/>
        <v>D</v>
      </c>
      <c r="AC12" s="28" t="str">
        <f t="shared" si="12"/>
        <v>L</v>
      </c>
      <c r="AD12" s="28" t="str">
        <f t="shared" si="12"/>
        <v>M</v>
      </c>
      <c r="AE12" s="28" t="str">
        <f t="shared" si="12"/>
        <v>M</v>
      </c>
      <c r="AF12" s="28" t="str">
        <f t="shared" si="12"/>
        <v>J</v>
      </c>
      <c r="AG12" s="30"/>
      <c r="AJ12" s="40" t="s">
        <v>31</v>
      </c>
      <c r="AK12" s="68">
        <f>C11</f>
        <v>14</v>
      </c>
      <c r="AL12" s="69"/>
      <c r="AM12" s="70">
        <f>AK12+1</f>
        <v>15</v>
      </c>
      <c r="AN12" s="69"/>
      <c r="AO12" s="71">
        <f>AM12+1</f>
        <v>16</v>
      </c>
      <c r="AP12" s="69"/>
      <c r="AQ12" s="72">
        <f>AO12+1</f>
        <v>17</v>
      </c>
      <c r="AR12" s="69"/>
      <c r="AS12" s="73">
        <f>IF(MAX(C11:AE11)&gt;AQ12,AQ12+1,"")</f>
        <v>18</v>
      </c>
      <c r="AT12" s="74"/>
      <c r="AU12" s="66" t="str">
        <f>IF(AF11&gt;AS12,AS12+1,"")</f>
        <v/>
      </c>
      <c r="AV12" s="67"/>
    </row>
    <row r="13" spans="2:48" ht="18.75" thickBot="1" x14ac:dyDescent="0.3">
      <c r="B13" s="89"/>
      <c r="C13" s="33">
        <f>DATE(annee,3+mois,1)</f>
        <v>46113</v>
      </c>
      <c r="D13" s="26">
        <f>C13+1</f>
        <v>46114</v>
      </c>
      <c r="E13" s="26">
        <f t="shared" ref="E13:AF13" si="13">D13+1</f>
        <v>46115</v>
      </c>
      <c r="F13" s="26">
        <f t="shared" si="13"/>
        <v>46116</v>
      </c>
      <c r="G13" s="26">
        <f t="shared" si="13"/>
        <v>46117</v>
      </c>
      <c r="H13" s="26">
        <f t="shared" si="13"/>
        <v>46118</v>
      </c>
      <c r="I13" s="26">
        <f t="shared" si="13"/>
        <v>46119</v>
      </c>
      <c r="J13" s="26">
        <f t="shared" si="13"/>
        <v>46120</v>
      </c>
      <c r="K13" s="26">
        <f t="shared" si="13"/>
        <v>46121</v>
      </c>
      <c r="L13" s="26">
        <f t="shared" si="13"/>
        <v>46122</v>
      </c>
      <c r="M13" s="26">
        <f t="shared" si="13"/>
        <v>46123</v>
      </c>
      <c r="N13" s="26">
        <f t="shared" si="13"/>
        <v>46124</v>
      </c>
      <c r="O13" s="26">
        <f t="shared" si="13"/>
        <v>46125</v>
      </c>
      <c r="P13" s="26">
        <f t="shared" si="13"/>
        <v>46126</v>
      </c>
      <c r="Q13" s="26">
        <f t="shared" si="13"/>
        <v>46127</v>
      </c>
      <c r="R13" s="26">
        <f t="shared" si="13"/>
        <v>46128</v>
      </c>
      <c r="S13" s="26">
        <f t="shared" si="13"/>
        <v>46129</v>
      </c>
      <c r="T13" s="26">
        <f t="shared" si="13"/>
        <v>46130</v>
      </c>
      <c r="U13" s="26">
        <f t="shared" si="13"/>
        <v>46131</v>
      </c>
      <c r="V13" s="26">
        <f t="shared" si="13"/>
        <v>46132</v>
      </c>
      <c r="W13" s="26">
        <f t="shared" si="13"/>
        <v>46133</v>
      </c>
      <c r="X13" s="26">
        <f t="shared" si="13"/>
        <v>46134</v>
      </c>
      <c r="Y13" s="26">
        <f t="shared" si="13"/>
        <v>46135</v>
      </c>
      <c r="Z13" s="26">
        <f t="shared" si="13"/>
        <v>46136</v>
      </c>
      <c r="AA13" s="26">
        <f t="shared" si="13"/>
        <v>46137</v>
      </c>
      <c r="AB13" s="26">
        <f t="shared" si="13"/>
        <v>46138</v>
      </c>
      <c r="AC13" s="26">
        <f t="shared" si="13"/>
        <v>46139</v>
      </c>
      <c r="AD13" s="26">
        <f t="shared" si="13"/>
        <v>46140</v>
      </c>
      <c r="AE13" s="26">
        <f t="shared" si="13"/>
        <v>46141</v>
      </c>
      <c r="AF13" s="26">
        <f t="shared" si="13"/>
        <v>46142</v>
      </c>
      <c r="AG13" s="27"/>
      <c r="AJ13" s="40" t="s">
        <v>35</v>
      </c>
      <c r="AK13" s="37">
        <v>1</v>
      </c>
      <c r="AL13" s="41">
        <f>DAY(HLOOKUP(AK12,$C11:$AG13,3,TRUE))</f>
        <v>4</v>
      </c>
      <c r="AM13" s="42">
        <f>DAY(HLOOKUP(AM12,$C11:$AG13,3,FALSE))</f>
        <v>5</v>
      </c>
      <c r="AN13" s="42">
        <f>DAY(HLOOKUP(AM12,$C11:$AG13,3,TRUE))</f>
        <v>11</v>
      </c>
      <c r="AO13" s="43">
        <f>DAY(HLOOKUP(AO12,$C11:$AG13,3,FALSE))</f>
        <v>12</v>
      </c>
      <c r="AP13" s="43">
        <f>DAY(HLOOKUP(AO12,$C11:$AG13,3,TRUE))</f>
        <v>18</v>
      </c>
      <c r="AQ13" s="44">
        <f>DAY(HLOOKUP(AQ12,$C11:$AG13,3,FALSE))</f>
        <v>19</v>
      </c>
      <c r="AR13" s="44">
        <f>DAY(HLOOKUP(AQ12,$C11:$AG13,3,TRUE))</f>
        <v>25</v>
      </c>
      <c r="AS13" s="45">
        <f>IF(AS12&lt;&gt;"",DAY(HLOOKUP(AS12,$C11:$AG13,3,FALSE)),"")</f>
        <v>26</v>
      </c>
      <c r="AT13" s="49">
        <f>IF(AS12&lt;&gt;"",DAY(HLOOKUP(AS12,$C11:$AG13,3,TRUE)),"")</f>
        <v>30</v>
      </c>
      <c r="AU13" s="38" t="str">
        <f>IF(AU12&lt;&gt;"",DAY(HLOOKUP(AU12,$C11:$AG13,3,FALSE)),"")</f>
        <v/>
      </c>
      <c r="AV13" s="39" t="str">
        <f>IF(AU12&lt;&gt;"",DAY(HLOOKUP(AU12,$C11:$AG13,3,TRUE)),"")</f>
        <v/>
      </c>
    </row>
    <row r="14" spans="2:48" s="47" customFormat="1" ht="9.9499999999999993" customHeight="1" thickTop="1" thickBot="1" x14ac:dyDescent="0.25">
      <c r="B14" s="46" t="s">
        <v>31</v>
      </c>
      <c r="C14" s="47">
        <f>WEEKNUM(C16)</f>
        <v>18</v>
      </c>
      <c r="D14" s="47">
        <f t="shared" ref="D14:AD14" si="14">WEEKNUM(D16)</f>
        <v>18</v>
      </c>
      <c r="E14" s="47">
        <f t="shared" si="14"/>
        <v>19</v>
      </c>
      <c r="F14" s="47">
        <f t="shared" si="14"/>
        <v>19</v>
      </c>
      <c r="G14" s="47">
        <f t="shared" si="14"/>
        <v>19</v>
      </c>
      <c r="H14" s="47">
        <f t="shared" si="14"/>
        <v>19</v>
      </c>
      <c r="I14" s="47">
        <f t="shared" si="14"/>
        <v>19</v>
      </c>
      <c r="J14" s="47">
        <f t="shared" si="14"/>
        <v>19</v>
      </c>
      <c r="K14" s="47">
        <f t="shared" si="14"/>
        <v>19</v>
      </c>
      <c r="L14" s="47">
        <f t="shared" si="14"/>
        <v>20</v>
      </c>
      <c r="M14" s="47">
        <f t="shared" si="14"/>
        <v>20</v>
      </c>
      <c r="N14" s="47">
        <f t="shared" si="14"/>
        <v>20</v>
      </c>
      <c r="O14" s="47">
        <f t="shared" si="14"/>
        <v>20</v>
      </c>
      <c r="P14" s="47">
        <f t="shared" si="14"/>
        <v>20</v>
      </c>
      <c r="Q14" s="47">
        <f t="shared" si="14"/>
        <v>20</v>
      </c>
      <c r="R14" s="47">
        <f t="shared" si="14"/>
        <v>20</v>
      </c>
      <c r="S14" s="47">
        <f t="shared" si="14"/>
        <v>21</v>
      </c>
      <c r="T14" s="47">
        <f t="shared" si="14"/>
        <v>21</v>
      </c>
      <c r="U14" s="47">
        <f t="shared" si="14"/>
        <v>21</v>
      </c>
      <c r="V14" s="47">
        <f t="shared" si="14"/>
        <v>21</v>
      </c>
      <c r="W14" s="47">
        <f t="shared" si="14"/>
        <v>21</v>
      </c>
      <c r="X14" s="47">
        <f t="shared" si="14"/>
        <v>21</v>
      </c>
      <c r="Y14" s="47">
        <f t="shared" si="14"/>
        <v>21</v>
      </c>
      <c r="Z14" s="47">
        <f t="shared" si="14"/>
        <v>22</v>
      </c>
      <c r="AA14" s="47">
        <f t="shared" si="14"/>
        <v>22</v>
      </c>
      <c r="AB14" s="47">
        <f t="shared" si="14"/>
        <v>22</v>
      </c>
      <c r="AC14" s="47">
        <f t="shared" si="14"/>
        <v>22</v>
      </c>
      <c r="AD14" s="47">
        <f t="shared" si="14"/>
        <v>22</v>
      </c>
      <c r="AE14" s="47">
        <f>IF(AE16&lt;&gt;"",WEEKNUM(AE16),"")</f>
        <v>22</v>
      </c>
      <c r="AF14" s="47">
        <f t="shared" ref="AF14:AG14" si="15">IF(AF16&lt;&gt;"",WEEKNUM(AF16),"")</f>
        <v>22</v>
      </c>
      <c r="AG14" s="47">
        <f t="shared" si="15"/>
        <v>23</v>
      </c>
      <c r="AK14" s="48"/>
      <c r="AL14" s="48"/>
      <c r="AM14" s="48"/>
      <c r="AN14" s="48"/>
      <c r="AO14" s="48"/>
      <c r="AP14" s="48"/>
      <c r="AQ14" s="76"/>
      <c r="AR14" s="77"/>
      <c r="AS14" s="48"/>
      <c r="AT14" s="48"/>
      <c r="AU14" s="48"/>
      <c r="AV14" s="48"/>
    </row>
    <row r="15" spans="2:48" ht="18.75" thickTop="1" x14ac:dyDescent="0.25">
      <c r="B15" s="88" t="s">
        <v>13</v>
      </c>
      <c r="C15" s="34" t="str">
        <f>IF(C16&lt;&gt;"",UPPER(LEFT(TEXT(C16,"jjj"))),"")</f>
        <v>V</v>
      </c>
      <c r="D15" s="28" t="str">
        <f t="shared" ref="D15:AG15" si="16">IF(D16&lt;&gt;"",UPPER(LEFT(TEXT(D16,"jjj"))),"")</f>
        <v>S</v>
      </c>
      <c r="E15" s="28" t="str">
        <f t="shared" si="16"/>
        <v>D</v>
      </c>
      <c r="F15" s="28" t="str">
        <f t="shared" si="16"/>
        <v>L</v>
      </c>
      <c r="G15" s="28" t="str">
        <f t="shared" si="16"/>
        <v>M</v>
      </c>
      <c r="H15" s="28" t="str">
        <f t="shared" si="16"/>
        <v>M</v>
      </c>
      <c r="I15" s="28" t="str">
        <f t="shared" si="16"/>
        <v>J</v>
      </c>
      <c r="J15" s="28" t="str">
        <f t="shared" si="16"/>
        <v>V</v>
      </c>
      <c r="K15" s="28" t="str">
        <f t="shared" si="16"/>
        <v>S</v>
      </c>
      <c r="L15" s="28" t="str">
        <f t="shared" si="16"/>
        <v>D</v>
      </c>
      <c r="M15" s="28" t="str">
        <f t="shared" si="16"/>
        <v>L</v>
      </c>
      <c r="N15" s="28" t="str">
        <f t="shared" si="16"/>
        <v>M</v>
      </c>
      <c r="O15" s="28" t="str">
        <f t="shared" si="16"/>
        <v>M</v>
      </c>
      <c r="P15" s="28" t="str">
        <f t="shared" si="16"/>
        <v>J</v>
      </c>
      <c r="Q15" s="28" t="str">
        <f t="shared" si="16"/>
        <v>V</v>
      </c>
      <c r="R15" s="28" t="str">
        <f t="shared" si="16"/>
        <v>S</v>
      </c>
      <c r="S15" s="28" t="str">
        <f t="shared" si="16"/>
        <v>D</v>
      </c>
      <c r="T15" s="28" t="str">
        <f t="shared" si="16"/>
        <v>L</v>
      </c>
      <c r="U15" s="28" t="str">
        <f t="shared" si="16"/>
        <v>M</v>
      </c>
      <c r="V15" s="28" t="str">
        <f t="shared" si="16"/>
        <v>M</v>
      </c>
      <c r="W15" s="28" t="str">
        <f t="shared" si="16"/>
        <v>J</v>
      </c>
      <c r="X15" s="28" t="str">
        <f t="shared" si="16"/>
        <v>V</v>
      </c>
      <c r="Y15" s="28" t="str">
        <f t="shared" si="16"/>
        <v>S</v>
      </c>
      <c r="Z15" s="28" t="str">
        <f t="shared" si="16"/>
        <v>D</v>
      </c>
      <c r="AA15" s="28" t="str">
        <f t="shared" si="16"/>
        <v>L</v>
      </c>
      <c r="AB15" s="28" t="str">
        <f t="shared" si="16"/>
        <v>M</v>
      </c>
      <c r="AC15" s="28" t="str">
        <f t="shared" si="16"/>
        <v>M</v>
      </c>
      <c r="AD15" s="28" t="str">
        <f t="shared" si="16"/>
        <v>J</v>
      </c>
      <c r="AE15" s="28" t="str">
        <f t="shared" si="16"/>
        <v>V</v>
      </c>
      <c r="AF15" s="28" t="str">
        <f t="shared" si="16"/>
        <v>S</v>
      </c>
      <c r="AG15" s="29" t="str">
        <f t="shared" si="16"/>
        <v>D</v>
      </c>
      <c r="AJ15" s="40" t="s">
        <v>31</v>
      </c>
      <c r="AK15" s="68">
        <f>C14</f>
        <v>18</v>
      </c>
      <c r="AL15" s="69"/>
      <c r="AM15" s="70">
        <f>AK15+1</f>
        <v>19</v>
      </c>
      <c r="AN15" s="69"/>
      <c r="AO15" s="71">
        <f>AM15+1</f>
        <v>20</v>
      </c>
      <c r="AP15" s="69"/>
      <c r="AQ15" s="72">
        <f>AO15+1</f>
        <v>21</v>
      </c>
      <c r="AR15" s="69"/>
      <c r="AS15" s="73">
        <f>IF(MAX(C14:AE14)&gt;AQ15,AQ15+1,"")</f>
        <v>22</v>
      </c>
      <c r="AT15" s="74"/>
      <c r="AU15" s="66">
        <f>IF(AG14&gt;AS15,AS15+1,"")</f>
        <v>23</v>
      </c>
      <c r="AV15" s="67"/>
    </row>
    <row r="16" spans="2:48" ht="18.75" thickBot="1" x14ac:dyDescent="0.3">
      <c r="B16" s="89"/>
      <c r="C16" s="33">
        <f>DATE(annee,4+mois,1)</f>
        <v>46143</v>
      </c>
      <c r="D16" s="26">
        <f>C16+1</f>
        <v>46144</v>
      </c>
      <c r="E16" s="26">
        <f t="shared" ref="E16:AG16" si="17">D16+1</f>
        <v>46145</v>
      </c>
      <c r="F16" s="26">
        <f t="shared" si="17"/>
        <v>46146</v>
      </c>
      <c r="G16" s="26">
        <f t="shared" si="17"/>
        <v>46147</v>
      </c>
      <c r="H16" s="26">
        <f t="shared" si="17"/>
        <v>46148</v>
      </c>
      <c r="I16" s="26">
        <f t="shared" si="17"/>
        <v>46149</v>
      </c>
      <c r="J16" s="26">
        <f t="shared" si="17"/>
        <v>46150</v>
      </c>
      <c r="K16" s="26">
        <f t="shared" si="17"/>
        <v>46151</v>
      </c>
      <c r="L16" s="26">
        <f t="shared" si="17"/>
        <v>46152</v>
      </c>
      <c r="M16" s="26">
        <f t="shared" si="17"/>
        <v>46153</v>
      </c>
      <c r="N16" s="26">
        <f t="shared" si="17"/>
        <v>46154</v>
      </c>
      <c r="O16" s="26">
        <f t="shared" si="17"/>
        <v>46155</v>
      </c>
      <c r="P16" s="26">
        <f t="shared" si="17"/>
        <v>46156</v>
      </c>
      <c r="Q16" s="26">
        <f t="shared" si="17"/>
        <v>46157</v>
      </c>
      <c r="R16" s="26">
        <f t="shared" si="17"/>
        <v>46158</v>
      </c>
      <c r="S16" s="26">
        <f t="shared" si="17"/>
        <v>46159</v>
      </c>
      <c r="T16" s="26">
        <f t="shared" si="17"/>
        <v>46160</v>
      </c>
      <c r="U16" s="26">
        <f t="shared" si="17"/>
        <v>46161</v>
      </c>
      <c r="V16" s="26">
        <f t="shared" si="17"/>
        <v>46162</v>
      </c>
      <c r="W16" s="26">
        <f t="shared" si="17"/>
        <v>46163</v>
      </c>
      <c r="X16" s="26">
        <f t="shared" si="17"/>
        <v>46164</v>
      </c>
      <c r="Y16" s="26">
        <f t="shared" si="17"/>
        <v>46165</v>
      </c>
      <c r="Z16" s="26">
        <f t="shared" si="17"/>
        <v>46166</v>
      </c>
      <c r="AA16" s="26">
        <f t="shared" si="17"/>
        <v>46167</v>
      </c>
      <c r="AB16" s="26">
        <f t="shared" si="17"/>
        <v>46168</v>
      </c>
      <c r="AC16" s="26">
        <f t="shared" si="17"/>
        <v>46169</v>
      </c>
      <c r="AD16" s="26">
        <f t="shared" si="17"/>
        <v>46170</v>
      </c>
      <c r="AE16" s="26">
        <f t="shared" si="17"/>
        <v>46171</v>
      </c>
      <c r="AF16" s="26">
        <f t="shared" si="17"/>
        <v>46172</v>
      </c>
      <c r="AG16" s="27">
        <f t="shared" si="17"/>
        <v>46173</v>
      </c>
      <c r="AJ16" s="40" t="s">
        <v>36</v>
      </c>
      <c r="AK16" s="37">
        <v>1</v>
      </c>
      <c r="AL16" s="41">
        <f>DAY(HLOOKUP(AK15,$C14:$AG16,3,TRUE))</f>
        <v>2</v>
      </c>
      <c r="AM16" s="42">
        <f>DAY(HLOOKUP(AM15,$C14:$AG16,3,FALSE))</f>
        <v>3</v>
      </c>
      <c r="AN16" s="42">
        <f>DAY(HLOOKUP(AM15,$C14:$AG16,3,TRUE))</f>
        <v>9</v>
      </c>
      <c r="AO16" s="43">
        <f>DAY(HLOOKUP(AO15,$C14:$AG16,3,FALSE))</f>
        <v>10</v>
      </c>
      <c r="AP16" s="43">
        <f>DAY(HLOOKUP(AO15,$C14:$AG16,3,TRUE))</f>
        <v>16</v>
      </c>
      <c r="AQ16" s="44">
        <f>DAY(HLOOKUP(AQ15,$C14:$AG16,3,FALSE))</f>
        <v>17</v>
      </c>
      <c r="AR16" s="44">
        <f>DAY(HLOOKUP(AQ15,$C14:$AG16,3,TRUE))</f>
        <v>23</v>
      </c>
      <c r="AS16" s="45">
        <f>IF(AS15&lt;&gt;"",DAY(HLOOKUP(AS15,$C14:$AG16,3,FALSE)),"")</f>
        <v>24</v>
      </c>
      <c r="AT16" s="49">
        <f>IF(AS15&lt;&gt;"",DAY(HLOOKUP(AS15,$C14:$AG16,3,TRUE)),"")</f>
        <v>30</v>
      </c>
      <c r="AU16" s="38">
        <f>IF(AU15&lt;&gt;"",DAY(HLOOKUP(AU15,$C14:$AG16,3,FALSE)),"")</f>
        <v>31</v>
      </c>
      <c r="AV16" s="39">
        <f>IF(AU15&lt;&gt;"",DAY(HLOOKUP(AU15,$C14:$AG16,3,TRUE)),"")</f>
        <v>31</v>
      </c>
    </row>
    <row r="17" spans="2:48" s="47" customFormat="1" ht="9.9499999999999993" customHeight="1" thickTop="1" thickBot="1" x14ac:dyDescent="0.25">
      <c r="B17" s="46" t="s">
        <v>31</v>
      </c>
      <c r="C17" s="47">
        <f>WEEKNUM(C19)</f>
        <v>23</v>
      </c>
      <c r="D17" s="47">
        <f t="shared" ref="D17:AD17" si="18">WEEKNUM(D19)</f>
        <v>23</v>
      </c>
      <c r="E17" s="47">
        <f t="shared" si="18"/>
        <v>23</v>
      </c>
      <c r="F17" s="47">
        <f t="shared" si="18"/>
        <v>23</v>
      </c>
      <c r="G17" s="47">
        <f t="shared" si="18"/>
        <v>23</v>
      </c>
      <c r="H17" s="47">
        <f t="shared" si="18"/>
        <v>23</v>
      </c>
      <c r="I17" s="47">
        <f t="shared" si="18"/>
        <v>24</v>
      </c>
      <c r="J17" s="47">
        <f t="shared" si="18"/>
        <v>24</v>
      </c>
      <c r="K17" s="47">
        <f t="shared" si="18"/>
        <v>24</v>
      </c>
      <c r="L17" s="47">
        <f t="shared" si="18"/>
        <v>24</v>
      </c>
      <c r="M17" s="47">
        <f t="shared" si="18"/>
        <v>24</v>
      </c>
      <c r="N17" s="47">
        <f t="shared" si="18"/>
        <v>24</v>
      </c>
      <c r="O17" s="47">
        <f t="shared" si="18"/>
        <v>24</v>
      </c>
      <c r="P17" s="47">
        <f t="shared" si="18"/>
        <v>25</v>
      </c>
      <c r="Q17" s="47">
        <f t="shared" si="18"/>
        <v>25</v>
      </c>
      <c r="R17" s="47">
        <f t="shared" si="18"/>
        <v>25</v>
      </c>
      <c r="S17" s="47">
        <f t="shared" si="18"/>
        <v>25</v>
      </c>
      <c r="T17" s="47">
        <f t="shared" si="18"/>
        <v>25</v>
      </c>
      <c r="U17" s="47">
        <f t="shared" si="18"/>
        <v>25</v>
      </c>
      <c r="V17" s="47">
        <f t="shared" si="18"/>
        <v>25</v>
      </c>
      <c r="W17" s="47">
        <f t="shared" si="18"/>
        <v>26</v>
      </c>
      <c r="X17" s="47">
        <f t="shared" si="18"/>
        <v>26</v>
      </c>
      <c r="Y17" s="47">
        <f t="shared" si="18"/>
        <v>26</v>
      </c>
      <c r="Z17" s="47">
        <f t="shared" si="18"/>
        <v>26</v>
      </c>
      <c r="AA17" s="47">
        <f t="shared" si="18"/>
        <v>26</v>
      </c>
      <c r="AB17" s="47">
        <f t="shared" si="18"/>
        <v>26</v>
      </c>
      <c r="AC17" s="47">
        <f t="shared" si="18"/>
        <v>26</v>
      </c>
      <c r="AD17" s="47">
        <f t="shared" si="18"/>
        <v>27</v>
      </c>
      <c r="AE17" s="47">
        <f>IF(AE19&lt;&gt;"",WEEKNUM(AE19),"")</f>
        <v>27</v>
      </c>
      <c r="AF17" s="47">
        <f t="shared" ref="AF17:AG17" si="19">IF(AF19&lt;&gt;"",WEEKNUM(AF19),"")</f>
        <v>27</v>
      </c>
      <c r="AG17" s="47" t="str">
        <f t="shared" si="19"/>
        <v/>
      </c>
      <c r="AK17" s="48"/>
      <c r="AL17" s="48"/>
      <c r="AM17" s="48"/>
      <c r="AN17" s="48"/>
      <c r="AO17" s="48"/>
      <c r="AP17" s="48"/>
      <c r="AQ17" s="76"/>
      <c r="AR17" s="77"/>
      <c r="AS17" s="48"/>
      <c r="AT17" s="48"/>
      <c r="AU17" s="48"/>
      <c r="AV17" s="48"/>
    </row>
    <row r="18" spans="2:48" ht="18.75" thickTop="1" x14ac:dyDescent="0.25">
      <c r="B18" s="88" t="s">
        <v>14</v>
      </c>
      <c r="C18" s="34" t="str">
        <f>IF(C19&lt;&gt;"",UPPER(LEFT(TEXT(C19,"jjj"))),"")</f>
        <v>L</v>
      </c>
      <c r="D18" s="28" t="str">
        <f t="shared" ref="D18:AG18" si="20">IF(D19&lt;&gt;"",UPPER(LEFT(TEXT(D19,"jjj"))),"")</f>
        <v>M</v>
      </c>
      <c r="E18" s="28" t="str">
        <f t="shared" si="20"/>
        <v>M</v>
      </c>
      <c r="F18" s="28" t="str">
        <f t="shared" si="20"/>
        <v>J</v>
      </c>
      <c r="G18" s="28" t="str">
        <f t="shared" si="20"/>
        <v>V</v>
      </c>
      <c r="H18" s="28" t="str">
        <f t="shared" si="20"/>
        <v>S</v>
      </c>
      <c r="I18" s="28" t="str">
        <f t="shared" si="20"/>
        <v>D</v>
      </c>
      <c r="J18" s="28" t="str">
        <f t="shared" si="20"/>
        <v>L</v>
      </c>
      <c r="K18" s="28" t="str">
        <f t="shared" si="20"/>
        <v>M</v>
      </c>
      <c r="L18" s="28" t="str">
        <f t="shared" si="20"/>
        <v>M</v>
      </c>
      <c r="M18" s="28" t="str">
        <f t="shared" si="20"/>
        <v>J</v>
      </c>
      <c r="N18" s="28" t="str">
        <f t="shared" si="20"/>
        <v>V</v>
      </c>
      <c r="O18" s="28" t="str">
        <f t="shared" si="20"/>
        <v>S</v>
      </c>
      <c r="P18" s="28" t="str">
        <f t="shared" si="20"/>
        <v>D</v>
      </c>
      <c r="Q18" s="28" t="str">
        <f t="shared" si="20"/>
        <v>L</v>
      </c>
      <c r="R18" s="28" t="str">
        <f t="shared" si="20"/>
        <v>M</v>
      </c>
      <c r="S18" s="28" t="str">
        <f t="shared" si="20"/>
        <v>M</v>
      </c>
      <c r="T18" s="28" t="str">
        <f t="shared" si="20"/>
        <v>J</v>
      </c>
      <c r="U18" s="28" t="str">
        <f t="shared" si="20"/>
        <v>V</v>
      </c>
      <c r="V18" s="28" t="str">
        <f t="shared" si="20"/>
        <v>S</v>
      </c>
      <c r="W18" s="28" t="str">
        <f t="shared" si="20"/>
        <v>D</v>
      </c>
      <c r="X18" s="28" t="str">
        <f t="shared" si="20"/>
        <v>L</v>
      </c>
      <c r="Y18" s="28" t="str">
        <f t="shared" si="20"/>
        <v>M</v>
      </c>
      <c r="Z18" s="28" t="str">
        <f t="shared" si="20"/>
        <v>M</v>
      </c>
      <c r="AA18" s="28" t="str">
        <f t="shared" si="20"/>
        <v>J</v>
      </c>
      <c r="AB18" s="28" t="str">
        <f t="shared" si="20"/>
        <v>V</v>
      </c>
      <c r="AC18" s="28" t="str">
        <f t="shared" si="20"/>
        <v>S</v>
      </c>
      <c r="AD18" s="28" t="str">
        <f t="shared" si="20"/>
        <v>D</v>
      </c>
      <c r="AE18" s="28" t="str">
        <f t="shared" si="20"/>
        <v>L</v>
      </c>
      <c r="AF18" s="28" t="str">
        <f t="shared" si="20"/>
        <v>M</v>
      </c>
      <c r="AG18" s="29" t="str">
        <f t="shared" si="20"/>
        <v/>
      </c>
      <c r="AJ18" s="40" t="s">
        <v>31</v>
      </c>
      <c r="AK18" s="68">
        <f>C17</f>
        <v>23</v>
      </c>
      <c r="AL18" s="69"/>
      <c r="AM18" s="70">
        <f>AK18+1</f>
        <v>24</v>
      </c>
      <c r="AN18" s="69"/>
      <c r="AO18" s="71">
        <f>AM18+1</f>
        <v>25</v>
      </c>
      <c r="AP18" s="69"/>
      <c r="AQ18" s="72">
        <f>AO18+1</f>
        <v>26</v>
      </c>
      <c r="AR18" s="69"/>
      <c r="AS18" s="73">
        <f>IF(MAX(C17:AE17)&gt;AQ18,AQ18+1,"")</f>
        <v>27</v>
      </c>
      <c r="AT18" s="74"/>
      <c r="AU18" s="66" t="str">
        <f>IF(AF17&gt;AS18,AS18+1,"")</f>
        <v/>
      </c>
      <c r="AV18" s="67"/>
    </row>
    <row r="19" spans="2:48" ht="18.75" thickBot="1" x14ac:dyDescent="0.3">
      <c r="B19" s="89"/>
      <c r="C19" s="33">
        <f>DATE(annee,5+mois,1)</f>
        <v>46174</v>
      </c>
      <c r="D19" s="26">
        <f>C19+1</f>
        <v>46175</v>
      </c>
      <c r="E19" s="26">
        <f t="shared" ref="E19:AF19" si="21">D19+1</f>
        <v>46176</v>
      </c>
      <c r="F19" s="26">
        <f t="shared" si="21"/>
        <v>46177</v>
      </c>
      <c r="G19" s="26">
        <f t="shared" si="21"/>
        <v>46178</v>
      </c>
      <c r="H19" s="26">
        <f t="shared" si="21"/>
        <v>46179</v>
      </c>
      <c r="I19" s="26">
        <f t="shared" si="21"/>
        <v>46180</v>
      </c>
      <c r="J19" s="26">
        <f t="shared" si="21"/>
        <v>46181</v>
      </c>
      <c r="K19" s="26">
        <f t="shared" si="21"/>
        <v>46182</v>
      </c>
      <c r="L19" s="26">
        <f t="shared" si="21"/>
        <v>46183</v>
      </c>
      <c r="M19" s="26">
        <f t="shared" si="21"/>
        <v>46184</v>
      </c>
      <c r="N19" s="26">
        <f t="shared" si="21"/>
        <v>46185</v>
      </c>
      <c r="O19" s="26">
        <f t="shared" si="21"/>
        <v>46186</v>
      </c>
      <c r="P19" s="26">
        <f t="shared" si="21"/>
        <v>46187</v>
      </c>
      <c r="Q19" s="26">
        <f t="shared" si="21"/>
        <v>46188</v>
      </c>
      <c r="R19" s="26">
        <f t="shared" si="21"/>
        <v>46189</v>
      </c>
      <c r="S19" s="26">
        <f t="shared" si="21"/>
        <v>46190</v>
      </c>
      <c r="T19" s="26">
        <f t="shared" si="21"/>
        <v>46191</v>
      </c>
      <c r="U19" s="26">
        <f t="shared" si="21"/>
        <v>46192</v>
      </c>
      <c r="V19" s="26">
        <f t="shared" si="21"/>
        <v>46193</v>
      </c>
      <c r="W19" s="26">
        <f t="shared" si="21"/>
        <v>46194</v>
      </c>
      <c r="X19" s="26">
        <f t="shared" si="21"/>
        <v>46195</v>
      </c>
      <c r="Y19" s="26">
        <f t="shared" si="21"/>
        <v>46196</v>
      </c>
      <c r="Z19" s="26">
        <f t="shared" si="21"/>
        <v>46197</v>
      </c>
      <c r="AA19" s="26">
        <f t="shared" si="21"/>
        <v>46198</v>
      </c>
      <c r="AB19" s="26">
        <f t="shared" si="21"/>
        <v>46199</v>
      </c>
      <c r="AC19" s="26">
        <f t="shared" si="21"/>
        <v>46200</v>
      </c>
      <c r="AD19" s="26">
        <f t="shared" si="21"/>
        <v>46201</v>
      </c>
      <c r="AE19" s="26">
        <f t="shared" si="21"/>
        <v>46202</v>
      </c>
      <c r="AF19" s="26">
        <f t="shared" si="21"/>
        <v>46203</v>
      </c>
      <c r="AG19" s="31"/>
      <c r="AJ19" s="40" t="s">
        <v>37</v>
      </c>
      <c r="AK19" s="37">
        <v>1</v>
      </c>
      <c r="AL19" s="41">
        <f>DAY(HLOOKUP(AK18,$C17:$AG19,3,TRUE))</f>
        <v>6</v>
      </c>
      <c r="AM19" s="42">
        <f>DAY(HLOOKUP(AM18,$C17:$AG19,3,FALSE))</f>
        <v>7</v>
      </c>
      <c r="AN19" s="42">
        <f>DAY(HLOOKUP(AM18,$C17:$AG19,3,TRUE))</f>
        <v>13</v>
      </c>
      <c r="AO19" s="43">
        <f>DAY(HLOOKUP(AO18,$C17:$AG19,3,FALSE))</f>
        <v>14</v>
      </c>
      <c r="AP19" s="43">
        <f>DAY(HLOOKUP(AO18,$C17:$AG19,3,TRUE))</f>
        <v>20</v>
      </c>
      <c r="AQ19" s="44">
        <f>DAY(HLOOKUP(AQ18,$C17:$AG19,3,FALSE))</f>
        <v>21</v>
      </c>
      <c r="AR19" s="44">
        <f>DAY(HLOOKUP(AQ18,$C17:$AG19,3,TRUE))</f>
        <v>27</v>
      </c>
      <c r="AS19" s="45">
        <f>IF(AS18&lt;&gt;"",DAY(HLOOKUP(AS18,$C17:$AG19,3,FALSE)),"")</f>
        <v>28</v>
      </c>
      <c r="AT19" s="49">
        <f>IF(AS18&lt;&gt;"",DAY(HLOOKUP(AS18,$C17:$AG19,3,TRUE)),"")</f>
        <v>30</v>
      </c>
      <c r="AU19" s="38" t="str">
        <f>IF(AU18&lt;&gt;"",DAY(HLOOKUP(AU18,$C17:$AG19,3,FALSE)),"")</f>
        <v/>
      </c>
      <c r="AV19" s="39" t="str">
        <f>IF(AU18&lt;&gt;"",DAY(HLOOKUP(AU18,$C17:$AG19,3,TRUE)),"")</f>
        <v/>
      </c>
    </row>
    <row r="20" spans="2:48" s="47" customFormat="1" ht="9.9499999999999993" customHeight="1" thickTop="1" thickBot="1" x14ac:dyDescent="0.25">
      <c r="B20" s="46" t="s">
        <v>31</v>
      </c>
      <c r="C20" s="47">
        <f>WEEKNUM(C22)</f>
        <v>27</v>
      </c>
      <c r="D20" s="47">
        <f t="shared" ref="D20:AD20" si="22">WEEKNUM(D22)</f>
        <v>27</v>
      </c>
      <c r="E20" s="47">
        <f t="shared" si="22"/>
        <v>27</v>
      </c>
      <c r="F20" s="47">
        <f t="shared" si="22"/>
        <v>27</v>
      </c>
      <c r="G20" s="47">
        <f t="shared" si="22"/>
        <v>28</v>
      </c>
      <c r="H20" s="47">
        <f t="shared" si="22"/>
        <v>28</v>
      </c>
      <c r="I20" s="47">
        <f t="shared" si="22"/>
        <v>28</v>
      </c>
      <c r="J20" s="47">
        <f t="shared" si="22"/>
        <v>28</v>
      </c>
      <c r="K20" s="47">
        <f t="shared" si="22"/>
        <v>28</v>
      </c>
      <c r="L20" s="47">
        <f t="shared" si="22"/>
        <v>28</v>
      </c>
      <c r="M20" s="47">
        <f t="shared" si="22"/>
        <v>28</v>
      </c>
      <c r="N20" s="47">
        <f t="shared" si="22"/>
        <v>29</v>
      </c>
      <c r="O20" s="47">
        <f t="shared" si="22"/>
        <v>29</v>
      </c>
      <c r="P20" s="47">
        <f t="shared" si="22"/>
        <v>29</v>
      </c>
      <c r="Q20" s="47">
        <f t="shared" si="22"/>
        <v>29</v>
      </c>
      <c r="R20" s="47">
        <f t="shared" si="22"/>
        <v>29</v>
      </c>
      <c r="S20" s="47">
        <f t="shared" si="22"/>
        <v>29</v>
      </c>
      <c r="T20" s="47">
        <f t="shared" si="22"/>
        <v>29</v>
      </c>
      <c r="U20" s="47">
        <f t="shared" si="22"/>
        <v>30</v>
      </c>
      <c r="V20" s="47">
        <f t="shared" si="22"/>
        <v>30</v>
      </c>
      <c r="W20" s="47">
        <f t="shared" si="22"/>
        <v>30</v>
      </c>
      <c r="X20" s="47">
        <f t="shared" si="22"/>
        <v>30</v>
      </c>
      <c r="Y20" s="47">
        <f t="shared" si="22"/>
        <v>30</v>
      </c>
      <c r="Z20" s="47">
        <f t="shared" si="22"/>
        <v>30</v>
      </c>
      <c r="AA20" s="47">
        <f t="shared" si="22"/>
        <v>30</v>
      </c>
      <c r="AB20" s="47">
        <f t="shared" si="22"/>
        <v>31</v>
      </c>
      <c r="AC20" s="47">
        <f t="shared" si="22"/>
        <v>31</v>
      </c>
      <c r="AD20" s="47">
        <f t="shared" si="22"/>
        <v>31</v>
      </c>
      <c r="AE20" s="47">
        <f>IF(AE22&lt;&gt;"",WEEKNUM(AE22),"")</f>
        <v>31</v>
      </c>
      <c r="AF20" s="47">
        <f t="shared" ref="AF20:AG20" si="23">IF(AF22&lt;&gt;"",WEEKNUM(AF22),"")</f>
        <v>31</v>
      </c>
      <c r="AG20" s="47">
        <f t="shared" si="23"/>
        <v>31</v>
      </c>
      <c r="AK20" s="48"/>
      <c r="AL20" s="48"/>
      <c r="AM20" s="48"/>
      <c r="AN20" s="48"/>
      <c r="AO20" s="48"/>
      <c r="AP20" s="48"/>
      <c r="AQ20" s="76"/>
      <c r="AR20" s="77"/>
      <c r="AS20" s="48"/>
      <c r="AT20" s="48"/>
      <c r="AU20" s="48"/>
      <c r="AV20" s="48"/>
    </row>
    <row r="21" spans="2:48" ht="18.75" thickTop="1" x14ac:dyDescent="0.25">
      <c r="B21" s="88" t="s">
        <v>15</v>
      </c>
      <c r="C21" s="34" t="str">
        <f>IF(C22&lt;&gt;"",UPPER(LEFT(TEXT(C22,"jjj"))),"")</f>
        <v>M</v>
      </c>
      <c r="D21" s="28" t="str">
        <f t="shared" ref="D21:AG21" si="24">IF(D22&lt;&gt;"",UPPER(LEFT(TEXT(D22,"jjj"))),"")</f>
        <v>J</v>
      </c>
      <c r="E21" s="28" t="str">
        <f t="shared" si="24"/>
        <v>V</v>
      </c>
      <c r="F21" s="28" t="str">
        <f t="shared" si="24"/>
        <v>S</v>
      </c>
      <c r="G21" s="28" t="str">
        <f t="shared" si="24"/>
        <v>D</v>
      </c>
      <c r="H21" s="28" t="str">
        <f t="shared" si="24"/>
        <v>L</v>
      </c>
      <c r="I21" s="28" t="str">
        <f t="shared" si="24"/>
        <v>M</v>
      </c>
      <c r="J21" s="28" t="str">
        <f t="shared" si="24"/>
        <v>M</v>
      </c>
      <c r="K21" s="28" t="str">
        <f t="shared" si="24"/>
        <v>J</v>
      </c>
      <c r="L21" s="28" t="str">
        <f t="shared" si="24"/>
        <v>V</v>
      </c>
      <c r="M21" s="28" t="str">
        <f t="shared" si="24"/>
        <v>S</v>
      </c>
      <c r="N21" s="28" t="str">
        <f t="shared" si="24"/>
        <v>D</v>
      </c>
      <c r="O21" s="28" t="str">
        <f t="shared" si="24"/>
        <v>L</v>
      </c>
      <c r="P21" s="28" t="str">
        <f t="shared" si="24"/>
        <v>M</v>
      </c>
      <c r="Q21" s="28" t="str">
        <f t="shared" si="24"/>
        <v>M</v>
      </c>
      <c r="R21" s="28" t="str">
        <f t="shared" si="24"/>
        <v>J</v>
      </c>
      <c r="S21" s="28" t="str">
        <f t="shared" si="24"/>
        <v>V</v>
      </c>
      <c r="T21" s="28" t="str">
        <f t="shared" si="24"/>
        <v>S</v>
      </c>
      <c r="U21" s="28" t="str">
        <f t="shared" si="24"/>
        <v>D</v>
      </c>
      <c r="V21" s="28" t="str">
        <f t="shared" si="24"/>
        <v>L</v>
      </c>
      <c r="W21" s="28" t="str">
        <f t="shared" si="24"/>
        <v>M</v>
      </c>
      <c r="X21" s="28" t="str">
        <f t="shared" si="24"/>
        <v>M</v>
      </c>
      <c r="Y21" s="28" t="str">
        <f t="shared" si="24"/>
        <v>J</v>
      </c>
      <c r="Z21" s="28" t="str">
        <f t="shared" si="24"/>
        <v>V</v>
      </c>
      <c r="AA21" s="28" t="str">
        <f t="shared" si="24"/>
        <v>S</v>
      </c>
      <c r="AB21" s="28" t="str">
        <f t="shared" si="24"/>
        <v>D</v>
      </c>
      <c r="AC21" s="28" t="str">
        <f t="shared" si="24"/>
        <v>L</v>
      </c>
      <c r="AD21" s="28" t="str">
        <f t="shared" si="24"/>
        <v>M</v>
      </c>
      <c r="AE21" s="28" t="str">
        <f t="shared" si="24"/>
        <v>M</v>
      </c>
      <c r="AF21" s="28" t="str">
        <f t="shared" si="24"/>
        <v>J</v>
      </c>
      <c r="AG21" s="29" t="str">
        <f t="shared" si="24"/>
        <v>V</v>
      </c>
      <c r="AJ21" s="40" t="s">
        <v>31</v>
      </c>
      <c r="AK21" s="68">
        <f>C20</f>
        <v>27</v>
      </c>
      <c r="AL21" s="69"/>
      <c r="AM21" s="70">
        <f>AK21+1</f>
        <v>28</v>
      </c>
      <c r="AN21" s="69"/>
      <c r="AO21" s="71">
        <f>AM21+1</f>
        <v>29</v>
      </c>
      <c r="AP21" s="69"/>
      <c r="AQ21" s="72">
        <f>AO21+1</f>
        <v>30</v>
      </c>
      <c r="AR21" s="69"/>
      <c r="AS21" s="73">
        <f>IF(MAX(C20:AE20)&gt;AQ21,AQ21+1,"")</f>
        <v>31</v>
      </c>
      <c r="AT21" s="74"/>
      <c r="AU21" s="66" t="str">
        <f>IF(AG20&gt;AS21,AS21+1,"")</f>
        <v/>
      </c>
      <c r="AV21" s="67"/>
    </row>
    <row r="22" spans="2:48" ht="18.75" thickBot="1" x14ac:dyDescent="0.3">
      <c r="B22" s="89"/>
      <c r="C22" s="33">
        <f>DATE(annee,6+mois,1)</f>
        <v>46204</v>
      </c>
      <c r="D22" s="26">
        <f>C22+1</f>
        <v>46205</v>
      </c>
      <c r="E22" s="26">
        <f t="shared" ref="E22:AG22" si="25">D22+1</f>
        <v>46206</v>
      </c>
      <c r="F22" s="26">
        <f t="shared" si="25"/>
        <v>46207</v>
      </c>
      <c r="G22" s="26">
        <f t="shared" si="25"/>
        <v>46208</v>
      </c>
      <c r="H22" s="26">
        <f t="shared" si="25"/>
        <v>46209</v>
      </c>
      <c r="I22" s="26">
        <f t="shared" si="25"/>
        <v>46210</v>
      </c>
      <c r="J22" s="26">
        <f t="shared" si="25"/>
        <v>46211</v>
      </c>
      <c r="K22" s="26">
        <f t="shared" si="25"/>
        <v>46212</v>
      </c>
      <c r="L22" s="26">
        <f t="shared" si="25"/>
        <v>46213</v>
      </c>
      <c r="M22" s="26">
        <f t="shared" si="25"/>
        <v>46214</v>
      </c>
      <c r="N22" s="26">
        <f t="shared" si="25"/>
        <v>46215</v>
      </c>
      <c r="O22" s="26">
        <f t="shared" si="25"/>
        <v>46216</v>
      </c>
      <c r="P22" s="26">
        <f t="shared" si="25"/>
        <v>46217</v>
      </c>
      <c r="Q22" s="26">
        <f t="shared" si="25"/>
        <v>46218</v>
      </c>
      <c r="R22" s="26">
        <f t="shared" si="25"/>
        <v>46219</v>
      </c>
      <c r="S22" s="26">
        <f t="shared" si="25"/>
        <v>46220</v>
      </c>
      <c r="T22" s="26">
        <f t="shared" si="25"/>
        <v>46221</v>
      </c>
      <c r="U22" s="26">
        <f t="shared" si="25"/>
        <v>46222</v>
      </c>
      <c r="V22" s="26">
        <f t="shared" si="25"/>
        <v>46223</v>
      </c>
      <c r="W22" s="26">
        <f t="shared" si="25"/>
        <v>46224</v>
      </c>
      <c r="X22" s="26">
        <f t="shared" si="25"/>
        <v>46225</v>
      </c>
      <c r="Y22" s="26">
        <f t="shared" si="25"/>
        <v>46226</v>
      </c>
      <c r="Z22" s="26">
        <f t="shared" si="25"/>
        <v>46227</v>
      </c>
      <c r="AA22" s="26">
        <f t="shared" si="25"/>
        <v>46228</v>
      </c>
      <c r="AB22" s="26">
        <f t="shared" si="25"/>
        <v>46229</v>
      </c>
      <c r="AC22" s="26">
        <f t="shared" si="25"/>
        <v>46230</v>
      </c>
      <c r="AD22" s="26">
        <f t="shared" si="25"/>
        <v>46231</v>
      </c>
      <c r="AE22" s="26">
        <f t="shared" si="25"/>
        <v>46232</v>
      </c>
      <c r="AF22" s="26">
        <f t="shared" si="25"/>
        <v>46233</v>
      </c>
      <c r="AG22" s="27">
        <f t="shared" si="25"/>
        <v>46234</v>
      </c>
      <c r="AJ22" s="40" t="s">
        <v>38</v>
      </c>
      <c r="AK22" s="37">
        <v>1</v>
      </c>
      <c r="AL22" s="41">
        <f>DAY(HLOOKUP(AK21,$C20:$AG22,3,TRUE))</f>
        <v>4</v>
      </c>
      <c r="AM22" s="42">
        <f>DAY(HLOOKUP(AM21,$C20:$AG22,3,FALSE))</f>
        <v>5</v>
      </c>
      <c r="AN22" s="42">
        <f>DAY(HLOOKUP(AM21,$C20:$AG22,3,TRUE))</f>
        <v>11</v>
      </c>
      <c r="AO22" s="43">
        <f>DAY(HLOOKUP(AO21,$C20:$AG22,3,FALSE))</f>
        <v>12</v>
      </c>
      <c r="AP22" s="43">
        <f>DAY(HLOOKUP(AO21,$C20:$AG22,3,TRUE))</f>
        <v>18</v>
      </c>
      <c r="AQ22" s="44">
        <f>DAY(HLOOKUP(AQ21,$C20:$AG22,3,FALSE))</f>
        <v>19</v>
      </c>
      <c r="AR22" s="44">
        <f>DAY(HLOOKUP(AQ21,$C20:$AG22,3,TRUE))</f>
        <v>25</v>
      </c>
      <c r="AS22" s="45">
        <f>IF(AS21&lt;&gt;"",DAY(HLOOKUP(AS21,$C20:$AG22,3,FALSE)),"")</f>
        <v>26</v>
      </c>
      <c r="AT22" s="49">
        <f>IF(AS21&lt;&gt;"",DAY(HLOOKUP(AS21,$C20:$AG22,3,TRUE)),"")</f>
        <v>31</v>
      </c>
      <c r="AU22" s="38" t="str">
        <f>IF(AU21&lt;&gt;"",DAY(HLOOKUP(AU21,$C20:$AG22,3,FALSE)),"")</f>
        <v/>
      </c>
      <c r="AV22" s="39" t="str">
        <f>IF(AU21&lt;&gt;"",DAY(HLOOKUP(AU21,$C20:$AG22,3,TRUE)),"")</f>
        <v/>
      </c>
    </row>
    <row r="23" spans="2:48" s="47" customFormat="1" ht="9.9499999999999993" customHeight="1" thickTop="1" thickBot="1" x14ac:dyDescent="0.25">
      <c r="B23" s="46" t="s">
        <v>31</v>
      </c>
      <c r="C23" s="47">
        <f>WEEKNUM(C25)</f>
        <v>31</v>
      </c>
      <c r="D23" s="47">
        <f t="shared" ref="D23:AD23" si="26">WEEKNUM(D25)</f>
        <v>32</v>
      </c>
      <c r="E23" s="47">
        <f t="shared" si="26"/>
        <v>32</v>
      </c>
      <c r="F23" s="47">
        <f t="shared" si="26"/>
        <v>32</v>
      </c>
      <c r="G23" s="47">
        <f t="shared" si="26"/>
        <v>32</v>
      </c>
      <c r="H23" s="47">
        <f t="shared" si="26"/>
        <v>32</v>
      </c>
      <c r="I23" s="47">
        <f t="shared" si="26"/>
        <v>32</v>
      </c>
      <c r="J23" s="47">
        <f t="shared" si="26"/>
        <v>32</v>
      </c>
      <c r="K23" s="47">
        <f t="shared" si="26"/>
        <v>33</v>
      </c>
      <c r="L23" s="47">
        <f t="shared" si="26"/>
        <v>33</v>
      </c>
      <c r="M23" s="47">
        <f t="shared" si="26"/>
        <v>33</v>
      </c>
      <c r="N23" s="47">
        <f t="shared" si="26"/>
        <v>33</v>
      </c>
      <c r="O23" s="47">
        <f t="shared" si="26"/>
        <v>33</v>
      </c>
      <c r="P23" s="47">
        <f t="shared" si="26"/>
        <v>33</v>
      </c>
      <c r="Q23" s="47">
        <f t="shared" si="26"/>
        <v>33</v>
      </c>
      <c r="R23" s="47">
        <f t="shared" si="26"/>
        <v>34</v>
      </c>
      <c r="S23" s="47">
        <f t="shared" si="26"/>
        <v>34</v>
      </c>
      <c r="T23" s="47">
        <f t="shared" si="26"/>
        <v>34</v>
      </c>
      <c r="U23" s="47">
        <f t="shared" si="26"/>
        <v>34</v>
      </c>
      <c r="V23" s="47">
        <f t="shared" si="26"/>
        <v>34</v>
      </c>
      <c r="W23" s="47">
        <f t="shared" si="26"/>
        <v>34</v>
      </c>
      <c r="X23" s="47">
        <f t="shared" si="26"/>
        <v>34</v>
      </c>
      <c r="Y23" s="47">
        <f t="shared" si="26"/>
        <v>35</v>
      </c>
      <c r="Z23" s="47">
        <f t="shared" si="26"/>
        <v>35</v>
      </c>
      <c r="AA23" s="47">
        <f t="shared" si="26"/>
        <v>35</v>
      </c>
      <c r="AB23" s="47">
        <f t="shared" si="26"/>
        <v>35</v>
      </c>
      <c r="AC23" s="47">
        <f t="shared" si="26"/>
        <v>35</v>
      </c>
      <c r="AD23" s="47">
        <f t="shared" si="26"/>
        <v>35</v>
      </c>
      <c r="AE23" s="47">
        <f>IF(AE25&lt;&gt;"",WEEKNUM(AE25),"")</f>
        <v>35</v>
      </c>
      <c r="AF23" s="47">
        <f t="shared" ref="AF23:AG23" si="27">IF(AF25&lt;&gt;"",WEEKNUM(AF25),"")</f>
        <v>36</v>
      </c>
      <c r="AG23" s="47">
        <f t="shared" si="27"/>
        <v>36</v>
      </c>
      <c r="AK23" s="48"/>
      <c r="AL23" s="48"/>
      <c r="AM23" s="48"/>
      <c r="AN23" s="48"/>
      <c r="AO23" s="48"/>
      <c r="AP23" s="48"/>
      <c r="AQ23" s="76"/>
      <c r="AR23" s="77"/>
      <c r="AS23" s="48"/>
      <c r="AT23" s="48"/>
      <c r="AU23" s="48"/>
      <c r="AV23" s="48"/>
    </row>
    <row r="24" spans="2:48" ht="18.75" thickTop="1" x14ac:dyDescent="0.25">
      <c r="B24" s="88" t="s">
        <v>16</v>
      </c>
      <c r="C24" s="34" t="str">
        <f>IF(C25&lt;&gt;"",UPPER(LEFT(TEXT(C25,"jjj"))),"")</f>
        <v>S</v>
      </c>
      <c r="D24" s="28" t="str">
        <f t="shared" ref="D24:AG24" si="28">IF(D25&lt;&gt;"",UPPER(LEFT(TEXT(D25,"jjj"))),"")</f>
        <v>D</v>
      </c>
      <c r="E24" s="28" t="str">
        <f t="shared" si="28"/>
        <v>L</v>
      </c>
      <c r="F24" s="28" t="str">
        <f t="shared" si="28"/>
        <v>M</v>
      </c>
      <c r="G24" s="28" t="str">
        <f t="shared" si="28"/>
        <v>M</v>
      </c>
      <c r="H24" s="28" t="str">
        <f t="shared" si="28"/>
        <v>J</v>
      </c>
      <c r="I24" s="28" t="str">
        <f t="shared" si="28"/>
        <v>V</v>
      </c>
      <c r="J24" s="28" t="str">
        <f t="shared" si="28"/>
        <v>S</v>
      </c>
      <c r="K24" s="28" t="str">
        <f t="shared" si="28"/>
        <v>D</v>
      </c>
      <c r="L24" s="28" t="str">
        <f t="shared" si="28"/>
        <v>L</v>
      </c>
      <c r="M24" s="28" t="str">
        <f t="shared" si="28"/>
        <v>M</v>
      </c>
      <c r="N24" s="28" t="str">
        <f t="shared" si="28"/>
        <v>M</v>
      </c>
      <c r="O24" s="28" t="str">
        <f t="shared" si="28"/>
        <v>J</v>
      </c>
      <c r="P24" s="28" t="str">
        <f t="shared" si="28"/>
        <v>V</v>
      </c>
      <c r="Q24" s="28" t="str">
        <f t="shared" si="28"/>
        <v>S</v>
      </c>
      <c r="R24" s="28" t="str">
        <f t="shared" si="28"/>
        <v>D</v>
      </c>
      <c r="S24" s="28" t="str">
        <f t="shared" si="28"/>
        <v>L</v>
      </c>
      <c r="T24" s="28" t="str">
        <f t="shared" si="28"/>
        <v>M</v>
      </c>
      <c r="U24" s="28" t="str">
        <f t="shared" si="28"/>
        <v>M</v>
      </c>
      <c r="V24" s="28" t="str">
        <f t="shared" si="28"/>
        <v>J</v>
      </c>
      <c r="W24" s="28" t="str">
        <f t="shared" si="28"/>
        <v>V</v>
      </c>
      <c r="X24" s="28" t="str">
        <f t="shared" si="28"/>
        <v>S</v>
      </c>
      <c r="Y24" s="28" t="str">
        <f t="shared" si="28"/>
        <v>D</v>
      </c>
      <c r="Z24" s="28" t="str">
        <f t="shared" si="28"/>
        <v>L</v>
      </c>
      <c r="AA24" s="28" t="str">
        <f t="shared" si="28"/>
        <v>M</v>
      </c>
      <c r="AB24" s="28" t="str">
        <f t="shared" si="28"/>
        <v>M</v>
      </c>
      <c r="AC24" s="28" t="str">
        <f t="shared" si="28"/>
        <v>J</v>
      </c>
      <c r="AD24" s="28" t="str">
        <f t="shared" si="28"/>
        <v>V</v>
      </c>
      <c r="AE24" s="28" t="str">
        <f t="shared" si="28"/>
        <v>S</v>
      </c>
      <c r="AF24" s="28" t="str">
        <f t="shared" si="28"/>
        <v>D</v>
      </c>
      <c r="AG24" s="29" t="str">
        <f t="shared" si="28"/>
        <v>L</v>
      </c>
      <c r="AJ24" s="40" t="s">
        <v>31</v>
      </c>
      <c r="AK24" s="68">
        <f>C23</f>
        <v>31</v>
      </c>
      <c r="AL24" s="69"/>
      <c r="AM24" s="70">
        <f>AK24+1</f>
        <v>32</v>
      </c>
      <c r="AN24" s="69"/>
      <c r="AO24" s="71">
        <f>AM24+1</f>
        <v>33</v>
      </c>
      <c r="AP24" s="69"/>
      <c r="AQ24" s="72">
        <f>AO24+1</f>
        <v>34</v>
      </c>
      <c r="AR24" s="69"/>
      <c r="AS24" s="73">
        <f>IF(MAX(C23:AE23)&gt;AQ24,AQ24+1,"")</f>
        <v>35</v>
      </c>
      <c r="AT24" s="74"/>
      <c r="AU24" s="66">
        <f>IF(AG23&gt;AS24,AS24+1,"")</f>
        <v>36</v>
      </c>
      <c r="AV24" s="75"/>
    </row>
    <row r="25" spans="2:48" ht="18.75" thickBot="1" x14ac:dyDescent="0.3">
      <c r="B25" s="89"/>
      <c r="C25" s="33">
        <f>DATE(annee,7+mois,1)</f>
        <v>46235</v>
      </c>
      <c r="D25" s="26">
        <f>C25+1</f>
        <v>46236</v>
      </c>
      <c r="E25" s="26">
        <f t="shared" ref="E25:AF25" si="29">D25+1</f>
        <v>46237</v>
      </c>
      <c r="F25" s="26">
        <f t="shared" si="29"/>
        <v>46238</v>
      </c>
      <c r="G25" s="26">
        <f t="shared" si="29"/>
        <v>46239</v>
      </c>
      <c r="H25" s="26">
        <f t="shared" si="29"/>
        <v>46240</v>
      </c>
      <c r="I25" s="26">
        <f t="shared" si="29"/>
        <v>46241</v>
      </c>
      <c r="J25" s="26">
        <f t="shared" si="29"/>
        <v>46242</v>
      </c>
      <c r="K25" s="26">
        <f t="shared" si="29"/>
        <v>46243</v>
      </c>
      <c r="L25" s="26">
        <f t="shared" si="29"/>
        <v>46244</v>
      </c>
      <c r="M25" s="26">
        <f t="shared" si="29"/>
        <v>46245</v>
      </c>
      <c r="N25" s="26">
        <f t="shared" si="29"/>
        <v>46246</v>
      </c>
      <c r="O25" s="26">
        <f t="shared" si="29"/>
        <v>46247</v>
      </c>
      <c r="P25" s="26">
        <f t="shared" si="29"/>
        <v>46248</v>
      </c>
      <c r="Q25" s="26">
        <f t="shared" si="29"/>
        <v>46249</v>
      </c>
      <c r="R25" s="26">
        <f t="shared" si="29"/>
        <v>46250</v>
      </c>
      <c r="S25" s="26">
        <f t="shared" si="29"/>
        <v>46251</v>
      </c>
      <c r="T25" s="26">
        <f t="shared" si="29"/>
        <v>46252</v>
      </c>
      <c r="U25" s="26">
        <f t="shared" si="29"/>
        <v>46253</v>
      </c>
      <c r="V25" s="26">
        <f t="shared" si="29"/>
        <v>46254</v>
      </c>
      <c r="W25" s="26">
        <f t="shared" si="29"/>
        <v>46255</v>
      </c>
      <c r="X25" s="26">
        <f t="shared" si="29"/>
        <v>46256</v>
      </c>
      <c r="Y25" s="26">
        <f t="shared" si="29"/>
        <v>46257</v>
      </c>
      <c r="Z25" s="26">
        <f t="shared" si="29"/>
        <v>46258</v>
      </c>
      <c r="AA25" s="26">
        <f t="shared" si="29"/>
        <v>46259</v>
      </c>
      <c r="AB25" s="26">
        <f t="shared" si="29"/>
        <v>46260</v>
      </c>
      <c r="AC25" s="26">
        <f t="shared" si="29"/>
        <v>46261</v>
      </c>
      <c r="AD25" s="26">
        <f t="shared" si="29"/>
        <v>46262</v>
      </c>
      <c r="AE25" s="26">
        <f t="shared" si="29"/>
        <v>46263</v>
      </c>
      <c r="AF25" s="26">
        <f t="shared" si="29"/>
        <v>46264</v>
      </c>
      <c r="AG25" s="27">
        <f>AF25+1</f>
        <v>46265</v>
      </c>
      <c r="AJ25" s="40" t="s">
        <v>39</v>
      </c>
      <c r="AK25" s="37">
        <v>1</v>
      </c>
      <c r="AL25" s="41">
        <f>DAY(HLOOKUP(AK24,$C23:$AG25,3,TRUE))</f>
        <v>1</v>
      </c>
      <c r="AM25" s="42">
        <f>DAY(HLOOKUP(AM24,$C23:$AG25,3,FALSE))</f>
        <v>2</v>
      </c>
      <c r="AN25" s="42">
        <f>DAY(HLOOKUP(AM24,$C23:$AG25,3,TRUE))</f>
        <v>8</v>
      </c>
      <c r="AO25" s="43">
        <f>DAY(HLOOKUP(AO24,$C23:$AG25,3,FALSE))</f>
        <v>9</v>
      </c>
      <c r="AP25" s="43">
        <f>DAY(HLOOKUP(AO24,$C23:$AG25,3,TRUE))</f>
        <v>15</v>
      </c>
      <c r="AQ25" s="44">
        <f>DAY(HLOOKUP(AQ24,$C23:$AG25,3,FALSE))</f>
        <v>16</v>
      </c>
      <c r="AR25" s="44">
        <f>DAY(HLOOKUP(AQ24,$C23:$AG25,3,TRUE))</f>
        <v>22</v>
      </c>
      <c r="AS25" s="45">
        <f>IF(AS24&lt;&gt;"",DAY(HLOOKUP(AS24,$C23:$AG25,3,FALSE)),"")</f>
        <v>23</v>
      </c>
      <c r="AT25" s="49">
        <f>IF(AS24&lt;&gt;"",DAY(HLOOKUP(AS24,$C23:$AG25,3,TRUE)),"")</f>
        <v>29</v>
      </c>
      <c r="AU25" s="38">
        <f>IF(AU24&lt;&gt;"",DAY(HLOOKUP(AU24,$C23:$AG25,3,FALSE)),"")</f>
        <v>30</v>
      </c>
      <c r="AV25" s="39">
        <f>IF(AU24&lt;&gt;"",DAY(HLOOKUP(AU24,$C23:$AG25,3,TRUE)),"")</f>
        <v>31</v>
      </c>
    </row>
    <row r="26" spans="2:48" s="47" customFormat="1" ht="9.9499999999999993" customHeight="1" thickTop="1" thickBot="1" x14ac:dyDescent="0.25">
      <c r="B26" s="46" t="s">
        <v>31</v>
      </c>
      <c r="C26" s="47">
        <f>WEEKNUM(C28)</f>
        <v>36</v>
      </c>
      <c r="D26" s="47">
        <f t="shared" ref="D26:AD26" si="30">WEEKNUM(D28)</f>
        <v>36</v>
      </c>
      <c r="E26" s="47">
        <f t="shared" si="30"/>
        <v>36</v>
      </c>
      <c r="F26" s="47">
        <f t="shared" si="30"/>
        <v>36</v>
      </c>
      <c r="G26" s="47">
        <f t="shared" si="30"/>
        <v>36</v>
      </c>
      <c r="H26" s="47">
        <f t="shared" si="30"/>
        <v>37</v>
      </c>
      <c r="I26" s="47">
        <f t="shared" si="30"/>
        <v>37</v>
      </c>
      <c r="J26" s="47">
        <f t="shared" si="30"/>
        <v>37</v>
      </c>
      <c r="K26" s="47">
        <f t="shared" si="30"/>
        <v>37</v>
      </c>
      <c r="L26" s="47">
        <f t="shared" si="30"/>
        <v>37</v>
      </c>
      <c r="M26" s="47">
        <f t="shared" si="30"/>
        <v>37</v>
      </c>
      <c r="N26" s="47">
        <f t="shared" si="30"/>
        <v>37</v>
      </c>
      <c r="O26" s="47">
        <f t="shared" si="30"/>
        <v>38</v>
      </c>
      <c r="P26" s="47">
        <f t="shared" si="30"/>
        <v>38</v>
      </c>
      <c r="Q26" s="47">
        <f t="shared" si="30"/>
        <v>38</v>
      </c>
      <c r="R26" s="47">
        <f t="shared" si="30"/>
        <v>38</v>
      </c>
      <c r="S26" s="47">
        <f t="shared" si="30"/>
        <v>38</v>
      </c>
      <c r="T26" s="47">
        <f t="shared" si="30"/>
        <v>38</v>
      </c>
      <c r="U26" s="47">
        <f t="shared" si="30"/>
        <v>38</v>
      </c>
      <c r="V26" s="47">
        <f t="shared" si="30"/>
        <v>39</v>
      </c>
      <c r="W26" s="47">
        <f t="shared" si="30"/>
        <v>39</v>
      </c>
      <c r="X26" s="47">
        <f t="shared" si="30"/>
        <v>39</v>
      </c>
      <c r="Y26" s="47">
        <f t="shared" si="30"/>
        <v>39</v>
      </c>
      <c r="Z26" s="47">
        <f t="shared" si="30"/>
        <v>39</v>
      </c>
      <c r="AA26" s="47">
        <f t="shared" si="30"/>
        <v>39</v>
      </c>
      <c r="AB26" s="47">
        <f t="shared" si="30"/>
        <v>39</v>
      </c>
      <c r="AC26" s="47">
        <f t="shared" si="30"/>
        <v>40</v>
      </c>
      <c r="AD26" s="47">
        <f t="shared" si="30"/>
        <v>40</v>
      </c>
      <c r="AE26" s="47">
        <f>IF(AE28&lt;&gt;"",WEEKNUM(AE28),"")</f>
        <v>40</v>
      </c>
      <c r="AF26" s="47">
        <f t="shared" ref="AF26:AG26" si="31">IF(AF28&lt;&gt;"",WEEKNUM(AF28),"")</f>
        <v>40</v>
      </c>
      <c r="AG26" s="47" t="str">
        <f t="shared" si="31"/>
        <v/>
      </c>
      <c r="AK26" s="48"/>
      <c r="AL26" s="48"/>
      <c r="AM26" s="48"/>
      <c r="AN26" s="48"/>
      <c r="AO26" s="48"/>
      <c r="AP26" s="48"/>
      <c r="AQ26" s="76"/>
      <c r="AR26" s="77"/>
      <c r="AS26" s="48"/>
      <c r="AT26" s="48"/>
      <c r="AU26" s="48"/>
      <c r="AV26" s="48"/>
    </row>
    <row r="27" spans="2:48" ht="18.75" thickTop="1" x14ac:dyDescent="0.25">
      <c r="B27" s="88" t="s">
        <v>17</v>
      </c>
      <c r="C27" s="34" t="str">
        <f>IF(C28&lt;&gt;"",UPPER(LEFT(TEXT(C28,"jjj"))),"")</f>
        <v>M</v>
      </c>
      <c r="D27" s="28" t="str">
        <f t="shared" ref="D27:AF27" si="32">IF(D28&lt;&gt;"",UPPER(LEFT(TEXT(D28,"jjj"))),"")</f>
        <v>M</v>
      </c>
      <c r="E27" s="28" t="str">
        <f t="shared" si="32"/>
        <v>J</v>
      </c>
      <c r="F27" s="28" t="str">
        <f t="shared" si="32"/>
        <v>V</v>
      </c>
      <c r="G27" s="28" t="str">
        <f t="shared" si="32"/>
        <v>S</v>
      </c>
      <c r="H27" s="28" t="str">
        <f t="shared" si="32"/>
        <v>D</v>
      </c>
      <c r="I27" s="28" t="str">
        <f t="shared" si="32"/>
        <v>L</v>
      </c>
      <c r="J27" s="28" t="str">
        <f t="shared" si="32"/>
        <v>M</v>
      </c>
      <c r="K27" s="28" t="str">
        <f t="shared" si="32"/>
        <v>M</v>
      </c>
      <c r="L27" s="28" t="str">
        <f t="shared" si="32"/>
        <v>J</v>
      </c>
      <c r="M27" s="28" t="str">
        <f t="shared" si="32"/>
        <v>V</v>
      </c>
      <c r="N27" s="28" t="str">
        <f t="shared" si="32"/>
        <v>S</v>
      </c>
      <c r="O27" s="28" t="str">
        <f t="shared" si="32"/>
        <v>D</v>
      </c>
      <c r="P27" s="28" t="str">
        <f t="shared" si="32"/>
        <v>L</v>
      </c>
      <c r="Q27" s="28" t="str">
        <f t="shared" si="32"/>
        <v>M</v>
      </c>
      <c r="R27" s="28" t="str">
        <f t="shared" si="32"/>
        <v>M</v>
      </c>
      <c r="S27" s="28" t="str">
        <f t="shared" si="32"/>
        <v>J</v>
      </c>
      <c r="T27" s="28" t="str">
        <f t="shared" si="32"/>
        <v>V</v>
      </c>
      <c r="U27" s="28" t="str">
        <f t="shared" si="32"/>
        <v>S</v>
      </c>
      <c r="V27" s="28" t="str">
        <f t="shared" si="32"/>
        <v>D</v>
      </c>
      <c r="W27" s="28" t="str">
        <f t="shared" si="32"/>
        <v>L</v>
      </c>
      <c r="X27" s="28" t="str">
        <f t="shared" si="32"/>
        <v>M</v>
      </c>
      <c r="Y27" s="28" t="str">
        <f t="shared" si="32"/>
        <v>M</v>
      </c>
      <c r="Z27" s="28" t="str">
        <f t="shared" si="32"/>
        <v>J</v>
      </c>
      <c r="AA27" s="28" t="str">
        <f t="shared" si="32"/>
        <v>V</v>
      </c>
      <c r="AB27" s="28" t="str">
        <f t="shared" si="32"/>
        <v>S</v>
      </c>
      <c r="AC27" s="28" t="str">
        <f t="shared" si="32"/>
        <v>D</v>
      </c>
      <c r="AD27" s="28" t="str">
        <f t="shared" si="32"/>
        <v>L</v>
      </c>
      <c r="AE27" s="28" t="str">
        <f t="shared" si="32"/>
        <v>M</v>
      </c>
      <c r="AF27" s="28" t="str">
        <f t="shared" si="32"/>
        <v>M</v>
      </c>
      <c r="AG27" s="30"/>
      <c r="AJ27" s="40" t="s">
        <v>31</v>
      </c>
      <c r="AK27" s="68">
        <f>C26</f>
        <v>36</v>
      </c>
      <c r="AL27" s="69"/>
      <c r="AM27" s="70">
        <f>AK27+1</f>
        <v>37</v>
      </c>
      <c r="AN27" s="69"/>
      <c r="AO27" s="71">
        <f>AM27+1</f>
        <v>38</v>
      </c>
      <c r="AP27" s="69"/>
      <c r="AQ27" s="72">
        <f>AO27+1</f>
        <v>39</v>
      </c>
      <c r="AR27" s="69"/>
      <c r="AS27" s="73">
        <f>IF(MAX(C26:AE26)&gt;AQ27,AQ27+1,"")</f>
        <v>40</v>
      </c>
      <c r="AT27" s="74"/>
      <c r="AU27" s="66" t="str">
        <f>IF(AF26&gt;AS27,AS27+1,"")</f>
        <v/>
      </c>
      <c r="AV27" s="67"/>
    </row>
    <row r="28" spans="2:48" ht="18.75" thickBot="1" x14ac:dyDescent="0.3">
      <c r="B28" s="89"/>
      <c r="C28" s="33">
        <f>DATE(annee,8+mois,1)</f>
        <v>46266</v>
      </c>
      <c r="D28" s="26">
        <f>C28+1</f>
        <v>46267</v>
      </c>
      <c r="E28" s="26">
        <f t="shared" ref="E28:AF28" si="33">D28+1</f>
        <v>46268</v>
      </c>
      <c r="F28" s="26">
        <f t="shared" si="33"/>
        <v>46269</v>
      </c>
      <c r="G28" s="26">
        <f t="shared" si="33"/>
        <v>46270</v>
      </c>
      <c r="H28" s="26">
        <f t="shared" si="33"/>
        <v>46271</v>
      </c>
      <c r="I28" s="26">
        <f t="shared" si="33"/>
        <v>46272</v>
      </c>
      <c r="J28" s="26">
        <f t="shared" si="33"/>
        <v>46273</v>
      </c>
      <c r="K28" s="26">
        <f t="shared" si="33"/>
        <v>46274</v>
      </c>
      <c r="L28" s="26">
        <f t="shared" si="33"/>
        <v>46275</v>
      </c>
      <c r="M28" s="26">
        <f t="shared" si="33"/>
        <v>46276</v>
      </c>
      <c r="N28" s="26">
        <f t="shared" si="33"/>
        <v>46277</v>
      </c>
      <c r="O28" s="26">
        <f t="shared" si="33"/>
        <v>46278</v>
      </c>
      <c r="P28" s="26">
        <f t="shared" si="33"/>
        <v>46279</v>
      </c>
      <c r="Q28" s="26">
        <f t="shared" si="33"/>
        <v>46280</v>
      </c>
      <c r="R28" s="26">
        <f t="shared" si="33"/>
        <v>46281</v>
      </c>
      <c r="S28" s="26">
        <f t="shared" si="33"/>
        <v>46282</v>
      </c>
      <c r="T28" s="26">
        <f t="shared" si="33"/>
        <v>46283</v>
      </c>
      <c r="U28" s="26">
        <f t="shared" si="33"/>
        <v>46284</v>
      </c>
      <c r="V28" s="26">
        <f t="shared" si="33"/>
        <v>46285</v>
      </c>
      <c r="W28" s="26">
        <f t="shared" si="33"/>
        <v>46286</v>
      </c>
      <c r="X28" s="26">
        <f t="shared" si="33"/>
        <v>46287</v>
      </c>
      <c r="Y28" s="26">
        <f t="shared" si="33"/>
        <v>46288</v>
      </c>
      <c r="Z28" s="26">
        <f t="shared" si="33"/>
        <v>46289</v>
      </c>
      <c r="AA28" s="26">
        <f t="shared" si="33"/>
        <v>46290</v>
      </c>
      <c r="AB28" s="26">
        <f t="shared" si="33"/>
        <v>46291</v>
      </c>
      <c r="AC28" s="26">
        <f t="shared" si="33"/>
        <v>46292</v>
      </c>
      <c r="AD28" s="26">
        <f t="shared" si="33"/>
        <v>46293</v>
      </c>
      <c r="AE28" s="26">
        <f t="shared" si="33"/>
        <v>46294</v>
      </c>
      <c r="AF28" s="26">
        <f t="shared" si="33"/>
        <v>46295</v>
      </c>
      <c r="AG28" s="31"/>
      <c r="AJ28" s="40" t="s">
        <v>40</v>
      </c>
      <c r="AK28" s="37">
        <v>1</v>
      </c>
      <c r="AL28" s="41">
        <f>DAY(HLOOKUP(AK27,$C26:$AG28,3,TRUE))</f>
        <v>5</v>
      </c>
      <c r="AM28" s="42">
        <f>DAY(HLOOKUP(AM27,$C26:$AG28,3,FALSE))</f>
        <v>6</v>
      </c>
      <c r="AN28" s="42">
        <f>DAY(HLOOKUP(AM27,$C26:$AG28,3,TRUE))</f>
        <v>12</v>
      </c>
      <c r="AO28" s="43">
        <f>DAY(HLOOKUP(AO27,$C26:$AG28,3,FALSE))</f>
        <v>13</v>
      </c>
      <c r="AP28" s="43">
        <f>DAY(HLOOKUP(AO27,$C26:$AG28,3,TRUE))</f>
        <v>19</v>
      </c>
      <c r="AQ28" s="44">
        <f>DAY(HLOOKUP(AQ27,$C26:$AG28,3,FALSE))</f>
        <v>20</v>
      </c>
      <c r="AR28" s="44">
        <f>DAY(HLOOKUP(AQ27,$C26:$AG28,3,TRUE))</f>
        <v>26</v>
      </c>
      <c r="AS28" s="45">
        <f>IF(AS27&lt;&gt;"",DAY(HLOOKUP(AS27,$C26:$AG28,3,FALSE)),"")</f>
        <v>27</v>
      </c>
      <c r="AT28" s="49">
        <f>IF(AS27&lt;&gt;"",DAY(HLOOKUP(AS27,$C26:$AG28,3,TRUE)),"")</f>
        <v>30</v>
      </c>
      <c r="AU28" s="38" t="str">
        <f>IF(AU27&lt;&gt;"",DAY(HLOOKUP(AU27,$C26:$AG28,3,FALSE)),"")</f>
        <v/>
      </c>
      <c r="AV28" s="39" t="str">
        <f>IF(AU27&lt;&gt;"",DAY(HLOOKUP(AU27,$C26:$AG28,3,TRUE)),"")</f>
        <v/>
      </c>
    </row>
    <row r="29" spans="2:48" s="47" customFormat="1" ht="9.9499999999999993" customHeight="1" thickTop="1" thickBot="1" x14ac:dyDescent="0.25">
      <c r="B29" s="46" t="s">
        <v>31</v>
      </c>
      <c r="C29" s="47">
        <f>WEEKNUM(C31)</f>
        <v>40</v>
      </c>
      <c r="D29" s="47">
        <f t="shared" ref="D29:AD29" si="34">WEEKNUM(D31)</f>
        <v>40</v>
      </c>
      <c r="E29" s="47">
        <f t="shared" si="34"/>
        <v>40</v>
      </c>
      <c r="F29" s="47">
        <f t="shared" si="34"/>
        <v>41</v>
      </c>
      <c r="G29" s="47">
        <f t="shared" si="34"/>
        <v>41</v>
      </c>
      <c r="H29" s="47">
        <f t="shared" si="34"/>
        <v>41</v>
      </c>
      <c r="I29" s="47">
        <f t="shared" si="34"/>
        <v>41</v>
      </c>
      <c r="J29" s="47">
        <f t="shared" si="34"/>
        <v>41</v>
      </c>
      <c r="K29" s="47">
        <f t="shared" si="34"/>
        <v>41</v>
      </c>
      <c r="L29" s="47">
        <f t="shared" si="34"/>
        <v>41</v>
      </c>
      <c r="M29" s="47">
        <f t="shared" si="34"/>
        <v>42</v>
      </c>
      <c r="N29" s="47">
        <f t="shared" si="34"/>
        <v>42</v>
      </c>
      <c r="O29" s="47">
        <f t="shared" si="34"/>
        <v>42</v>
      </c>
      <c r="P29" s="47">
        <f t="shared" si="34"/>
        <v>42</v>
      </c>
      <c r="Q29" s="47">
        <f t="shared" si="34"/>
        <v>42</v>
      </c>
      <c r="R29" s="47">
        <f t="shared" si="34"/>
        <v>42</v>
      </c>
      <c r="S29" s="47">
        <f t="shared" si="34"/>
        <v>42</v>
      </c>
      <c r="T29" s="47">
        <f t="shared" si="34"/>
        <v>43</v>
      </c>
      <c r="U29" s="47">
        <f t="shared" si="34"/>
        <v>43</v>
      </c>
      <c r="V29" s="47">
        <f t="shared" si="34"/>
        <v>43</v>
      </c>
      <c r="W29" s="47">
        <f t="shared" si="34"/>
        <v>43</v>
      </c>
      <c r="X29" s="47">
        <f t="shared" si="34"/>
        <v>43</v>
      </c>
      <c r="Y29" s="47">
        <f t="shared" si="34"/>
        <v>43</v>
      </c>
      <c r="Z29" s="47">
        <f t="shared" si="34"/>
        <v>43</v>
      </c>
      <c r="AA29" s="47">
        <f t="shared" si="34"/>
        <v>44</v>
      </c>
      <c r="AB29" s="47">
        <f t="shared" si="34"/>
        <v>44</v>
      </c>
      <c r="AC29" s="47">
        <f t="shared" si="34"/>
        <v>44</v>
      </c>
      <c r="AD29" s="47">
        <f t="shared" si="34"/>
        <v>44</v>
      </c>
      <c r="AE29" s="47">
        <f>IF(AE31&lt;&gt;"",WEEKNUM(AE31),"")</f>
        <v>44</v>
      </c>
      <c r="AF29" s="47">
        <f t="shared" ref="AF29:AG29" si="35">IF(AF31&lt;&gt;"",WEEKNUM(AF31),"")</f>
        <v>44</v>
      </c>
      <c r="AG29" s="47">
        <f t="shared" si="35"/>
        <v>44</v>
      </c>
      <c r="AK29" s="48"/>
      <c r="AL29" s="48"/>
      <c r="AM29" s="48"/>
      <c r="AN29" s="48"/>
      <c r="AO29" s="48"/>
      <c r="AP29" s="48"/>
      <c r="AQ29" s="76"/>
      <c r="AR29" s="77"/>
      <c r="AS29" s="48"/>
      <c r="AT29" s="48"/>
      <c r="AU29" s="48"/>
      <c r="AV29" s="48"/>
    </row>
    <row r="30" spans="2:48" ht="18.75" thickTop="1" x14ac:dyDescent="0.25">
      <c r="B30" s="88" t="s">
        <v>18</v>
      </c>
      <c r="C30" s="34" t="str">
        <f>IF(C31&lt;&gt;"",UPPER(LEFT(TEXT(C31,"jjj"))),"")</f>
        <v>J</v>
      </c>
      <c r="D30" s="28" t="str">
        <f t="shared" ref="D30:AG30" si="36">IF(D31&lt;&gt;"",UPPER(LEFT(TEXT(D31,"jjj"))),"")</f>
        <v>V</v>
      </c>
      <c r="E30" s="28" t="str">
        <f t="shared" si="36"/>
        <v>S</v>
      </c>
      <c r="F30" s="28" t="str">
        <f t="shared" si="36"/>
        <v>D</v>
      </c>
      <c r="G30" s="28" t="str">
        <f t="shared" si="36"/>
        <v>L</v>
      </c>
      <c r="H30" s="28" t="str">
        <f t="shared" si="36"/>
        <v>M</v>
      </c>
      <c r="I30" s="28" t="str">
        <f t="shared" si="36"/>
        <v>M</v>
      </c>
      <c r="J30" s="28" t="str">
        <f t="shared" si="36"/>
        <v>J</v>
      </c>
      <c r="K30" s="28" t="str">
        <f t="shared" si="36"/>
        <v>V</v>
      </c>
      <c r="L30" s="28" t="str">
        <f t="shared" si="36"/>
        <v>S</v>
      </c>
      <c r="M30" s="28" t="str">
        <f t="shared" si="36"/>
        <v>D</v>
      </c>
      <c r="N30" s="28" t="str">
        <f t="shared" si="36"/>
        <v>L</v>
      </c>
      <c r="O30" s="28" t="str">
        <f t="shared" si="36"/>
        <v>M</v>
      </c>
      <c r="P30" s="28" t="str">
        <f t="shared" si="36"/>
        <v>M</v>
      </c>
      <c r="Q30" s="28" t="str">
        <f t="shared" si="36"/>
        <v>J</v>
      </c>
      <c r="R30" s="28" t="str">
        <f t="shared" si="36"/>
        <v>V</v>
      </c>
      <c r="S30" s="28" t="str">
        <f t="shared" si="36"/>
        <v>S</v>
      </c>
      <c r="T30" s="28" t="str">
        <f t="shared" si="36"/>
        <v>D</v>
      </c>
      <c r="U30" s="28" t="str">
        <f t="shared" si="36"/>
        <v>L</v>
      </c>
      <c r="V30" s="28" t="str">
        <f t="shared" si="36"/>
        <v>M</v>
      </c>
      <c r="W30" s="28" t="str">
        <f t="shared" si="36"/>
        <v>M</v>
      </c>
      <c r="X30" s="28" t="str">
        <f t="shared" si="36"/>
        <v>J</v>
      </c>
      <c r="Y30" s="28" t="str">
        <f t="shared" si="36"/>
        <v>V</v>
      </c>
      <c r="Z30" s="28" t="str">
        <f t="shared" si="36"/>
        <v>S</v>
      </c>
      <c r="AA30" s="28" t="str">
        <f t="shared" si="36"/>
        <v>D</v>
      </c>
      <c r="AB30" s="28" t="str">
        <f t="shared" si="36"/>
        <v>L</v>
      </c>
      <c r="AC30" s="28" t="str">
        <f t="shared" si="36"/>
        <v>M</v>
      </c>
      <c r="AD30" s="28" t="str">
        <f t="shared" si="36"/>
        <v>M</v>
      </c>
      <c r="AE30" s="28" t="str">
        <f t="shared" si="36"/>
        <v>J</v>
      </c>
      <c r="AF30" s="28" t="str">
        <f t="shared" si="36"/>
        <v>V</v>
      </c>
      <c r="AG30" s="29" t="str">
        <f t="shared" si="36"/>
        <v>S</v>
      </c>
      <c r="AJ30" s="40" t="s">
        <v>31</v>
      </c>
      <c r="AK30" s="68">
        <f>C29</f>
        <v>40</v>
      </c>
      <c r="AL30" s="69"/>
      <c r="AM30" s="70">
        <f>AK30+1</f>
        <v>41</v>
      </c>
      <c r="AN30" s="69"/>
      <c r="AO30" s="71">
        <f>AM30+1</f>
        <v>42</v>
      </c>
      <c r="AP30" s="69"/>
      <c r="AQ30" s="72">
        <f>AO30+1</f>
        <v>43</v>
      </c>
      <c r="AR30" s="69"/>
      <c r="AS30" s="73">
        <f>IF(MAX(C29:AE29)&gt;AQ30,AQ30+1,"")</f>
        <v>44</v>
      </c>
      <c r="AT30" s="74"/>
      <c r="AU30" s="66" t="str">
        <f>IF(AG29&gt;AS30,AS30+1,"")</f>
        <v/>
      </c>
      <c r="AV30" s="67"/>
    </row>
    <row r="31" spans="2:48" ht="18.75" thickBot="1" x14ac:dyDescent="0.3">
      <c r="B31" s="89"/>
      <c r="C31" s="33">
        <f>DATE(annee,9+mois,1)</f>
        <v>46296</v>
      </c>
      <c r="D31" s="26">
        <f>C31+1</f>
        <v>46297</v>
      </c>
      <c r="E31" s="26">
        <f t="shared" ref="E31:AG31" si="37">D31+1</f>
        <v>46298</v>
      </c>
      <c r="F31" s="26">
        <f t="shared" si="37"/>
        <v>46299</v>
      </c>
      <c r="G31" s="26">
        <f t="shared" si="37"/>
        <v>46300</v>
      </c>
      <c r="H31" s="26">
        <f t="shared" si="37"/>
        <v>46301</v>
      </c>
      <c r="I31" s="26">
        <f t="shared" si="37"/>
        <v>46302</v>
      </c>
      <c r="J31" s="26">
        <f t="shared" si="37"/>
        <v>46303</v>
      </c>
      <c r="K31" s="26">
        <f t="shared" si="37"/>
        <v>46304</v>
      </c>
      <c r="L31" s="26">
        <f t="shared" si="37"/>
        <v>46305</v>
      </c>
      <c r="M31" s="26">
        <f t="shared" si="37"/>
        <v>46306</v>
      </c>
      <c r="N31" s="26">
        <f t="shared" si="37"/>
        <v>46307</v>
      </c>
      <c r="O31" s="26">
        <f t="shared" si="37"/>
        <v>46308</v>
      </c>
      <c r="P31" s="26">
        <f t="shared" si="37"/>
        <v>46309</v>
      </c>
      <c r="Q31" s="26">
        <f t="shared" si="37"/>
        <v>46310</v>
      </c>
      <c r="R31" s="26">
        <f t="shared" si="37"/>
        <v>46311</v>
      </c>
      <c r="S31" s="26">
        <f t="shared" si="37"/>
        <v>46312</v>
      </c>
      <c r="T31" s="26">
        <f t="shared" si="37"/>
        <v>46313</v>
      </c>
      <c r="U31" s="26">
        <f t="shared" si="37"/>
        <v>46314</v>
      </c>
      <c r="V31" s="26">
        <f t="shared" si="37"/>
        <v>46315</v>
      </c>
      <c r="W31" s="26">
        <f t="shared" si="37"/>
        <v>46316</v>
      </c>
      <c r="X31" s="26">
        <f t="shared" si="37"/>
        <v>46317</v>
      </c>
      <c r="Y31" s="26">
        <f t="shared" si="37"/>
        <v>46318</v>
      </c>
      <c r="Z31" s="26">
        <f t="shared" si="37"/>
        <v>46319</v>
      </c>
      <c r="AA31" s="26">
        <f t="shared" si="37"/>
        <v>46320</v>
      </c>
      <c r="AB31" s="26">
        <f t="shared" si="37"/>
        <v>46321</v>
      </c>
      <c r="AC31" s="26">
        <f t="shared" si="37"/>
        <v>46322</v>
      </c>
      <c r="AD31" s="26">
        <f t="shared" si="37"/>
        <v>46323</v>
      </c>
      <c r="AE31" s="26">
        <f t="shared" si="37"/>
        <v>46324</v>
      </c>
      <c r="AF31" s="26">
        <f t="shared" si="37"/>
        <v>46325</v>
      </c>
      <c r="AG31" s="27">
        <f t="shared" si="37"/>
        <v>46326</v>
      </c>
      <c r="AJ31" s="40" t="s">
        <v>41</v>
      </c>
      <c r="AK31" s="37">
        <v>1</v>
      </c>
      <c r="AL31" s="41">
        <f>DAY(HLOOKUP(AK30,$C29:$AG31,3,TRUE))</f>
        <v>3</v>
      </c>
      <c r="AM31" s="42">
        <f>DAY(HLOOKUP(AM30,$C29:$AG31,3,FALSE))</f>
        <v>4</v>
      </c>
      <c r="AN31" s="42">
        <f>DAY(HLOOKUP(AM30,$C29:$AG31,3,TRUE))</f>
        <v>10</v>
      </c>
      <c r="AO31" s="43">
        <f>DAY(HLOOKUP(AO30,$C29:$AG31,3,FALSE))</f>
        <v>11</v>
      </c>
      <c r="AP31" s="43">
        <f>DAY(HLOOKUP(AO30,$C29:$AG31,3,TRUE))</f>
        <v>17</v>
      </c>
      <c r="AQ31" s="44">
        <f>DAY(HLOOKUP(AQ30,$C29:$AG31,3,FALSE))</f>
        <v>18</v>
      </c>
      <c r="AR31" s="44">
        <f>DAY(HLOOKUP(AQ30,$C29:$AG31,3,TRUE))</f>
        <v>24</v>
      </c>
      <c r="AS31" s="45">
        <f>IF(AS30&lt;&gt;"",DAY(HLOOKUP(AS30,$C29:$AG31,3,FALSE)),"")</f>
        <v>25</v>
      </c>
      <c r="AT31" s="49">
        <f>IF(AS30&lt;&gt;"",DAY(HLOOKUP(AS30,$C29:$AG31,3,TRUE)),"")</f>
        <v>31</v>
      </c>
      <c r="AU31" s="38" t="str">
        <f>IF(AU30&lt;&gt;"",DAY(HLOOKUP(AU30,$C29:$AG31,3,FALSE)),"")</f>
        <v/>
      </c>
      <c r="AV31" s="39" t="str">
        <f>IF(AU30&lt;&gt;"",DAY(HLOOKUP(AU30,$C29:$AG31,3,TRUE)),"")</f>
        <v/>
      </c>
    </row>
    <row r="32" spans="2:48" s="47" customFormat="1" ht="9.9499999999999993" customHeight="1" thickTop="1" thickBot="1" x14ac:dyDescent="0.25">
      <c r="B32" s="46" t="s">
        <v>31</v>
      </c>
      <c r="C32" s="47">
        <f>WEEKNUM(C34)</f>
        <v>45</v>
      </c>
      <c r="D32" s="47">
        <f t="shared" ref="D32:AD32" si="38">WEEKNUM(D34)</f>
        <v>45</v>
      </c>
      <c r="E32" s="47">
        <f t="shared" si="38"/>
        <v>45</v>
      </c>
      <c r="F32" s="47">
        <f t="shared" si="38"/>
        <v>45</v>
      </c>
      <c r="G32" s="47">
        <f t="shared" si="38"/>
        <v>45</v>
      </c>
      <c r="H32" s="47">
        <f t="shared" si="38"/>
        <v>45</v>
      </c>
      <c r="I32" s="47">
        <f t="shared" si="38"/>
        <v>45</v>
      </c>
      <c r="J32" s="47">
        <f t="shared" si="38"/>
        <v>46</v>
      </c>
      <c r="K32" s="47">
        <f t="shared" si="38"/>
        <v>46</v>
      </c>
      <c r="L32" s="47">
        <f t="shared" si="38"/>
        <v>46</v>
      </c>
      <c r="M32" s="47">
        <f t="shared" si="38"/>
        <v>46</v>
      </c>
      <c r="N32" s="47">
        <f t="shared" si="38"/>
        <v>46</v>
      </c>
      <c r="O32" s="47">
        <f t="shared" si="38"/>
        <v>46</v>
      </c>
      <c r="P32" s="47">
        <f t="shared" si="38"/>
        <v>46</v>
      </c>
      <c r="Q32" s="47">
        <f t="shared" si="38"/>
        <v>47</v>
      </c>
      <c r="R32" s="47">
        <f t="shared" si="38"/>
        <v>47</v>
      </c>
      <c r="S32" s="47">
        <f t="shared" si="38"/>
        <v>47</v>
      </c>
      <c r="T32" s="47">
        <f t="shared" si="38"/>
        <v>47</v>
      </c>
      <c r="U32" s="47">
        <f t="shared" si="38"/>
        <v>47</v>
      </c>
      <c r="V32" s="47">
        <f t="shared" si="38"/>
        <v>47</v>
      </c>
      <c r="W32" s="47">
        <f t="shared" si="38"/>
        <v>47</v>
      </c>
      <c r="X32" s="47">
        <f t="shared" si="38"/>
        <v>48</v>
      </c>
      <c r="Y32" s="47">
        <f t="shared" si="38"/>
        <v>48</v>
      </c>
      <c r="Z32" s="47">
        <f t="shared" si="38"/>
        <v>48</v>
      </c>
      <c r="AA32" s="47">
        <f t="shared" si="38"/>
        <v>48</v>
      </c>
      <c r="AB32" s="47">
        <f t="shared" si="38"/>
        <v>48</v>
      </c>
      <c r="AC32" s="47">
        <f t="shared" si="38"/>
        <v>48</v>
      </c>
      <c r="AD32" s="47">
        <f t="shared" si="38"/>
        <v>48</v>
      </c>
      <c r="AE32" s="47">
        <f>IF(AE34&lt;&gt;"",WEEKNUM(AE34),"")</f>
        <v>49</v>
      </c>
      <c r="AF32" s="47">
        <f t="shared" ref="AF32:AG32" si="39">IF(AF34&lt;&gt;"",WEEKNUM(AF34),"")</f>
        <v>49</v>
      </c>
      <c r="AG32" s="47" t="str">
        <f t="shared" si="39"/>
        <v/>
      </c>
      <c r="AK32" s="48"/>
      <c r="AL32" s="48"/>
      <c r="AM32" s="48"/>
      <c r="AN32" s="48"/>
      <c r="AO32" s="48"/>
      <c r="AP32" s="48"/>
      <c r="AQ32" s="76"/>
      <c r="AR32" s="77"/>
      <c r="AS32" s="48"/>
      <c r="AT32" s="48"/>
      <c r="AU32" s="48"/>
      <c r="AV32" s="48"/>
    </row>
    <row r="33" spans="2:48" ht="18.75" thickTop="1" x14ac:dyDescent="0.25">
      <c r="B33" s="88" t="s">
        <v>19</v>
      </c>
      <c r="C33" s="34" t="str">
        <f>IF(C34&lt;&gt;"",UPPER(LEFT(TEXT(C34,"jjj"))),"")</f>
        <v>D</v>
      </c>
      <c r="D33" s="28" t="str">
        <f t="shared" ref="D33:AF33" si="40">IF(D34&lt;&gt;"",UPPER(LEFT(TEXT(D34,"jjj"))),"")</f>
        <v>L</v>
      </c>
      <c r="E33" s="28" t="str">
        <f t="shared" si="40"/>
        <v>M</v>
      </c>
      <c r="F33" s="28" t="str">
        <f t="shared" si="40"/>
        <v>M</v>
      </c>
      <c r="G33" s="28" t="str">
        <f t="shared" si="40"/>
        <v>J</v>
      </c>
      <c r="H33" s="28" t="str">
        <f t="shared" si="40"/>
        <v>V</v>
      </c>
      <c r="I33" s="28" t="str">
        <f t="shared" si="40"/>
        <v>S</v>
      </c>
      <c r="J33" s="28" t="str">
        <f t="shared" si="40"/>
        <v>D</v>
      </c>
      <c r="K33" s="28" t="str">
        <f t="shared" si="40"/>
        <v>L</v>
      </c>
      <c r="L33" s="28" t="str">
        <f t="shared" si="40"/>
        <v>M</v>
      </c>
      <c r="M33" s="28" t="str">
        <f t="shared" si="40"/>
        <v>M</v>
      </c>
      <c r="N33" s="28" t="str">
        <f t="shared" si="40"/>
        <v>J</v>
      </c>
      <c r="O33" s="28" t="str">
        <f t="shared" si="40"/>
        <v>V</v>
      </c>
      <c r="P33" s="28" t="str">
        <f t="shared" si="40"/>
        <v>S</v>
      </c>
      <c r="Q33" s="28" t="str">
        <f t="shared" si="40"/>
        <v>D</v>
      </c>
      <c r="R33" s="28" t="str">
        <f t="shared" si="40"/>
        <v>L</v>
      </c>
      <c r="S33" s="28" t="str">
        <f t="shared" si="40"/>
        <v>M</v>
      </c>
      <c r="T33" s="28" t="str">
        <f t="shared" si="40"/>
        <v>M</v>
      </c>
      <c r="U33" s="28" t="str">
        <f t="shared" si="40"/>
        <v>J</v>
      </c>
      <c r="V33" s="28" t="str">
        <f t="shared" si="40"/>
        <v>V</v>
      </c>
      <c r="W33" s="28" t="str">
        <f t="shared" si="40"/>
        <v>S</v>
      </c>
      <c r="X33" s="28" t="str">
        <f t="shared" si="40"/>
        <v>D</v>
      </c>
      <c r="Y33" s="28" t="str">
        <f t="shared" si="40"/>
        <v>L</v>
      </c>
      <c r="Z33" s="28" t="str">
        <f t="shared" si="40"/>
        <v>M</v>
      </c>
      <c r="AA33" s="28" t="str">
        <f t="shared" si="40"/>
        <v>M</v>
      </c>
      <c r="AB33" s="28" t="str">
        <f t="shared" si="40"/>
        <v>J</v>
      </c>
      <c r="AC33" s="28" t="str">
        <f t="shared" si="40"/>
        <v>V</v>
      </c>
      <c r="AD33" s="28" t="str">
        <f t="shared" si="40"/>
        <v>S</v>
      </c>
      <c r="AE33" s="28" t="str">
        <f t="shared" si="40"/>
        <v>D</v>
      </c>
      <c r="AF33" s="28" t="str">
        <f t="shared" si="40"/>
        <v>L</v>
      </c>
      <c r="AG33" s="30"/>
      <c r="AJ33" s="40" t="s">
        <v>31</v>
      </c>
      <c r="AK33" s="68">
        <f>C32</f>
        <v>45</v>
      </c>
      <c r="AL33" s="69"/>
      <c r="AM33" s="70">
        <f>AK33+1</f>
        <v>46</v>
      </c>
      <c r="AN33" s="69"/>
      <c r="AO33" s="71">
        <f>AM33+1</f>
        <v>47</v>
      </c>
      <c r="AP33" s="69"/>
      <c r="AQ33" s="72">
        <f>AO33+1</f>
        <v>48</v>
      </c>
      <c r="AR33" s="69"/>
      <c r="AS33" s="73">
        <f>IF(MAX(C32:AE32)&gt;AQ33,AQ33+1,"")</f>
        <v>49</v>
      </c>
      <c r="AT33" s="74"/>
      <c r="AU33" s="66" t="str">
        <f>IF(AF32&gt;AS33,AS33+1,"")</f>
        <v/>
      </c>
      <c r="AV33" s="67"/>
    </row>
    <row r="34" spans="2:48" ht="18.75" thickBot="1" x14ac:dyDescent="0.3">
      <c r="B34" s="89"/>
      <c r="C34" s="33">
        <f>DATE(annee,10+mois,1)</f>
        <v>46327</v>
      </c>
      <c r="D34" s="26">
        <f>C34+1</f>
        <v>46328</v>
      </c>
      <c r="E34" s="26">
        <f t="shared" ref="E34:AF34" si="41">D34+1</f>
        <v>46329</v>
      </c>
      <c r="F34" s="26">
        <f t="shared" si="41"/>
        <v>46330</v>
      </c>
      <c r="G34" s="26">
        <f t="shared" si="41"/>
        <v>46331</v>
      </c>
      <c r="H34" s="26">
        <f t="shared" si="41"/>
        <v>46332</v>
      </c>
      <c r="I34" s="26">
        <f t="shared" si="41"/>
        <v>46333</v>
      </c>
      <c r="J34" s="26">
        <f t="shared" si="41"/>
        <v>46334</v>
      </c>
      <c r="K34" s="26">
        <f t="shared" si="41"/>
        <v>46335</v>
      </c>
      <c r="L34" s="26">
        <f t="shared" si="41"/>
        <v>46336</v>
      </c>
      <c r="M34" s="26">
        <f t="shared" si="41"/>
        <v>46337</v>
      </c>
      <c r="N34" s="26">
        <f t="shared" si="41"/>
        <v>46338</v>
      </c>
      <c r="O34" s="26">
        <f t="shared" si="41"/>
        <v>46339</v>
      </c>
      <c r="P34" s="26">
        <f t="shared" si="41"/>
        <v>46340</v>
      </c>
      <c r="Q34" s="26">
        <f t="shared" si="41"/>
        <v>46341</v>
      </c>
      <c r="R34" s="26">
        <f t="shared" si="41"/>
        <v>46342</v>
      </c>
      <c r="S34" s="26">
        <f t="shared" si="41"/>
        <v>46343</v>
      </c>
      <c r="T34" s="26">
        <f t="shared" si="41"/>
        <v>46344</v>
      </c>
      <c r="U34" s="26">
        <f t="shared" si="41"/>
        <v>46345</v>
      </c>
      <c r="V34" s="26">
        <f t="shared" si="41"/>
        <v>46346</v>
      </c>
      <c r="W34" s="26">
        <f t="shared" si="41"/>
        <v>46347</v>
      </c>
      <c r="X34" s="26">
        <f t="shared" si="41"/>
        <v>46348</v>
      </c>
      <c r="Y34" s="26">
        <f t="shared" si="41"/>
        <v>46349</v>
      </c>
      <c r="Z34" s="26">
        <f t="shared" si="41"/>
        <v>46350</v>
      </c>
      <c r="AA34" s="26">
        <f t="shared" si="41"/>
        <v>46351</v>
      </c>
      <c r="AB34" s="26">
        <f t="shared" si="41"/>
        <v>46352</v>
      </c>
      <c r="AC34" s="26">
        <f t="shared" si="41"/>
        <v>46353</v>
      </c>
      <c r="AD34" s="26">
        <f t="shared" si="41"/>
        <v>46354</v>
      </c>
      <c r="AE34" s="26">
        <f t="shared" si="41"/>
        <v>46355</v>
      </c>
      <c r="AF34" s="26">
        <f t="shared" si="41"/>
        <v>46356</v>
      </c>
      <c r="AG34" s="31"/>
      <c r="AJ34" s="40" t="s">
        <v>42</v>
      </c>
      <c r="AK34" s="37">
        <v>1</v>
      </c>
      <c r="AL34" s="41">
        <f>DAY(HLOOKUP(AK33,$C32:$AG34,3,TRUE))</f>
        <v>7</v>
      </c>
      <c r="AM34" s="42">
        <f>DAY(HLOOKUP(AM33,$C32:$AG34,3,FALSE))</f>
        <v>8</v>
      </c>
      <c r="AN34" s="42">
        <f>DAY(HLOOKUP(AM33,$C32:$AG34,3,TRUE))</f>
        <v>14</v>
      </c>
      <c r="AO34" s="43">
        <f>DAY(HLOOKUP(AO33,$C32:$AG34,3,FALSE))</f>
        <v>15</v>
      </c>
      <c r="AP34" s="43">
        <f>DAY(HLOOKUP(AO33,$C32:$AG34,3,TRUE))</f>
        <v>21</v>
      </c>
      <c r="AQ34" s="44">
        <f>DAY(HLOOKUP(AQ33,$C32:$AG34,3,FALSE))</f>
        <v>22</v>
      </c>
      <c r="AR34" s="44">
        <f>DAY(HLOOKUP(AQ33,$C32:$AG34,3,TRUE))</f>
        <v>28</v>
      </c>
      <c r="AS34" s="45">
        <f>IF(AS33&lt;&gt;"",DAY(HLOOKUP(AS33,$C32:$AG34,3,FALSE)),"")</f>
        <v>29</v>
      </c>
      <c r="AT34" s="49">
        <f>IF(AS33&lt;&gt;"",DAY(HLOOKUP(AS33,$C32:$AG34,3,TRUE)),"")</f>
        <v>30</v>
      </c>
      <c r="AU34" s="38" t="str">
        <f>IF(AU33&lt;&gt;"",DAY(HLOOKUP(AU33,$C32:$AG34,3,FALSE)),"")</f>
        <v/>
      </c>
      <c r="AV34" s="39" t="str">
        <f>IF(AU33&lt;&gt;"",DAY(HLOOKUP(AU33,$C32:$AG34,3,TRUE)),"")</f>
        <v/>
      </c>
    </row>
    <row r="35" spans="2:48" s="47" customFormat="1" ht="9.9499999999999993" customHeight="1" thickTop="1" thickBot="1" x14ac:dyDescent="0.25">
      <c r="B35" s="46" t="s">
        <v>31</v>
      </c>
      <c r="C35" s="47">
        <f>WEEKNUM(C37)</f>
        <v>49</v>
      </c>
      <c r="D35" s="47">
        <f t="shared" ref="D35:AD35" si="42">WEEKNUM(D37)</f>
        <v>49</v>
      </c>
      <c r="E35" s="47">
        <f t="shared" si="42"/>
        <v>49</v>
      </c>
      <c r="F35" s="47">
        <f t="shared" si="42"/>
        <v>49</v>
      </c>
      <c r="G35" s="47">
        <f t="shared" si="42"/>
        <v>49</v>
      </c>
      <c r="H35" s="47">
        <f t="shared" si="42"/>
        <v>50</v>
      </c>
      <c r="I35" s="47">
        <f t="shared" si="42"/>
        <v>50</v>
      </c>
      <c r="J35" s="47">
        <f t="shared" si="42"/>
        <v>50</v>
      </c>
      <c r="K35" s="47">
        <f t="shared" si="42"/>
        <v>50</v>
      </c>
      <c r="L35" s="47">
        <f t="shared" si="42"/>
        <v>50</v>
      </c>
      <c r="M35" s="47">
        <f t="shared" si="42"/>
        <v>50</v>
      </c>
      <c r="N35" s="47">
        <f t="shared" si="42"/>
        <v>50</v>
      </c>
      <c r="O35" s="47">
        <f t="shared" si="42"/>
        <v>51</v>
      </c>
      <c r="P35" s="47">
        <f t="shared" si="42"/>
        <v>51</v>
      </c>
      <c r="Q35" s="47">
        <f t="shared" si="42"/>
        <v>51</v>
      </c>
      <c r="R35" s="47">
        <f t="shared" si="42"/>
        <v>51</v>
      </c>
      <c r="S35" s="47">
        <f t="shared" si="42"/>
        <v>51</v>
      </c>
      <c r="T35" s="47">
        <f t="shared" si="42"/>
        <v>51</v>
      </c>
      <c r="U35" s="47">
        <f t="shared" si="42"/>
        <v>51</v>
      </c>
      <c r="V35" s="47">
        <f t="shared" si="42"/>
        <v>52</v>
      </c>
      <c r="W35" s="47">
        <f t="shared" si="42"/>
        <v>52</v>
      </c>
      <c r="X35" s="47">
        <f t="shared" si="42"/>
        <v>52</v>
      </c>
      <c r="Y35" s="47">
        <f t="shared" si="42"/>
        <v>52</v>
      </c>
      <c r="Z35" s="47">
        <f t="shared" si="42"/>
        <v>52</v>
      </c>
      <c r="AA35" s="47">
        <f t="shared" si="42"/>
        <v>52</v>
      </c>
      <c r="AB35" s="47">
        <f t="shared" si="42"/>
        <v>52</v>
      </c>
      <c r="AC35" s="47">
        <f t="shared" si="42"/>
        <v>53</v>
      </c>
      <c r="AD35" s="47">
        <f t="shared" si="42"/>
        <v>53</v>
      </c>
      <c r="AE35" s="47">
        <f>IF(AE37&lt;&gt;"",WEEKNUM(AE37),"")</f>
        <v>53</v>
      </c>
      <c r="AF35" s="47">
        <f t="shared" ref="AF35:AG35" si="43">IF(AF37&lt;&gt;"",WEEKNUM(AF37),"")</f>
        <v>53</v>
      </c>
      <c r="AG35" s="47">
        <f t="shared" si="43"/>
        <v>53</v>
      </c>
      <c r="AK35" s="48"/>
      <c r="AL35" s="48"/>
      <c r="AM35" s="48"/>
      <c r="AN35" s="48"/>
      <c r="AO35" s="48"/>
      <c r="AP35" s="48"/>
      <c r="AQ35" s="76"/>
      <c r="AR35" s="77"/>
      <c r="AS35" s="48"/>
      <c r="AT35" s="48"/>
      <c r="AU35" s="48"/>
      <c r="AV35" s="48"/>
    </row>
    <row r="36" spans="2:48" ht="18.75" thickTop="1" x14ac:dyDescent="0.25">
      <c r="B36" s="88" t="s">
        <v>20</v>
      </c>
      <c r="C36" s="34" t="str">
        <f>IF(C37&lt;&gt;"",UPPER(LEFT(TEXT(C37,"jjj"))),"")</f>
        <v>M</v>
      </c>
      <c r="D36" s="28" t="str">
        <f t="shared" ref="D36:AG36" si="44">IF(D37&lt;&gt;"",UPPER(LEFT(TEXT(D37,"jjj"))),"")</f>
        <v>M</v>
      </c>
      <c r="E36" s="28" t="str">
        <f t="shared" si="44"/>
        <v>J</v>
      </c>
      <c r="F36" s="28" t="str">
        <f t="shared" si="44"/>
        <v>V</v>
      </c>
      <c r="G36" s="28" t="str">
        <f t="shared" si="44"/>
        <v>S</v>
      </c>
      <c r="H36" s="28" t="str">
        <f t="shared" si="44"/>
        <v>D</v>
      </c>
      <c r="I36" s="28" t="str">
        <f t="shared" si="44"/>
        <v>L</v>
      </c>
      <c r="J36" s="28" t="str">
        <f t="shared" si="44"/>
        <v>M</v>
      </c>
      <c r="K36" s="28" t="str">
        <f t="shared" si="44"/>
        <v>M</v>
      </c>
      <c r="L36" s="28" t="str">
        <f t="shared" si="44"/>
        <v>J</v>
      </c>
      <c r="M36" s="28" t="str">
        <f t="shared" si="44"/>
        <v>V</v>
      </c>
      <c r="N36" s="28" t="str">
        <f t="shared" si="44"/>
        <v>S</v>
      </c>
      <c r="O36" s="28" t="str">
        <f t="shared" si="44"/>
        <v>D</v>
      </c>
      <c r="P36" s="28" t="str">
        <f t="shared" si="44"/>
        <v>L</v>
      </c>
      <c r="Q36" s="28" t="str">
        <f t="shared" si="44"/>
        <v>M</v>
      </c>
      <c r="R36" s="28" t="str">
        <f t="shared" si="44"/>
        <v>M</v>
      </c>
      <c r="S36" s="28" t="str">
        <f t="shared" si="44"/>
        <v>J</v>
      </c>
      <c r="T36" s="28" t="str">
        <f t="shared" si="44"/>
        <v>V</v>
      </c>
      <c r="U36" s="28" t="str">
        <f t="shared" si="44"/>
        <v>S</v>
      </c>
      <c r="V36" s="28" t="str">
        <f t="shared" si="44"/>
        <v>D</v>
      </c>
      <c r="W36" s="28" t="str">
        <f t="shared" si="44"/>
        <v>L</v>
      </c>
      <c r="X36" s="28" t="str">
        <f t="shared" si="44"/>
        <v>M</v>
      </c>
      <c r="Y36" s="28" t="str">
        <f t="shared" si="44"/>
        <v>M</v>
      </c>
      <c r="Z36" s="28" t="str">
        <f t="shared" si="44"/>
        <v>J</v>
      </c>
      <c r="AA36" s="28" t="str">
        <f t="shared" si="44"/>
        <v>V</v>
      </c>
      <c r="AB36" s="28" t="str">
        <f t="shared" si="44"/>
        <v>S</v>
      </c>
      <c r="AC36" s="28" t="str">
        <f t="shared" si="44"/>
        <v>D</v>
      </c>
      <c r="AD36" s="28" t="str">
        <f t="shared" si="44"/>
        <v>L</v>
      </c>
      <c r="AE36" s="28" t="str">
        <f t="shared" si="44"/>
        <v>M</v>
      </c>
      <c r="AF36" s="28" t="str">
        <f t="shared" si="44"/>
        <v>M</v>
      </c>
      <c r="AG36" s="29" t="str">
        <f t="shared" si="44"/>
        <v>J</v>
      </c>
      <c r="AJ36" s="40" t="s">
        <v>31</v>
      </c>
      <c r="AK36" s="68">
        <f>C35</f>
        <v>49</v>
      </c>
      <c r="AL36" s="69"/>
      <c r="AM36" s="70">
        <f>AK36+1</f>
        <v>50</v>
      </c>
      <c r="AN36" s="69"/>
      <c r="AO36" s="71">
        <f>AM36+1</f>
        <v>51</v>
      </c>
      <c r="AP36" s="69"/>
      <c r="AQ36" s="72">
        <f>AO36+1</f>
        <v>52</v>
      </c>
      <c r="AR36" s="69"/>
      <c r="AS36" s="73">
        <f>IF(MAX(C35:AE35)&gt;AQ36,AQ36+1,"")</f>
        <v>53</v>
      </c>
      <c r="AT36" s="74"/>
      <c r="AU36" s="66" t="str">
        <f>IF(AG35&gt;AS36,AS36+1,"")</f>
        <v/>
      </c>
      <c r="AV36" s="67"/>
    </row>
    <row r="37" spans="2:48" ht="18.75" thickBot="1" x14ac:dyDescent="0.3">
      <c r="B37" s="89"/>
      <c r="C37" s="33">
        <f>DATE(annee,11+mois,1)</f>
        <v>46357</v>
      </c>
      <c r="D37" s="26">
        <f>C37+1</f>
        <v>46358</v>
      </c>
      <c r="E37" s="26">
        <f t="shared" ref="E37:AG37" si="45">D37+1</f>
        <v>46359</v>
      </c>
      <c r="F37" s="26">
        <f t="shared" si="45"/>
        <v>46360</v>
      </c>
      <c r="G37" s="26">
        <f t="shared" si="45"/>
        <v>46361</v>
      </c>
      <c r="H37" s="26">
        <f t="shared" si="45"/>
        <v>46362</v>
      </c>
      <c r="I37" s="26">
        <f t="shared" si="45"/>
        <v>46363</v>
      </c>
      <c r="J37" s="26">
        <f t="shared" si="45"/>
        <v>46364</v>
      </c>
      <c r="K37" s="26">
        <f t="shared" si="45"/>
        <v>46365</v>
      </c>
      <c r="L37" s="26">
        <f t="shared" si="45"/>
        <v>46366</v>
      </c>
      <c r="M37" s="26">
        <f t="shared" si="45"/>
        <v>46367</v>
      </c>
      <c r="N37" s="26">
        <f t="shared" si="45"/>
        <v>46368</v>
      </c>
      <c r="O37" s="26">
        <f t="shared" si="45"/>
        <v>46369</v>
      </c>
      <c r="P37" s="26">
        <f t="shared" si="45"/>
        <v>46370</v>
      </c>
      <c r="Q37" s="26">
        <f t="shared" si="45"/>
        <v>46371</v>
      </c>
      <c r="R37" s="26">
        <f t="shared" si="45"/>
        <v>46372</v>
      </c>
      <c r="S37" s="26">
        <f t="shared" si="45"/>
        <v>46373</v>
      </c>
      <c r="T37" s="26">
        <f t="shared" si="45"/>
        <v>46374</v>
      </c>
      <c r="U37" s="26">
        <f t="shared" si="45"/>
        <v>46375</v>
      </c>
      <c r="V37" s="26">
        <f t="shared" si="45"/>
        <v>46376</v>
      </c>
      <c r="W37" s="26">
        <f t="shared" si="45"/>
        <v>46377</v>
      </c>
      <c r="X37" s="26">
        <f t="shared" si="45"/>
        <v>46378</v>
      </c>
      <c r="Y37" s="26">
        <f t="shared" si="45"/>
        <v>46379</v>
      </c>
      <c r="Z37" s="26">
        <f t="shared" si="45"/>
        <v>46380</v>
      </c>
      <c r="AA37" s="26">
        <f t="shared" si="45"/>
        <v>46381</v>
      </c>
      <c r="AB37" s="26">
        <f t="shared" si="45"/>
        <v>46382</v>
      </c>
      <c r="AC37" s="26">
        <f t="shared" si="45"/>
        <v>46383</v>
      </c>
      <c r="AD37" s="26">
        <f t="shared" si="45"/>
        <v>46384</v>
      </c>
      <c r="AE37" s="26">
        <f t="shared" si="45"/>
        <v>46385</v>
      </c>
      <c r="AF37" s="26">
        <f t="shared" si="45"/>
        <v>46386</v>
      </c>
      <c r="AG37" s="27">
        <f t="shared" si="45"/>
        <v>46387</v>
      </c>
      <c r="AJ37" s="40" t="s">
        <v>43</v>
      </c>
      <c r="AK37" s="38">
        <v>1</v>
      </c>
      <c r="AL37" s="41">
        <f>DAY(HLOOKUP(AK36,$C35:$AG37,3,TRUE))</f>
        <v>5</v>
      </c>
      <c r="AM37" s="42">
        <f>DAY(HLOOKUP(AM36,$C35:$AG37,3,FALSE))</f>
        <v>6</v>
      </c>
      <c r="AN37" s="42">
        <f>DAY(HLOOKUP(AM36,$C35:$AG37,3,TRUE))</f>
        <v>12</v>
      </c>
      <c r="AO37" s="43">
        <f>DAY(HLOOKUP(AO36,$C35:$AG37,3,FALSE))</f>
        <v>13</v>
      </c>
      <c r="AP37" s="43">
        <f>DAY(HLOOKUP(AO36,$C35:$AG37,3,TRUE))</f>
        <v>19</v>
      </c>
      <c r="AQ37" s="44">
        <f>DAY(HLOOKUP(AQ36,$C35:$AG37,3,FALSE))</f>
        <v>20</v>
      </c>
      <c r="AR37" s="44">
        <f>DAY(HLOOKUP(AQ36,$C35:$AG37,3,TRUE))</f>
        <v>26</v>
      </c>
      <c r="AS37" s="45">
        <f>IF(AS36&lt;&gt;"",DAY(HLOOKUP(AS36,$C35:$AG37,3,FALSE)),"")</f>
        <v>27</v>
      </c>
      <c r="AT37" s="49">
        <f>IF(AS36&lt;&gt;"",DAY(HLOOKUP(AS36,$C35:$AG37,3,TRUE)),"")</f>
        <v>31</v>
      </c>
      <c r="AU37" s="38" t="str">
        <f>IF(AU36&lt;&gt;"",DAY(HLOOKUP(AU36,$C35:$AG37,3,FALSE)),"")</f>
        <v/>
      </c>
      <c r="AV37" s="39" t="str">
        <f>IF(AU36&lt;&gt;"",DAY(HLOOKUP(AU36,$C35:$AG37,3,TRUE)),"")</f>
        <v/>
      </c>
    </row>
    <row r="38" spans="2:48" ht="13.5" thickTop="1" x14ac:dyDescent="0.2"/>
  </sheetData>
  <mergeCells count="109">
    <mergeCell ref="B36:B37"/>
    <mergeCell ref="B3:B4"/>
    <mergeCell ref="B6:B7"/>
    <mergeCell ref="B9:B10"/>
    <mergeCell ref="B12:B13"/>
    <mergeCell ref="B15:B16"/>
    <mergeCell ref="B18:B19"/>
    <mergeCell ref="AU1:AV1"/>
    <mergeCell ref="AU2:AV2"/>
    <mergeCell ref="AK3:AL3"/>
    <mergeCell ref="AM3:AN3"/>
    <mergeCell ref="B21:B22"/>
    <mergeCell ref="B24:B25"/>
    <mergeCell ref="B27:B28"/>
    <mergeCell ref="B30:B31"/>
    <mergeCell ref="B33:B34"/>
    <mergeCell ref="K1:O1"/>
    <mergeCell ref="AK1:AL1"/>
    <mergeCell ref="AK2:AL2"/>
    <mergeCell ref="AM2:AN2"/>
    <mergeCell ref="AO2:AP2"/>
    <mergeCell ref="AQ2:AR2"/>
    <mergeCell ref="AS2:AT2"/>
    <mergeCell ref="AM1:AN1"/>
    <mergeCell ref="AO1:AP1"/>
    <mergeCell ref="AQ1:AR1"/>
    <mergeCell ref="AS1:AT1"/>
    <mergeCell ref="AQ8:AR8"/>
    <mergeCell ref="AQ11:AR11"/>
    <mergeCell ref="AQ15:AR15"/>
    <mergeCell ref="AQ14:AR14"/>
    <mergeCell ref="AO3:AP3"/>
    <mergeCell ref="AQ3:AR3"/>
    <mergeCell ref="AS3:AT3"/>
    <mergeCell ref="AU3:AV3"/>
    <mergeCell ref="AK6:AL6"/>
    <mergeCell ref="AM6:AN6"/>
    <mergeCell ref="AO6:AP6"/>
    <mergeCell ref="AQ6:AR6"/>
    <mergeCell ref="AS6:AT6"/>
    <mergeCell ref="AU6:AV6"/>
    <mergeCell ref="AQ5:AR5"/>
    <mergeCell ref="AQ35:AR35"/>
    <mergeCell ref="AK9:AL9"/>
    <mergeCell ref="AM9:AN9"/>
    <mergeCell ref="AO9:AP9"/>
    <mergeCell ref="AQ9:AR9"/>
    <mergeCell ref="AK15:AL15"/>
    <mergeCell ref="AM15:AN15"/>
    <mergeCell ref="AO15:AP15"/>
    <mergeCell ref="AK21:AL21"/>
    <mergeCell ref="AM21:AN21"/>
    <mergeCell ref="AO21:AP21"/>
    <mergeCell ref="AQ21:AR21"/>
    <mergeCell ref="AK27:AL27"/>
    <mergeCell ref="AM27:AN27"/>
    <mergeCell ref="AO27:AP27"/>
    <mergeCell ref="AQ17:AR17"/>
    <mergeCell ref="AQ20:AR20"/>
    <mergeCell ref="AQ23:AR23"/>
    <mergeCell ref="AQ26:AR26"/>
    <mergeCell ref="AQ29:AR29"/>
    <mergeCell ref="AQ27:AR27"/>
    <mergeCell ref="AS9:AT9"/>
    <mergeCell ref="AU9:AV9"/>
    <mergeCell ref="AK12:AL12"/>
    <mergeCell ref="AM12:AN12"/>
    <mergeCell ref="AO12:AP12"/>
    <mergeCell ref="AQ12:AR12"/>
    <mergeCell ref="AS12:AT12"/>
    <mergeCell ref="AU12:AV12"/>
    <mergeCell ref="AQ32:AR32"/>
    <mergeCell ref="AM24:AN24"/>
    <mergeCell ref="AO24:AP24"/>
    <mergeCell ref="AQ24:AR24"/>
    <mergeCell ref="AS24:AT24"/>
    <mergeCell ref="AU24:AV24"/>
    <mergeCell ref="AS15:AT15"/>
    <mergeCell ref="AU15:AV15"/>
    <mergeCell ref="AK18:AL18"/>
    <mergeCell ref="AM18:AN18"/>
    <mergeCell ref="AO18:AP18"/>
    <mergeCell ref="AQ18:AR18"/>
    <mergeCell ref="AS18:AT18"/>
    <mergeCell ref="AU18:AV18"/>
    <mergeCell ref="AJ1:AJ2"/>
    <mergeCell ref="AU33:AV33"/>
    <mergeCell ref="AK36:AL36"/>
    <mergeCell ref="AM36:AN36"/>
    <mergeCell ref="AO36:AP36"/>
    <mergeCell ref="AQ36:AR36"/>
    <mergeCell ref="AS36:AT36"/>
    <mergeCell ref="AU36:AV36"/>
    <mergeCell ref="AK33:AL33"/>
    <mergeCell ref="AM33:AN33"/>
    <mergeCell ref="AO33:AP33"/>
    <mergeCell ref="AQ33:AR33"/>
    <mergeCell ref="AS33:AT33"/>
    <mergeCell ref="AS27:AT27"/>
    <mergeCell ref="AU27:AV27"/>
    <mergeCell ref="AK30:AL30"/>
    <mergeCell ref="AM30:AN30"/>
    <mergeCell ref="AO30:AP30"/>
    <mergeCell ref="AQ30:AR30"/>
    <mergeCell ref="AS30:AT30"/>
    <mergeCell ref="AU30:AV30"/>
    <mergeCell ref="AS21:AT21"/>
    <mergeCell ref="AU21:AV21"/>
    <mergeCell ref="AK24:AL24"/>
  </mergeCells>
  <phoneticPr fontId="20" type="noConversion"/>
  <pageMargins left="0.39370078740157483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362EC-D9C5-4693-A7C5-4439DF647DAB}">
  <sheetPr codeName="Feuil5"/>
  <dimension ref="A1:W157"/>
  <sheetViews>
    <sheetView workbookViewId="0">
      <selection activeCell="O15" sqref="O15"/>
    </sheetView>
  </sheetViews>
  <sheetFormatPr baseColWidth="10" defaultRowHeight="12.75" x14ac:dyDescent="0.2"/>
  <cols>
    <col min="1" max="1" width="12.42578125" customWidth="1"/>
    <col min="2" max="2" width="4.5703125" customWidth="1"/>
    <col min="3" max="3" width="4.85546875" customWidth="1"/>
    <col min="4" max="4" width="15" customWidth="1"/>
    <col min="5" max="5" width="16.5703125" customWidth="1"/>
  </cols>
  <sheetData>
    <row r="1" spans="1:23" ht="36" customHeight="1" thickBot="1" x14ac:dyDescent="0.45">
      <c r="A1" s="100" t="s">
        <v>9</v>
      </c>
      <c r="B1" s="100"/>
      <c r="C1" s="101"/>
      <c r="D1" s="50" t="s">
        <v>21</v>
      </c>
      <c r="E1" s="50" t="s">
        <v>22</v>
      </c>
      <c r="N1" s="107" t="s">
        <v>48</v>
      </c>
    </row>
    <row r="2" spans="1:23" ht="18.75" thickBot="1" x14ac:dyDescent="0.3">
      <c r="A2" s="36" t="s">
        <v>31</v>
      </c>
      <c r="B2" s="105" t="s">
        <v>44</v>
      </c>
      <c r="C2" s="106"/>
      <c r="D2" s="54"/>
      <c r="E2" s="55"/>
    </row>
    <row r="3" spans="1:23" ht="12.75" customHeight="1" x14ac:dyDescent="0.2">
      <c r="A3" s="90">
        <v>1</v>
      </c>
      <c r="B3" s="93" t="str">
        <f>TEXT(SEMAINES!C$3,"j")</f>
        <v>J</v>
      </c>
      <c r="C3" s="102">
        <f>SEMAINES!$C$4</f>
        <v>46023</v>
      </c>
      <c r="D3" s="56"/>
      <c r="E3" s="51"/>
    </row>
    <row r="4" spans="1:23" ht="12.75" customHeight="1" x14ac:dyDescent="0.2">
      <c r="A4" s="98"/>
      <c r="B4" s="96"/>
      <c r="C4" s="103"/>
      <c r="D4" s="57"/>
      <c r="E4" s="52"/>
    </row>
    <row r="5" spans="1:23" ht="12.75" customHeight="1" x14ac:dyDescent="0.2">
      <c r="A5" s="98"/>
      <c r="B5" s="96"/>
      <c r="C5" s="103"/>
      <c r="D5" s="57"/>
      <c r="E5" s="52"/>
    </row>
    <row r="6" spans="1:23" ht="12.75" customHeight="1" x14ac:dyDescent="0.2">
      <c r="A6" s="98"/>
      <c r="B6" s="96"/>
      <c r="C6" s="103"/>
      <c r="D6" s="57"/>
      <c r="E6" s="52"/>
    </row>
    <row r="7" spans="1:23" ht="12.75" customHeight="1" thickBot="1" x14ac:dyDescent="0.25">
      <c r="A7" s="99"/>
      <c r="B7" s="97"/>
      <c r="C7" s="104"/>
      <c r="D7" s="58"/>
      <c r="E7" s="53"/>
    </row>
    <row r="8" spans="1:23" ht="12.75" customHeight="1" x14ac:dyDescent="0.2">
      <c r="A8" s="90">
        <f>WEEKNUM(C8)</f>
        <v>1</v>
      </c>
      <c r="B8" s="93" t="str">
        <f>TEXT(SEMAINES!D$3,"j")</f>
        <v>V</v>
      </c>
      <c r="C8" s="102">
        <f>SEMAINES!D4</f>
        <v>46024</v>
      </c>
      <c r="D8" s="56"/>
      <c r="E8" s="51"/>
    </row>
    <row r="9" spans="1:23" ht="12.75" customHeight="1" x14ac:dyDescent="0.2">
      <c r="A9" s="98"/>
      <c r="B9" s="96"/>
      <c r="C9" s="103"/>
      <c r="D9" s="57"/>
      <c r="E9" s="52"/>
    </row>
    <row r="10" spans="1:23" ht="12.75" customHeight="1" x14ac:dyDescent="0.2">
      <c r="A10" s="98"/>
      <c r="B10" s="96"/>
      <c r="C10" s="103"/>
      <c r="D10" s="57"/>
      <c r="E10" s="52"/>
    </row>
    <row r="11" spans="1:23" ht="12.75" customHeight="1" x14ac:dyDescent="0.2">
      <c r="A11" s="98"/>
      <c r="B11" s="96"/>
      <c r="C11" s="103"/>
      <c r="D11" s="57"/>
      <c r="E11" s="52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</row>
    <row r="12" spans="1:23" ht="12.75" customHeight="1" thickBot="1" x14ac:dyDescent="0.25">
      <c r="A12" s="99"/>
      <c r="B12" s="97"/>
      <c r="C12" s="104"/>
      <c r="D12" s="58"/>
      <c r="E12" s="53"/>
    </row>
    <row r="13" spans="1:23" ht="12.75" customHeight="1" x14ac:dyDescent="0.2">
      <c r="A13" s="90">
        <f t="shared" ref="A13" si="0">WEEKNUM(C13)</f>
        <v>1</v>
      </c>
      <c r="B13" s="93" t="str">
        <f>TEXT(SEMAINES!E$3,"j")</f>
        <v>S</v>
      </c>
      <c r="C13" s="102">
        <f>SEMAINES!E4</f>
        <v>46025</v>
      </c>
      <c r="D13" s="56"/>
      <c r="E13" s="51"/>
    </row>
    <row r="14" spans="1:23" ht="12.75" customHeight="1" x14ac:dyDescent="0.2">
      <c r="A14" s="98"/>
      <c r="B14" s="96"/>
      <c r="C14" s="103"/>
      <c r="D14" s="57"/>
      <c r="E14" s="52"/>
    </row>
    <row r="15" spans="1:23" ht="12.75" customHeight="1" x14ac:dyDescent="0.2">
      <c r="A15" s="98"/>
      <c r="B15" s="96"/>
      <c r="C15" s="103"/>
      <c r="D15" s="57"/>
      <c r="E15" s="52"/>
    </row>
    <row r="16" spans="1:23" ht="12.75" customHeight="1" x14ac:dyDescent="0.2">
      <c r="A16" s="98"/>
      <c r="B16" s="96"/>
      <c r="C16" s="103"/>
      <c r="D16" s="57"/>
      <c r="E16" s="52"/>
    </row>
    <row r="17" spans="1:5" ht="12.75" customHeight="1" thickBot="1" x14ac:dyDescent="0.25">
      <c r="A17" s="99"/>
      <c r="B17" s="97"/>
      <c r="C17" s="104"/>
      <c r="D17" s="58"/>
      <c r="E17" s="53"/>
    </row>
    <row r="18" spans="1:5" ht="12.75" customHeight="1" x14ac:dyDescent="0.2">
      <c r="A18" s="90">
        <f t="shared" ref="A18" si="1">WEEKNUM(C18)</f>
        <v>2</v>
      </c>
      <c r="B18" s="93" t="str">
        <f>TEXT(SEMAINES!F$3,"j")</f>
        <v>D</v>
      </c>
      <c r="C18" s="102">
        <f>SEMAINES!F4</f>
        <v>46026</v>
      </c>
      <c r="D18" s="56"/>
      <c r="E18" s="51"/>
    </row>
    <row r="19" spans="1:5" ht="12.75" customHeight="1" x14ac:dyDescent="0.2">
      <c r="A19" s="98"/>
      <c r="B19" s="96"/>
      <c r="C19" s="103"/>
      <c r="D19" s="57"/>
      <c r="E19" s="52"/>
    </row>
    <row r="20" spans="1:5" ht="12.75" customHeight="1" x14ac:dyDescent="0.2">
      <c r="A20" s="98"/>
      <c r="B20" s="96"/>
      <c r="C20" s="103"/>
      <c r="D20" s="57"/>
      <c r="E20" s="52"/>
    </row>
    <row r="21" spans="1:5" ht="12.75" customHeight="1" x14ac:dyDescent="0.2">
      <c r="A21" s="98"/>
      <c r="B21" s="96"/>
      <c r="C21" s="103"/>
      <c r="D21" s="57"/>
      <c r="E21" s="52"/>
    </row>
    <row r="22" spans="1:5" ht="12.75" customHeight="1" thickBot="1" x14ac:dyDescent="0.25">
      <c r="A22" s="99"/>
      <c r="B22" s="97"/>
      <c r="C22" s="104"/>
      <c r="D22" s="58"/>
      <c r="E22" s="53"/>
    </row>
    <row r="23" spans="1:5" ht="12.75" customHeight="1" x14ac:dyDescent="0.2">
      <c r="A23" s="90">
        <f t="shared" ref="A23" si="2">WEEKNUM(C23)</f>
        <v>2</v>
      </c>
      <c r="B23" s="93" t="str">
        <f>TEXT(SEMAINES!G$3,"j")</f>
        <v>L</v>
      </c>
      <c r="C23" s="102">
        <f>SEMAINES!G4</f>
        <v>46027</v>
      </c>
      <c r="D23" s="56"/>
      <c r="E23" s="51"/>
    </row>
    <row r="24" spans="1:5" ht="12.75" customHeight="1" x14ac:dyDescent="0.2">
      <c r="A24" s="98"/>
      <c r="B24" s="94"/>
      <c r="C24" s="103"/>
      <c r="D24" s="57"/>
      <c r="E24" s="52"/>
    </row>
    <row r="25" spans="1:5" ht="12.75" customHeight="1" x14ac:dyDescent="0.2">
      <c r="A25" s="98"/>
      <c r="B25" s="94"/>
      <c r="C25" s="103"/>
      <c r="D25" s="57"/>
      <c r="E25" s="52"/>
    </row>
    <row r="26" spans="1:5" ht="12.75" customHeight="1" x14ac:dyDescent="0.2">
      <c r="A26" s="98"/>
      <c r="B26" s="94"/>
      <c r="C26" s="103"/>
      <c r="D26" s="57"/>
      <c r="E26" s="52"/>
    </row>
    <row r="27" spans="1:5" ht="12.75" customHeight="1" thickBot="1" x14ac:dyDescent="0.25">
      <c r="A27" s="99"/>
      <c r="B27" s="95"/>
      <c r="C27" s="104"/>
      <c r="D27" s="58"/>
      <c r="E27" s="53"/>
    </row>
    <row r="28" spans="1:5" ht="12.75" customHeight="1" x14ac:dyDescent="0.2">
      <c r="A28" s="90">
        <f t="shared" ref="A28:A88" si="3">WEEKNUM(C28)</f>
        <v>2</v>
      </c>
      <c r="B28" s="93" t="str">
        <f>TEXT(SEMAINES!H$3,"j")</f>
        <v>M</v>
      </c>
      <c r="C28" s="102">
        <f>SEMAINES!H4</f>
        <v>46028</v>
      </c>
      <c r="D28" s="56"/>
      <c r="E28" s="51"/>
    </row>
    <row r="29" spans="1:5" ht="12.75" customHeight="1" x14ac:dyDescent="0.2">
      <c r="A29" s="91"/>
      <c r="B29" s="94"/>
      <c r="C29" s="103"/>
      <c r="D29" s="57"/>
      <c r="E29" s="52"/>
    </row>
    <row r="30" spans="1:5" ht="12.75" customHeight="1" x14ac:dyDescent="0.2">
      <c r="A30" s="91"/>
      <c r="B30" s="94"/>
      <c r="C30" s="103"/>
      <c r="D30" s="57"/>
      <c r="E30" s="52"/>
    </row>
    <row r="31" spans="1:5" ht="12.75" customHeight="1" x14ac:dyDescent="0.2">
      <c r="A31" s="91"/>
      <c r="B31" s="94"/>
      <c r="C31" s="103"/>
      <c r="D31" s="57"/>
      <c r="E31" s="52"/>
    </row>
    <row r="32" spans="1:5" ht="12.75" customHeight="1" thickBot="1" x14ac:dyDescent="0.25">
      <c r="A32" s="92"/>
      <c r="B32" s="95"/>
      <c r="C32" s="104"/>
      <c r="D32" s="58"/>
      <c r="E32" s="53"/>
    </row>
    <row r="33" spans="1:5" ht="12.75" customHeight="1" x14ac:dyDescent="0.2">
      <c r="A33" s="90">
        <f t="shared" si="3"/>
        <v>2</v>
      </c>
      <c r="B33" s="93" t="str">
        <f>TEXT(SEMAINES!I$3,"j")</f>
        <v>M</v>
      </c>
      <c r="C33" s="102">
        <f>SEMAINES!I$4</f>
        <v>46029</v>
      </c>
      <c r="D33" s="56"/>
      <c r="E33" s="51"/>
    </row>
    <row r="34" spans="1:5" ht="12.75" customHeight="1" x14ac:dyDescent="0.2">
      <c r="A34" s="91"/>
      <c r="B34" s="94"/>
      <c r="C34" s="103"/>
      <c r="D34" s="57"/>
      <c r="E34" s="52"/>
    </row>
    <row r="35" spans="1:5" ht="12.75" customHeight="1" x14ac:dyDescent="0.2">
      <c r="A35" s="91"/>
      <c r="B35" s="94"/>
      <c r="C35" s="103"/>
      <c r="D35" s="57"/>
      <c r="E35" s="52"/>
    </row>
    <row r="36" spans="1:5" ht="12.75" customHeight="1" x14ac:dyDescent="0.2">
      <c r="A36" s="91"/>
      <c r="B36" s="94"/>
      <c r="C36" s="103"/>
      <c r="D36" s="57"/>
      <c r="E36" s="52"/>
    </row>
    <row r="37" spans="1:5" ht="12.75" customHeight="1" thickBot="1" x14ac:dyDescent="0.25">
      <c r="A37" s="92"/>
      <c r="B37" s="95"/>
      <c r="C37" s="104"/>
      <c r="D37" s="58"/>
      <c r="E37" s="53"/>
    </row>
    <row r="38" spans="1:5" ht="12.75" customHeight="1" x14ac:dyDescent="0.2">
      <c r="A38" s="90">
        <f t="shared" si="3"/>
        <v>2</v>
      </c>
      <c r="B38" s="93" t="str">
        <f>TEXT(SEMAINES!J$3,"j")</f>
        <v>J</v>
      </c>
      <c r="C38" s="102">
        <f>SEMAINES!J$4</f>
        <v>46030</v>
      </c>
      <c r="D38" s="56"/>
      <c r="E38" s="51"/>
    </row>
    <row r="39" spans="1:5" ht="12.75" customHeight="1" x14ac:dyDescent="0.2">
      <c r="A39" s="91"/>
      <c r="B39" s="94"/>
      <c r="C39" s="103"/>
      <c r="D39" s="57"/>
      <c r="E39" s="52"/>
    </row>
    <row r="40" spans="1:5" ht="12.75" customHeight="1" x14ac:dyDescent="0.2">
      <c r="A40" s="91"/>
      <c r="B40" s="94"/>
      <c r="C40" s="103"/>
      <c r="D40" s="57"/>
      <c r="E40" s="52"/>
    </row>
    <row r="41" spans="1:5" ht="12.75" customHeight="1" x14ac:dyDescent="0.2">
      <c r="A41" s="91"/>
      <c r="B41" s="94"/>
      <c r="C41" s="103"/>
      <c r="D41" s="57"/>
      <c r="E41" s="52"/>
    </row>
    <row r="42" spans="1:5" ht="12.75" customHeight="1" thickBot="1" x14ac:dyDescent="0.25">
      <c r="A42" s="92"/>
      <c r="B42" s="95"/>
      <c r="C42" s="104"/>
      <c r="D42" s="58"/>
      <c r="E42" s="53"/>
    </row>
    <row r="43" spans="1:5" ht="12.75" customHeight="1" x14ac:dyDescent="0.2">
      <c r="A43" s="90">
        <f t="shared" si="3"/>
        <v>2</v>
      </c>
      <c r="B43" s="93" t="str">
        <f>TEXT(SEMAINES!K$3,"j")</f>
        <v>V</v>
      </c>
      <c r="C43" s="102">
        <f>SEMAINES!K$4</f>
        <v>46031</v>
      </c>
      <c r="D43" s="56"/>
      <c r="E43" s="51"/>
    </row>
    <row r="44" spans="1:5" ht="12.75" customHeight="1" x14ac:dyDescent="0.2">
      <c r="A44" s="91"/>
      <c r="B44" s="94"/>
      <c r="C44" s="103"/>
      <c r="D44" s="57"/>
      <c r="E44" s="52"/>
    </row>
    <row r="45" spans="1:5" ht="12.75" customHeight="1" x14ac:dyDescent="0.2">
      <c r="A45" s="91"/>
      <c r="B45" s="94"/>
      <c r="C45" s="103"/>
      <c r="D45" s="57"/>
      <c r="E45" s="52"/>
    </row>
    <row r="46" spans="1:5" ht="12.75" customHeight="1" x14ac:dyDescent="0.2">
      <c r="A46" s="91"/>
      <c r="B46" s="94"/>
      <c r="C46" s="103"/>
      <c r="D46" s="57"/>
      <c r="E46" s="52"/>
    </row>
    <row r="47" spans="1:5" ht="12.75" customHeight="1" thickBot="1" x14ac:dyDescent="0.25">
      <c r="A47" s="92"/>
      <c r="B47" s="95"/>
      <c r="C47" s="104"/>
      <c r="D47" s="58"/>
      <c r="E47" s="53"/>
    </row>
    <row r="48" spans="1:5" ht="12.75" customHeight="1" x14ac:dyDescent="0.2">
      <c r="A48" s="90">
        <f t="shared" si="3"/>
        <v>2</v>
      </c>
      <c r="B48" s="93" t="str">
        <f>TEXT(SEMAINES!L$3,"j")</f>
        <v>S</v>
      </c>
      <c r="C48" s="102">
        <f>SEMAINES!L$4</f>
        <v>46032</v>
      </c>
      <c r="D48" s="56"/>
      <c r="E48" s="51"/>
    </row>
    <row r="49" spans="1:5" ht="12.75" customHeight="1" x14ac:dyDescent="0.2">
      <c r="A49" s="91"/>
      <c r="B49" s="94"/>
      <c r="C49" s="103"/>
      <c r="D49" s="57"/>
      <c r="E49" s="52"/>
    </row>
    <row r="50" spans="1:5" ht="12.75" customHeight="1" x14ac:dyDescent="0.2">
      <c r="A50" s="91"/>
      <c r="B50" s="94"/>
      <c r="C50" s="103"/>
      <c r="D50" s="57"/>
      <c r="E50" s="52"/>
    </row>
    <row r="51" spans="1:5" ht="12.75" customHeight="1" x14ac:dyDescent="0.2">
      <c r="A51" s="91"/>
      <c r="B51" s="94"/>
      <c r="C51" s="103"/>
      <c r="D51" s="57"/>
      <c r="E51" s="52"/>
    </row>
    <row r="52" spans="1:5" ht="12.75" customHeight="1" thickBot="1" x14ac:dyDescent="0.25">
      <c r="A52" s="92"/>
      <c r="B52" s="95"/>
      <c r="C52" s="104"/>
      <c r="D52" s="58"/>
      <c r="E52" s="53"/>
    </row>
    <row r="53" spans="1:5" ht="12.75" customHeight="1" x14ac:dyDescent="0.2">
      <c r="A53" s="90">
        <f t="shared" si="3"/>
        <v>3</v>
      </c>
      <c r="B53" s="93" t="str">
        <f>TEXT(SEMAINES!M$3,"j")</f>
        <v>D</v>
      </c>
      <c r="C53" s="102">
        <f>SEMAINES!M$4</f>
        <v>46033</v>
      </c>
      <c r="D53" s="56"/>
      <c r="E53" s="51"/>
    </row>
    <row r="54" spans="1:5" ht="12.75" customHeight="1" x14ac:dyDescent="0.2">
      <c r="A54" s="91"/>
      <c r="B54" s="94"/>
      <c r="C54" s="103"/>
      <c r="D54" s="57"/>
      <c r="E54" s="52"/>
    </row>
    <row r="55" spans="1:5" ht="12.75" customHeight="1" x14ac:dyDescent="0.2">
      <c r="A55" s="91"/>
      <c r="B55" s="94"/>
      <c r="C55" s="103"/>
      <c r="D55" s="57"/>
      <c r="E55" s="52"/>
    </row>
    <row r="56" spans="1:5" ht="12.75" customHeight="1" x14ac:dyDescent="0.2">
      <c r="A56" s="91"/>
      <c r="B56" s="94"/>
      <c r="C56" s="103"/>
      <c r="D56" s="57"/>
      <c r="E56" s="52"/>
    </row>
    <row r="57" spans="1:5" ht="12.75" customHeight="1" thickBot="1" x14ac:dyDescent="0.25">
      <c r="A57" s="92"/>
      <c r="B57" s="95"/>
      <c r="C57" s="104"/>
      <c r="D57" s="58"/>
      <c r="E57" s="53"/>
    </row>
    <row r="58" spans="1:5" ht="12.75" customHeight="1" x14ac:dyDescent="0.2">
      <c r="A58" s="90">
        <f t="shared" si="3"/>
        <v>3</v>
      </c>
      <c r="B58" s="93" t="str">
        <f>TEXT(SEMAINES!N$3,"j")</f>
        <v>L</v>
      </c>
      <c r="C58" s="102">
        <f>SEMAINES!N$4</f>
        <v>46034</v>
      </c>
      <c r="D58" s="56"/>
      <c r="E58" s="51"/>
    </row>
    <row r="59" spans="1:5" ht="12.75" customHeight="1" x14ac:dyDescent="0.2">
      <c r="A59" s="91"/>
      <c r="B59" s="94"/>
      <c r="C59" s="103"/>
      <c r="D59" s="57"/>
      <c r="E59" s="52"/>
    </row>
    <row r="60" spans="1:5" ht="12.75" customHeight="1" x14ac:dyDescent="0.2">
      <c r="A60" s="91"/>
      <c r="B60" s="94"/>
      <c r="C60" s="103"/>
      <c r="D60" s="57"/>
      <c r="E60" s="52"/>
    </row>
    <row r="61" spans="1:5" ht="12.75" customHeight="1" x14ac:dyDescent="0.2">
      <c r="A61" s="91"/>
      <c r="B61" s="94"/>
      <c r="C61" s="103"/>
      <c r="D61" s="57"/>
      <c r="E61" s="52"/>
    </row>
    <row r="62" spans="1:5" ht="12.75" customHeight="1" thickBot="1" x14ac:dyDescent="0.25">
      <c r="A62" s="92"/>
      <c r="B62" s="95"/>
      <c r="C62" s="104"/>
      <c r="D62" s="58"/>
      <c r="E62" s="53"/>
    </row>
    <row r="63" spans="1:5" ht="12.75" customHeight="1" x14ac:dyDescent="0.2">
      <c r="A63" s="90">
        <f t="shared" si="3"/>
        <v>3</v>
      </c>
      <c r="B63" s="93" t="str">
        <f>TEXT(SEMAINES!O$3,"j")</f>
        <v>M</v>
      </c>
      <c r="C63" s="102">
        <f>SEMAINES!O$4</f>
        <v>46035</v>
      </c>
      <c r="D63" s="56"/>
      <c r="E63" s="51"/>
    </row>
    <row r="64" spans="1:5" ht="12.75" customHeight="1" x14ac:dyDescent="0.2">
      <c r="A64" s="91"/>
      <c r="B64" s="94"/>
      <c r="C64" s="103"/>
      <c r="D64" s="57"/>
      <c r="E64" s="52"/>
    </row>
    <row r="65" spans="1:5" ht="12.75" customHeight="1" x14ac:dyDescent="0.2">
      <c r="A65" s="91"/>
      <c r="B65" s="94"/>
      <c r="C65" s="103"/>
      <c r="D65" s="57"/>
      <c r="E65" s="52"/>
    </row>
    <row r="66" spans="1:5" ht="12.75" customHeight="1" x14ac:dyDescent="0.2">
      <c r="A66" s="91"/>
      <c r="B66" s="94"/>
      <c r="C66" s="103"/>
      <c r="D66" s="57"/>
      <c r="E66" s="52"/>
    </row>
    <row r="67" spans="1:5" ht="12.75" customHeight="1" thickBot="1" x14ac:dyDescent="0.25">
      <c r="A67" s="92"/>
      <c r="B67" s="95"/>
      <c r="C67" s="104"/>
      <c r="D67" s="58"/>
      <c r="E67" s="53"/>
    </row>
    <row r="68" spans="1:5" ht="12.75" customHeight="1" x14ac:dyDescent="0.2">
      <c r="A68" s="90">
        <f t="shared" si="3"/>
        <v>3</v>
      </c>
      <c r="B68" s="93" t="str">
        <f>TEXT(SEMAINES!P$3,"j")</f>
        <v>M</v>
      </c>
      <c r="C68" s="102">
        <f>SEMAINES!P$4</f>
        <v>46036</v>
      </c>
      <c r="D68" s="56"/>
      <c r="E68" s="51"/>
    </row>
    <row r="69" spans="1:5" ht="12.75" customHeight="1" x14ac:dyDescent="0.2">
      <c r="A69" s="91"/>
      <c r="B69" s="94"/>
      <c r="C69" s="103"/>
      <c r="D69" s="57"/>
      <c r="E69" s="52"/>
    </row>
    <row r="70" spans="1:5" ht="12.75" customHeight="1" x14ac:dyDescent="0.2">
      <c r="A70" s="91"/>
      <c r="B70" s="94"/>
      <c r="C70" s="103"/>
      <c r="D70" s="57"/>
      <c r="E70" s="52"/>
    </row>
    <row r="71" spans="1:5" ht="12.75" customHeight="1" x14ac:dyDescent="0.2">
      <c r="A71" s="91"/>
      <c r="B71" s="94"/>
      <c r="C71" s="103"/>
      <c r="D71" s="57"/>
      <c r="E71" s="52"/>
    </row>
    <row r="72" spans="1:5" ht="12.75" customHeight="1" thickBot="1" x14ac:dyDescent="0.25">
      <c r="A72" s="92"/>
      <c r="B72" s="95"/>
      <c r="C72" s="104"/>
      <c r="D72" s="58"/>
      <c r="E72" s="53"/>
    </row>
    <row r="73" spans="1:5" ht="12.75" customHeight="1" x14ac:dyDescent="0.2">
      <c r="A73" s="90">
        <f t="shared" si="3"/>
        <v>3</v>
      </c>
      <c r="B73" s="93" t="str">
        <f>TEXT(SEMAINES!Q$3,"j")</f>
        <v>J</v>
      </c>
      <c r="C73" s="102">
        <f>SEMAINES!Q$4</f>
        <v>46037</v>
      </c>
      <c r="D73" s="56"/>
      <c r="E73" s="51"/>
    </row>
    <row r="74" spans="1:5" ht="12.75" customHeight="1" x14ac:dyDescent="0.2">
      <c r="A74" s="91"/>
      <c r="B74" s="94"/>
      <c r="C74" s="103"/>
      <c r="D74" s="57"/>
      <c r="E74" s="52"/>
    </row>
    <row r="75" spans="1:5" ht="12.75" customHeight="1" x14ac:dyDescent="0.2">
      <c r="A75" s="91"/>
      <c r="B75" s="94"/>
      <c r="C75" s="103"/>
      <c r="D75" s="57"/>
      <c r="E75" s="52"/>
    </row>
    <row r="76" spans="1:5" ht="12.75" customHeight="1" x14ac:dyDescent="0.2">
      <c r="A76" s="91"/>
      <c r="B76" s="94"/>
      <c r="C76" s="103"/>
      <c r="D76" s="57"/>
      <c r="E76" s="52"/>
    </row>
    <row r="77" spans="1:5" ht="12.75" customHeight="1" thickBot="1" x14ac:dyDescent="0.25">
      <c r="A77" s="92"/>
      <c r="B77" s="95"/>
      <c r="C77" s="104"/>
      <c r="D77" s="58"/>
      <c r="E77" s="53"/>
    </row>
    <row r="78" spans="1:5" ht="12.75" customHeight="1" x14ac:dyDescent="0.2">
      <c r="A78" s="90">
        <f t="shared" si="3"/>
        <v>3</v>
      </c>
      <c r="B78" s="93" t="str">
        <f>TEXT(SEMAINES!R$3,"j")</f>
        <v>V</v>
      </c>
      <c r="C78" s="102">
        <f>SEMAINES!R$4</f>
        <v>46038</v>
      </c>
      <c r="D78" s="56"/>
      <c r="E78" s="51"/>
    </row>
    <row r="79" spans="1:5" ht="12.75" customHeight="1" x14ac:dyDescent="0.2">
      <c r="A79" s="91"/>
      <c r="B79" s="94"/>
      <c r="C79" s="103"/>
      <c r="D79" s="57"/>
      <c r="E79" s="52"/>
    </row>
    <row r="80" spans="1:5" ht="12.75" customHeight="1" x14ac:dyDescent="0.2">
      <c r="A80" s="91"/>
      <c r="B80" s="94"/>
      <c r="C80" s="103"/>
      <c r="D80" s="57"/>
      <c r="E80" s="52"/>
    </row>
    <row r="81" spans="1:5" ht="12.75" customHeight="1" x14ac:dyDescent="0.2">
      <c r="A81" s="91"/>
      <c r="B81" s="94"/>
      <c r="C81" s="103"/>
      <c r="D81" s="57"/>
      <c r="E81" s="52"/>
    </row>
    <row r="82" spans="1:5" ht="12.75" customHeight="1" thickBot="1" x14ac:dyDescent="0.25">
      <c r="A82" s="92"/>
      <c r="B82" s="95"/>
      <c r="C82" s="104"/>
      <c r="D82" s="58"/>
      <c r="E82" s="53"/>
    </row>
    <row r="83" spans="1:5" ht="12.75" customHeight="1" x14ac:dyDescent="0.2">
      <c r="A83" s="90">
        <f t="shared" si="3"/>
        <v>3</v>
      </c>
      <c r="B83" s="93" t="str">
        <f>TEXT(SEMAINES!S$3,"j")</f>
        <v>S</v>
      </c>
      <c r="C83" s="102">
        <f>SEMAINES!S$4</f>
        <v>46039</v>
      </c>
      <c r="D83" s="56"/>
      <c r="E83" s="51"/>
    </row>
    <row r="84" spans="1:5" ht="12.75" customHeight="1" x14ac:dyDescent="0.2">
      <c r="A84" s="91"/>
      <c r="B84" s="94"/>
      <c r="C84" s="103"/>
      <c r="D84" s="57"/>
      <c r="E84" s="52"/>
    </row>
    <row r="85" spans="1:5" ht="12.75" customHeight="1" x14ac:dyDescent="0.2">
      <c r="A85" s="91"/>
      <c r="B85" s="94"/>
      <c r="C85" s="103"/>
      <c r="D85" s="57"/>
      <c r="E85" s="52"/>
    </row>
    <row r="86" spans="1:5" ht="12.75" customHeight="1" x14ac:dyDescent="0.2">
      <c r="A86" s="91"/>
      <c r="B86" s="94"/>
      <c r="C86" s="103"/>
      <c r="D86" s="57"/>
      <c r="E86" s="52"/>
    </row>
    <row r="87" spans="1:5" ht="12.75" customHeight="1" thickBot="1" x14ac:dyDescent="0.25">
      <c r="A87" s="92"/>
      <c r="B87" s="95"/>
      <c r="C87" s="104"/>
      <c r="D87" s="58"/>
      <c r="E87" s="53"/>
    </row>
    <row r="88" spans="1:5" ht="12.75" customHeight="1" x14ac:dyDescent="0.2">
      <c r="A88" s="90">
        <f t="shared" si="3"/>
        <v>4</v>
      </c>
      <c r="B88" s="93" t="str">
        <f>TEXT(SEMAINES!T$3,"j")</f>
        <v>D</v>
      </c>
      <c r="C88" s="102">
        <f>SEMAINES!T$4</f>
        <v>46040</v>
      </c>
      <c r="D88" s="56"/>
      <c r="E88" s="51"/>
    </row>
    <row r="89" spans="1:5" ht="12.75" customHeight="1" x14ac:dyDescent="0.2">
      <c r="A89" s="91"/>
      <c r="B89" s="94"/>
      <c r="C89" s="103"/>
      <c r="D89" s="57"/>
      <c r="E89" s="52"/>
    </row>
    <row r="90" spans="1:5" ht="12.75" customHeight="1" x14ac:dyDescent="0.2">
      <c r="A90" s="91"/>
      <c r="B90" s="94"/>
      <c r="C90" s="103"/>
      <c r="D90" s="57"/>
      <c r="E90" s="52"/>
    </row>
    <row r="91" spans="1:5" ht="12.75" customHeight="1" x14ac:dyDescent="0.2">
      <c r="A91" s="91"/>
      <c r="B91" s="94"/>
      <c r="C91" s="103"/>
      <c r="D91" s="57"/>
      <c r="E91" s="52"/>
    </row>
    <row r="92" spans="1:5" ht="12.75" customHeight="1" thickBot="1" x14ac:dyDescent="0.25">
      <c r="A92" s="92"/>
      <c r="B92" s="95"/>
      <c r="C92" s="104"/>
      <c r="D92" s="58"/>
      <c r="E92" s="53"/>
    </row>
    <row r="93" spans="1:5" ht="12.75" customHeight="1" x14ac:dyDescent="0.2">
      <c r="A93" s="90">
        <f t="shared" ref="A93:A133" si="4">WEEKNUM(C93)</f>
        <v>4</v>
      </c>
      <c r="B93" s="93" t="str">
        <f>TEXT(SEMAINES!U$3,"j")</f>
        <v>L</v>
      </c>
      <c r="C93" s="102">
        <f>SEMAINES!U$4</f>
        <v>46041</v>
      </c>
      <c r="D93" s="56"/>
      <c r="E93" s="51"/>
    </row>
    <row r="94" spans="1:5" ht="12.75" customHeight="1" x14ac:dyDescent="0.2">
      <c r="A94" s="91"/>
      <c r="B94" s="94"/>
      <c r="C94" s="103"/>
      <c r="D94" s="57"/>
      <c r="E94" s="52"/>
    </row>
    <row r="95" spans="1:5" ht="12.75" customHeight="1" x14ac:dyDescent="0.2">
      <c r="A95" s="91"/>
      <c r="B95" s="94"/>
      <c r="C95" s="103"/>
      <c r="D95" s="57"/>
      <c r="E95" s="52"/>
    </row>
    <row r="96" spans="1:5" ht="12.75" customHeight="1" x14ac:dyDescent="0.2">
      <c r="A96" s="91"/>
      <c r="B96" s="94"/>
      <c r="C96" s="103"/>
      <c r="D96" s="57"/>
      <c r="E96" s="52"/>
    </row>
    <row r="97" spans="1:5" ht="12.75" customHeight="1" thickBot="1" x14ac:dyDescent="0.25">
      <c r="A97" s="92"/>
      <c r="B97" s="95"/>
      <c r="C97" s="104"/>
      <c r="D97" s="58"/>
      <c r="E97" s="53"/>
    </row>
    <row r="98" spans="1:5" ht="12.75" customHeight="1" x14ac:dyDescent="0.2">
      <c r="A98" s="90">
        <f t="shared" si="4"/>
        <v>4</v>
      </c>
      <c r="B98" s="93" t="str">
        <f>TEXT(SEMAINES!V$3,"j")</f>
        <v>M</v>
      </c>
      <c r="C98" s="102">
        <f>SEMAINES!V$4</f>
        <v>46042</v>
      </c>
      <c r="D98" s="56"/>
      <c r="E98" s="51"/>
    </row>
    <row r="99" spans="1:5" ht="12.75" customHeight="1" x14ac:dyDescent="0.2">
      <c r="A99" s="91"/>
      <c r="B99" s="94"/>
      <c r="C99" s="103"/>
      <c r="D99" s="57"/>
      <c r="E99" s="52"/>
    </row>
    <row r="100" spans="1:5" ht="12.75" customHeight="1" x14ac:dyDescent="0.2">
      <c r="A100" s="91"/>
      <c r="B100" s="94"/>
      <c r="C100" s="103"/>
      <c r="D100" s="57"/>
      <c r="E100" s="52"/>
    </row>
    <row r="101" spans="1:5" ht="12.75" customHeight="1" x14ac:dyDescent="0.2">
      <c r="A101" s="91"/>
      <c r="B101" s="94"/>
      <c r="C101" s="103"/>
      <c r="D101" s="57"/>
      <c r="E101" s="52"/>
    </row>
    <row r="102" spans="1:5" ht="12.75" customHeight="1" thickBot="1" x14ac:dyDescent="0.25">
      <c r="A102" s="92"/>
      <c r="B102" s="95"/>
      <c r="C102" s="104"/>
      <c r="D102" s="58"/>
      <c r="E102" s="53"/>
    </row>
    <row r="103" spans="1:5" ht="12.75" customHeight="1" x14ac:dyDescent="0.2">
      <c r="A103" s="90">
        <f t="shared" si="4"/>
        <v>4</v>
      </c>
      <c r="B103" s="93" t="str">
        <f>TEXT(SEMAINES!W$3,"j")</f>
        <v>M</v>
      </c>
      <c r="C103" s="102">
        <f>SEMAINES!W$4</f>
        <v>46043</v>
      </c>
      <c r="D103" s="56"/>
      <c r="E103" s="51"/>
    </row>
    <row r="104" spans="1:5" ht="12.75" customHeight="1" x14ac:dyDescent="0.2">
      <c r="A104" s="91"/>
      <c r="B104" s="94"/>
      <c r="C104" s="103"/>
      <c r="D104" s="57"/>
      <c r="E104" s="52"/>
    </row>
    <row r="105" spans="1:5" ht="12.75" customHeight="1" x14ac:dyDescent="0.2">
      <c r="A105" s="91"/>
      <c r="B105" s="94"/>
      <c r="C105" s="103"/>
      <c r="D105" s="57"/>
      <c r="E105" s="52"/>
    </row>
    <row r="106" spans="1:5" ht="12.75" customHeight="1" x14ac:dyDescent="0.2">
      <c r="A106" s="91"/>
      <c r="B106" s="94"/>
      <c r="C106" s="103"/>
      <c r="D106" s="57"/>
      <c r="E106" s="52"/>
    </row>
    <row r="107" spans="1:5" ht="12.75" customHeight="1" thickBot="1" x14ac:dyDescent="0.25">
      <c r="A107" s="92"/>
      <c r="B107" s="95"/>
      <c r="C107" s="104"/>
      <c r="D107" s="58"/>
      <c r="E107" s="53"/>
    </row>
    <row r="108" spans="1:5" ht="12.75" customHeight="1" x14ac:dyDescent="0.2">
      <c r="A108" s="90">
        <f t="shared" si="4"/>
        <v>4</v>
      </c>
      <c r="B108" s="93" t="str">
        <f>TEXT(SEMAINES!X$3,"j")</f>
        <v>J</v>
      </c>
      <c r="C108" s="102">
        <f>SEMAINES!X$4</f>
        <v>46044</v>
      </c>
      <c r="D108" s="56"/>
      <c r="E108" s="51"/>
    </row>
    <row r="109" spans="1:5" ht="12.75" customHeight="1" x14ac:dyDescent="0.2">
      <c r="A109" s="91"/>
      <c r="B109" s="94"/>
      <c r="C109" s="103"/>
      <c r="D109" s="57"/>
      <c r="E109" s="52"/>
    </row>
    <row r="110" spans="1:5" ht="12.75" customHeight="1" x14ac:dyDescent="0.2">
      <c r="A110" s="91"/>
      <c r="B110" s="94"/>
      <c r="C110" s="103"/>
      <c r="D110" s="57"/>
      <c r="E110" s="52"/>
    </row>
    <row r="111" spans="1:5" ht="12.75" customHeight="1" x14ac:dyDescent="0.2">
      <c r="A111" s="91"/>
      <c r="B111" s="94"/>
      <c r="C111" s="103"/>
      <c r="D111" s="57"/>
      <c r="E111" s="52"/>
    </row>
    <row r="112" spans="1:5" ht="12.75" customHeight="1" thickBot="1" x14ac:dyDescent="0.25">
      <c r="A112" s="92"/>
      <c r="B112" s="95"/>
      <c r="C112" s="104"/>
      <c r="D112" s="58"/>
      <c r="E112" s="53"/>
    </row>
    <row r="113" spans="1:5" ht="12.75" customHeight="1" x14ac:dyDescent="0.2">
      <c r="A113" s="90">
        <f t="shared" si="4"/>
        <v>4</v>
      </c>
      <c r="B113" s="93" t="str">
        <f>TEXT(SEMAINES!Y$3,"j")</f>
        <v>V</v>
      </c>
      <c r="C113" s="102">
        <f>SEMAINES!Y$4</f>
        <v>46045</v>
      </c>
      <c r="D113" s="56"/>
      <c r="E113" s="51"/>
    </row>
    <row r="114" spans="1:5" ht="12.75" customHeight="1" x14ac:dyDescent="0.2">
      <c r="A114" s="91"/>
      <c r="B114" s="94"/>
      <c r="C114" s="103"/>
      <c r="D114" s="57"/>
      <c r="E114" s="52"/>
    </row>
    <row r="115" spans="1:5" ht="12.75" customHeight="1" x14ac:dyDescent="0.2">
      <c r="A115" s="91"/>
      <c r="B115" s="94"/>
      <c r="C115" s="103"/>
      <c r="D115" s="57"/>
      <c r="E115" s="52"/>
    </row>
    <row r="116" spans="1:5" ht="12.75" customHeight="1" x14ac:dyDescent="0.2">
      <c r="A116" s="91"/>
      <c r="B116" s="94"/>
      <c r="C116" s="103"/>
      <c r="D116" s="57"/>
      <c r="E116" s="52"/>
    </row>
    <row r="117" spans="1:5" ht="12.75" customHeight="1" thickBot="1" x14ac:dyDescent="0.25">
      <c r="A117" s="92"/>
      <c r="B117" s="95"/>
      <c r="C117" s="104"/>
      <c r="D117" s="58"/>
      <c r="E117" s="53"/>
    </row>
    <row r="118" spans="1:5" ht="12.75" customHeight="1" x14ac:dyDescent="0.2">
      <c r="A118" s="90">
        <f t="shared" si="4"/>
        <v>4</v>
      </c>
      <c r="B118" s="93" t="str">
        <f>TEXT(SEMAINES!Z$3,"j")</f>
        <v>S</v>
      </c>
      <c r="C118" s="102">
        <f>SEMAINES!Z$4</f>
        <v>46046</v>
      </c>
      <c r="D118" s="56"/>
      <c r="E118" s="51"/>
    </row>
    <row r="119" spans="1:5" ht="12.75" customHeight="1" x14ac:dyDescent="0.2">
      <c r="A119" s="91"/>
      <c r="B119" s="94"/>
      <c r="C119" s="103"/>
      <c r="D119" s="57"/>
      <c r="E119" s="52"/>
    </row>
    <row r="120" spans="1:5" ht="12.75" customHeight="1" x14ac:dyDescent="0.2">
      <c r="A120" s="91"/>
      <c r="B120" s="94"/>
      <c r="C120" s="103"/>
      <c r="D120" s="57"/>
      <c r="E120" s="52"/>
    </row>
    <row r="121" spans="1:5" ht="12.75" customHeight="1" x14ac:dyDescent="0.2">
      <c r="A121" s="91"/>
      <c r="B121" s="94"/>
      <c r="C121" s="103"/>
      <c r="D121" s="57"/>
      <c r="E121" s="52"/>
    </row>
    <row r="122" spans="1:5" ht="12.75" customHeight="1" thickBot="1" x14ac:dyDescent="0.25">
      <c r="A122" s="92"/>
      <c r="B122" s="95"/>
      <c r="C122" s="104"/>
      <c r="D122" s="58"/>
      <c r="E122" s="53"/>
    </row>
    <row r="123" spans="1:5" ht="12.75" customHeight="1" x14ac:dyDescent="0.2">
      <c r="A123" s="90">
        <f t="shared" si="4"/>
        <v>5</v>
      </c>
      <c r="B123" s="93" t="str">
        <f>TEXT(SEMAINES!AA$3,"j")</f>
        <v>D</v>
      </c>
      <c r="C123" s="102">
        <f>SEMAINES!AA$4</f>
        <v>46047</v>
      </c>
      <c r="D123" s="56"/>
      <c r="E123" s="51"/>
    </row>
    <row r="124" spans="1:5" ht="12.75" customHeight="1" x14ac:dyDescent="0.2">
      <c r="A124" s="91"/>
      <c r="B124" s="94"/>
      <c r="C124" s="103"/>
      <c r="D124" s="57"/>
      <c r="E124" s="52"/>
    </row>
    <row r="125" spans="1:5" ht="12.75" customHeight="1" x14ac:dyDescent="0.2">
      <c r="A125" s="91"/>
      <c r="B125" s="94"/>
      <c r="C125" s="103"/>
      <c r="D125" s="57"/>
      <c r="E125" s="52"/>
    </row>
    <row r="126" spans="1:5" ht="12.75" customHeight="1" x14ac:dyDescent="0.2">
      <c r="A126" s="91"/>
      <c r="B126" s="94"/>
      <c r="C126" s="103"/>
      <c r="D126" s="57"/>
      <c r="E126" s="52"/>
    </row>
    <row r="127" spans="1:5" ht="12.75" customHeight="1" thickBot="1" x14ac:dyDescent="0.25">
      <c r="A127" s="92"/>
      <c r="B127" s="95"/>
      <c r="C127" s="104"/>
      <c r="D127" s="58"/>
      <c r="E127" s="53"/>
    </row>
    <row r="128" spans="1:5" ht="12.75" customHeight="1" x14ac:dyDescent="0.2">
      <c r="A128" s="90">
        <f t="shared" si="4"/>
        <v>5</v>
      </c>
      <c r="B128" s="93" t="str">
        <f>TEXT(SEMAINES!AB$3,"j")</f>
        <v>L</v>
      </c>
      <c r="C128" s="102">
        <f>SEMAINES!AB$4</f>
        <v>46048</v>
      </c>
      <c r="D128" s="56"/>
      <c r="E128" s="51"/>
    </row>
    <row r="129" spans="1:5" ht="12.75" customHeight="1" x14ac:dyDescent="0.2">
      <c r="A129" s="91"/>
      <c r="B129" s="94"/>
      <c r="C129" s="103"/>
      <c r="D129" s="57"/>
      <c r="E129" s="52"/>
    </row>
    <row r="130" spans="1:5" ht="12.75" customHeight="1" x14ac:dyDescent="0.2">
      <c r="A130" s="91"/>
      <c r="B130" s="94"/>
      <c r="C130" s="103"/>
      <c r="D130" s="57"/>
      <c r="E130" s="52"/>
    </row>
    <row r="131" spans="1:5" ht="12.75" customHeight="1" x14ac:dyDescent="0.2">
      <c r="A131" s="91"/>
      <c r="B131" s="94"/>
      <c r="C131" s="103"/>
      <c r="D131" s="57"/>
      <c r="E131" s="52"/>
    </row>
    <row r="132" spans="1:5" ht="12.75" customHeight="1" thickBot="1" x14ac:dyDescent="0.25">
      <c r="A132" s="92"/>
      <c r="B132" s="95"/>
      <c r="C132" s="104"/>
      <c r="D132" s="58"/>
      <c r="E132" s="53"/>
    </row>
    <row r="133" spans="1:5" ht="12.75" customHeight="1" x14ac:dyDescent="0.2">
      <c r="A133" s="90">
        <f t="shared" si="4"/>
        <v>5</v>
      </c>
      <c r="B133" s="93" t="str">
        <f>TEXT(SEMAINES!AC$3,"j")</f>
        <v>M</v>
      </c>
      <c r="C133" s="102">
        <f>SEMAINES!AC$4</f>
        <v>46049</v>
      </c>
      <c r="D133" s="56"/>
      <c r="E133" s="51"/>
    </row>
    <row r="134" spans="1:5" ht="12.75" customHeight="1" x14ac:dyDescent="0.2">
      <c r="A134" s="91"/>
      <c r="B134" s="94"/>
      <c r="C134" s="103"/>
      <c r="D134" s="57"/>
      <c r="E134" s="52"/>
    </row>
    <row r="135" spans="1:5" ht="12.75" customHeight="1" x14ac:dyDescent="0.2">
      <c r="A135" s="91"/>
      <c r="B135" s="94"/>
      <c r="C135" s="103"/>
      <c r="D135" s="57"/>
      <c r="E135" s="52"/>
    </row>
    <row r="136" spans="1:5" ht="12.75" customHeight="1" x14ac:dyDescent="0.2">
      <c r="A136" s="91"/>
      <c r="B136" s="94"/>
      <c r="C136" s="103"/>
      <c r="D136" s="57"/>
      <c r="E136" s="52"/>
    </row>
    <row r="137" spans="1:5" ht="12.75" customHeight="1" thickBot="1" x14ac:dyDescent="0.25">
      <c r="A137" s="92"/>
      <c r="B137" s="95"/>
      <c r="C137" s="104"/>
      <c r="D137" s="58"/>
      <c r="E137" s="53"/>
    </row>
    <row r="138" spans="1:5" ht="12.75" customHeight="1" x14ac:dyDescent="0.2">
      <c r="A138" s="90">
        <f t="shared" ref="A138:A143" si="5">WEEKNUM(C138)</f>
        <v>5</v>
      </c>
      <c r="B138" s="93" t="str">
        <f>TEXT(SEMAINES!AD$3,"j")</f>
        <v>M</v>
      </c>
      <c r="C138" s="102">
        <f>SEMAINES!AD$4</f>
        <v>46050</v>
      </c>
      <c r="D138" s="56"/>
      <c r="E138" s="51"/>
    </row>
    <row r="139" spans="1:5" ht="12.75" customHeight="1" x14ac:dyDescent="0.2">
      <c r="A139" s="91"/>
      <c r="B139" s="94"/>
      <c r="C139" s="103"/>
      <c r="D139" s="57"/>
      <c r="E139" s="52"/>
    </row>
    <row r="140" spans="1:5" ht="12.75" customHeight="1" x14ac:dyDescent="0.2">
      <c r="A140" s="91"/>
      <c r="B140" s="94"/>
      <c r="C140" s="103"/>
      <c r="D140" s="57"/>
      <c r="E140" s="52"/>
    </row>
    <row r="141" spans="1:5" ht="12.75" customHeight="1" x14ac:dyDescent="0.2">
      <c r="A141" s="91"/>
      <c r="B141" s="94"/>
      <c r="C141" s="103"/>
      <c r="D141" s="57"/>
      <c r="E141" s="52"/>
    </row>
    <row r="142" spans="1:5" ht="12.75" customHeight="1" thickBot="1" x14ac:dyDescent="0.25">
      <c r="A142" s="92"/>
      <c r="B142" s="95"/>
      <c r="C142" s="104"/>
      <c r="D142" s="58"/>
      <c r="E142" s="53"/>
    </row>
    <row r="143" spans="1:5" ht="12.75" customHeight="1" x14ac:dyDescent="0.2">
      <c r="A143" s="90">
        <f t="shared" si="5"/>
        <v>5</v>
      </c>
      <c r="B143" s="93" t="str">
        <f>TEXT(SEMAINES!AE$3,"j")</f>
        <v>J</v>
      </c>
      <c r="C143" s="102">
        <f>SEMAINES!AE$4</f>
        <v>46051</v>
      </c>
      <c r="D143" s="56"/>
      <c r="E143" s="51"/>
    </row>
    <row r="144" spans="1:5" ht="12.75" customHeight="1" x14ac:dyDescent="0.2">
      <c r="A144" s="91"/>
      <c r="B144" s="94"/>
      <c r="C144" s="103"/>
      <c r="D144" s="57"/>
      <c r="E144" s="52"/>
    </row>
    <row r="145" spans="1:5" ht="12.75" customHeight="1" x14ac:dyDescent="0.2">
      <c r="A145" s="91"/>
      <c r="B145" s="94"/>
      <c r="C145" s="103"/>
      <c r="D145" s="57"/>
      <c r="E145" s="52"/>
    </row>
    <row r="146" spans="1:5" ht="12.75" customHeight="1" x14ac:dyDescent="0.2">
      <c r="A146" s="91"/>
      <c r="B146" s="94"/>
      <c r="C146" s="103"/>
      <c r="D146" s="57"/>
      <c r="E146" s="52"/>
    </row>
    <row r="147" spans="1:5" ht="12.75" customHeight="1" thickBot="1" x14ac:dyDescent="0.25">
      <c r="A147" s="92"/>
      <c r="B147" s="95"/>
      <c r="C147" s="104"/>
      <c r="D147" s="58"/>
      <c r="E147" s="53"/>
    </row>
    <row r="148" spans="1:5" ht="12.75" customHeight="1" x14ac:dyDescent="0.2">
      <c r="A148" s="90">
        <f t="shared" ref="A148" si="6">WEEKNUM(C148)</f>
        <v>5</v>
      </c>
      <c r="B148" s="93" t="str">
        <f>TEXT(SEMAINES!AF$3,"j")</f>
        <v>V</v>
      </c>
      <c r="C148" s="102">
        <f>SEMAINES!AF$4</f>
        <v>46052</v>
      </c>
      <c r="D148" s="56"/>
      <c r="E148" s="51"/>
    </row>
    <row r="149" spans="1:5" ht="12.75" customHeight="1" x14ac:dyDescent="0.2">
      <c r="A149" s="98"/>
      <c r="B149" s="96"/>
      <c r="C149" s="103"/>
      <c r="D149" s="57"/>
      <c r="E149" s="52"/>
    </row>
    <row r="150" spans="1:5" ht="12.75" customHeight="1" x14ac:dyDescent="0.2">
      <c r="A150" s="98"/>
      <c r="B150" s="96"/>
      <c r="C150" s="103"/>
      <c r="D150" s="57"/>
      <c r="E150" s="52"/>
    </row>
    <row r="151" spans="1:5" ht="12.75" customHeight="1" x14ac:dyDescent="0.2">
      <c r="A151" s="98"/>
      <c r="B151" s="96"/>
      <c r="C151" s="103"/>
      <c r="D151" s="57"/>
      <c r="E151" s="52"/>
    </row>
    <row r="152" spans="1:5" ht="12.75" customHeight="1" thickBot="1" x14ac:dyDescent="0.25">
      <c r="A152" s="99"/>
      <c r="B152" s="97"/>
      <c r="C152" s="104"/>
      <c r="D152" s="58"/>
      <c r="E152" s="53"/>
    </row>
    <row r="153" spans="1:5" x14ac:dyDescent="0.2">
      <c r="A153" s="90">
        <f t="shared" ref="A153" si="7">WEEKNUM(C153)</f>
        <v>5</v>
      </c>
      <c r="B153" s="93" t="str">
        <f>TEXT(SEMAINES!AG$3,"j")</f>
        <v>S</v>
      </c>
      <c r="C153" s="102">
        <f>SEMAINES!AG$4</f>
        <v>46053</v>
      </c>
      <c r="D153" s="56"/>
      <c r="E153" s="51"/>
    </row>
    <row r="154" spans="1:5" x14ac:dyDescent="0.2">
      <c r="A154" s="98"/>
      <c r="B154" s="96"/>
      <c r="C154" s="103"/>
      <c r="D154" s="57"/>
      <c r="E154" s="52"/>
    </row>
    <row r="155" spans="1:5" x14ac:dyDescent="0.2">
      <c r="A155" s="98"/>
      <c r="B155" s="96"/>
      <c r="C155" s="103"/>
      <c r="D155" s="57"/>
      <c r="E155" s="52"/>
    </row>
    <row r="156" spans="1:5" x14ac:dyDescent="0.2">
      <c r="A156" s="98"/>
      <c r="B156" s="96"/>
      <c r="C156" s="103"/>
      <c r="D156" s="57"/>
      <c r="E156" s="52"/>
    </row>
    <row r="157" spans="1:5" ht="13.5" thickBot="1" x14ac:dyDescent="0.25">
      <c r="A157" s="99"/>
      <c r="B157" s="97"/>
      <c r="C157" s="104"/>
      <c r="D157" s="58"/>
      <c r="E157" s="53"/>
    </row>
  </sheetData>
  <mergeCells count="95">
    <mergeCell ref="C153:C157"/>
    <mergeCell ref="C123:C127"/>
    <mergeCell ref="C128:C132"/>
    <mergeCell ref="C133:C137"/>
    <mergeCell ref="C138:C142"/>
    <mergeCell ref="C143:C147"/>
    <mergeCell ref="C148:C152"/>
    <mergeCell ref="C118:C122"/>
    <mergeCell ref="C63:C67"/>
    <mergeCell ref="C68:C72"/>
    <mergeCell ref="C73:C77"/>
    <mergeCell ref="C78:C82"/>
    <mergeCell ref="C83:C87"/>
    <mergeCell ref="C88:C92"/>
    <mergeCell ref="C93:C97"/>
    <mergeCell ref="C98:C102"/>
    <mergeCell ref="C103:C107"/>
    <mergeCell ref="C108:C112"/>
    <mergeCell ref="C113:C117"/>
    <mergeCell ref="C58:C62"/>
    <mergeCell ref="C8:C12"/>
    <mergeCell ref="C13:C17"/>
    <mergeCell ref="C18:C22"/>
    <mergeCell ref="C23:C27"/>
    <mergeCell ref="C28:C32"/>
    <mergeCell ref="C33:C37"/>
    <mergeCell ref="C38:C42"/>
    <mergeCell ref="C43:C47"/>
    <mergeCell ref="C48:C52"/>
    <mergeCell ref="C53:C57"/>
    <mergeCell ref="A18:A22"/>
    <mergeCell ref="A23:A27"/>
    <mergeCell ref="A1:C1"/>
    <mergeCell ref="C3:C7"/>
    <mergeCell ref="A3:A7"/>
    <mergeCell ref="A8:A12"/>
    <mergeCell ref="A13:A17"/>
    <mergeCell ref="B3:B7"/>
    <mergeCell ref="B2:C2"/>
    <mergeCell ref="B8:B12"/>
    <mergeCell ref="B13:B17"/>
    <mergeCell ref="A88:A92"/>
    <mergeCell ref="A43:A47"/>
    <mergeCell ref="A48:A52"/>
    <mergeCell ref="A53:A57"/>
    <mergeCell ref="A58:A62"/>
    <mergeCell ref="A63:A67"/>
    <mergeCell ref="B18:B22"/>
    <mergeCell ref="B23:B27"/>
    <mergeCell ref="A143:A147"/>
    <mergeCell ref="A148:A152"/>
    <mergeCell ref="A153:A157"/>
    <mergeCell ref="A118:A122"/>
    <mergeCell ref="A123:A127"/>
    <mergeCell ref="A128:A132"/>
    <mergeCell ref="A133:A137"/>
    <mergeCell ref="A138:A142"/>
    <mergeCell ref="A93:A97"/>
    <mergeCell ref="A98:A102"/>
    <mergeCell ref="A103:A107"/>
    <mergeCell ref="A108:A112"/>
    <mergeCell ref="A113:A117"/>
    <mergeCell ref="A68:A72"/>
    <mergeCell ref="B153:B157"/>
    <mergeCell ref="B28:B32"/>
    <mergeCell ref="B33:B37"/>
    <mergeCell ref="B38:B42"/>
    <mergeCell ref="B118:B122"/>
    <mergeCell ref="B123:B127"/>
    <mergeCell ref="B128:B132"/>
    <mergeCell ref="B133:B137"/>
    <mergeCell ref="B138:B142"/>
    <mergeCell ref="B93:B97"/>
    <mergeCell ref="B98:B102"/>
    <mergeCell ref="B103:B107"/>
    <mergeCell ref="B108:B112"/>
    <mergeCell ref="B113:B117"/>
    <mergeCell ref="B68:B72"/>
    <mergeCell ref="B73:B77"/>
    <mergeCell ref="A28:A32"/>
    <mergeCell ref="A33:A37"/>
    <mergeCell ref="A38:A42"/>
    <mergeCell ref="B143:B147"/>
    <mergeCell ref="B148:B152"/>
    <mergeCell ref="B78:B82"/>
    <mergeCell ref="B83:B87"/>
    <mergeCell ref="B88:B92"/>
    <mergeCell ref="B43:B47"/>
    <mergeCell ref="B48:B52"/>
    <mergeCell ref="B53:B57"/>
    <mergeCell ref="B58:B62"/>
    <mergeCell ref="B63:B67"/>
    <mergeCell ref="A73:A77"/>
    <mergeCell ref="A78:A82"/>
    <mergeCell ref="A83:A87"/>
  </mergeCells>
  <conditionalFormatting sqref="A3:A157">
    <cfRule type="cellIs" dxfId="9" priority="1" stopIfTrue="1" operator="equal">
      <formula>5</formula>
    </cfRule>
    <cfRule type="cellIs" dxfId="8" priority="2" stopIfTrue="1" operator="equal">
      <formula>4</formula>
    </cfRule>
    <cfRule type="cellIs" dxfId="7" priority="3" stopIfTrue="1" operator="equal">
      <formula>3</formula>
    </cfRule>
    <cfRule type="cellIs" dxfId="6" priority="4" stopIfTrue="1" operator="equal">
      <formula>2</formula>
    </cfRule>
    <cfRule type="cellIs" dxfId="5" priority="5" stopIfTrue="1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D636D-9C9C-4F98-9E9B-CFBC7FE457D5}">
  <sheetPr codeName="Feuil6"/>
  <dimension ref="A1:E157"/>
  <sheetViews>
    <sheetView workbookViewId="0">
      <selection activeCell="A3" sqref="A3:A7"/>
    </sheetView>
  </sheetViews>
  <sheetFormatPr baseColWidth="10" defaultRowHeight="12.75" x14ac:dyDescent="0.2"/>
  <cols>
    <col min="1" max="1" width="12.42578125" customWidth="1"/>
    <col min="2" max="2" width="4.5703125" customWidth="1"/>
    <col min="3" max="3" width="4.85546875" customWidth="1"/>
    <col min="4" max="4" width="15" customWidth="1"/>
    <col min="5" max="5" width="16.5703125" customWidth="1"/>
  </cols>
  <sheetData>
    <row r="1" spans="1:5" ht="28.5" thickBot="1" x14ac:dyDescent="0.45">
      <c r="A1" s="100" t="str">
        <f>SEMAINES!AJ7</f>
        <v>FÉVRIER</v>
      </c>
      <c r="B1" s="100"/>
      <c r="C1" s="101"/>
      <c r="D1" s="50" t="s">
        <v>21</v>
      </c>
      <c r="E1" s="50" t="s">
        <v>22</v>
      </c>
    </row>
    <row r="2" spans="1:5" ht="18.75" thickBot="1" x14ac:dyDescent="0.3">
      <c r="A2" s="36" t="s">
        <v>31</v>
      </c>
      <c r="B2" s="105" t="s">
        <v>44</v>
      </c>
      <c r="C2" s="106"/>
      <c r="D2" s="54"/>
      <c r="E2" s="55"/>
    </row>
    <row r="3" spans="1:5" ht="12.75" customHeight="1" x14ac:dyDescent="0.2">
      <c r="A3" s="90">
        <f>WEEKNUM(C3)</f>
        <v>6</v>
      </c>
      <c r="B3" s="93" t="str">
        <f>TEXT(SEMAINES!C$6,"j")</f>
        <v>D</v>
      </c>
      <c r="C3" s="102">
        <f>SEMAINES!$C7</f>
        <v>46054</v>
      </c>
      <c r="D3" s="56"/>
      <c r="E3" s="51"/>
    </row>
    <row r="4" spans="1:5" ht="12.75" customHeight="1" x14ac:dyDescent="0.2">
      <c r="A4" s="98"/>
      <c r="B4" s="96"/>
      <c r="C4" s="103"/>
      <c r="D4" s="57"/>
      <c r="E4" s="52"/>
    </row>
    <row r="5" spans="1:5" ht="12.75" customHeight="1" x14ac:dyDescent="0.2">
      <c r="A5" s="98"/>
      <c r="B5" s="96"/>
      <c r="C5" s="103"/>
      <c r="D5" s="57"/>
      <c r="E5" s="52"/>
    </row>
    <row r="6" spans="1:5" ht="12.75" customHeight="1" x14ac:dyDescent="0.2">
      <c r="A6" s="98"/>
      <c r="B6" s="96"/>
      <c r="C6" s="103"/>
      <c r="D6" s="57"/>
      <c r="E6" s="52"/>
    </row>
    <row r="7" spans="1:5" ht="13.5" customHeight="1" thickBot="1" x14ac:dyDescent="0.25">
      <c r="A7" s="99"/>
      <c r="B7" s="97"/>
      <c r="C7" s="104"/>
      <c r="D7" s="58"/>
      <c r="E7" s="53"/>
    </row>
    <row r="8" spans="1:5" x14ac:dyDescent="0.2">
      <c r="A8" s="90">
        <f>WEEKNUM(C8)</f>
        <v>6</v>
      </c>
      <c r="B8" s="93" t="str">
        <f>TEXT(SEMAINES!D$6,"j")</f>
        <v>L</v>
      </c>
      <c r="C8" s="102">
        <f>SEMAINES!D7</f>
        <v>46055</v>
      </c>
      <c r="D8" s="56"/>
      <c r="E8" s="51"/>
    </row>
    <row r="9" spans="1:5" x14ac:dyDescent="0.2">
      <c r="A9" s="98"/>
      <c r="B9" s="96"/>
      <c r="C9" s="103"/>
      <c r="D9" s="57"/>
      <c r="E9" s="52"/>
    </row>
    <row r="10" spans="1:5" x14ac:dyDescent="0.2">
      <c r="A10" s="98"/>
      <c r="B10" s="96"/>
      <c r="C10" s="103"/>
      <c r="D10" s="57"/>
      <c r="E10" s="52"/>
    </row>
    <row r="11" spans="1:5" x14ac:dyDescent="0.2">
      <c r="A11" s="98"/>
      <c r="B11" s="96"/>
      <c r="C11" s="103"/>
      <c r="D11" s="57"/>
      <c r="E11" s="52"/>
    </row>
    <row r="12" spans="1:5" ht="13.5" thickBot="1" x14ac:dyDescent="0.25">
      <c r="A12" s="99"/>
      <c r="B12" s="97"/>
      <c r="C12" s="104"/>
      <c r="D12" s="58"/>
      <c r="E12" s="53"/>
    </row>
    <row r="13" spans="1:5" ht="12.75" customHeight="1" x14ac:dyDescent="0.2">
      <c r="A13" s="90">
        <f t="shared" ref="A13" si="0">WEEKNUM(C13)</f>
        <v>6</v>
      </c>
      <c r="B13" s="93" t="str">
        <f>TEXT(SEMAINES!E$6,"j")</f>
        <v>M</v>
      </c>
      <c r="C13" s="102">
        <f>SEMAINES!E7</f>
        <v>46056</v>
      </c>
      <c r="D13" s="56"/>
      <c r="E13" s="51"/>
    </row>
    <row r="14" spans="1:5" ht="12.75" customHeight="1" x14ac:dyDescent="0.2">
      <c r="A14" s="98"/>
      <c r="B14" s="96"/>
      <c r="C14" s="103"/>
      <c r="D14" s="57"/>
      <c r="E14" s="52"/>
    </row>
    <row r="15" spans="1:5" ht="12.75" customHeight="1" x14ac:dyDescent="0.2">
      <c r="A15" s="98"/>
      <c r="B15" s="96"/>
      <c r="C15" s="103"/>
      <c r="D15" s="57"/>
      <c r="E15" s="52"/>
    </row>
    <row r="16" spans="1:5" ht="12.75" customHeight="1" x14ac:dyDescent="0.2">
      <c r="A16" s="98"/>
      <c r="B16" s="96"/>
      <c r="C16" s="103"/>
      <c r="D16" s="57"/>
      <c r="E16" s="52"/>
    </row>
    <row r="17" spans="1:5" ht="13.5" customHeight="1" thickBot="1" x14ac:dyDescent="0.25">
      <c r="A17" s="99"/>
      <c r="B17" s="97"/>
      <c r="C17" s="104"/>
      <c r="D17" s="58"/>
      <c r="E17" s="53"/>
    </row>
    <row r="18" spans="1:5" ht="12.75" customHeight="1" x14ac:dyDescent="0.2">
      <c r="A18" s="90">
        <f t="shared" ref="A18" si="1">WEEKNUM(C18)</f>
        <v>6</v>
      </c>
      <c r="B18" s="93" t="str">
        <f>TEXT(SEMAINES!F$6,"j")</f>
        <v>M</v>
      </c>
      <c r="C18" s="102">
        <f>SEMAINES!F7</f>
        <v>46057</v>
      </c>
      <c r="D18" s="56"/>
      <c r="E18" s="51"/>
    </row>
    <row r="19" spans="1:5" ht="12.75" customHeight="1" x14ac:dyDescent="0.2">
      <c r="A19" s="98"/>
      <c r="B19" s="96"/>
      <c r="C19" s="103"/>
      <c r="D19" s="57"/>
      <c r="E19" s="52"/>
    </row>
    <row r="20" spans="1:5" ht="12.75" customHeight="1" x14ac:dyDescent="0.2">
      <c r="A20" s="98"/>
      <c r="B20" s="96"/>
      <c r="C20" s="103"/>
      <c r="D20" s="57"/>
      <c r="E20" s="52"/>
    </row>
    <row r="21" spans="1:5" ht="12.75" customHeight="1" x14ac:dyDescent="0.2">
      <c r="A21" s="98"/>
      <c r="B21" s="96"/>
      <c r="C21" s="103"/>
      <c r="D21" s="57"/>
      <c r="E21" s="52"/>
    </row>
    <row r="22" spans="1:5" ht="13.5" customHeight="1" thickBot="1" x14ac:dyDescent="0.25">
      <c r="A22" s="99"/>
      <c r="B22" s="97"/>
      <c r="C22" s="104"/>
      <c r="D22" s="58"/>
      <c r="E22" s="53"/>
    </row>
    <row r="23" spans="1:5" ht="12.75" customHeight="1" x14ac:dyDescent="0.2">
      <c r="A23" s="90">
        <f t="shared" ref="A23" si="2">WEEKNUM(C23)</f>
        <v>6</v>
      </c>
      <c r="B23" s="93" t="str">
        <f>TEXT(SEMAINES!G$6,"j")</f>
        <v>J</v>
      </c>
      <c r="C23" s="102">
        <f>SEMAINES!G7</f>
        <v>46058</v>
      </c>
      <c r="D23" s="56"/>
      <c r="E23" s="51"/>
    </row>
    <row r="24" spans="1:5" x14ac:dyDescent="0.2">
      <c r="A24" s="98"/>
      <c r="B24" s="96"/>
      <c r="C24" s="103"/>
      <c r="D24" s="57"/>
      <c r="E24" s="52"/>
    </row>
    <row r="25" spans="1:5" x14ac:dyDescent="0.2">
      <c r="A25" s="98"/>
      <c r="B25" s="96"/>
      <c r="C25" s="103"/>
      <c r="D25" s="57"/>
      <c r="E25" s="52"/>
    </row>
    <row r="26" spans="1:5" x14ac:dyDescent="0.2">
      <c r="A26" s="98"/>
      <c r="B26" s="96"/>
      <c r="C26" s="103"/>
      <c r="D26" s="57"/>
      <c r="E26" s="52"/>
    </row>
    <row r="27" spans="1:5" ht="13.5" thickBot="1" x14ac:dyDescent="0.25">
      <c r="A27" s="99"/>
      <c r="B27" s="97"/>
      <c r="C27" s="104"/>
      <c r="D27" s="58"/>
      <c r="E27" s="53"/>
    </row>
    <row r="28" spans="1:5" x14ac:dyDescent="0.2">
      <c r="A28" s="90">
        <f t="shared" ref="A28:A88" si="3">WEEKNUM(C28)</f>
        <v>6</v>
      </c>
      <c r="B28" s="93" t="str">
        <f>TEXT(SEMAINES!H$6,"j")</f>
        <v>V</v>
      </c>
      <c r="C28" s="102">
        <f>SEMAINES!H7</f>
        <v>46059</v>
      </c>
      <c r="D28" s="56"/>
      <c r="E28" s="51"/>
    </row>
    <row r="29" spans="1:5" x14ac:dyDescent="0.2">
      <c r="A29" s="91"/>
      <c r="B29" s="94"/>
      <c r="C29" s="103"/>
      <c r="D29" s="57"/>
      <c r="E29" s="52"/>
    </row>
    <row r="30" spans="1:5" x14ac:dyDescent="0.2">
      <c r="A30" s="91"/>
      <c r="B30" s="94"/>
      <c r="C30" s="103"/>
      <c r="D30" s="57"/>
      <c r="E30" s="52"/>
    </row>
    <row r="31" spans="1:5" x14ac:dyDescent="0.2">
      <c r="A31" s="91"/>
      <c r="B31" s="94"/>
      <c r="C31" s="103"/>
      <c r="D31" s="57"/>
      <c r="E31" s="52"/>
    </row>
    <row r="32" spans="1:5" ht="13.5" thickBot="1" x14ac:dyDescent="0.25">
      <c r="A32" s="92"/>
      <c r="B32" s="95"/>
      <c r="C32" s="104"/>
      <c r="D32" s="58"/>
      <c r="E32" s="53"/>
    </row>
    <row r="33" spans="1:5" x14ac:dyDescent="0.2">
      <c r="A33" s="90">
        <f t="shared" si="3"/>
        <v>6</v>
      </c>
      <c r="B33" s="93" t="str">
        <f>TEXT(SEMAINES!I$6,"j")</f>
        <v>S</v>
      </c>
      <c r="C33" s="102">
        <f>SEMAINES!I$7</f>
        <v>46060</v>
      </c>
      <c r="D33" s="56"/>
      <c r="E33" s="51"/>
    </row>
    <row r="34" spans="1:5" x14ac:dyDescent="0.2">
      <c r="A34" s="91"/>
      <c r="B34" s="94"/>
      <c r="C34" s="103"/>
      <c r="D34" s="57"/>
      <c r="E34" s="52"/>
    </row>
    <row r="35" spans="1:5" x14ac:dyDescent="0.2">
      <c r="A35" s="91"/>
      <c r="B35" s="94"/>
      <c r="C35" s="103"/>
      <c r="D35" s="57"/>
      <c r="E35" s="52"/>
    </row>
    <row r="36" spans="1:5" x14ac:dyDescent="0.2">
      <c r="A36" s="91"/>
      <c r="B36" s="94"/>
      <c r="C36" s="103"/>
      <c r="D36" s="57"/>
      <c r="E36" s="52"/>
    </row>
    <row r="37" spans="1:5" ht="13.5" thickBot="1" x14ac:dyDescent="0.25">
      <c r="A37" s="92"/>
      <c r="B37" s="95"/>
      <c r="C37" s="104"/>
      <c r="D37" s="58"/>
      <c r="E37" s="53"/>
    </row>
    <row r="38" spans="1:5" x14ac:dyDescent="0.2">
      <c r="A38" s="90">
        <f t="shared" si="3"/>
        <v>7</v>
      </c>
      <c r="B38" s="93" t="str">
        <f>TEXT(SEMAINES!J$6,"j")</f>
        <v>D</v>
      </c>
      <c r="C38" s="102">
        <f>SEMAINES!J$7</f>
        <v>46061</v>
      </c>
      <c r="D38" s="56"/>
      <c r="E38" s="51"/>
    </row>
    <row r="39" spans="1:5" x14ac:dyDescent="0.2">
      <c r="A39" s="91"/>
      <c r="B39" s="94"/>
      <c r="C39" s="103"/>
      <c r="D39" s="57"/>
      <c r="E39" s="52"/>
    </row>
    <row r="40" spans="1:5" x14ac:dyDescent="0.2">
      <c r="A40" s="91"/>
      <c r="B40" s="94"/>
      <c r="C40" s="103"/>
      <c r="D40" s="57"/>
      <c r="E40" s="52"/>
    </row>
    <row r="41" spans="1:5" x14ac:dyDescent="0.2">
      <c r="A41" s="91"/>
      <c r="B41" s="94"/>
      <c r="C41" s="103"/>
      <c r="D41" s="57"/>
      <c r="E41" s="52"/>
    </row>
    <row r="42" spans="1:5" ht="13.5" thickBot="1" x14ac:dyDescent="0.25">
      <c r="A42" s="92"/>
      <c r="B42" s="95"/>
      <c r="C42" s="104"/>
      <c r="D42" s="58"/>
      <c r="E42" s="53"/>
    </row>
    <row r="43" spans="1:5" x14ac:dyDescent="0.2">
      <c r="A43" s="90">
        <f t="shared" si="3"/>
        <v>7</v>
      </c>
      <c r="B43" s="93" t="str">
        <f>TEXT(SEMAINES!K$6,"j")</f>
        <v>L</v>
      </c>
      <c r="C43" s="102">
        <f>SEMAINES!K$7</f>
        <v>46062</v>
      </c>
      <c r="D43" s="56"/>
      <c r="E43" s="51"/>
    </row>
    <row r="44" spans="1:5" x14ac:dyDescent="0.2">
      <c r="A44" s="91"/>
      <c r="B44" s="94"/>
      <c r="C44" s="103"/>
      <c r="D44" s="57"/>
      <c r="E44" s="52"/>
    </row>
    <row r="45" spans="1:5" x14ac:dyDescent="0.2">
      <c r="A45" s="91"/>
      <c r="B45" s="94"/>
      <c r="C45" s="103"/>
      <c r="D45" s="57"/>
      <c r="E45" s="52"/>
    </row>
    <row r="46" spans="1:5" x14ac:dyDescent="0.2">
      <c r="A46" s="91"/>
      <c r="B46" s="94"/>
      <c r="C46" s="103"/>
      <c r="D46" s="57"/>
      <c r="E46" s="52"/>
    </row>
    <row r="47" spans="1:5" ht="13.5" thickBot="1" x14ac:dyDescent="0.25">
      <c r="A47" s="92"/>
      <c r="B47" s="95"/>
      <c r="C47" s="104"/>
      <c r="D47" s="58"/>
      <c r="E47" s="53"/>
    </row>
    <row r="48" spans="1:5" x14ac:dyDescent="0.2">
      <c r="A48" s="90">
        <f t="shared" si="3"/>
        <v>7</v>
      </c>
      <c r="B48" s="93" t="str">
        <f>TEXT(SEMAINES!L$6,"j")</f>
        <v>M</v>
      </c>
      <c r="C48" s="102">
        <f>SEMAINES!L$7</f>
        <v>46063</v>
      </c>
      <c r="D48" s="56"/>
      <c r="E48" s="51"/>
    </row>
    <row r="49" spans="1:5" x14ac:dyDescent="0.2">
      <c r="A49" s="91"/>
      <c r="B49" s="94"/>
      <c r="C49" s="103"/>
      <c r="D49" s="57"/>
      <c r="E49" s="52"/>
    </row>
    <row r="50" spans="1:5" x14ac:dyDescent="0.2">
      <c r="A50" s="91"/>
      <c r="B50" s="94"/>
      <c r="C50" s="103"/>
      <c r="D50" s="57"/>
      <c r="E50" s="52"/>
    </row>
    <row r="51" spans="1:5" x14ac:dyDescent="0.2">
      <c r="A51" s="91"/>
      <c r="B51" s="94"/>
      <c r="C51" s="103"/>
      <c r="D51" s="57"/>
      <c r="E51" s="52"/>
    </row>
    <row r="52" spans="1:5" ht="13.5" thickBot="1" x14ac:dyDescent="0.25">
      <c r="A52" s="92"/>
      <c r="B52" s="95"/>
      <c r="C52" s="104"/>
      <c r="D52" s="58"/>
      <c r="E52" s="53"/>
    </row>
    <row r="53" spans="1:5" x14ac:dyDescent="0.2">
      <c r="A53" s="90">
        <f t="shared" si="3"/>
        <v>7</v>
      </c>
      <c r="B53" s="93" t="str">
        <f>TEXT(SEMAINES!M$6,"j")</f>
        <v>M</v>
      </c>
      <c r="C53" s="102">
        <f>SEMAINES!M$7</f>
        <v>46064</v>
      </c>
      <c r="D53" s="56"/>
      <c r="E53" s="51"/>
    </row>
    <row r="54" spans="1:5" x14ac:dyDescent="0.2">
      <c r="A54" s="91"/>
      <c r="B54" s="94"/>
      <c r="C54" s="103"/>
      <c r="D54" s="57"/>
      <c r="E54" s="52"/>
    </row>
    <row r="55" spans="1:5" x14ac:dyDescent="0.2">
      <c r="A55" s="91"/>
      <c r="B55" s="94"/>
      <c r="C55" s="103"/>
      <c r="D55" s="57"/>
      <c r="E55" s="52"/>
    </row>
    <row r="56" spans="1:5" x14ac:dyDescent="0.2">
      <c r="A56" s="91"/>
      <c r="B56" s="94"/>
      <c r="C56" s="103"/>
      <c r="D56" s="57"/>
      <c r="E56" s="52"/>
    </row>
    <row r="57" spans="1:5" ht="13.5" thickBot="1" x14ac:dyDescent="0.25">
      <c r="A57" s="92"/>
      <c r="B57" s="95"/>
      <c r="C57" s="104"/>
      <c r="D57" s="58"/>
      <c r="E57" s="53"/>
    </row>
    <row r="58" spans="1:5" x14ac:dyDescent="0.2">
      <c r="A58" s="90">
        <f t="shared" si="3"/>
        <v>7</v>
      </c>
      <c r="B58" s="93" t="str">
        <f>TEXT(SEMAINES!N$6,"j")</f>
        <v>J</v>
      </c>
      <c r="C58" s="102">
        <f>SEMAINES!N$7</f>
        <v>46065</v>
      </c>
      <c r="D58" s="56"/>
      <c r="E58" s="51"/>
    </row>
    <row r="59" spans="1:5" x14ac:dyDescent="0.2">
      <c r="A59" s="91"/>
      <c r="B59" s="94"/>
      <c r="C59" s="103"/>
      <c r="D59" s="57"/>
      <c r="E59" s="52"/>
    </row>
    <row r="60" spans="1:5" x14ac:dyDescent="0.2">
      <c r="A60" s="91"/>
      <c r="B60" s="94"/>
      <c r="C60" s="103"/>
      <c r="D60" s="57"/>
      <c r="E60" s="52"/>
    </row>
    <row r="61" spans="1:5" x14ac:dyDescent="0.2">
      <c r="A61" s="91"/>
      <c r="B61" s="94"/>
      <c r="C61" s="103"/>
      <c r="D61" s="57"/>
      <c r="E61" s="52"/>
    </row>
    <row r="62" spans="1:5" ht="13.5" thickBot="1" x14ac:dyDescent="0.25">
      <c r="A62" s="92"/>
      <c r="B62" s="95"/>
      <c r="C62" s="104"/>
      <c r="D62" s="58"/>
      <c r="E62" s="53"/>
    </row>
    <row r="63" spans="1:5" x14ac:dyDescent="0.2">
      <c r="A63" s="90">
        <f t="shared" si="3"/>
        <v>7</v>
      </c>
      <c r="B63" s="93" t="str">
        <f>TEXT(SEMAINES!O$6,"j")</f>
        <v>V</v>
      </c>
      <c r="C63" s="102">
        <f>SEMAINES!O$7</f>
        <v>46066</v>
      </c>
      <c r="D63" s="56"/>
      <c r="E63" s="51"/>
    </row>
    <row r="64" spans="1:5" x14ac:dyDescent="0.2">
      <c r="A64" s="91"/>
      <c r="B64" s="94"/>
      <c r="C64" s="103"/>
      <c r="D64" s="57"/>
      <c r="E64" s="52"/>
    </row>
    <row r="65" spans="1:5" x14ac:dyDescent="0.2">
      <c r="A65" s="91"/>
      <c r="B65" s="94"/>
      <c r="C65" s="103"/>
      <c r="D65" s="57"/>
      <c r="E65" s="52"/>
    </row>
    <row r="66" spans="1:5" x14ac:dyDescent="0.2">
      <c r="A66" s="91"/>
      <c r="B66" s="94"/>
      <c r="C66" s="103"/>
      <c r="D66" s="57"/>
      <c r="E66" s="52"/>
    </row>
    <row r="67" spans="1:5" ht="13.5" thickBot="1" x14ac:dyDescent="0.25">
      <c r="A67" s="92"/>
      <c r="B67" s="95"/>
      <c r="C67" s="104"/>
      <c r="D67" s="58"/>
      <c r="E67" s="53"/>
    </row>
    <row r="68" spans="1:5" x14ac:dyDescent="0.2">
      <c r="A68" s="90">
        <f t="shared" si="3"/>
        <v>7</v>
      </c>
      <c r="B68" s="93" t="str">
        <f>TEXT(SEMAINES!P$6,"j")</f>
        <v>S</v>
      </c>
      <c r="C68" s="102">
        <f>SEMAINES!P$7</f>
        <v>46067</v>
      </c>
      <c r="D68" s="56"/>
      <c r="E68" s="51"/>
    </row>
    <row r="69" spans="1:5" x14ac:dyDescent="0.2">
      <c r="A69" s="91"/>
      <c r="B69" s="94"/>
      <c r="C69" s="103"/>
      <c r="D69" s="57"/>
      <c r="E69" s="52"/>
    </row>
    <row r="70" spans="1:5" x14ac:dyDescent="0.2">
      <c r="A70" s="91"/>
      <c r="B70" s="94"/>
      <c r="C70" s="103"/>
      <c r="D70" s="57"/>
      <c r="E70" s="52"/>
    </row>
    <row r="71" spans="1:5" x14ac:dyDescent="0.2">
      <c r="A71" s="91"/>
      <c r="B71" s="94"/>
      <c r="C71" s="103"/>
      <c r="D71" s="57"/>
      <c r="E71" s="52"/>
    </row>
    <row r="72" spans="1:5" ht="13.5" thickBot="1" x14ac:dyDescent="0.25">
      <c r="A72" s="92"/>
      <c r="B72" s="95"/>
      <c r="C72" s="104"/>
      <c r="D72" s="58"/>
      <c r="E72" s="53"/>
    </row>
    <row r="73" spans="1:5" x14ac:dyDescent="0.2">
      <c r="A73" s="90">
        <f t="shared" si="3"/>
        <v>8</v>
      </c>
      <c r="B73" s="93" t="str">
        <f>TEXT(SEMAINES!Q$6,"j")</f>
        <v>D</v>
      </c>
      <c r="C73" s="102">
        <f>SEMAINES!Q$7</f>
        <v>46068</v>
      </c>
      <c r="D73" s="56"/>
      <c r="E73" s="51"/>
    </row>
    <row r="74" spans="1:5" x14ac:dyDescent="0.2">
      <c r="A74" s="91"/>
      <c r="B74" s="94"/>
      <c r="C74" s="103"/>
      <c r="D74" s="57"/>
      <c r="E74" s="52"/>
    </row>
    <row r="75" spans="1:5" x14ac:dyDescent="0.2">
      <c r="A75" s="91"/>
      <c r="B75" s="94"/>
      <c r="C75" s="103"/>
      <c r="D75" s="57"/>
      <c r="E75" s="52"/>
    </row>
    <row r="76" spans="1:5" x14ac:dyDescent="0.2">
      <c r="A76" s="91"/>
      <c r="B76" s="94"/>
      <c r="C76" s="103"/>
      <c r="D76" s="57"/>
      <c r="E76" s="52"/>
    </row>
    <row r="77" spans="1:5" ht="13.5" thickBot="1" x14ac:dyDescent="0.25">
      <c r="A77" s="92"/>
      <c r="B77" s="95"/>
      <c r="C77" s="104"/>
      <c r="D77" s="58"/>
      <c r="E77" s="53"/>
    </row>
    <row r="78" spans="1:5" x14ac:dyDescent="0.2">
      <c r="A78" s="90">
        <f t="shared" si="3"/>
        <v>8</v>
      </c>
      <c r="B78" s="93" t="str">
        <f>TEXT(SEMAINES!R$6,"j")</f>
        <v>L</v>
      </c>
      <c r="C78" s="102">
        <f>SEMAINES!R$7</f>
        <v>46069</v>
      </c>
      <c r="D78" s="56"/>
      <c r="E78" s="51"/>
    </row>
    <row r="79" spans="1:5" x14ac:dyDescent="0.2">
      <c r="A79" s="91"/>
      <c r="B79" s="94"/>
      <c r="C79" s="103"/>
      <c r="D79" s="57"/>
      <c r="E79" s="52"/>
    </row>
    <row r="80" spans="1:5" x14ac:dyDescent="0.2">
      <c r="A80" s="91"/>
      <c r="B80" s="94"/>
      <c r="C80" s="103"/>
      <c r="D80" s="57"/>
      <c r="E80" s="52"/>
    </row>
    <row r="81" spans="1:5" x14ac:dyDescent="0.2">
      <c r="A81" s="91"/>
      <c r="B81" s="94"/>
      <c r="C81" s="103"/>
      <c r="D81" s="57"/>
      <c r="E81" s="52"/>
    </row>
    <row r="82" spans="1:5" ht="13.5" thickBot="1" x14ac:dyDescent="0.25">
      <c r="A82" s="92"/>
      <c r="B82" s="95"/>
      <c r="C82" s="104"/>
      <c r="D82" s="58"/>
      <c r="E82" s="53"/>
    </row>
    <row r="83" spans="1:5" x14ac:dyDescent="0.2">
      <c r="A83" s="90">
        <f t="shared" si="3"/>
        <v>8</v>
      </c>
      <c r="B83" s="93" t="str">
        <f>TEXT(SEMAINES!S$6,"j")</f>
        <v>M</v>
      </c>
      <c r="C83" s="102">
        <f>SEMAINES!S$7</f>
        <v>46070</v>
      </c>
      <c r="D83" s="56"/>
      <c r="E83" s="51"/>
    </row>
    <row r="84" spans="1:5" x14ac:dyDescent="0.2">
      <c r="A84" s="91"/>
      <c r="B84" s="94"/>
      <c r="C84" s="103"/>
      <c r="D84" s="57"/>
      <c r="E84" s="52"/>
    </row>
    <row r="85" spans="1:5" x14ac:dyDescent="0.2">
      <c r="A85" s="91"/>
      <c r="B85" s="94"/>
      <c r="C85" s="103"/>
      <c r="D85" s="57"/>
      <c r="E85" s="52"/>
    </row>
    <row r="86" spans="1:5" x14ac:dyDescent="0.2">
      <c r="A86" s="91"/>
      <c r="B86" s="94"/>
      <c r="C86" s="103"/>
      <c r="D86" s="57"/>
      <c r="E86" s="52"/>
    </row>
    <row r="87" spans="1:5" ht="13.5" thickBot="1" x14ac:dyDescent="0.25">
      <c r="A87" s="92"/>
      <c r="B87" s="95"/>
      <c r="C87" s="104"/>
      <c r="D87" s="58"/>
      <c r="E87" s="53"/>
    </row>
    <row r="88" spans="1:5" x14ac:dyDescent="0.2">
      <c r="A88" s="90">
        <f t="shared" si="3"/>
        <v>8</v>
      </c>
      <c r="B88" s="93" t="str">
        <f>TEXT(SEMAINES!T$6,"j")</f>
        <v>M</v>
      </c>
      <c r="C88" s="102">
        <f>SEMAINES!T$7</f>
        <v>46071</v>
      </c>
      <c r="D88" s="56"/>
      <c r="E88" s="51"/>
    </row>
    <row r="89" spans="1:5" x14ac:dyDescent="0.2">
      <c r="A89" s="91"/>
      <c r="B89" s="94"/>
      <c r="C89" s="103"/>
      <c r="D89" s="57"/>
      <c r="E89" s="52"/>
    </row>
    <row r="90" spans="1:5" x14ac:dyDescent="0.2">
      <c r="A90" s="91"/>
      <c r="B90" s="94"/>
      <c r="C90" s="103"/>
      <c r="D90" s="57"/>
      <c r="E90" s="52"/>
    </row>
    <row r="91" spans="1:5" x14ac:dyDescent="0.2">
      <c r="A91" s="91"/>
      <c r="B91" s="94"/>
      <c r="C91" s="103"/>
      <c r="D91" s="57"/>
      <c r="E91" s="52"/>
    </row>
    <row r="92" spans="1:5" ht="13.5" thickBot="1" x14ac:dyDescent="0.25">
      <c r="A92" s="92"/>
      <c r="B92" s="95"/>
      <c r="C92" s="104"/>
      <c r="D92" s="58"/>
      <c r="E92" s="53"/>
    </row>
    <row r="93" spans="1:5" x14ac:dyDescent="0.2">
      <c r="A93" s="90">
        <f t="shared" ref="A93:A133" si="4">WEEKNUM(C93)</f>
        <v>8</v>
      </c>
      <c r="B93" s="93" t="str">
        <f>TEXT(SEMAINES!U$6,"j")</f>
        <v>J</v>
      </c>
      <c r="C93" s="102">
        <f>SEMAINES!U$7</f>
        <v>46072</v>
      </c>
      <c r="D93" s="56"/>
      <c r="E93" s="51"/>
    </row>
    <row r="94" spans="1:5" x14ac:dyDescent="0.2">
      <c r="A94" s="91"/>
      <c r="B94" s="94"/>
      <c r="C94" s="103"/>
      <c r="D94" s="57"/>
      <c r="E94" s="52"/>
    </row>
    <row r="95" spans="1:5" x14ac:dyDescent="0.2">
      <c r="A95" s="91"/>
      <c r="B95" s="94"/>
      <c r="C95" s="103"/>
      <c r="D95" s="57"/>
      <c r="E95" s="52"/>
    </row>
    <row r="96" spans="1:5" x14ac:dyDescent="0.2">
      <c r="A96" s="91"/>
      <c r="B96" s="94"/>
      <c r="C96" s="103"/>
      <c r="D96" s="57"/>
      <c r="E96" s="52"/>
    </row>
    <row r="97" spans="1:5" ht="13.5" thickBot="1" x14ac:dyDescent="0.25">
      <c r="A97" s="92"/>
      <c r="B97" s="95"/>
      <c r="C97" s="104"/>
      <c r="D97" s="58"/>
      <c r="E97" s="53"/>
    </row>
    <row r="98" spans="1:5" x14ac:dyDescent="0.2">
      <c r="A98" s="90">
        <f t="shared" si="4"/>
        <v>8</v>
      </c>
      <c r="B98" s="93" t="str">
        <f>TEXT(SEMAINES!V$6,"j")</f>
        <v>V</v>
      </c>
      <c r="C98" s="102">
        <f>SEMAINES!V$7</f>
        <v>46073</v>
      </c>
      <c r="D98" s="56"/>
      <c r="E98" s="51"/>
    </row>
    <row r="99" spans="1:5" x14ac:dyDescent="0.2">
      <c r="A99" s="91"/>
      <c r="B99" s="94"/>
      <c r="C99" s="103"/>
      <c r="D99" s="57"/>
      <c r="E99" s="52"/>
    </row>
    <row r="100" spans="1:5" x14ac:dyDescent="0.2">
      <c r="A100" s="91"/>
      <c r="B100" s="94"/>
      <c r="C100" s="103"/>
      <c r="D100" s="57"/>
      <c r="E100" s="52"/>
    </row>
    <row r="101" spans="1:5" x14ac:dyDescent="0.2">
      <c r="A101" s="91"/>
      <c r="B101" s="94"/>
      <c r="C101" s="103"/>
      <c r="D101" s="57"/>
      <c r="E101" s="52"/>
    </row>
    <row r="102" spans="1:5" ht="13.5" thickBot="1" x14ac:dyDescent="0.25">
      <c r="A102" s="92"/>
      <c r="B102" s="95"/>
      <c r="C102" s="104"/>
      <c r="D102" s="58"/>
      <c r="E102" s="53"/>
    </row>
    <row r="103" spans="1:5" x14ac:dyDescent="0.2">
      <c r="A103" s="90">
        <f t="shared" si="4"/>
        <v>8</v>
      </c>
      <c r="B103" s="93" t="str">
        <f>TEXT(SEMAINES!W$6,"j")</f>
        <v>S</v>
      </c>
      <c r="C103" s="102">
        <f>SEMAINES!W$7</f>
        <v>46074</v>
      </c>
      <c r="D103" s="56"/>
      <c r="E103" s="51"/>
    </row>
    <row r="104" spans="1:5" x14ac:dyDescent="0.2">
      <c r="A104" s="91"/>
      <c r="B104" s="94"/>
      <c r="C104" s="103"/>
      <c r="D104" s="57"/>
      <c r="E104" s="52"/>
    </row>
    <row r="105" spans="1:5" x14ac:dyDescent="0.2">
      <c r="A105" s="91"/>
      <c r="B105" s="94"/>
      <c r="C105" s="103"/>
      <c r="D105" s="57"/>
      <c r="E105" s="52"/>
    </row>
    <row r="106" spans="1:5" x14ac:dyDescent="0.2">
      <c r="A106" s="91"/>
      <c r="B106" s="94"/>
      <c r="C106" s="103"/>
      <c r="D106" s="57"/>
      <c r="E106" s="52"/>
    </row>
    <row r="107" spans="1:5" ht="13.5" thickBot="1" x14ac:dyDescent="0.25">
      <c r="A107" s="92"/>
      <c r="B107" s="95"/>
      <c r="C107" s="104"/>
      <c r="D107" s="58"/>
      <c r="E107" s="53"/>
    </row>
    <row r="108" spans="1:5" x14ac:dyDescent="0.2">
      <c r="A108" s="90">
        <f t="shared" si="4"/>
        <v>9</v>
      </c>
      <c r="B108" s="93" t="str">
        <f>TEXT(SEMAINES!X$6,"j")</f>
        <v>D</v>
      </c>
      <c r="C108" s="102">
        <f>SEMAINES!X$7</f>
        <v>46075</v>
      </c>
      <c r="D108" s="56"/>
      <c r="E108" s="51"/>
    </row>
    <row r="109" spans="1:5" x14ac:dyDescent="0.2">
      <c r="A109" s="91"/>
      <c r="B109" s="94"/>
      <c r="C109" s="103"/>
      <c r="D109" s="57"/>
      <c r="E109" s="52"/>
    </row>
    <row r="110" spans="1:5" x14ac:dyDescent="0.2">
      <c r="A110" s="91"/>
      <c r="B110" s="94"/>
      <c r="C110" s="103"/>
      <c r="D110" s="57"/>
      <c r="E110" s="52"/>
    </row>
    <row r="111" spans="1:5" x14ac:dyDescent="0.2">
      <c r="A111" s="91"/>
      <c r="B111" s="94"/>
      <c r="C111" s="103"/>
      <c r="D111" s="57"/>
      <c r="E111" s="52"/>
    </row>
    <row r="112" spans="1:5" ht="13.5" thickBot="1" x14ac:dyDescent="0.25">
      <c r="A112" s="92"/>
      <c r="B112" s="95"/>
      <c r="C112" s="104"/>
      <c r="D112" s="58"/>
      <c r="E112" s="53"/>
    </row>
    <row r="113" spans="1:5" x14ac:dyDescent="0.2">
      <c r="A113" s="90">
        <f t="shared" si="4"/>
        <v>9</v>
      </c>
      <c r="B113" s="93" t="str">
        <f>TEXT(SEMAINES!Y$6,"j")</f>
        <v>L</v>
      </c>
      <c r="C113" s="102">
        <f>SEMAINES!Y$7</f>
        <v>46076</v>
      </c>
      <c r="D113" s="56"/>
      <c r="E113" s="51"/>
    </row>
    <row r="114" spans="1:5" x14ac:dyDescent="0.2">
      <c r="A114" s="91"/>
      <c r="B114" s="94"/>
      <c r="C114" s="103"/>
      <c r="D114" s="57"/>
      <c r="E114" s="52"/>
    </row>
    <row r="115" spans="1:5" x14ac:dyDescent="0.2">
      <c r="A115" s="91"/>
      <c r="B115" s="94"/>
      <c r="C115" s="103"/>
      <c r="D115" s="57"/>
      <c r="E115" s="52"/>
    </row>
    <row r="116" spans="1:5" x14ac:dyDescent="0.2">
      <c r="A116" s="91"/>
      <c r="B116" s="94"/>
      <c r="C116" s="103"/>
      <c r="D116" s="57"/>
      <c r="E116" s="52"/>
    </row>
    <row r="117" spans="1:5" ht="13.5" thickBot="1" x14ac:dyDescent="0.25">
      <c r="A117" s="92"/>
      <c r="B117" s="95"/>
      <c r="C117" s="104"/>
      <c r="D117" s="58"/>
      <c r="E117" s="53"/>
    </row>
    <row r="118" spans="1:5" x14ac:dyDescent="0.2">
      <c r="A118" s="90">
        <f t="shared" si="4"/>
        <v>9</v>
      </c>
      <c r="B118" s="93" t="str">
        <f>TEXT(SEMAINES!Z$6,"j")</f>
        <v>M</v>
      </c>
      <c r="C118" s="102">
        <f>SEMAINES!Z$7</f>
        <v>46077</v>
      </c>
      <c r="D118" s="56"/>
      <c r="E118" s="51"/>
    </row>
    <row r="119" spans="1:5" x14ac:dyDescent="0.2">
      <c r="A119" s="91"/>
      <c r="B119" s="94"/>
      <c r="C119" s="103"/>
      <c r="D119" s="57"/>
      <c r="E119" s="52"/>
    </row>
    <row r="120" spans="1:5" x14ac:dyDescent="0.2">
      <c r="A120" s="91"/>
      <c r="B120" s="94"/>
      <c r="C120" s="103"/>
      <c r="D120" s="57"/>
      <c r="E120" s="52"/>
    </row>
    <row r="121" spans="1:5" x14ac:dyDescent="0.2">
      <c r="A121" s="91"/>
      <c r="B121" s="94"/>
      <c r="C121" s="103"/>
      <c r="D121" s="57"/>
      <c r="E121" s="52"/>
    </row>
    <row r="122" spans="1:5" ht="13.5" thickBot="1" x14ac:dyDescent="0.25">
      <c r="A122" s="92"/>
      <c r="B122" s="95"/>
      <c r="C122" s="104"/>
      <c r="D122" s="58"/>
      <c r="E122" s="53"/>
    </row>
    <row r="123" spans="1:5" x14ac:dyDescent="0.2">
      <c r="A123" s="90">
        <f t="shared" si="4"/>
        <v>9</v>
      </c>
      <c r="B123" s="93" t="str">
        <f>TEXT(SEMAINES!AA$6,"j")</f>
        <v>M</v>
      </c>
      <c r="C123" s="102">
        <f>SEMAINES!AA$7</f>
        <v>46078</v>
      </c>
      <c r="D123" s="56"/>
      <c r="E123" s="51"/>
    </row>
    <row r="124" spans="1:5" x14ac:dyDescent="0.2">
      <c r="A124" s="91"/>
      <c r="B124" s="94"/>
      <c r="C124" s="103"/>
      <c r="D124" s="57"/>
      <c r="E124" s="52"/>
    </row>
    <row r="125" spans="1:5" x14ac:dyDescent="0.2">
      <c r="A125" s="91"/>
      <c r="B125" s="94"/>
      <c r="C125" s="103"/>
      <c r="D125" s="57"/>
      <c r="E125" s="52"/>
    </row>
    <row r="126" spans="1:5" x14ac:dyDescent="0.2">
      <c r="A126" s="91"/>
      <c r="B126" s="94"/>
      <c r="C126" s="103"/>
      <c r="D126" s="57"/>
      <c r="E126" s="52"/>
    </row>
    <row r="127" spans="1:5" ht="13.5" thickBot="1" x14ac:dyDescent="0.25">
      <c r="A127" s="92"/>
      <c r="B127" s="95"/>
      <c r="C127" s="104"/>
      <c r="D127" s="58"/>
      <c r="E127" s="53"/>
    </row>
    <row r="128" spans="1:5" x14ac:dyDescent="0.2">
      <c r="A128" s="90">
        <f t="shared" si="4"/>
        <v>9</v>
      </c>
      <c r="B128" s="93" t="str">
        <f>TEXT(SEMAINES!AB$6,"j")</f>
        <v>J</v>
      </c>
      <c r="C128" s="102">
        <f>SEMAINES!AB$7</f>
        <v>46079</v>
      </c>
      <c r="D128" s="56"/>
      <c r="E128" s="51"/>
    </row>
    <row r="129" spans="1:5" x14ac:dyDescent="0.2">
      <c r="A129" s="91"/>
      <c r="B129" s="94"/>
      <c r="C129" s="103"/>
      <c r="D129" s="57"/>
      <c r="E129" s="52"/>
    </row>
    <row r="130" spans="1:5" x14ac:dyDescent="0.2">
      <c r="A130" s="91"/>
      <c r="B130" s="94"/>
      <c r="C130" s="103"/>
      <c r="D130" s="57"/>
      <c r="E130" s="52"/>
    </row>
    <row r="131" spans="1:5" x14ac:dyDescent="0.2">
      <c r="A131" s="91"/>
      <c r="B131" s="94"/>
      <c r="C131" s="103"/>
      <c r="D131" s="57"/>
      <c r="E131" s="52"/>
    </row>
    <row r="132" spans="1:5" ht="13.5" thickBot="1" x14ac:dyDescent="0.25">
      <c r="A132" s="92"/>
      <c r="B132" s="95"/>
      <c r="C132" s="104"/>
      <c r="D132" s="58"/>
      <c r="E132" s="53"/>
    </row>
    <row r="133" spans="1:5" x14ac:dyDescent="0.2">
      <c r="A133" s="90">
        <f t="shared" si="4"/>
        <v>9</v>
      </c>
      <c r="B133" s="93" t="str">
        <f>TEXT(SEMAINES!AC$6,"j")</f>
        <v>V</v>
      </c>
      <c r="C133" s="102">
        <f>SEMAINES!AC$7</f>
        <v>46080</v>
      </c>
      <c r="D133" s="56"/>
      <c r="E133" s="51"/>
    </row>
    <row r="134" spans="1:5" x14ac:dyDescent="0.2">
      <c r="A134" s="91"/>
      <c r="B134" s="94"/>
      <c r="C134" s="103"/>
      <c r="D134" s="57"/>
      <c r="E134" s="52"/>
    </row>
    <row r="135" spans="1:5" x14ac:dyDescent="0.2">
      <c r="A135" s="91"/>
      <c r="B135" s="94"/>
      <c r="C135" s="103"/>
      <c r="D135" s="57"/>
      <c r="E135" s="52"/>
    </row>
    <row r="136" spans="1:5" x14ac:dyDescent="0.2">
      <c r="A136" s="91"/>
      <c r="B136" s="94"/>
      <c r="C136" s="103"/>
      <c r="D136" s="57"/>
      <c r="E136" s="52"/>
    </row>
    <row r="137" spans="1:5" ht="13.5" thickBot="1" x14ac:dyDescent="0.25">
      <c r="A137" s="92"/>
      <c r="B137" s="95"/>
      <c r="C137" s="104"/>
      <c r="D137" s="58"/>
      <c r="E137" s="53"/>
    </row>
    <row r="138" spans="1:5" x14ac:dyDescent="0.2">
      <c r="A138" s="90">
        <f t="shared" ref="A138" si="5">WEEKNUM(C138)</f>
        <v>9</v>
      </c>
      <c r="B138" s="93" t="str">
        <f>TEXT(SEMAINES!AD$6,"j")</f>
        <v>S</v>
      </c>
      <c r="C138" s="102">
        <f>SEMAINES!AD$7</f>
        <v>46081</v>
      </c>
      <c r="D138" s="56"/>
      <c r="E138" s="51"/>
    </row>
    <row r="139" spans="1:5" x14ac:dyDescent="0.2">
      <c r="A139" s="91"/>
      <c r="B139" s="94"/>
      <c r="C139" s="103"/>
      <c r="D139" s="57"/>
      <c r="E139" s="52"/>
    </row>
    <row r="140" spans="1:5" x14ac:dyDescent="0.2">
      <c r="A140" s="91"/>
      <c r="B140" s="94"/>
      <c r="C140" s="103"/>
      <c r="D140" s="57"/>
      <c r="E140" s="52"/>
    </row>
    <row r="141" spans="1:5" x14ac:dyDescent="0.2">
      <c r="A141" s="91"/>
      <c r="B141" s="94"/>
      <c r="C141" s="103"/>
      <c r="D141" s="57"/>
      <c r="E141" s="52"/>
    </row>
    <row r="142" spans="1:5" ht="13.5" thickBot="1" x14ac:dyDescent="0.25">
      <c r="A142" s="92"/>
      <c r="B142" s="95"/>
      <c r="C142" s="104"/>
      <c r="D142" s="58"/>
      <c r="E142" s="53"/>
    </row>
    <row r="143" spans="1:5" x14ac:dyDescent="0.2">
      <c r="A143" s="90" t="str">
        <f>IF(C143&lt;&gt;"",WEEKNUM(C143),"")</f>
        <v/>
      </c>
      <c r="B143" s="93" t="str">
        <f>TEXT(SEMAINES!AE$6,"j")</f>
        <v/>
      </c>
      <c r="C143" s="102" t="str">
        <f>SEMAINES!AE$7</f>
        <v/>
      </c>
      <c r="D143" s="56"/>
      <c r="E143" s="51"/>
    </row>
    <row r="144" spans="1:5" x14ac:dyDescent="0.2">
      <c r="A144" s="91"/>
      <c r="B144" s="94"/>
      <c r="C144" s="103"/>
      <c r="D144" s="57"/>
      <c r="E144" s="52"/>
    </row>
    <row r="145" spans="1:5" x14ac:dyDescent="0.2">
      <c r="A145" s="91"/>
      <c r="B145" s="94"/>
      <c r="C145" s="103"/>
      <c r="D145" s="57"/>
      <c r="E145" s="52"/>
    </row>
    <row r="146" spans="1:5" x14ac:dyDescent="0.2">
      <c r="A146" s="91"/>
      <c r="B146" s="94"/>
      <c r="C146" s="103"/>
      <c r="D146" s="57"/>
      <c r="E146" s="52"/>
    </row>
    <row r="147" spans="1:5" ht="13.5" thickBot="1" x14ac:dyDescent="0.25">
      <c r="A147" s="92"/>
      <c r="B147" s="95"/>
      <c r="C147" s="104"/>
      <c r="D147" s="58"/>
      <c r="E147" s="53"/>
    </row>
    <row r="148" spans="1:5" x14ac:dyDescent="0.2">
      <c r="A148" s="90"/>
      <c r="B148" s="93" t="str">
        <f>TEXT(SEMAINES!AF$6,"j")</f>
        <v/>
      </c>
      <c r="C148" s="102" t="str">
        <f>SEMAINES!AF$7</f>
        <v/>
      </c>
      <c r="D148" s="56"/>
      <c r="E148" s="51"/>
    </row>
    <row r="149" spans="1:5" x14ac:dyDescent="0.2">
      <c r="A149" s="98"/>
      <c r="B149" s="96"/>
      <c r="C149" s="103"/>
      <c r="D149" s="57"/>
      <c r="E149" s="52"/>
    </row>
    <row r="150" spans="1:5" x14ac:dyDescent="0.2">
      <c r="A150" s="98"/>
      <c r="B150" s="96"/>
      <c r="C150" s="103"/>
      <c r="D150" s="57"/>
      <c r="E150" s="52"/>
    </row>
    <row r="151" spans="1:5" x14ac:dyDescent="0.2">
      <c r="A151" s="98"/>
      <c r="B151" s="96"/>
      <c r="C151" s="103"/>
      <c r="D151" s="57"/>
      <c r="E151" s="52"/>
    </row>
    <row r="152" spans="1:5" ht="13.5" thickBot="1" x14ac:dyDescent="0.25">
      <c r="A152" s="99"/>
      <c r="B152" s="97"/>
      <c r="C152" s="104"/>
      <c r="D152" s="58"/>
      <c r="E152" s="53"/>
    </row>
    <row r="153" spans="1:5" x14ac:dyDescent="0.2">
      <c r="A153" s="90"/>
      <c r="B153" s="93" t="str">
        <f>TEXT(SEMAINES!AG$6,"j")</f>
        <v/>
      </c>
      <c r="C153" s="102" t="str">
        <f>SEMAINES!AG$7</f>
        <v/>
      </c>
      <c r="D153" s="56"/>
      <c r="E153" s="51"/>
    </row>
    <row r="154" spans="1:5" x14ac:dyDescent="0.2">
      <c r="A154" s="98"/>
      <c r="B154" s="96"/>
      <c r="C154" s="103"/>
      <c r="D154" s="57"/>
      <c r="E154" s="52"/>
    </row>
    <row r="155" spans="1:5" x14ac:dyDescent="0.2">
      <c r="A155" s="98"/>
      <c r="B155" s="96"/>
      <c r="C155" s="103"/>
      <c r="D155" s="57"/>
      <c r="E155" s="52"/>
    </row>
    <row r="156" spans="1:5" x14ac:dyDescent="0.2">
      <c r="A156" s="98"/>
      <c r="B156" s="96"/>
      <c r="C156" s="103"/>
      <c r="D156" s="57"/>
      <c r="E156" s="52"/>
    </row>
    <row r="157" spans="1:5" ht="13.5" thickBot="1" x14ac:dyDescent="0.25">
      <c r="A157" s="99"/>
      <c r="B157" s="97"/>
      <c r="C157" s="104"/>
      <c r="D157" s="58"/>
      <c r="E157" s="53"/>
    </row>
  </sheetData>
  <mergeCells count="95">
    <mergeCell ref="A8:A12"/>
    <mergeCell ref="B8:B12"/>
    <mergeCell ref="C8:C12"/>
    <mergeCell ref="A1:C1"/>
    <mergeCell ref="B2:C2"/>
    <mergeCell ref="A3:A7"/>
    <mergeCell ref="B3:B7"/>
    <mergeCell ref="C3:C7"/>
    <mergeCell ref="A13:A17"/>
    <mergeCell ref="B13:B17"/>
    <mergeCell ref="C13:C17"/>
    <mergeCell ref="A18:A22"/>
    <mergeCell ref="B18:B22"/>
    <mergeCell ref="C18:C22"/>
    <mergeCell ref="A23:A27"/>
    <mergeCell ref="B23:B27"/>
    <mergeCell ref="C23:C27"/>
    <mergeCell ref="A28:A32"/>
    <mergeCell ref="B28:B32"/>
    <mergeCell ref="C28:C32"/>
    <mergeCell ref="A33:A37"/>
    <mergeCell ref="B33:B37"/>
    <mergeCell ref="C33:C37"/>
    <mergeCell ref="A38:A42"/>
    <mergeCell ref="B38:B42"/>
    <mergeCell ref="C38:C42"/>
    <mergeCell ref="A43:A47"/>
    <mergeCell ref="B43:B47"/>
    <mergeCell ref="C43:C47"/>
    <mergeCell ref="A48:A52"/>
    <mergeCell ref="B48:B52"/>
    <mergeCell ref="C48:C52"/>
    <mergeCell ref="A53:A57"/>
    <mergeCell ref="B53:B57"/>
    <mergeCell ref="C53:C57"/>
    <mergeCell ref="A58:A62"/>
    <mergeCell ref="B58:B62"/>
    <mergeCell ref="C58:C62"/>
    <mergeCell ref="A63:A67"/>
    <mergeCell ref="B63:B67"/>
    <mergeCell ref="C63:C67"/>
    <mergeCell ref="A68:A72"/>
    <mergeCell ref="B68:B72"/>
    <mergeCell ref="C68:C72"/>
    <mergeCell ref="A73:A77"/>
    <mergeCell ref="B73:B77"/>
    <mergeCell ref="C73:C77"/>
    <mergeCell ref="A78:A82"/>
    <mergeCell ref="B78:B82"/>
    <mergeCell ref="C78:C82"/>
    <mergeCell ref="A83:A87"/>
    <mergeCell ref="B83:B87"/>
    <mergeCell ref="C83:C87"/>
    <mergeCell ref="A88:A92"/>
    <mergeCell ref="B88:B92"/>
    <mergeCell ref="C88:C92"/>
    <mergeCell ref="A93:A97"/>
    <mergeCell ref="B93:B97"/>
    <mergeCell ref="C93:C97"/>
    <mergeCell ref="A98:A102"/>
    <mergeCell ref="B98:B102"/>
    <mergeCell ref="C98:C102"/>
    <mergeCell ref="A103:A107"/>
    <mergeCell ref="B103:B107"/>
    <mergeCell ref="C103:C107"/>
    <mergeCell ref="A108:A112"/>
    <mergeCell ref="B108:B112"/>
    <mergeCell ref="C108:C112"/>
    <mergeCell ref="A113:A117"/>
    <mergeCell ref="B113:B117"/>
    <mergeCell ref="C113:C117"/>
    <mergeCell ref="A118:A122"/>
    <mergeCell ref="B118:B122"/>
    <mergeCell ref="C118:C122"/>
    <mergeCell ref="A123:A127"/>
    <mergeCell ref="B123:B127"/>
    <mergeCell ref="C123:C127"/>
    <mergeCell ref="A128:A132"/>
    <mergeCell ref="B128:B132"/>
    <mergeCell ref="C128:C132"/>
    <mergeCell ref="A133:A137"/>
    <mergeCell ref="B133:B137"/>
    <mergeCell ref="C133:C137"/>
    <mergeCell ref="A138:A142"/>
    <mergeCell ref="B138:B142"/>
    <mergeCell ref="C138:C142"/>
    <mergeCell ref="A153:A157"/>
    <mergeCell ref="B153:B157"/>
    <mergeCell ref="C153:C157"/>
    <mergeCell ref="A143:A147"/>
    <mergeCell ref="B143:B147"/>
    <mergeCell ref="C143:C147"/>
    <mergeCell ref="A148:A152"/>
    <mergeCell ref="B148:B152"/>
    <mergeCell ref="C148:C15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03DFD18-5E9D-4226-8B6C-905A6362F4A9}">
            <xm:f>SEMAINES!$AS$6</xm:f>
            <x14:dxf>
              <fill>
                <patternFill>
                  <bgColor theme="9" tint="0.59996337778862885"/>
                </patternFill>
              </fill>
            </x14:dxf>
          </x14:cfRule>
          <x14:cfRule type="cellIs" priority="2" operator="equal" id="{EBB384B7-2405-4F47-B1E6-BF961DD81CBE}">
            <xm:f>SEMAINES!$AQ$6</xm:f>
            <x14:dxf>
              <fill>
                <patternFill>
                  <bgColor rgb="FFFF99FF"/>
                </patternFill>
              </fill>
            </x14:dxf>
          </x14:cfRule>
          <x14:cfRule type="cellIs" priority="3" operator="equal" id="{527D4009-3DED-4090-B7DF-FC8E06D311FC}">
            <xm:f>SEMAINES!$AO$6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4" operator="equal" id="{3C37BF03-6D3B-45A4-9DD1-6532638DCDF4}">
            <xm:f>SEMAINES!$AM$6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5" operator="equal" id="{F92D1EAE-C935-41B3-B502-71353C304291}">
            <xm:f>SEMAINES!$AK$6</xm:f>
            <x14:dxf>
              <fill>
                <patternFill>
                  <bgColor theme="0" tint="-0.24994659260841701"/>
                </patternFill>
              </fill>
            </x14:dxf>
          </x14:cfRule>
          <xm:sqref>A3:A157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8555C-6503-46FE-AD5F-DBEAEFB2AEB1}">
  <sheetPr codeName="Feuil7"/>
  <dimension ref="A4:C15"/>
  <sheetViews>
    <sheetView workbookViewId="0">
      <selection activeCell="D22" sqref="D22"/>
    </sheetView>
  </sheetViews>
  <sheetFormatPr baseColWidth="10" defaultRowHeight="20.25" x14ac:dyDescent="0.3"/>
  <cols>
    <col min="1" max="16384" width="11.42578125" style="108"/>
  </cols>
  <sheetData>
    <row r="4" spans="1:3" x14ac:dyDescent="0.3">
      <c r="A4" s="108" t="s">
        <v>45</v>
      </c>
      <c r="C4" s="108" t="s">
        <v>52</v>
      </c>
    </row>
    <row r="7" spans="1:3" x14ac:dyDescent="0.3">
      <c r="C7" s="108" t="s">
        <v>53</v>
      </c>
    </row>
    <row r="9" spans="1:3" x14ac:dyDescent="0.3">
      <c r="C9" s="108" t="s">
        <v>46</v>
      </c>
    </row>
    <row r="10" spans="1:3" x14ac:dyDescent="0.3">
      <c r="C10" s="108" t="s">
        <v>47</v>
      </c>
    </row>
    <row r="11" spans="1:3" x14ac:dyDescent="0.3">
      <c r="C11" s="108" t="s">
        <v>54</v>
      </c>
    </row>
    <row r="13" spans="1:3" x14ac:dyDescent="0.3">
      <c r="C13" s="108" t="s">
        <v>49</v>
      </c>
    </row>
    <row r="14" spans="1:3" x14ac:dyDescent="0.3">
      <c r="C14" s="108" t="s">
        <v>50</v>
      </c>
    </row>
    <row r="15" spans="1:3" x14ac:dyDescent="0.3">
      <c r="C15" s="108" t="s">
        <v>51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1000"/>
  <sheetViews>
    <sheetView workbookViewId="0">
      <pane ySplit="1" topLeftCell="A32" activePane="bottomLeft" state="frozen"/>
      <selection pane="bottomLeft" activeCell="A32" sqref="A32:A42"/>
    </sheetView>
  </sheetViews>
  <sheetFormatPr baseColWidth="10" defaultColWidth="14.42578125" defaultRowHeight="15.75" customHeight="1" x14ac:dyDescent="0.2"/>
  <cols>
    <col min="1" max="1" width="23.42578125" style="17" customWidth="1"/>
    <col min="2" max="16384" width="14.42578125" style="15"/>
  </cols>
  <sheetData>
    <row r="1" spans="1:1" ht="62.25" customHeight="1" x14ac:dyDescent="0.2">
      <c r="A1" s="22" t="s">
        <v>0</v>
      </c>
    </row>
    <row r="2" spans="1:1" ht="15.75" customHeight="1" x14ac:dyDescent="0.2">
      <c r="A2" s="16">
        <v>43563</v>
      </c>
    </row>
    <row r="3" spans="1:1" ht="15.75" customHeight="1" x14ac:dyDescent="0.2">
      <c r="A3" s="16">
        <v>43564</v>
      </c>
    </row>
    <row r="4" spans="1:1" ht="15.75" customHeight="1" x14ac:dyDescent="0.2">
      <c r="A4" s="16">
        <v>43565</v>
      </c>
    </row>
    <row r="5" spans="1:1" ht="15.75" customHeight="1" x14ac:dyDescent="0.2">
      <c r="A5" s="16">
        <v>43566</v>
      </c>
    </row>
    <row r="6" spans="1:1" ht="15.75" customHeight="1" x14ac:dyDescent="0.2">
      <c r="A6" s="16">
        <v>43567</v>
      </c>
    </row>
    <row r="7" spans="1:1" ht="15.75" customHeight="1" x14ac:dyDescent="0.2">
      <c r="A7" s="16">
        <v>43654</v>
      </c>
    </row>
    <row r="8" spans="1:1" ht="15.75" customHeight="1" x14ac:dyDescent="0.2">
      <c r="A8" s="16">
        <v>43655</v>
      </c>
    </row>
    <row r="9" spans="1:1" ht="15.75" customHeight="1" x14ac:dyDescent="0.2">
      <c r="A9" s="16">
        <v>43656</v>
      </c>
    </row>
    <row r="10" spans="1:1" ht="15.75" customHeight="1" x14ac:dyDescent="0.2">
      <c r="A10" s="16">
        <v>43657</v>
      </c>
    </row>
    <row r="11" spans="1:1" ht="15.75" customHeight="1" x14ac:dyDescent="0.2">
      <c r="A11" s="16">
        <v>43658</v>
      </c>
    </row>
    <row r="12" spans="1:1" ht="15.75" customHeight="1" x14ac:dyDescent="0.2">
      <c r="A12" s="16">
        <v>43659</v>
      </c>
    </row>
    <row r="13" spans="1:1" ht="15.75" customHeight="1" x14ac:dyDescent="0.2">
      <c r="A13" s="16">
        <v>43660</v>
      </c>
    </row>
    <row r="14" spans="1:1" ht="15.75" customHeight="1" x14ac:dyDescent="0.2">
      <c r="A14" s="16">
        <v>43661</v>
      </c>
    </row>
    <row r="15" spans="1:1" ht="15.75" customHeight="1" x14ac:dyDescent="0.2">
      <c r="A15" s="16">
        <v>43662</v>
      </c>
    </row>
    <row r="16" spans="1:1" ht="15.75" customHeight="1" x14ac:dyDescent="0.2">
      <c r="A16" s="16">
        <v>43663</v>
      </c>
    </row>
    <row r="17" spans="1:1" ht="15.75" customHeight="1" x14ac:dyDescent="0.2">
      <c r="A17" s="16">
        <v>43664</v>
      </c>
    </row>
    <row r="18" spans="1:1" ht="15.75" customHeight="1" x14ac:dyDescent="0.2">
      <c r="A18" s="16">
        <v>43665</v>
      </c>
    </row>
    <row r="19" spans="1:1" ht="15.75" customHeight="1" x14ac:dyDescent="0.2">
      <c r="A19" s="16">
        <v>43899</v>
      </c>
    </row>
    <row r="20" spans="1:1" ht="15.75" customHeight="1" x14ac:dyDescent="0.2">
      <c r="A20" s="16">
        <v>43900</v>
      </c>
    </row>
    <row r="21" spans="1:1" ht="15.75" customHeight="1" x14ac:dyDescent="0.2">
      <c r="A21" s="16">
        <v>43901</v>
      </c>
    </row>
    <row r="22" spans="1:1" ht="15.75" customHeight="1" x14ac:dyDescent="0.2">
      <c r="A22" s="16">
        <v>43902</v>
      </c>
    </row>
    <row r="23" spans="1:1" ht="15.75" customHeight="1" x14ac:dyDescent="0.2">
      <c r="A23" s="16">
        <v>43903</v>
      </c>
    </row>
    <row r="24" spans="1:1" ht="15.75" customHeight="1" x14ac:dyDescent="0.2">
      <c r="A24" s="16">
        <v>43466</v>
      </c>
    </row>
    <row r="25" spans="1:1" ht="15.75" customHeight="1" x14ac:dyDescent="0.2">
      <c r="A25" s="16">
        <v>43824</v>
      </c>
    </row>
    <row r="26" spans="1:1" ht="15.75" customHeight="1" x14ac:dyDescent="0.2">
      <c r="A26" s="16">
        <v>43551</v>
      </c>
    </row>
    <row r="27" spans="1:1" ht="15.75" customHeight="1" x14ac:dyDescent="0.2">
      <c r="A27" s="16">
        <v>43552</v>
      </c>
    </row>
    <row r="28" spans="1:1" ht="15.75" customHeight="1" x14ac:dyDescent="0.2">
      <c r="A28" s="16">
        <v>43553</v>
      </c>
    </row>
    <row r="29" spans="1:1" ht="15.75" customHeight="1" x14ac:dyDescent="0.2">
      <c r="A29" s="16">
        <v>43500</v>
      </c>
    </row>
    <row r="30" spans="1:1" ht="15.75" customHeight="1" x14ac:dyDescent="0.2">
      <c r="A30" s="16">
        <v>43501</v>
      </c>
    </row>
    <row r="31" spans="1:1" ht="15.75" customHeight="1" x14ac:dyDescent="0.2">
      <c r="A31" s="16">
        <v>43502</v>
      </c>
    </row>
    <row r="32" spans="1:1" ht="15.75" customHeight="1" x14ac:dyDescent="0.2">
      <c r="A32" s="16">
        <v>46143</v>
      </c>
    </row>
    <row r="33" spans="1:1" ht="15.75" customHeight="1" x14ac:dyDescent="0.2">
      <c r="A33" s="16">
        <v>46144</v>
      </c>
    </row>
    <row r="34" spans="1:1" ht="15.75" customHeight="1" x14ac:dyDescent="0.2">
      <c r="A34" s="16">
        <v>46145</v>
      </c>
    </row>
    <row r="35" spans="1:1" ht="15.75" customHeight="1" x14ac:dyDescent="0.2">
      <c r="A35" s="16">
        <v>46146</v>
      </c>
    </row>
    <row r="36" spans="1:1" ht="15.75" customHeight="1" x14ac:dyDescent="0.2">
      <c r="A36" s="16">
        <v>46147</v>
      </c>
    </row>
    <row r="37" spans="1:1" ht="15.75" customHeight="1" x14ac:dyDescent="0.2">
      <c r="A37" s="16">
        <v>46148</v>
      </c>
    </row>
    <row r="38" spans="1:1" ht="15.75" customHeight="1" x14ac:dyDescent="0.2">
      <c r="A38" s="16">
        <v>46149</v>
      </c>
    </row>
    <row r="39" spans="1:1" ht="15.75" customHeight="1" x14ac:dyDescent="0.2">
      <c r="A39" s="16">
        <v>46150</v>
      </c>
    </row>
    <row r="40" spans="1:1" ht="15.75" customHeight="1" x14ac:dyDescent="0.2">
      <c r="A40" s="16">
        <v>46151</v>
      </c>
    </row>
    <row r="41" spans="1:1" ht="15.75" customHeight="1" x14ac:dyDescent="0.2">
      <c r="A41" s="16">
        <v>46152</v>
      </c>
    </row>
    <row r="42" spans="1:1" ht="15.75" customHeight="1" x14ac:dyDescent="0.2">
      <c r="A42" s="16">
        <v>46153</v>
      </c>
    </row>
    <row r="43" spans="1:1" ht="15.75" customHeight="1" x14ac:dyDescent="0.2">
      <c r="A43" s="16"/>
    </row>
    <row r="44" spans="1:1" ht="15.75" customHeight="1" x14ac:dyDescent="0.2">
      <c r="A44" s="16"/>
    </row>
    <row r="45" spans="1:1" ht="12.75" x14ac:dyDescent="0.2">
      <c r="A45" s="16"/>
    </row>
    <row r="46" spans="1:1" ht="12.75" x14ac:dyDescent="0.2">
      <c r="A46" s="16"/>
    </row>
    <row r="47" spans="1:1" ht="12.75" x14ac:dyDescent="0.2">
      <c r="A47" s="16"/>
    </row>
    <row r="48" spans="1:1" ht="12.75" x14ac:dyDescent="0.2">
      <c r="A48" s="16"/>
    </row>
    <row r="49" spans="1:1" ht="12.75" x14ac:dyDescent="0.2">
      <c r="A49" s="16"/>
    </row>
    <row r="50" spans="1:1" ht="12.75" x14ac:dyDescent="0.2">
      <c r="A50" s="16"/>
    </row>
    <row r="51" spans="1:1" ht="12.75" x14ac:dyDescent="0.2">
      <c r="A51" s="16"/>
    </row>
    <row r="52" spans="1:1" ht="12.75" x14ac:dyDescent="0.2">
      <c r="A52" s="16"/>
    </row>
    <row r="53" spans="1:1" ht="12.75" x14ac:dyDescent="0.2">
      <c r="A53" s="16"/>
    </row>
    <row r="54" spans="1:1" ht="12.75" x14ac:dyDescent="0.2">
      <c r="A54" s="16"/>
    </row>
    <row r="55" spans="1:1" ht="12.75" x14ac:dyDescent="0.2">
      <c r="A55" s="16"/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  <row r="999" spans="1:1" ht="12.75" x14ac:dyDescent="0.2">
      <c r="A999" s="16"/>
    </row>
    <row r="1000" spans="1:1" ht="12.75" x14ac:dyDescent="0.2">
      <c r="A1000" s="1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</sheetPr>
  <dimension ref="A1:A53"/>
  <sheetViews>
    <sheetView showGridLines="0" workbookViewId="0">
      <selection activeCell="A9" sqref="A9"/>
    </sheetView>
  </sheetViews>
  <sheetFormatPr baseColWidth="10" defaultColWidth="14.42578125" defaultRowHeight="15.75" customHeight="1" x14ac:dyDescent="0.2"/>
  <cols>
    <col min="1" max="1" width="85.7109375" style="14" customWidth="1"/>
    <col min="2" max="16384" width="14.42578125" style="14"/>
  </cols>
  <sheetData>
    <row r="1" spans="1:1" ht="87" customHeight="1" x14ac:dyDescent="0.2">
      <c r="A1" s="19"/>
    </row>
    <row r="2" spans="1:1" ht="12.75" x14ac:dyDescent="0.2">
      <c r="A2" s="20" t="s">
        <v>1</v>
      </c>
    </row>
    <row r="3" spans="1:1" ht="12.75" x14ac:dyDescent="0.2">
      <c r="A3" s="21" t="s">
        <v>5</v>
      </c>
    </row>
    <row r="4" spans="1:1" ht="12.75" x14ac:dyDescent="0.2">
      <c r="A4" s="19"/>
    </row>
    <row r="5" spans="1:1" ht="12.75" x14ac:dyDescent="0.2">
      <c r="A5" s="20" t="s">
        <v>7</v>
      </c>
    </row>
    <row r="6" spans="1:1" ht="12.75" x14ac:dyDescent="0.2">
      <c r="A6" s="21" t="s">
        <v>6</v>
      </c>
    </row>
    <row r="7" spans="1:1" ht="12.75" x14ac:dyDescent="0.2">
      <c r="A7" s="19"/>
    </row>
    <row r="8" spans="1:1" ht="12.75" x14ac:dyDescent="0.2">
      <c r="A8" s="20" t="s">
        <v>2</v>
      </c>
    </row>
    <row r="9" spans="1:1" ht="12.75" x14ac:dyDescent="0.2">
      <c r="A9" s="21" t="s">
        <v>8</v>
      </c>
    </row>
    <row r="10" spans="1:1" ht="12.75" x14ac:dyDescent="0.2">
      <c r="A10" s="19"/>
    </row>
    <row r="11" spans="1:1" ht="12.75" x14ac:dyDescent="0.2">
      <c r="A11" s="18"/>
    </row>
    <row r="12" spans="1:1" ht="12.75" x14ac:dyDescent="0.2">
      <c r="A12" s="18"/>
    </row>
    <row r="13" spans="1:1" ht="12.75" x14ac:dyDescent="0.2">
      <c r="A13" s="18"/>
    </row>
    <row r="14" spans="1:1" ht="12.75" x14ac:dyDescent="0.2">
      <c r="A14" s="18"/>
    </row>
    <row r="15" spans="1:1" ht="12.75" x14ac:dyDescent="0.2">
      <c r="A15" s="18"/>
    </row>
    <row r="16" spans="1:1" ht="12.75" x14ac:dyDescent="0.2">
      <c r="A16" s="18"/>
    </row>
    <row r="17" spans="1:1" ht="12.75" x14ac:dyDescent="0.2">
      <c r="A17" s="18"/>
    </row>
    <row r="18" spans="1:1" ht="12.75" x14ac:dyDescent="0.2">
      <c r="A18" s="18"/>
    </row>
    <row r="19" spans="1:1" ht="12.75" x14ac:dyDescent="0.2">
      <c r="A19" s="18"/>
    </row>
    <row r="20" spans="1:1" ht="12.75" x14ac:dyDescent="0.2">
      <c r="A20" s="18"/>
    </row>
    <row r="21" spans="1:1" ht="12.75" x14ac:dyDescent="0.2">
      <c r="A21" s="18"/>
    </row>
    <row r="22" spans="1:1" ht="12.75" x14ac:dyDescent="0.2">
      <c r="A22" s="18"/>
    </row>
    <row r="23" spans="1:1" ht="12.75" x14ac:dyDescent="0.2">
      <c r="A23" s="18"/>
    </row>
    <row r="24" spans="1:1" ht="12.75" x14ac:dyDescent="0.2">
      <c r="A24" s="18"/>
    </row>
    <row r="25" spans="1:1" ht="12.75" x14ac:dyDescent="0.2">
      <c r="A25" s="18"/>
    </row>
    <row r="26" spans="1:1" ht="12.75" x14ac:dyDescent="0.2">
      <c r="A26" s="18"/>
    </row>
    <row r="27" spans="1:1" ht="12.75" x14ac:dyDescent="0.2">
      <c r="A27" s="18"/>
    </row>
    <row r="28" spans="1:1" ht="12.75" x14ac:dyDescent="0.2">
      <c r="A28" s="18"/>
    </row>
    <row r="29" spans="1:1" ht="12.75" x14ac:dyDescent="0.2">
      <c r="A29" s="18"/>
    </row>
    <row r="30" spans="1:1" ht="12.75" x14ac:dyDescent="0.2">
      <c r="A30" s="18"/>
    </row>
    <row r="31" spans="1:1" ht="12.75" x14ac:dyDescent="0.2">
      <c r="A31" s="18"/>
    </row>
    <row r="32" spans="1:1" ht="12.75" x14ac:dyDescent="0.2">
      <c r="A32" s="18"/>
    </row>
    <row r="33" spans="1:1" ht="12.75" x14ac:dyDescent="0.2">
      <c r="A33" s="18"/>
    </row>
    <row r="34" spans="1:1" ht="12.75" x14ac:dyDescent="0.2">
      <c r="A34" s="18"/>
    </row>
    <row r="35" spans="1:1" ht="12.75" x14ac:dyDescent="0.2">
      <c r="A35" s="18"/>
    </row>
    <row r="36" spans="1:1" ht="12.75" x14ac:dyDescent="0.2">
      <c r="A36" s="18"/>
    </row>
    <row r="37" spans="1:1" ht="12.75" x14ac:dyDescent="0.2">
      <c r="A37" s="18"/>
    </row>
    <row r="38" spans="1:1" ht="12.75" x14ac:dyDescent="0.2">
      <c r="A38" s="18"/>
    </row>
    <row r="39" spans="1:1" ht="12.75" x14ac:dyDescent="0.2">
      <c r="A39" s="18"/>
    </row>
    <row r="40" spans="1:1" ht="12.75" x14ac:dyDescent="0.2">
      <c r="A40" s="18"/>
    </row>
    <row r="41" spans="1:1" ht="12.75" x14ac:dyDescent="0.2">
      <c r="A41" s="18"/>
    </row>
    <row r="42" spans="1:1" ht="12.75" x14ac:dyDescent="0.2">
      <c r="A42" s="18"/>
    </row>
    <row r="43" spans="1:1" ht="12.75" x14ac:dyDescent="0.2">
      <c r="A43" s="18"/>
    </row>
    <row r="44" spans="1:1" ht="12.75" x14ac:dyDescent="0.2">
      <c r="A44" s="18"/>
    </row>
    <row r="45" spans="1:1" ht="12.75" x14ac:dyDescent="0.2">
      <c r="A45" s="18"/>
    </row>
    <row r="46" spans="1:1" ht="12.75" x14ac:dyDescent="0.2">
      <c r="A46" s="18"/>
    </row>
    <row r="47" spans="1:1" ht="12.75" x14ac:dyDescent="0.2">
      <c r="A47" s="18"/>
    </row>
    <row r="48" spans="1:1" ht="12.75" x14ac:dyDescent="0.2">
      <c r="A48" s="18"/>
    </row>
    <row r="49" spans="1:1" ht="12.75" x14ac:dyDescent="0.2">
      <c r="A49" s="18"/>
    </row>
    <row r="50" spans="1:1" ht="12.75" x14ac:dyDescent="0.2">
      <c r="A50" s="18"/>
    </row>
    <row r="51" spans="1:1" ht="12.75" x14ac:dyDescent="0.2">
      <c r="A51" s="18"/>
    </row>
    <row r="52" spans="1:1" ht="12.75" x14ac:dyDescent="0.2">
      <c r="A52" s="18"/>
    </row>
    <row r="53" spans="1:1" ht="12.75" x14ac:dyDescent="0.2">
      <c r="A53" s="18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Calendrier</vt:lpstr>
      <vt:lpstr>SEMAINES</vt:lpstr>
      <vt:lpstr>Janvier</vt:lpstr>
      <vt:lpstr>Fevrier</vt:lpstr>
      <vt:lpstr>MODE D'EMPLOI</vt:lpstr>
      <vt:lpstr>Dates</vt:lpstr>
      <vt:lpstr>A propos</vt:lpstr>
      <vt:lpstr>annee</vt:lpstr>
      <vt:lpstr>dates</vt:lpstr>
      <vt:lpstr>mois</vt:lpstr>
      <vt:lpstr>SEMAINES!Zone_d_impression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Utilisateur</cp:lastModifiedBy>
  <cp:lastPrinted>2026-10-29T16:40:51Z</cp:lastPrinted>
  <dcterms:created xsi:type="dcterms:W3CDTF">2019-07-15T14:20:24Z</dcterms:created>
  <dcterms:modified xsi:type="dcterms:W3CDTF">2026-10-29T19:39:41Z</dcterms:modified>
</cp:coreProperties>
</file>