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90" windowWidth="20115" windowHeight="6660"/>
  </bookViews>
  <sheets>
    <sheet name="Budget Mobiliers" sheetId="1" r:id="rId1"/>
  </sheets>
  <definedNames>
    <definedName name="RS_N°" comment="Choisir ici :" localSheetId="0">#REF!</definedName>
    <definedName name="RS_N°" comment="Choisir ici :">#REF!</definedName>
  </definedNames>
  <calcPr calcId="145621"/>
</workbook>
</file>

<file path=xl/calcChain.xml><?xml version="1.0" encoding="utf-8"?>
<calcChain xmlns="http://schemas.openxmlformats.org/spreadsheetml/2006/main">
  <c r="O4" i="1" l="1"/>
  <c r="O5" i="1"/>
  <c r="O6" i="1"/>
  <c r="O7" i="1"/>
  <c r="O8" i="1"/>
  <c r="O9" i="1"/>
  <c r="O10" i="1"/>
  <c r="O11" i="1"/>
  <c r="O12" i="1"/>
  <c r="O3" i="1"/>
  <c r="O203" i="1" l="1"/>
  <c r="O202" i="1"/>
  <c r="O201" i="1"/>
  <c r="O200" i="1"/>
  <c r="O199" i="1"/>
  <c r="O198" i="1"/>
  <c r="O197" i="1"/>
  <c r="O196" i="1"/>
  <c r="O195" i="1"/>
  <c r="O194" i="1"/>
  <c r="O193" i="1"/>
  <c r="O192" i="1"/>
  <c r="O191" i="1"/>
  <c r="O190" i="1"/>
  <c r="O189" i="1"/>
  <c r="O188" i="1"/>
  <c r="O187" i="1"/>
  <c r="O186" i="1"/>
  <c r="O185" i="1"/>
  <c r="O184" i="1"/>
  <c r="O183" i="1"/>
  <c r="O182" i="1"/>
  <c r="O181" i="1"/>
  <c r="O180" i="1"/>
  <c r="O179" i="1"/>
  <c r="O178" i="1"/>
  <c r="O177" i="1"/>
  <c r="O176" i="1"/>
  <c r="O175" i="1"/>
  <c r="O174" i="1"/>
  <c r="O173" i="1"/>
  <c r="O172" i="1"/>
  <c r="O171" i="1"/>
  <c r="O169" i="1"/>
  <c r="O168" i="1"/>
  <c r="O167" i="1"/>
  <c r="O166" i="1"/>
  <c r="O165" i="1"/>
  <c r="O164" i="1"/>
  <c r="O163" i="1"/>
  <c r="O162" i="1"/>
  <c r="O161" i="1"/>
  <c r="O160" i="1"/>
  <c r="O159" i="1"/>
  <c r="O158" i="1"/>
  <c r="O157" i="1"/>
  <c r="O156" i="1"/>
  <c r="O155" i="1"/>
  <c r="O154" i="1"/>
  <c r="O153" i="1"/>
  <c r="O152" i="1"/>
  <c r="O151" i="1"/>
  <c r="O150" i="1"/>
  <c r="O149" i="1"/>
  <c r="O148" i="1"/>
  <c r="O147" i="1"/>
  <c r="O145" i="1"/>
  <c r="O144" i="1"/>
  <c r="O143" i="1"/>
  <c r="O142" i="1"/>
  <c r="O141" i="1"/>
  <c r="O140" i="1"/>
  <c r="O139" i="1"/>
  <c r="O138" i="1"/>
  <c r="O137" i="1"/>
  <c r="O136" i="1"/>
  <c r="O135" i="1"/>
  <c r="O134" i="1"/>
  <c r="O133" i="1"/>
  <c r="O132" i="1"/>
  <c r="O131" i="1"/>
  <c r="O130" i="1"/>
  <c r="O129" i="1"/>
  <c r="O128" i="1"/>
  <c r="O127" i="1"/>
  <c r="O126" i="1"/>
  <c r="O125" i="1"/>
  <c r="O124" i="1"/>
  <c r="O123" i="1"/>
  <c r="O122" i="1"/>
  <c r="O121" i="1"/>
  <c r="O120" i="1"/>
  <c r="O119" i="1"/>
  <c r="O118" i="1"/>
  <c r="O117" i="1"/>
  <c r="O116" i="1"/>
  <c r="O115" i="1"/>
  <c r="O114" i="1"/>
  <c r="O113" i="1"/>
  <c r="O111" i="1"/>
  <c r="O110" i="1"/>
  <c r="O109" i="1"/>
  <c r="O108" i="1"/>
  <c r="O107" i="1"/>
  <c r="O106" i="1"/>
  <c r="O105" i="1"/>
  <c r="O104" i="1"/>
  <c r="O103" i="1"/>
  <c r="O102" i="1"/>
  <c r="O101" i="1"/>
  <c r="O100" i="1"/>
  <c r="O99" i="1"/>
  <c r="O98" i="1"/>
  <c r="O97" i="1"/>
  <c r="O96" i="1"/>
  <c r="O95" i="1"/>
  <c r="X94" i="1"/>
  <c r="O94" i="1"/>
  <c r="O93" i="1"/>
  <c r="O92" i="1"/>
  <c r="O91" i="1"/>
  <c r="O90" i="1"/>
  <c r="O89" i="1"/>
  <c r="O88" i="1"/>
  <c r="O87" i="1"/>
  <c r="O86" i="1"/>
  <c r="O85" i="1"/>
  <c r="O84" i="1"/>
  <c r="O83" i="1"/>
  <c r="O112" i="1" s="1"/>
  <c r="AQ9" i="1" s="1"/>
  <c r="O81" i="1"/>
  <c r="O80" i="1"/>
  <c r="O79" i="1"/>
  <c r="O78" i="1"/>
  <c r="O77" i="1"/>
  <c r="O76" i="1"/>
  <c r="O75" i="1"/>
  <c r="O74" i="1"/>
  <c r="O73" i="1"/>
  <c r="O72" i="1"/>
  <c r="O71" i="1"/>
  <c r="O70" i="1"/>
  <c r="O69" i="1"/>
  <c r="O68" i="1"/>
  <c r="O67" i="1"/>
  <c r="O66" i="1"/>
  <c r="AQ7" i="1" s="1"/>
  <c r="O65" i="1"/>
  <c r="O64" i="1"/>
  <c r="O63" i="1"/>
  <c r="O62" i="1"/>
  <c r="O61" i="1"/>
  <c r="O60" i="1"/>
  <c r="O59" i="1"/>
  <c r="O58" i="1"/>
  <c r="O57" i="1"/>
  <c r="O56" i="1"/>
  <c r="O55" i="1"/>
  <c r="O54" i="1"/>
  <c r="O53" i="1"/>
  <c r="AC52" i="1"/>
  <c r="AB52" i="1"/>
  <c r="AA52" i="1"/>
  <c r="Z52" i="1"/>
  <c r="Y52" i="1"/>
  <c r="X52" i="1"/>
  <c r="W52" i="1"/>
  <c r="O52" i="1"/>
  <c r="O51" i="1"/>
  <c r="O50" i="1"/>
  <c r="AQ6" i="1" s="1"/>
  <c r="O49" i="1"/>
  <c r="AJ48" i="1"/>
  <c r="AI48" i="1"/>
  <c r="AH48" i="1"/>
  <c r="AG48" i="1"/>
  <c r="AF48" i="1"/>
  <c r="AE48" i="1"/>
  <c r="AD48" i="1"/>
  <c r="AC48" i="1"/>
  <c r="AB48" i="1"/>
  <c r="AA48" i="1"/>
  <c r="Z48" i="1"/>
  <c r="Y48" i="1"/>
  <c r="X48" i="1"/>
  <c r="W48" i="1"/>
  <c r="O48" i="1"/>
  <c r="AJ47" i="1"/>
  <c r="AI47" i="1"/>
  <c r="AH47" i="1"/>
  <c r="AG47" i="1"/>
  <c r="AF47" i="1"/>
  <c r="AE47" i="1"/>
  <c r="AD47" i="1"/>
  <c r="AC47" i="1"/>
  <c r="AB47" i="1"/>
  <c r="AA47" i="1"/>
  <c r="Z47" i="1"/>
  <c r="Y47" i="1"/>
  <c r="X47" i="1"/>
  <c r="W47" i="1"/>
  <c r="O47" i="1"/>
  <c r="O46" i="1"/>
  <c r="AJ45" i="1"/>
  <c r="AI45" i="1"/>
  <c r="AH45" i="1"/>
  <c r="AG45" i="1"/>
  <c r="AF45" i="1"/>
  <c r="AE45" i="1"/>
  <c r="AD45" i="1"/>
  <c r="AC45" i="1"/>
  <c r="AB45" i="1"/>
  <c r="AA45" i="1"/>
  <c r="Z45" i="1"/>
  <c r="Y45" i="1"/>
  <c r="X45" i="1"/>
  <c r="W45" i="1"/>
  <c r="O45" i="1"/>
  <c r="AJ44" i="1"/>
  <c r="AI44" i="1"/>
  <c r="AH44" i="1"/>
  <c r="AG44" i="1"/>
  <c r="AF44" i="1"/>
  <c r="AE44" i="1"/>
  <c r="AD44" i="1"/>
  <c r="AC44" i="1"/>
  <c r="AB44" i="1"/>
  <c r="AA44" i="1"/>
  <c r="Z44" i="1"/>
  <c r="Y44" i="1"/>
  <c r="X44" i="1"/>
  <c r="W44" i="1"/>
  <c r="O44" i="1"/>
  <c r="AJ43" i="1"/>
  <c r="AI43" i="1"/>
  <c r="AH43" i="1"/>
  <c r="AG43" i="1"/>
  <c r="AF43" i="1"/>
  <c r="AE43" i="1"/>
  <c r="AD43" i="1"/>
  <c r="AC43" i="1"/>
  <c r="AB43" i="1"/>
  <c r="AA43" i="1"/>
  <c r="Z43" i="1"/>
  <c r="Y43" i="1"/>
  <c r="X43" i="1"/>
  <c r="W43" i="1"/>
  <c r="O43" i="1"/>
  <c r="O42" i="1"/>
  <c r="O41" i="1"/>
  <c r="AJ40" i="1"/>
  <c r="AI40" i="1"/>
  <c r="AH40" i="1"/>
  <c r="AG40" i="1"/>
  <c r="AF40" i="1"/>
  <c r="AE40" i="1"/>
  <c r="AD40" i="1"/>
  <c r="AC40" i="1"/>
  <c r="AB40" i="1"/>
  <c r="AA40" i="1"/>
  <c r="Z40" i="1"/>
  <c r="Y40" i="1"/>
  <c r="X40" i="1"/>
  <c r="W40" i="1"/>
  <c r="O40" i="1"/>
  <c r="AJ39" i="1"/>
  <c r="AI39" i="1"/>
  <c r="AH39" i="1"/>
  <c r="AG39" i="1"/>
  <c r="AF39" i="1"/>
  <c r="AE39" i="1"/>
  <c r="AD39" i="1"/>
  <c r="AC39" i="1"/>
  <c r="AB39" i="1"/>
  <c r="AA39" i="1"/>
  <c r="Z39" i="1"/>
  <c r="Y39" i="1"/>
  <c r="X39" i="1"/>
  <c r="W39" i="1"/>
  <c r="O39" i="1"/>
  <c r="O38" i="1"/>
  <c r="AJ37" i="1"/>
  <c r="AI37" i="1"/>
  <c r="AH37" i="1"/>
  <c r="AG37" i="1"/>
  <c r="AF37" i="1"/>
  <c r="AE37" i="1"/>
  <c r="AD37" i="1"/>
  <c r="AC37" i="1"/>
  <c r="AB37" i="1"/>
  <c r="AA37" i="1"/>
  <c r="Z37" i="1"/>
  <c r="Y37" i="1"/>
  <c r="X37" i="1"/>
  <c r="W37" i="1"/>
  <c r="O37" i="1"/>
  <c r="AJ36" i="1"/>
  <c r="AI36" i="1"/>
  <c r="AH36" i="1"/>
  <c r="AG36" i="1"/>
  <c r="AF36" i="1"/>
  <c r="AE36" i="1"/>
  <c r="AD36" i="1"/>
  <c r="AC36" i="1"/>
  <c r="AB36" i="1"/>
  <c r="AA36" i="1"/>
  <c r="Z36" i="1"/>
  <c r="Y36" i="1"/>
  <c r="X36" i="1"/>
  <c r="W36" i="1"/>
  <c r="O36" i="1"/>
  <c r="AJ35" i="1"/>
  <c r="AI35" i="1"/>
  <c r="AH35" i="1"/>
  <c r="AG35" i="1"/>
  <c r="AF35" i="1"/>
  <c r="AE35" i="1"/>
  <c r="AD35" i="1"/>
  <c r="AC35" i="1"/>
  <c r="AB35" i="1"/>
  <c r="AA35" i="1"/>
  <c r="Z35" i="1"/>
  <c r="Y35" i="1"/>
  <c r="X35" i="1"/>
  <c r="W35" i="1"/>
  <c r="O35" i="1"/>
  <c r="O34" i="1"/>
  <c r="AQ5" i="1" s="1"/>
  <c r="O33" i="1"/>
  <c r="AJ32" i="1"/>
  <c r="AI32" i="1"/>
  <c r="AH32" i="1"/>
  <c r="AG32" i="1"/>
  <c r="AF32" i="1"/>
  <c r="AE32" i="1"/>
  <c r="AD32" i="1"/>
  <c r="AC32" i="1"/>
  <c r="AB32" i="1"/>
  <c r="AA32" i="1"/>
  <c r="Z32" i="1"/>
  <c r="Y32" i="1"/>
  <c r="X32" i="1"/>
  <c r="W32" i="1"/>
  <c r="O32" i="1"/>
  <c r="AJ31" i="1"/>
  <c r="AI31" i="1"/>
  <c r="AH31" i="1"/>
  <c r="AG31" i="1"/>
  <c r="AF31" i="1"/>
  <c r="AE31" i="1"/>
  <c r="AD31" i="1"/>
  <c r="AC31" i="1"/>
  <c r="AB31" i="1"/>
  <c r="AA31" i="1"/>
  <c r="Z31" i="1"/>
  <c r="Y31" i="1"/>
  <c r="X31" i="1"/>
  <c r="W31" i="1"/>
  <c r="O31" i="1"/>
  <c r="O30" i="1"/>
  <c r="AJ29" i="1"/>
  <c r="AI29" i="1"/>
  <c r="AH29" i="1"/>
  <c r="AG29" i="1"/>
  <c r="AF29" i="1"/>
  <c r="AE29" i="1"/>
  <c r="AD29" i="1"/>
  <c r="AC29" i="1"/>
  <c r="AB29" i="1"/>
  <c r="AA29" i="1"/>
  <c r="Z29" i="1"/>
  <c r="Y29" i="1"/>
  <c r="X29" i="1"/>
  <c r="W29" i="1"/>
  <c r="O29" i="1"/>
  <c r="AJ28" i="1"/>
  <c r="AI28" i="1"/>
  <c r="AH28" i="1"/>
  <c r="AG28" i="1"/>
  <c r="AF28" i="1"/>
  <c r="AE28" i="1"/>
  <c r="AD28" i="1"/>
  <c r="AC28" i="1"/>
  <c r="AB28" i="1"/>
  <c r="AA28" i="1"/>
  <c r="Z28" i="1"/>
  <c r="Y28" i="1"/>
  <c r="X28" i="1"/>
  <c r="W28" i="1"/>
  <c r="O28" i="1"/>
  <c r="AJ27" i="1"/>
  <c r="AI27" i="1"/>
  <c r="AH27" i="1"/>
  <c r="AG27" i="1"/>
  <c r="AF27" i="1"/>
  <c r="AE27" i="1"/>
  <c r="AD27" i="1"/>
  <c r="AC27" i="1"/>
  <c r="AB27" i="1"/>
  <c r="AA27" i="1"/>
  <c r="Z27" i="1"/>
  <c r="Y27" i="1"/>
  <c r="X27" i="1"/>
  <c r="W27" i="1"/>
  <c r="O27" i="1"/>
  <c r="O26" i="1"/>
  <c r="O25" i="1"/>
  <c r="AJ24" i="1"/>
  <c r="AI24" i="1"/>
  <c r="AH24" i="1"/>
  <c r="AG24" i="1"/>
  <c r="AF24" i="1"/>
  <c r="AE24" i="1"/>
  <c r="AD24" i="1"/>
  <c r="AC24" i="1"/>
  <c r="AB24" i="1"/>
  <c r="AA24" i="1"/>
  <c r="Z24" i="1"/>
  <c r="Y24" i="1"/>
  <c r="X24" i="1"/>
  <c r="W24" i="1"/>
  <c r="O24" i="1"/>
  <c r="AJ23" i="1"/>
  <c r="AI23" i="1"/>
  <c r="AH23" i="1"/>
  <c r="AG23" i="1"/>
  <c r="AF23" i="1"/>
  <c r="AE23" i="1"/>
  <c r="AD23" i="1"/>
  <c r="AC23" i="1"/>
  <c r="AB23" i="1"/>
  <c r="AA23" i="1"/>
  <c r="Z23" i="1"/>
  <c r="Y23" i="1"/>
  <c r="X23" i="1"/>
  <c r="W23" i="1"/>
  <c r="O23" i="1"/>
  <c r="O22" i="1"/>
  <c r="AJ21" i="1"/>
  <c r="AI21" i="1"/>
  <c r="AH21" i="1"/>
  <c r="AG21" i="1"/>
  <c r="AF21" i="1"/>
  <c r="AE21" i="1"/>
  <c r="AD21" i="1"/>
  <c r="AC21" i="1"/>
  <c r="AB21" i="1"/>
  <c r="AA21" i="1"/>
  <c r="Z21" i="1"/>
  <c r="Y21" i="1"/>
  <c r="X21" i="1"/>
  <c r="W21" i="1"/>
  <c r="O21" i="1"/>
  <c r="AJ20" i="1"/>
  <c r="AI20" i="1"/>
  <c r="AH20" i="1"/>
  <c r="AG20" i="1"/>
  <c r="AF20" i="1"/>
  <c r="AE20" i="1"/>
  <c r="AD20" i="1"/>
  <c r="AC20" i="1"/>
  <c r="AB20" i="1"/>
  <c r="AA20" i="1"/>
  <c r="Z20" i="1"/>
  <c r="Y20" i="1"/>
  <c r="X20" i="1"/>
  <c r="W20" i="1"/>
  <c r="O20" i="1"/>
  <c r="AJ19" i="1"/>
  <c r="AI19" i="1"/>
  <c r="AH19" i="1"/>
  <c r="AG19" i="1"/>
  <c r="AF19" i="1"/>
  <c r="AE19" i="1"/>
  <c r="AD19" i="1"/>
  <c r="AC19" i="1"/>
  <c r="AB19" i="1"/>
  <c r="AA19" i="1"/>
  <c r="Z19" i="1"/>
  <c r="Y19" i="1"/>
  <c r="X19" i="1"/>
  <c r="W19" i="1"/>
  <c r="O19" i="1"/>
  <c r="O18" i="1"/>
  <c r="AQ4" i="1" s="1"/>
  <c r="O17" i="1"/>
  <c r="AJ16" i="1"/>
  <c r="AI16" i="1"/>
  <c r="AH16" i="1"/>
  <c r="AG16" i="1"/>
  <c r="AF16" i="1"/>
  <c r="AE16" i="1"/>
  <c r="AD16" i="1"/>
  <c r="AC16" i="1"/>
  <c r="AB16" i="1"/>
  <c r="AA16" i="1"/>
  <c r="Z16" i="1"/>
  <c r="Y16" i="1"/>
  <c r="X16" i="1"/>
  <c r="W16" i="1"/>
  <c r="O16" i="1"/>
  <c r="AJ15" i="1"/>
  <c r="AI15" i="1"/>
  <c r="AH15" i="1"/>
  <c r="AG15" i="1"/>
  <c r="AF15" i="1"/>
  <c r="AE15" i="1"/>
  <c r="AD15" i="1"/>
  <c r="AC15" i="1"/>
  <c r="AB15" i="1"/>
  <c r="AA15" i="1"/>
  <c r="Z15" i="1"/>
  <c r="Y15" i="1"/>
  <c r="X15" i="1"/>
  <c r="W15" i="1"/>
  <c r="O15" i="1"/>
  <c r="O14" i="1"/>
  <c r="AJ13" i="1"/>
  <c r="AI13" i="1"/>
  <c r="AH13" i="1"/>
  <c r="AG13" i="1"/>
  <c r="AF13" i="1"/>
  <c r="AE13" i="1"/>
  <c r="AD13" i="1"/>
  <c r="AC13" i="1"/>
  <c r="AB13" i="1"/>
  <c r="AA13" i="1"/>
  <c r="Z13" i="1"/>
  <c r="Y13" i="1"/>
  <c r="X13" i="1"/>
  <c r="W13" i="1"/>
  <c r="O13" i="1"/>
  <c r="AJ12" i="1"/>
  <c r="AI12" i="1"/>
  <c r="AH12" i="1"/>
  <c r="AG12" i="1"/>
  <c r="AF12" i="1"/>
  <c r="AE12" i="1"/>
  <c r="AD12" i="1"/>
  <c r="AC12" i="1"/>
  <c r="AB12" i="1"/>
  <c r="AA12" i="1"/>
  <c r="Z12" i="1"/>
  <c r="Y12" i="1"/>
  <c r="X12" i="1"/>
  <c r="W12" i="1"/>
  <c r="AJ11" i="1"/>
  <c r="AI11" i="1"/>
  <c r="AH11" i="1"/>
  <c r="AG11" i="1"/>
  <c r="AF11" i="1"/>
  <c r="AE11" i="1"/>
  <c r="AD11" i="1"/>
  <c r="AC11" i="1"/>
  <c r="AB11" i="1"/>
  <c r="AA11" i="1"/>
  <c r="Z11" i="1"/>
  <c r="Y11" i="1"/>
  <c r="X11" i="1"/>
  <c r="W11" i="1"/>
  <c r="O82" i="1" l="1"/>
  <c r="AQ8" i="1" s="1"/>
  <c r="O146" i="1"/>
  <c r="AQ10" i="1" s="1"/>
  <c r="O204" i="1"/>
  <c r="O205" i="1" s="1"/>
  <c r="AQ13" i="1" s="1"/>
  <c r="O170" i="1"/>
  <c r="AQ11" i="1" s="1"/>
  <c r="AQ12" i="1" l="1"/>
</calcChain>
</file>

<file path=xl/sharedStrings.xml><?xml version="1.0" encoding="utf-8"?>
<sst xmlns="http://schemas.openxmlformats.org/spreadsheetml/2006/main" count="321" uniqueCount="253">
  <si>
    <t xml:space="preserve">MOBILIERS 
</t>
  </si>
  <si>
    <t xml:space="preserve">BQ 100
</t>
  </si>
  <si>
    <t>BQ 150</t>
  </si>
  <si>
    <t>COUT TOTAL
(Inclut Transport +PLV)</t>
  </si>
  <si>
    <t>2 SEMAINES</t>
  </si>
  <si>
    <t>3 SEMAINES</t>
  </si>
  <si>
    <t>4 SEMAINES</t>
  </si>
  <si>
    <t>5 SEMAINES</t>
  </si>
  <si>
    <t>6 SEMAINES</t>
  </si>
  <si>
    <t>7 SEMAINES</t>
  </si>
  <si>
    <t>8 SEMAINES</t>
  </si>
  <si>
    <t>9 SEMAINES</t>
  </si>
  <si>
    <t>10 SEMAINES</t>
  </si>
  <si>
    <t>11 SEMAINES</t>
  </si>
  <si>
    <t>12 SEMAINES</t>
  </si>
  <si>
    <t>16 SEMAINES</t>
  </si>
  <si>
    <t>20 SEMAINES</t>
  </si>
  <si>
    <t>24 SEMAINES</t>
  </si>
  <si>
    <t>28 SEMAINES</t>
  </si>
  <si>
    <t>32 SEMAINES</t>
  </si>
  <si>
    <t>Nombre 
de Chillers</t>
  </si>
  <si>
    <t>Nombre de Semaines</t>
  </si>
  <si>
    <t>Nombre de Chillers</t>
  </si>
  <si>
    <t>(CRF MKT) CARREFOUR MARKET ELANCOURT</t>
  </si>
  <si>
    <t>Cout d'un VLS 130</t>
  </si>
  <si>
    <t>COUT TOTAL</t>
  </si>
  <si>
    <t>(CRF MKT) CARREFOUR MARKET MAULETTE</t>
  </si>
  <si>
    <t>Cout d'un BLS 150</t>
  </si>
  <si>
    <t>AC 212B</t>
  </si>
  <si>
    <t>(CRF MKT) CARREFOUR MARKET MARLY LE ROI</t>
  </si>
  <si>
    <t>Cout d'un VLS 70</t>
  </si>
  <si>
    <t>DC 211</t>
  </si>
  <si>
    <t>(CRF MKT) CARREFOUR MARKET VILLIERS SAINT FREDERIC</t>
  </si>
  <si>
    <t>Cout d'un VOU 90</t>
  </si>
  <si>
    <t>DC 212</t>
  </si>
  <si>
    <t>(ITM) INTERMARCHÉ SUPER JOUARS PONTCHARTRAIN</t>
  </si>
  <si>
    <t>Cout d'un VLS 50</t>
  </si>
  <si>
    <t>DC 213</t>
  </si>
  <si>
    <t>ITM LA VERRIERE</t>
  </si>
  <si>
    <t>Cout d'un BQ 100</t>
  </si>
  <si>
    <t>DC 214</t>
  </si>
  <si>
    <t>(ATAC) SIMPLY MARKET MAREIL MARLY</t>
  </si>
  <si>
    <t>RS 211</t>
  </si>
  <si>
    <t>(ATAC) SIMPLY MARKET ORGERUS</t>
  </si>
  <si>
    <t>RS 212</t>
  </si>
  <si>
    <t>(ATAC) SIMPLY MARKET LE PERRAY EN YVELINES</t>
  </si>
  <si>
    <t>RS 213</t>
  </si>
  <si>
    <t>(ATAC) SIMPLY MARKET LA QUEUE LES YVELINES</t>
  </si>
  <si>
    <t>RS 214</t>
  </si>
  <si>
    <t>(ATAC) SIMPLY MARKET PLAISIR</t>
  </si>
  <si>
    <t>CVR</t>
  </si>
  <si>
    <t>(SIMPLY MKT) SIMPLY MKT RAMBOUILLET</t>
  </si>
  <si>
    <t>(MONOP) MONOPRIX LE PECQ</t>
  </si>
  <si>
    <t>(MONOP) MONOPRIX SAINT CYR L'ECOLE</t>
  </si>
  <si>
    <t>(MONOP) MONOPRIX LE VESINET</t>
  </si>
  <si>
    <t>BUDGET TOTAL AC212B</t>
  </si>
  <si>
    <t>(SU NAT) SUPER U ETREPAGNY</t>
  </si>
  <si>
    <t>COOP BIHOREL</t>
  </si>
  <si>
    <t>(ITM) INTERMARCHÉ SUPER GASNY</t>
  </si>
  <si>
    <t>ITM BOOS</t>
  </si>
  <si>
    <t>(ITM) INTERMARCHE GRAND COURONNE</t>
  </si>
  <si>
    <t>ITM ISNEAUVILLE</t>
  </si>
  <si>
    <t>ITM SOTTEVILLE LES ROUEN</t>
  </si>
  <si>
    <t>ITM TOTES</t>
  </si>
  <si>
    <t>ITM YVETOT</t>
  </si>
  <si>
    <t>CRF MKT SOTTEVILLE LES ROUEN</t>
  </si>
  <si>
    <t>CRF MKT PAVILLY</t>
  </si>
  <si>
    <t>CRF MKT DUCLAIR</t>
  </si>
  <si>
    <t>CRF MKT LE MESNIL ESNARD</t>
  </si>
  <si>
    <t>CRF MKT BOIS GUILLAUME CENTRE COMMERCIAL DES BOCQUETS</t>
  </si>
  <si>
    <t>MONOP ROUEN</t>
  </si>
  <si>
    <t>BUDGET TOTAL DC211</t>
  </si>
  <si>
    <t>(ITM) INTERMARCHÉ SUPER BREVAL</t>
  </si>
  <si>
    <t>(ITM) INTERMARCHÉ SUPER FRENEUSE</t>
  </si>
  <si>
    <t>(ITM) INTERMARCHÉ SUPER MANTES LA JOLIE</t>
  </si>
  <si>
    <t>(CASI) HYPER CASINO HARDRICOURT</t>
  </si>
  <si>
    <t>(CASI) CASINO HOUILLES</t>
  </si>
  <si>
    <t>(CASI) CASINO CARRIERES SUR SEINE</t>
  </si>
  <si>
    <t>(MONOP) MONOPRIX POISSY ROBESPIERRE</t>
  </si>
  <si>
    <t>(CRF MKT) CARREFOUR MARKET GARGENVILLE</t>
  </si>
  <si>
    <t>(CRF MKT) CARREFOUR MARKET MANTES LA JOLIE</t>
  </si>
  <si>
    <t>(CRF MKT) CARREFOUR MARKET MEZIERES SUR SEINE</t>
  </si>
  <si>
    <t>(CRF MKT) CARREFOUR MARKET MONTESSON</t>
  </si>
  <si>
    <t>(SU NAT) U EXPRESS LE MESNIL LE ROI</t>
  </si>
  <si>
    <t>(ATAC) SIMPLY MARKET TESSANCOURT SUR AUBETTE</t>
  </si>
  <si>
    <t>(ATAC) SIMPLY MARKET TRIEL SUR SEINE</t>
  </si>
  <si>
    <t>(ATAC) SIMPLY MARKET VERNEUIL SUR SEINE LE MAUPAS</t>
  </si>
  <si>
    <t>BUDGET TOTAL DC212</t>
  </si>
  <si>
    <t>(ITM) INTERMARCHÉ SUPER EVREUX 14 JUILLET</t>
  </si>
  <si>
    <t>(ITM) INTERMARCHÉ SUPER EVREUX NÉTREVILLE</t>
  </si>
  <si>
    <t>TRANSPORT/PLV</t>
  </si>
  <si>
    <t>(ITM) INTERMARCHÉ HYPER VERNEUIL SUR AVRE</t>
  </si>
  <si>
    <t>(ITM) INTERMARCHÉ SUPER BOLBEC</t>
  </si>
  <si>
    <t>(ITM) INTERMARCHÉ SUPER CRIQUETOT L'ESNEVAL</t>
  </si>
  <si>
    <t>(SU NAT) SUPER U EVREUX</t>
  </si>
  <si>
    <t>(CRF MKT) CARREFOUR MARKET LE HAVRE LA VALLÉE</t>
  </si>
  <si>
    <t>(CRF MKT) MARKET PONT AUDEMER EUROPE</t>
  </si>
  <si>
    <t>(CRF MKT) CARREFOUR MARKET SAUSSAY</t>
  </si>
  <si>
    <t>(CRF MKT) CARREFOUR MARKET EPOUVILLE</t>
  </si>
  <si>
    <t>(CRF MKT) CARREFOUR MARKET GODERVILLE</t>
  </si>
  <si>
    <t>(CRF MKT) CARREFOUR MARKET NOTRE DAME DE GRAVENCHON</t>
  </si>
  <si>
    <t>(CRF MKT) CARREFOUR MARKET SAINTE ADRESSE</t>
  </si>
  <si>
    <t>(ATAC) SIMPLY MARKET LE BOSC ROGER EN ROUMOIS</t>
  </si>
  <si>
    <t>(MONOP) MONOPRIX LE HAVRE</t>
  </si>
  <si>
    <t>BUDGET TOTAL DC213</t>
  </si>
  <si>
    <t>(CRF MKT) CARREFOUR MARKET BRETTEVILLE SUR ODON</t>
  </si>
  <si>
    <t>(CRF MKT) CARREFOUR MARKET CABOURG</t>
  </si>
  <si>
    <t>(CRF MKT) CARREFOUR MARKET DEAUVILLE</t>
  </si>
  <si>
    <t>(CRF MKT) CARREFOUR MARKET TOURGEVILLE</t>
  </si>
  <si>
    <t>(SU NAT) SUPER U IFS</t>
  </si>
  <si>
    <t>(SU NAT) SUPER U SAINT CONTEST</t>
  </si>
  <si>
    <t>(SU NAT) SYSTEME U THURY HARCOURT</t>
  </si>
  <si>
    <t>(SU NAT) SUPER U COLOMBELLES</t>
  </si>
  <si>
    <t>(CASI) HYPER CASINO SAINT PIERRE SUR DIVES</t>
  </si>
  <si>
    <t>(ATAC) SIMPLY MARKET COLLEVILLE MONTGOMERY</t>
  </si>
  <si>
    <t>(ITM) INTERMARCHÉ SUPER CONDE SUR NOIREAU</t>
  </si>
  <si>
    <t>(ITM) INTERMARCHÉ SUPER DIVES SUR MER</t>
  </si>
  <si>
    <t>(ITM) INTERMARCHÉ SUPER EVRECY</t>
  </si>
  <si>
    <t>(ITM) INTERMARCHÉ SUPER LIVAROT</t>
  </si>
  <si>
    <t>(ITM) INTERMARCHÉ SUPER LOUVIGNY</t>
  </si>
  <si>
    <t>BUDGET TOTAL DC 214</t>
  </si>
  <si>
    <t>AUCH DIEPPE</t>
  </si>
  <si>
    <t>(CRF) CARREFOUR BARENTIN</t>
  </si>
  <si>
    <t>(CRF) CARREFOUR FECAMP</t>
  </si>
  <si>
    <t>CRF MONT SAINT AIGNAN</t>
  </si>
  <si>
    <t>(CRF) CARREFOUR TOURVILLE LA RIVIERE</t>
  </si>
  <si>
    <t>(CRF) CARREFOUR VERNON</t>
  </si>
  <si>
    <t>(HU NAT) HYPER U LE GRAND QUEVILLY</t>
  </si>
  <si>
    <t>(SU NAT) SUPER U FRANQUEVILLE SAINT PIERRE ROUTE DE PARIS</t>
  </si>
  <si>
    <t>(SU NAT) SUPER U MAROMME</t>
  </si>
  <si>
    <t>(SU NAT) SUPER U IGOVILLE</t>
  </si>
  <si>
    <t>(ITM) INTERMARCHÉ HYPER LOUVIERS BECQUET</t>
  </si>
  <si>
    <t>(ITM) INTERMARCHÉ SUPER AUBEVOYE</t>
  </si>
  <si>
    <t>(ITM) INTERMARCHÉ HYPER ROUEN SAINT MARC</t>
  </si>
  <si>
    <t>(ITM) INTERMARCHÉ HYPER SAINT MARCEL</t>
  </si>
  <si>
    <t>(ITM) INTERMARCHÉ SUPER DARNETAL</t>
  </si>
  <si>
    <t>(ITM) INTERMARCHÉ SUPER ROUXMESNIL BOUTEILLES</t>
  </si>
  <si>
    <t>(ITM) INTERMARCHÉ SUPER SAINT NICOLAS D'ALIERMONT</t>
  </si>
  <si>
    <t>(CL) CENTRE LECLERC CANTELEU BAPEAUME</t>
  </si>
  <si>
    <t>(CL) CENTRE LECLERC INCARVILLE</t>
  </si>
  <si>
    <t>(CL) CENTRE LECLERC ROUEN SAINT SEVER</t>
  </si>
  <si>
    <t>(CL) CENTRE LECLERC SAINT ETIENNE DU ROUVRAY</t>
  </si>
  <si>
    <t>(CL) CENTRE LECLERC SAINT LEONARD</t>
  </si>
  <si>
    <t>(CL) CENTRE LECLERC SAINT VALERY EN CAUX</t>
  </si>
  <si>
    <t>(CL) CENTRE LECLERC VERNON</t>
  </si>
  <si>
    <t>(CL) CENTRE LECLERC YVETOT</t>
  </si>
  <si>
    <t>(CL) CENTRE LECLERC MARTIN EGLISE</t>
  </si>
  <si>
    <t>(CL) CENTRE LECLERC LE HOULME</t>
  </si>
  <si>
    <t>(ATAC) SIMPLY MARKET GAILLON</t>
  </si>
  <si>
    <t>(ATAC) SIMPLY MARKET VAL DE REUIL</t>
  </si>
  <si>
    <t>BUDGET TOTAL RS 211</t>
  </si>
  <si>
    <t>(AUCH) AUCHAN BUCHELAY</t>
  </si>
  <si>
    <t>(AUCH) AUCHAN PLAISIR</t>
  </si>
  <si>
    <t>(AUCH) AUCHAN MAUREPAS</t>
  </si>
  <si>
    <t>(CRF) CARREFOUR CHAMBOURCY</t>
  </si>
  <si>
    <t>(CRF) CARREFOUR FLINS SUR SEINE</t>
  </si>
  <si>
    <t>(CRF) CARREFOUR MONTESSON</t>
  </si>
  <si>
    <t>(CRF) CARREFOUR LIMAY</t>
  </si>
  <si>
    <t>(CRF) CARREFOUR MONTIGNY LE BRETONNEUX SAINT QUENTIN EN YVELINES</t>
  </si>
  <si>
    <t>(CRF) CARREFOUR RAMBOUILLET</t>
  </si>
  <si>
    <t>(CRF) CARREFOUR SARTROUVILLE</t>
  </si>
  <si>
    <t>(CL) CENTRE LECLERC ACHERES</t>
  </si>
  <si>
    <t>(CL) CENTRE LECLERC BOIS D'ARCY</t>
  </si>
  <si>
    <t>(CL) CENTRE LECLERC CARRIERES SOUS POISSY ROUTE D'ANDRÉSY</t>
  </si>
  <si>
    <t>(CL) CENTRE LECLERC CARRIERES SOUS POISSY SAINT LOUIS</t>
  </si>
  <si>
    <t>(CL) CENTRE LECLERC HOUILLES</t>
  </si>
  <si>
    <t>(CL) CENTRE LECLERC RAMBOUILLET</t>
  </si>
  <si>
    <t>(SU NAT) SUPER U FONTENAY LE FLEURY</t>
  </si>
  <si>
    <t>(SU NAT) SUPER U JUZIERS</t>
  </si>
  <si>
    <t>(SU NAT) SUPER U LE PORT MARLY</t>
  </si>
  <si>
    <t>(SU NAT) SUPER U CHATOU MAURICE BERTEAUX</t>
  </si>
  <si>
    <t>(SU NAT) SUPER U NOISY LE ROI</t>
  </si>
  <si>
    <t>(CRF MKT) CARREFOUR MARKET SAINT GERMAIN EN LAYE</t>
  </si>
  <si>
    <t>(CRF MKT) CARREFOUR MARKET VERNOUILLET</t>
  </si>
  <si>
    <t>(CRF MKT) CARREFOUR MARKET VILLEPREUX</t>
  </si>
  <si>
    <t>(CRF MKT) CARREFOUR MARKET CROISSY SUR SEINE</t>
  </si>
  <si>
    <t>(ATAC) SIMPLY MARKET HOUILLES</t>
  </si>
  <si>
    <t>(ATAC) SIMPLY MARKET SAINT GERMAIN EN LAYE</t>
  </si>
  <si>
    <t>(ATAC) SIMPLY MARKET SARTROUVILLE</t>
  </si>
  <si>
    <t>(CASI) CASINO MAISONS LAFFITTE</t>
  </si>
  <si>
    <t>(ITM) INTERMARCHÉ SUPER MAULETTE</t>
  </si>
  <si>
    <t>(ITM) INTERMARCHÉ SUPER ORGEVAL</t>
  </si>
  <si>
    <t>(ITM) INTERMARCHÉ EXPRESS HOUILLES</t>
  </si>
  <si>
    <t>(MONOP) MONOPRIX SAINT GERMAIN EN LAYE POLOGNE</t>
  </si>
  <si>
    <t>BUDGET TOTAL RS 212</t>
  </si>
  <si>
    <t>(AUCH) AUCHAN MONTIVILLIERS</t>
  </si>
  <si>
    <t>(AUCH) AUCHAN LE HAVRE</t>
  </si>
  <si>
    <t>(CRF) CARREFOUR GRUCHET LE VALASSE</t>
  </si>
  <si>
    <t>(CRF) CARREFOUR GUICHAINVILLE</t>
  </si>
  <si>
    <t>(CORA) CORA DREUX</t>
  </si>
  <si>
    <t>(CORA) CORA EVREUX</t>
  </si>
  <si>
    <t>(CL) CENTRE LECLERC HONFLEUR</t>
  </si>
  <si>
    <t>(CL) CENTRE LECLERC GONFREVILLE L'ORCHER</t>
  </si>
  <si>
    <t>(CL) CENTRE LECLERC LE NEUBOURG</t>
  </si>
  <si>
    <t>(CL) CENTRE LECLERC MENNEVAL</t>
  </si>
  <si>
    <t>(CL) CENTRE LECLERC NORMANVILLE</t>
  </si>
  <si>
    <t>(CL) CENTRE LECLERC SAINT PIERRE LES ELBEUF</t>
  </si>
  <si>
    <t>(CL) CENTRE LECLERC LE HAVRE</t>
  </si>
  <si>
    <t>(CL) CENTRE LECLERC SAINT SULPICE SUR RISLE</t>
  </si>
  <si>
    <t>(CL) CENTRE LECLERC ANET</t>
  </si>
  <si>
    <t>(CL) CENTRE LECLERC DREUX</t>
  </si>
  <si>
    <t>(CL) CENTRE LECLERC SAINT LUBIN DES JONCHERETS</t>
  </si>
  <si>
    <t>(HU NAT) HYPER U VERNOUILLET</t>
  </si>
  <si>
    <t>(SU NAT) SUPER U LE HAVRE APLEMONT</t>
  </si>
  <si>
    <t>(SU NAT) SUPER U SAINT ROMAIN DE COLBOSC</t>
  </si>
  <si>
    <t>(ITM) INTERMARCHÉ HYPER BERNAY BERNARD GOMBERT</t>
  </si>
  <si>
    <t>(ITM) INTERMARCHÉ HYPER PONT AUDEMER</t>
  </si>
  <si>
    <t>(ITM) INTERMARCHÉ HYPER L'AIGLE</t>
  </si>
  <si>
    <t>BUDGET TOTAL RS 213</t>
  </si>
  <si>
    <t>(CRF) CARREFOUR BAYEUX</t>
  </si>
  <si>
    <t>(CRF) CARREFOUR CAEN CÔTE DE NACRE</t>
  </si>
  <si>
    <t>(CRF) CARREFOUR MONDEVILLE</t>
  </si>
  <si>
    <t>(CRF) CARREFOUR SAINT GEORGES DES GROSEILLERS</t>
  </si>
  <si>
    <t>(CRF) CARREFOUR HEROUVILLE SAINT CLAIR</t>
  </si>
  <si>
    <t>(CL) CENTRE LECLERC ARGENCES</t>
  </si>
  <si>
    <t>(CL) CENTRE LECLERC BAYEUX</t>
  </si>
  <si>
    <t>(CL) CENTRE LECLERC CAEN</t>
  </si>
  <si>
    <t>(CL) CENTRE LECLERC FALAISE</t>
  </si>
  <si>
    <t>(CL) CENTRE LECLERC IFS</t>
  </si>
  <si>
    <t>(CL) CENTRE LECLERC LISIEUX</t>
  </si>
  <si>
    <t>(CL) CENTRE LECLERC LA FERTE MACE</t>
  </si>
  <si>
    <t>(CL) CENTRE LECLERC TOUQUES</t>
  </si>
  <si>
    <t>(CL) CENTRE LECLERC ARGENTAN</t>
  </si>
  <si>
    <t>(CL) CENTRE LECLERC FLERS</t>
  </si>
  <si>
    <t>(CORA) CORA ROTS</t>
  </si>
  <si>
    <t>(CRF MKT) CARREFOUR MARKET COURSEULLES SUR MER</t>
  </si>
  <si>
    <t>(CRF MKT) CARREFOUR MARKET SAINT MARTIN DE FONTENAY</t>
  </si>
  <si>
    <t>(CRF MKT) CARREFOUR MARKET OUISTREHAM</t>
  </si>
  <si>
    <t>(CRF MKT) CARREFOUR MARKET VILLERS BOCAGE (14)</t>
  </si>
  <si>
    <t>(CRF MKT) CARREFOUR MARKET FALAISE GEORGES CLÉMENCEAU</t>
  </si>
  <si>
    <t>(SU NAT) SUPER U HEROUVILLE SAINT CLAIR</t>
  </si>
  <si>
    <t>(SU NAT) SUPER U CAEN BEAULIEU</t>
  </si>
  <si>
    <t>(HU NAT) HYPER U DIVES SUR MER</t>
  </si>
  <si>
    <t>(HU NAT) HYPER U DOUVRES LA DELIVRANDE</t>
  </si>
  <si>
    <t>(SU NAT) SUPER U TROARN</t>
  </si>
  <si>
    <t>(HU NAT) HYPER U TOUQUES</t>
  </si>
  <si>
    <t>(ITM) INTERMARCHÉ HYPER FLERS</t>
  </si>
  <si>
    <t>(ITM) INTERMARCHÉ HYPER ARGENTAN</t>
  </si>
  <si>
    <t>(ITM) INTERMARCHÉ SUPER CAEN GUYNEMER</t>
  </si>
  <si>
    <t>(ITM) INTERMARCHÉ SUPER PONT L'EVEQUE</t>
  </si>
  <si>
    <t>(ITM) INTERMARCHÉ HYPER LISIEUX</t>
  </si>
  <si>
    <t>(MONOP) MONOPRIX CAEN MARÉCHAL LECLERC</t>
  </si>
  <si>
    <t>BUDGET TOTAL RS 214 2016</t>
  </si>
  <si>
    <t>BUDGET TOTAL CVR 210</t>
  </si>
  <si>
    <t xml:space="preserve">VLS 130
</t>
  </si>
  <si>
    <t xml:space="preserve">BLS 150                
</t>
  </si>
  <si>
    <t xml:space="preserve">  VLS 70                 
</t>
  </si>
  <si>
    <t xml:space="preserve">VOU 90
</t>
  </si>
  <si>
    <t xml:space="preserve">VLS 50
</t>
  </si>
  <si>
    <t>formule complète pour 5 lignes/8 de cout</t>
  </si>
  <si>
    <t>à étirer</t>
  </si>
  <si>
    <t>avec modif si Nbre Chillers = 0</t>
  </si>
  <si>
    <t>attention : la cellule V52 doit rester vide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</si>
</sst>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6" formatCode="#,##0\ &quot;€&quot;;[Red]\-#,##0\ &quot;€&quot;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,##0_ ;\-#,##0\ "/>
    <numFmt numFmtId="165" formatCode="_-* #,##0\ _€_-;\-* #,##0\ _€_-;_-* &quot;-&quot;??\ _€_-;_-@_-"/>
    <numFmt numFmtId="166" formatCode="#,##0\ &quot;€&quot;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color theme="0"/>
      <name val="Calibri"/>
      <family val="2"/>
    </font>
    <font>
      <sz val="11"/>
      <name val="Times New Roman"/>
      <family val="1"/>
    </font>
    <font>
      <b/>
      <sz val="18"/>
      <name val="Arial"/>
      <family val="2"/>
    </font>
    <font>
      <b/>
      <sz val="18"/>
      <color theme="1"/>
      <name val="Arial"/>
      <family val="2"/>
    </font>
    <font>
      <b/>
      <sz val="8"/>
      <color rgb="FF000000"/>
      <name val="Tahoma"/>
      <family val="2"/>
    </font>
    <font>
      <sz val="8"/>
      <color rgb="FF000000"/>
      <name val="Tahoma"/>
      <family val="2"/>
    </font>
    <font>
      <sz val="11"/>
      <name val="Calibri"/>
      <family val="2"/>
    </font>
    <font>
      <sz val="10"/>
      <name val="Arial"/>
      <family val="2"/>
    </font>
    <font>
      <sz val="8"/>
      <name val="Arial"/>
      <family val="2"/>
    </font>
    <font>
      <sz val="18"/>
      <color theme="3"/>
      <name val="Cambria"/>
      <family val="2"/>
      <scheme val="major"/>
    </font>
    <font>
      <b/>
      <sz val="12"/>
      <name val="Calibri"/>
      <family val="2"/>
    </font>
    <font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rgb="FFC1D6EA"/>
      </patternFill>
    </fill>
    <fill>
      <patternFill patternType="solid">
        <fgColor theme="0"/>
        <bgColor rgb="FFDFDFDF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</fills>
  <borders count="3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rgb="FFA2C4E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rgb="FFA2C4E0"/>
      </bottom>
      <diagonal/>
    </border>
    <border>
      <left/>
      <right/>
      <top style="medium">
        <color indexed="64"/>
      </top>
      <bottom style="thin">
        <color rgb="FFA2C4E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rgb="FFA2C4E0"/>
      </top>
      <bottom/>
      <diagonal/>
    </border>
    <border>
      <left style="medium">
        <color indexed="64"/>
      </left>
      <right/>
      <top style="thin">
        <color rgb="FFA2C4E0"/>
      </top>
      <bottom style="thin">
        <color rgb="FFA2C4E0"/>
      </bottom>
      <diagonal/>
    </border>
    <border>
      <left style="medium">
        <color indexed="64"/>
      </left>
      <right style="medium">
        <color indexed="64"/>
      </right>
      <top style="thin">
        <color rgb="FFA2C4E0"/>
      </top>
      <bottom style="thin">
        <color rgb="FFA2C4E0"/>
      </bottom>
      <diagonal/>
    </border>
    <border>
      <left/>
      <right/>
      <top style="thin">
        <color rgb="FFA2C4E0"/>
      </top>
      <bottom style="thin">
        <color rgb="FFA2C4E0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rgb="FFA2C4E0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rgb="FFA2C4E0"/>
      </top>
      <bottom style="medium">
        <color indexed="64"/>
      </bottom>
      <diagonal/>
    </border>
    <border>
      <left/>
      <right/>
      <top style="thin">
        <color rgb="FFA2C4E0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thin">
        <color rgb="FFA2C4E0"/>
      </bottom>
      <diagonal/>
    </border>
    <border>
      <left style="thin">
        <color rgb="FFA2C4E0"/>
      </left>
      <right/>
      <top/>
      <bottom/>
      <diagonal/>
    </border>
    <border>
      <left style="medium">
        <color indexed="64"/>
      </left>
      <right/>
      <top/>
      <bottom style="thin">
        <color rgb="FFA2C4E0"/>
      </bottom>
      <diagonal/>
    </border>
    <border>
      <left style="medium">
        <color indexed="64"/>
      </left>
      <right style="medium">
        <color indexed="64"/>
      </right>
      <top/>
      <bottom style="thin">
        <color rgb="FFA2C4E0"/>
      </bottom>
      <diagonal/>
    </border>
    <border>
      <left style="thin">
        <color rgb="FFA2C4E0"/>
      </left>
      <right/>
      <top style="thin">
        <color rgb="FFA2C4E0"/>
      </top>
      <bottom/>
      <diagonal/>
    </border>
    <border>
      <left/>
      <right/>
      <top style="thin">
        <color rgb="FFA2C4E0"/>
      </top>
      <bottom/>
      <diagonal/>
    </border>
    <border>
      <left style="medium">
        <color indexed="64"/>
      </left>
      <right style="medium">
        <color indexed="64"/>
      </right>
      <top style="thin">
        <color rgb="FFA2C4E0"/>
      </top>
      <bottom/>
      <diagonal/>
    </border>
    <border>
      <left style="thin">
        <color rgb="FFA2C4E0"/>
      </left>
      <right/>
      <top style="thin">
        <color rgb="FFA2C4E0"/>
      </top>
      <bottom style="thin">
        <color rgb="FFA2C4E0"/>
      </bottom>
      <diagonal/>
    </border>
  </borders>
  <cellStyleXfs count="17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4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10" fillId="0" borderId="0"/>
    <xf numFmtId="0" fontId="11" fillId="0" borderId="0"/>
    <xf numFmtId="0" fontId="10" fillId="0" borderId="0"/>
    <xf numFmtId="0" fontId="10" fillId="0" borderId="0"/>
    <xf numFmtId="0" fontId="12" fillId="0" borderId="0" applyNumberFormat="0" applyFill="0" applyBorder="0" applyAlignment="0" applyProtection="0"/>
  </cellStyleXfs>
  <cellXfs count="142">
    <xf numFmtId="0" fontId="0" fillId="0" borderId="0" xfId="0"/>
    <xf numFmtId="0" fontId="0" fillId="0" borderId="0" xfId="0" applyAlignment="1">
      <alignment wrapText="1"/>
    </xf>
    <xf numFmtId="0" fontId="0" fillId="0" borderId="6" xfId="0" applyBorder="1" applyAlignment="1">
      <alignment horizontal="center"/>
    </xf>
    <xf numFmtId="166" fontId="0" fillId="0" borderId="11" xfId="0" applyNumberFormat="1" applyBorder="1" applyAlignment="1">
      <alignment horizontal="center"/>
    </xf>
    <xf numFmtId="166" fontId="0" fillId="2" borderId="11" xfId="0" applyNumberFormat="1" applyFill="1" applyBorder="1" applyAlignment="1">
      <alignment horizontal="center"/>
    </xf>
    <xf numFmtId="166" fontId="0" fillId="0" borderId="1" xfId="0" applyNumberFormat="1" applyBorder="1" applyAlignment="1">
      <alignment horizontal="center" vertical="center"/>
    </xf>
    <xf numFmtId="166" fontId="0" fillId="0" borderId="7" xfId="0" applyNumberFormat="1" applyBorder="1" applyAlignment="1">
      <alignment horizontal="center" vertical="center"/>
    </xf>
    <xf numFmtId="166" fontId="0" fillId="0" borderId="0" xfId="0" applyNumberFormat="1" applyBorder="1" applyAlignment="1">
      <alignment horizontal="center" vertical="center"/>
    </xf>
    <xf numFmtId="0" fontId="0" fillId="0" borderId="4" xfId="0" applyBorder="1" applyAlignment="1">
      <alignment horizontal="center"/>
    </xf>
    <xf numFmtId="166" fontId="0" fillId="0" borderId="16" xfId="0" applyNumberFormat="1" applyBorder="1" applyAlignment="1">
      <alignment horizontal="center" vertical="center"/>
    </xf>
    <xf numFmtId="166" fontId="0" fillId="0" borderId="17" xfId="0" applyNumberFormat="1" applyBorder="1" applyAlignment="1">
      <alignment horizontal="center" vertical="center"/>
    </xf>
    <xf numFmtId="0" fontId="0" fillId="2" borderId="11" xfId="0" applyFill="1" applyBorder="1"/>
    <xf numFmtId="44" fontId="0" fillId="2" borderId="11" xfId="2" applyFont="1" applyFill="1" applyBorder="1"/>
    <xf numFmtId="0" fontId="0" fillId="0" borderId="18" xfId="0" applyBorder="1" applyAlignment="1">
      <alignment horizontal="center"/>
    </xf>
    <xf numFmtId="166" fontId="0" fillId="0" borderId="19" xfId="0" applyNumberFormat="1" applyBorder="1" applyAlignment="1">
      <alignment horizontal="center" vertical="center"/>
    </xf>
    <xf numFmtId="166" fontId="0" fillId="0" borderId="20" xfId="0" applyNumberFormat="1" applyBorder="1" applyAlignment="1">
      <alignment horizontal="center" vertical="center"/>
    </xf>
    <xf numFmtId="44" fontId="0" fillId="2" borderId="11" xfId="0" applyNumberFormat="1" applyFill="1" applyBorder="1"/>
    <xf numFmtId="0" fontId="0" fillId="0" borderId="0" xfId="0" applyBorder="1" applyAlignment="1">
      <alignment horizontal="center"/>
    </xf>
    <xf numFmtId="0" fontId="0" fillId="0" borderId="0" xfId="0" applyAlignment="1">
      <alignment horizontal="center"/>
    </xf>
    <xf numFmtId="166" fontId="0" fillId="0" borderId="0" xfId="2" applyNumberFormat="1" applyFont="1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6" fontId="0" fillId="0" borderId="0" xfId="0" applyNumberFormat="1" applyAlignment="1">
      <alignment horizontal="center" vertical="center"/>
    </xf>
    <xf numFmtId="6" fontId="0" fillId="0" borderId="0" xfId="0" applyNumberFormat="1"/>
    <xf numFmtId="6" fontId="0" fillId="0" borderId="0" xfId="0" applyNumberFormat="1" applyAlignment="1">
      <alignment horizontal="center"/>
    </xf>
    <xf numFmtId="165" fontId="0" fillId="0" borderId="0" xfId="1" applyNumberFormat="1" applyFont="1" applyAlignment="1">
      <alignment horizontal="center"/>
    </xf>
    <xf numFmtId="44" fontId="0" fillId="0" borderId="0" xfId="2" applyFont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0" fontId="6" fillId="2" borderId="4" xfId="0" applyFont="1" applyFill="1" applyBorder="1" applyAlignment="1">
      <alignment horizontal="center" vertical="top"/>
    </xf>
    <xf numFmtId="44" fontId="7" fillId="3" borderId="1" xfId="2" applyFont="1" applyFill="1" applyBorder="1" applyAlignment="1">
      <alignment horizontal="center" vertical="center" wrapText="1"/>
    </xf>
    <xf numFmtId="0" fontId="3" fillId="2" borderId="6" xfId="0" applyFont="1" applyFill="1" applyBorder="1" applyAlignment="1">
      <alignment horizontal="center" vertical="center" wrapText="1"/>
    </xf>
    <xf numFmtId="0" fontId="6" fillId="2" borderId="0" xfId="0" applyFont="1" applyFill="1" applyBorder="1" applyAlignment="1">
      <alignment horizontal="center" vertical="top"/>
    </xf>
    <xf numFmtId="0" fontId="8" fillId="3" borderId="6" xfId="0" applyFont="1" applyFill="1" applyBorder="1"/>
    <xf numFmtId="164" fontId="8" fillId="2" borderId="8" xfId="1" applyNumberFormat="1" applyFont="1" applyFill="1" applyBorder="1" applyAlignment="1">
      <alignment horizontal="center" vertical="center"/>
    </xf>
    <xf numFmtId="164" fontId="8" fillId="2" borderId="9" xfId="1" applyNumberFormat="1" applyFont="1" applyFill="1" applyBorder="1" applyAlignment="1">
      <alignment horizontal="center" vertical="center" wrapText="1" readingOrder="1"/>
    </xf>
    <xf numFmtId="165" fontId="8" fillId="2" borderId="10" xfId="1" applyNumberFormat="1" applyFont="1" applyFill="1" applyBorder="1" applyAlignment="1">
      <alignment horizontal="center"/>
    </xf>
    <xf numFmtId="0" fontId="8" fillId="3" borderId="12" xfId="0" applyFont="1" applyFill="1" applyBorder="1"/>
    <xf numFmtId="164" fontId="8" fillId="2" borderId="13" xfId="1" applyNumberFormat="1" applyFont="1" applyFill="1" applyBorder="1" applyAlignment="1">
      <alignment horizontal="center" vertical="center"/>
    </xf>
    <xf numFmtId="164" fontId="8" fillId="2" borderId="14" xfId="1" applyNumberFormat="1" applyFont="1" applyFill="1" applyBorder="1" applyAlignment="1">
      <alignment horizontal="center" vertical="center" wrapText="1" readingOrder="1"/>
    </xf>
    <xf numFmtId="165" fontId="8" fillId="2" borderId="15" xfId="1" applyNumberFormat="1" applyFont="1" applyFill="1" applyBorder="1" applyAlignment="1">
      <alignment horizontal="center"/>
    </xf>
    <xf numFmtId="44" fontId="8" fillId="2" borderId="16" xfId="2" applyFont="1" applyFill="1" applyBorder="1" applyAlignment="1">
      <alignment horizontal="center"/>
    </xf>
    <xf numFmtId="0" fontId="8" fillId="3" borderId="21" xfId="0" applyFont="1" applyFill="1" applyBorder="1"/>
    <xf numFmtId="164" fontId="8" fillId="2" borderId="21" xfId="1" applyNumberFormat="1" applyFont="1" applyFill="1" applyBorder="1" applyAlignment="1">
      <alignment horizontal="center" vertical="center"/>
    </xf>
    <xf numFmtId="164" fontId="8" fillId="2" borderId="22" xfId="1" applyNumberFormat="1" applyFont="1" applyFill="1" applyBorder="1" applyAlignment="1">
      <alignment horizontal="center" vertical="center" wrapText="1" readingOrder="1"/>
    </xf>
    <xf numFmtId="165" fontId="8" fillId="2" borderId="23" xfId="1" applyNumberFormat="1" applyFont="1" applyFill="1" applyBorder="1" applyAlignment="1">
      <alignment horizontal="center"/>
    </xf>
    <xf numFmtId="165" fontId="7" fillId="4" borderId="25" xfId="1" applyNumberFormat="1" applyFont="1" applyFill="1" applyBorder="1" applyAlignment="1">
      <alignment horizontal="center"/>
    </xf>
    <xf numFmtId="0" fontId="8" fillId="3" borderId="26" xfId="4" applyFont="1" applyFill="1" applyBorder="1"/>
    <xf numFmtId="0" fontId="8" fillId="3" borderId="0" xfId="4" applyFont="1" applyFill="1" applyBorder="1"/>
    <xf numFmtId="164" fontId="8" fillId="2" borderId="27" xfId="1" applyNumberFormat="1" applyFont="1" applyFill="1" applyBorder="1" applyAlignment="1">
      <alignment horizontal="center" vertical="center" wrapText="1" readingOrder="1"/>
    </xf>
    <xf numFmtId="164" fontId="8" fillId="2" borderId="28" xfId="1" applyNumberFormat="1" applyFont="1" applyFill="1" applyBorder="1" applyAlignment="1">
      <alignment horizontal="center" vertical="center" wrapText="1" readingOrder="1"/>
    </xf>
    <xf numFmtId="0" fontId="8" fillId="3" borderId="29" xfId="4" applyFont="1" applyFill="1" applyBorder="1"/>
    <xf numFmtId="0" fontId="8" fillId="3" borderId="30" xfId="4" applyFont="1" applyFill="1" applyBorder="1"/>
    <xf numFmtId="164" fontId="8" fillId="2" borderId="13" xfId="1" applyNumberFormat="1" applyFont="1" applyFill="1" applyBorder="1" applyAlignment="1">
      <alignment horizontal="center" vertical="center" wrapText="1" readingOrder="1"/>
    </xf>
    <xf numFmtId="164" fontId="8" fillId="2" borderId="12" xfId="1" applyNumberFormat="1" applyFont="1" applyFill="1" applyBorder="1" applyAlignment="1">
      <alignment horizontal="center" vertical="center" wrapText="1" readingOrder="1"/>
    </xf>
    <xf numFmtId="164" fontId="8" fillId="2" borderId="31" xfId="1" applyNumberFormat="1" applyFont="1" applyFill="1" applyBorder="1" applyAlignment="1">
      <alignment horizontal="center" vertical="center" wrapText="1" readingOrder="1"/>
    </xf>
    <xf numFmtId="165" fontId="8" fillId="2" borderId="30" xfId="1" applyNumberFormat="1" applyFont="1" applyFill="1" applyBorder="1" applyAlignment="1">
      <alignment horizontal="center"/>
    </xf>
    <xf numFmtId="165" fontId="7" fillId="4" borderId="24" xfId="1" applyNumberFormat="1" applyFont="1" applyFill="1" applyBorder="1" applyAlignment="1">
      <alignment horizontal="center"/>
    </xf>
    <xf numFmtId="0" fontId="8" fillId="3" borderId="26" xfId="5" applyFont="1" applyFill="1" applyBorder="1"/>
    <xf numFmtId="0" fontId="8" fillId="3" borderId="0" xfId="5" applyFont="1" applyFill="1" applyBorder="1"/>
    <xf numFmtId="165" fontId="8" fillId="2" borderId="25" xfId="1" applyNumberFormat="1" applyFont="1" applyFill="1" applyBorder="1" applyAlignment="1">
      <alignment horizontal="center"/>
    </xf>
    <xf numFmtId="0" fontId="8" fillId="3" borderId="29" xfId="5" applyFont="1" applyFill="1" applyBorder="1"/>
    <xf numFmtId="0" fontId="8" fillId="3" borderId="30" xfId="5" applyFont="1" applyFill="1" applyBorder="1"/>
    <xf numFmtId="165" fontId="7" fillId="4" borderId="15" xfId="1" applyNumberFormat="1" applyFont="1" applyFill="1" applyBorder="1" applyAlignment="1">
      <alignment horizontal="center"/>
    </xf>
    <xf numFmtId="0" fontId="8" fillId="3" borderId="26" xfId="6" applyFont="1" applyFill="1" applyBorder="1"/>
    <xf numFmtId="0" fontId="8" fillId="3" borderId="0" xfId="6" applyFont="1" applyFill="1" applyBorder="1"/>
    <xf numFmtId="165" fontId="8" fillId="2" borderId="32" xfId="1" applyNumberFormat="1" applyFont="1" applyFill="1" applyBorder="1" applyAlignment="1">
      <alignment horizontal="center"/>
    </xf>
    <xf numFmtId="0" fontId="8" fillId="3" borderId="29" xfId="6" applyFont="1" applyFill="1" applyBorder="1"/>
    <xf numFmtId="0" fontId="8" fillId="3" borderId="30" xfId="6" applyFont="1" applyFill="1" applyBorder="1"/>
    <xf numFmtId="0" fontId="8" fillId="3" borderId="26" xfId="7" applyFont="1" applyFill="1" applyBorder="1"/>
    <xf numFmtId="0" fontId="8" fillId="3" borderId="0" xfId="7" applyFont="1" applyFill="1" applyBorder="1"/>
    <xf numFmtId="0" fontId="8" fillId="3" borderId="29" xfId="7" applyFont="1" applyFill="1" applyBorder="1"/>
    <xf numFmtId="0" fontId="8" fillId="3" borderId="30" xfId="7" applyFont="1" applyFill="1" applyBorder="1"/>
    <xf numFmtId="44" fontId="8" fillId="2" borderId="5" xfId="2" applyFont="1" applyFill="1" applyBorder="1" applyAlignment="1">
      <alignment horizontal="center"/>
    </xf>
    <xf numFmtId="0" fontId="8" fillId="3" borderId="26" xfId="8" applyFont="1" applyFill="1" applyBorder="1"/>
    <xf numFmtId="0" fontId="8" fillId="3" borderId="0" xfId="8" applyFont="1" applyFill="1" applyBorder="1"/>
    <xf numFmtId="0" fontId="8" fillId="3" borderId="29" xfId="8" applyFont="1" applyFill="1" applyBorder="1"/>
    <xf numFmtId="0" fontId="8" fillId="3" borderId="30" xfId="8" applyFont="1" applyFill="1" applyBorder="1"/>
    <xf numFmtId="0" fontId="8" fillId="3" borderId="26" xfId="9" applyFont="1" applyFill="1" applyBorder="1"/>
    <xf numFmtId="0" fontId="8" fillId="3" borderId="0" xfId="9" applyFont="1" applyFill="1" applyBorder="1"/>
    <xf numFmtId="0" fontId="8" fillId="3" borderId="29" xfId="9" applyFont="1" applyFill="1" applyBorder="1"/>
    <xf numFmtId="0" fontId="8" fillId="3" borderId="30" xfId="9" applyFont="1" applyFill="1" applyBorder="1"/>
    <xf numFmtId="0" fontId="8" fillId="3" borderId="26" xfId="10" applyFont="1" applyFill="1" applyBorder="1"/>
    <xf numFmtId="0" fontId="8" fillId="3" borderId="0" xfId="10" applyFont="1" applyFill="1" applyBorder="1"/>
    <xf numFmtId="0" fontId="8" fillId="3" borderId="29" xfId="10" applyFont="1" applyFill="1" applyBorder="1"/>
    <xf numFmtId="0" fontId="8" fillId="3" borderId="30" xfId="10" applyFont="1" applyFill="1" applyBorder="1"/>
    <xf numFmtId="0" fontId="8" fillId="3" borderId="26" xfId="11" applyFont="1" applyFill="1" applyBorder="1"/>
    <xf numFmtId="0" fontId="8" fillId="3" borderId="0" xfId="11" applyFont="1" applyFill="1" applyBorder="1"/>
    <xf numFmtId="0" fontId="8" fillId="3" borderId="29" xfId="11" applyFont="1" applyFill="1" applyBorder="1"/>
    <xf numFmtId="0" fontId="8" fillId="3" borderId="30" xfId="11" applyFont="1" applyFill="1" applyBorder="1"/>
    <xf numFmtId="44" fontId="8" fillId="2" borderId="19" xfId="2" applyFont="1" applyFill="1" applyBorder="1" applyAlignment="1">
      <alignment horizontal="center"/>
    </xf>
    <xf numFmtId="0" fontId="13" fillId="2" borderId="6" xfId="0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top" wrapText="1"/>
    </xf>
    <xf numFmtId="0" fontId="0" fillId="2" borderId="0" xfId="0" applyFill="1" applyBorder="1" applyAlignment="1">
      <alignment horizontal="center" wrapText="1"/>
    </xf>
    <xf numFmtId="0" fontId="0" fillId="2" borderId="5" xfId="0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0" fontId="0" fillId="2" borderId="0" xfId="0" applyFill="1" applyBorder="1" applyAlignment="1">
      <alignment horizontal="center" vertical="center" wrapText="1"/>
    </xf>
    <xf numFmtId="0" fontId="0" fillId="2" borderId="4" xfId="0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2" borderId="6" xfId="0" applyFill="1" applyBorder="1" applyAlignment="1">
      <alignment horizontal="center" vertical="center" wrapText="1"/>
    </xf>
    <xf numFmtId="0" fontId="0" fillId="2" borderId="7" xfId="0" applyFill="1" applyBorder="1" applyAlignment="1">
      <alignment horizontal="center" vertical="center" wrapText="1"/>
    </xf>
    <xf numFmtId="6" fontId="0" fillId="5" borderId="17" xfId="0" applyNumberFormat="1" applyFill="1" applyBorder="1"/>
    <xf numFmtId="0" fontId="0" fillId="5" borderId="6" xfId="0" applyFill="1" applyBorder="1" applyAlignment="1">
      <alignment horizontal="center"/>
    </xf>
    <xf numFmtId="0" fontId="0" fillId="5" borderId="4" xfId="0" applyFill="1" applyBorder="1" applyAlignment="1">
      <alignment horizontal="center"/>
    </xf>
    <xf numFmtId="0" fontId="0" fillId="5" borderId="18" xfId="0" applyFill="1" applyBorder="1" applyAlignment="1">
      <alignment horizontal="center"/>
    </xf>
    <xf numFmtId="0" fontId="7" fillId="4" borderId="2" xfId="4" applyFont="1" applyFill="1" applyBorder="1" applyAlignment="1">
      <alignment horizontal="center"/>
    </xf>
    <xf numFmtId="0" fontId="7" fillId="4" borderId="24" xfId="4" applyFont="1" applyFill="1" applyBorder="1" applyAlignment="1">
      <alignment horizontal="center"/>
    </xf>
    <xf numFmtId="0" fontId="7" fillId="4" borderId="3" xfId="4" applyFont="1" applyFill="1" applyBorder="1" applyAlignment="1">
      <alignment horizontal="center"/>
    </xf>
    <xf numFmtId="0" fontId="5" fillId="2" borderId="2" xfId="3" applyFont="1" applyFill="1" applyBorder="1" applyAlignment="1">
      <alignment horizontal="center" vertical="top" wrapText="1"/>
    </xf>
    <xf numFmtId="0" fontId="5" fillId="2" borderId="3" xfId="3" applyFont="1" applyFill="1" applyBorder="1" applyAlignment="1">
      <alignment horizontal="center" vertical="top" wrapText="1"/>
    </xf>
    <xf numFmtId="0" fontId="5" fillId="2" borderId="2" xfId="3" applyFont="1" applyFill="1" applyBorder="1" applyAlignment="1" applyProtection="1">
      <alignment horizontal="center" vertical="top" wrapText="1"/>
    </xf>
    <xf numFmtId="0" fontId="5" fillId="2" borderId="3" xfId="3" applyFont="1" applyFill="1" applyBorder="1" applyAlignment="1" applyProtection="1">
      <alignment horizontal="center" vertical="top" wrapText="1"/>
    </xf>
    <xf numFmtId="0" fontId="5" fillId="2" borderId="2" xfId="0" applyFont="1" applyFill="1" applyBorder="1" applyAlignment="1">
      <alignment horizontal="center" vertical="top" wrapText="1"/>
    </xf>
    <xf numFmtId="0" fontId="5" fillId="2" borderId="3" xfId="0" applyFont="1" applyFill="1" applyBorder="1" applyAlignment="1">
      <alignment horizontal="center" vertical="top" wrapText="1"/>
    </xf>
    <xf numFmtId="0" fontId="2" fillId="0" borderId="11" xfId="0" applyFont="1" applyBorder="1" applyAlignment="1">
      <alignment horizontal="center"/>
    </xf>
    <xf numFmtId="0" fontId="0" fillId="0" borderId="0" xfId="0" applyAlignment="1">
      <alignment horizontal="center" vertical="center"/>
    </xf>
    <xf numFmtId="0" fontId="7" fillId="4" borderId="2" xfId="0" applyFont="1" applyFill="1" applyBorder="1" applyAlignment="1">
      <alignment horizontal="center"/>
    </xf>
    <xf numFmtId="0" fontId="7" fillId="4" borderId="24" xfId="0" applyFont="1" applyFill="1" applyBorder="1" applyAlignment="1">
      <alignment horizontal="center"/>
    </xf>
    <xf numFmtId="0" fontId="7" fillId="4" borderId="3" xfId="0" applyFont="1" applyFill="1" applyBorder="1" applyAlignment="1">
      <alignment horizontal="center"/>
    </xf>
    <xf numFmtId="0" fontId="7" fillId="4" borderId="2" xfId="10" applyFont="1" applyFill="1" applyBorder="1" applyAlignment="1">
      <alignment horizontal="center"/>
    </xf>
    <xf numFmtId="0" fontId="7" fillId="4" borderId="24" xfId="10" applyFont="1" applyFill="1" applyBorder="1" applyAlignment="1">
      <alignment horizontal="center"/>
    </xf>
    <xf numFmtId="0" fontId="7" fillId="4" borderId="3" xfId="10" applyFont="1" applyFill="1" applyBorder="1" applyAlignment="1">
      <alignment horizontal="center"/>
    </xf>
    <xf numFmtId="0" fontId="7" fillId="4" borderId="2" xfId="11" applyFont="1" applyFill="1" applyBorder="1" applyAlignment="1">
      <alignment horizontal="center"/>
    </xf>
    <xf numFmtId="0" fontId="7" fillId="4" borderId="24" xfId="11" applyFont="1" applyFill="1" applyBorder="1" applyAlignment="1">
      <alignment horizontal="center"/>
    </xf>
    <xf numFmtId="0" fontId="7" fillId="4" borderId="3" xfId="11" applyFont="1" applyFill="1" applyBorder="1" applyAlignment="1">
      <alignment horizontal="center"/>
    </xf>
    <xf numFmtId="0" fontId="7" fillId="4" borderId="2" xfId="5" applyFont="1" applyFill="1" applyBorder="1" applyAlignment="1">
      <alignment horizontal="center"/>
    </xf>
    <xf numFmtId="0" fontId="7" fillId="4" borderId="24" xfId="5" applyFont="1" applyFill="1" applyBorder="1" applyAlignment="1">
      <alignment horizontal="center"/>
    </xf>
    <xf numFmtId="0" fontId="7" fillId="4" borderId="3" xfId="5" applyFont="1" applyFill="1" applyBorder="1" applyAlignment="1">
      <alignment horizontal="center"/>
    </xf>
    <xf numFmtId="0" fontId="7" fillId="4" borderId="2" xfId="6" applyFont="1" applyFill="1" applyBorder="1" applyAlignment="1">
      <alignment horizontal="center"/>
    </xf>
    <xf numFmtId="0" fontId="7" fillId="4" borderId="24" xfId="6" applyFont="1" applyFill="1" applyBorder="1" applyAlignment="1">
      <alignment horizontal="center"/>
    </xf>
    <xf numFmtId="0" fontId="7" fillId="4" borderId="3" xfId="6" applyFont="1" applyFill="1" applyBorder="1" applyAlignment="1">
      <alignment horizontal="center"/>
    </xf>
    <xf numFmtId="0" fontId="7" fillId="4" borderId="2" xfId="7" applyFont="1" applyFill="1" applyBorder="1" applyAlignment="1">
      <alignment horizontal="center"/>
    </xf>
    <xf numFmtId="0" fontId="7" fillId="4" borderId="24" xfId="7" applyFont="1" applyFill="1" applyBorder="1" applyAlignment="1">
      <alignment horizontal="center"/>
    </xf>
    <xf numFmtId="0" fontId="7" fillId="4" borderId="3" xfId="7" applyFont="1" applyFill="1" applyBorder="1" applyAlignment="1">
      <alignment horizontal="center"/>
    </xf>
    <xf numFmtId="0" fontId="7" fillId="4" borderId="2" xfId="8" applyFont="1" applyFill="1" applyBorder="1" applyAlignment="1">
      <alignment horizontal="center"/>
    </xf>
    <xf numFmtId="0" fontId="7" fillId="4" borderId="24" xfId="8" applyFont="1" applyFill="1" applyBorder="1" applyAlignment="1">
      <alignment horizontal="center"/>
    </xf>
    <xf numFmtId="0" fontId="7" fillId="4" borderId="3" xfId="8" applyFont="1" applyFill="1" applyBorder="1" applyAlignment="1">
      <alignment horizontal="center"/>
    </xf>
    <xf numFmtId="0" fontId="7" fillId="4" borderId="2" xfId="9" applyFont="1" applyFill="1" applyBorder="1" applyAlignment="1">
      <alignment horizontal="center"/>
    </xf>
    <xf numFmtId="0" fontId="7" fillId="4" borderId="24" xfId="9" applyFont="1" applyFill="1" applyBorder="1" applyAlignment="1">
      <alignment horizontal="center"/>
    </xf>
    <xf numFmtId="0" fontId="7" fillId="4" borderId="3" xfId="9" applyFont="1" applyFill="1" applyBorder="1" applyAlignment="1">
      <alignment horizontal="center"/>
    </xf>
    <xf numFmtId="0" fontId="14" fillId="0" borderId="0" xfId="0" applyFont="1"/>
    <xf numFmtId="0" fontId="0" fillId="6" borderId="0" xfId="0" applyFill="1" applyAlignment="1">
      <alignment horizontal="center" vertical="center"/>
    </xf>
    <xf numFmtId="0" fontId="0" fillId="0" borderId="0" xfId="0" applyAlignment="1">
      <alignment vertical="center"/>
    </xf>
  </cellXfs>
  <cellStyles count="17">
    <cellStyle name="Milliers" xfId="1" builtinId="3"/>
    <cellStyle name="Monétaire" xfId="2" builtinId="4"/>
    <cellStyle name="Normal" xfId="0" builtinId="0"/>
    <cellStyle name="Normal 2" xfId="12"/>
    <cellStyle name="Normal 3" xfId="13"/>
    <cellStyle name="Normal 51" xfId="4"/>
    <cellStyle name="Normal 52" xfId="5"/>
    <cellStyle name="Normal 53" xfId="6"/>
    <cellStyle name="Normal 54" xfId="7"/>
    <cellStyle name="Normal 55" xfId="8"/>
    <cellStyle name="Normal 56" xfId="9"/>
    <cellStyle name="Normal 57" xfId="10"/>
    <cellStyle name="Normal 58" xfId="11"/>
    <cellStyle name="Normal 87" xfId="14"/>
    <cellStyle name="Normal 89" xfId="15"/>
    <cellStyle name="Normal_proc pro system" xfId="3"/>
    <cellStyle name="Titre 2" xfId="16"/>
  </cellStyles>
  <dxfs count="3"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B1:AQ205"/>
  <sheetViews>
    <sheetView tabSelected="1" workbookViewId="0">
      <pane xSplit="1" ySplit="1" topLeftCell="D2" activePane="bottomRight" state="frozen"/>
      <selection pane="topRight" activeCell="B1" sqref="B1"/>
      <selection pane="bottomLeft" activeCell="A2" sqref="A2"/>
      <selection pane="bottomRight" activeCell="O3" sqref="O3"/>
    </sheetView>
  </sheetViews>
  <sheetFormatPr baseColWidth="10" defaultColWidth="9.140625" defaultRowHeight="15" x14ac:dyDescent="0.25"/>
  <cols>
    <col min="1" max="1" width="1.28515625" customWidth="1"/>
    <col min="2" max="2" width="56.140625" bestFit="1" customWidth="1"/>
    <col min="3" max="3" width="12.42578125" customWidth="1"/>
    <col min="4" max="4" width="14" style="25" customWidth="1"/>
    <col min="5" max="5" width="12.7109375" style="25" customWidth="1"/>
    <col min="6" max="7" width="13.140625" style="25" customWidth="1"/>
    <col min="8" max="8" width="13" style="25" customWidth="1"/>
    <col min="9" max="9" width="17.7109375" style="25" customWidth="1"/>
    <col min="10" max="10" width="14.140625" style="25" customWidth="1"/>
    <col min="11" max="11" width="13.7109375" style="25" customWidth="1"/>
    <col min="12" max="12" width="13.140625" style="25" customWidth="1"/>
    <col min="13" max="13" width="14.28515625" style="25" customWidth="1"/>
    <col min="14" max="14" width="13.7109375" style="25" hidden="1" customWidth="1"/>
    <col min="15" max="15" width="22" style="26" customWidth="1"/>
    <col min="16" max="16" width="7.42578125" customWidth="1"/>
    <col min="17" max="17" width="12.85546875" customWidth="1"/>
    <col min="18" max="20" width="9.140625" customWidth="1"/>
    <col min="21" max="21" width="2.85546875" customWidth="1"/>
    <col min="22" max="22" width="17.28515625" customWidth="1"/>
    <col min="23" max="23" width="13.85546875" customWidth="1"/>
    <col min="24" max="25" width="12.28515625" customWidth="1"/>
    <col min="26" max="26" width="12.140625" customWidth="1"/>
    <col min="27" max="27" width="15.85546875" customWidth="1"/>
    <col min="28" max="28" width="15.140625" customWidth="1"/>
    <col min="29" max="29" width="13.85546875" customWidth="1"/>
    <col min="30" max="30" width="12.5703125" customWidth="1"/>
    <col min="31" max="31" width="12.7109375" customWidth="1"/>
    <col min="32" max="32" width="13.5703125" customWidth="1"/>
    <col min="33" max="33" width="16.7109375" customWidth="1"/>
    <col min="34" max="34" width="12.7109375" customWidth="1"/>
    <col min="35" max="40" width="16.140625" customWidth="1"/>
    <col min="41" max="41" width="2.42578125" customWidth="1"/>
    <col min="42" max="44" width="9.140625" customWidth="1"/>
    <col min="45" max="45" width="15.85546875" bestFit="1" customWidth="1"/>
    <col min="46" max="47" width="9.140625" customWidth="1"/>
  </cols>
  <sheetData>
    <row r="1" spans="2:43" s="1" customFormat="1" ht="105.75" customHeight="1" thickBot="1" x14ac:dyDescent="0.3">
      <c r="B1" s="27" t="s">
        <v>0</v>
      </c>
      <c r="C1" s="107" t="s">
        <v>244</v>
      </c>
      <c r="D1" s="108"/>
      <c r="E1" s="109" t="s">
        <v>245</v>
      </c>
      <c r="F1" s="110"/>
      <c r="G1" s="109" t="s">
        <v>246</v>
      </c>
      <c r="H1" s="110"/>
      <c r="I1" s="91" t="s">
        <v>247</v>
      </c>
      <c r="J1" s="111" t="s">
        <v>248</v>
      </c>
      <c r="K1" s="112"/>
      <c r="L1" s="111" t="s">
        <v>1</v>
      </c>
      <c r="M1" s="112"/>
      <c r="N1" s="28" t="s">
        <v>2</v>
      </c>
      <c r="O1" s="29" t="s">
        <v>3</v>
      </c>
      <c r="V1" s="92"/>
      <c r="W1" s="93" t="s">
        <v>4</v>
      </c>
      <c r="X1" s="93" t="s">
        <v>5</v>
      </c>
      <c r="Y1" s="93" t="s">
        <v>6</v>
      </c>
      <c r="Z1" s="93" t="s">
        <v>7</v>
      </c>
      <c r="AA1" s="93" t="s">
        <v>8</v>
      </c>
      <c r="AB1" s="93" t="s">
        <v>9</v>
      </c>
      <c r="AC1" s="93" t="s">
        <v>10</v>
      </c>
      <c r="AD1" s="93" t="s">
        <v>11</v>
      </c>
      <c r="AE1" s="93" t="s">
        <v>12</v>
      </c>
      <c r="AF1" s="93" t="s">
        <v>13</v>
      </c>
      <c r="AG1" s="93" t="s">
        <v>14</v>
      </c>
      <c r="AH1" s="93" t="s">
        <v>15</v>
      </c>
      <c r="AI1" s="94" t="s">
        <v>16</v>
      </c>
      <c r="AJ1" s="93" t="s">
        <v>17</v>
      </c>
      <c r="AK1" s="93" t="s">
        <v>18</v>
      </c>
      <c r="AL1" s="93" t="s">
        <v>19</v>
      </c>
      <c r="AM1" s="95"/>
      <c r="AN1" s="95"/>
    </row>
    <row r="2" spans="2:43" s="1" customFormat="1" ht="39.75" customHeight="1" thickBot="1" x14ac:dyDescent="0.3">
      <c r="B2" s="30"/>
      <c r="C2" s="90" t="s">
        <v>20</v>
      </c>
      <c r="D2" s="90" t="s">
        <v>21</v>
      </c>
      <c r="E2" s="90" t="s">
        <v>20</v>
      </c>
      <c r="F2" s="90" t="s">
        <v>21</v>
      </c>
      <c r="G2" s="90" t="s">
        <v>22</v>
      </c>
      <c r="H2" s="90" t="s">
        <v>21</v>
      </c>
      <c r="I2" s="90" t="s">
        <v>22</v>
      </c>
      <c r="J2" s="90" t="s">
        <v>22</v>
      </c>
      <c r="K2" s="90" t="s">
        <v>21</v>
      </c>
      <c r="L2" s="90" t="s">
        <v>22</v>
      </c>
      <c r="M2" s="90" t="s">
        <v>21</v>
      </c>
      <c r="N2" s="31"/>
      <c r="O2" s="29"/>
      <c r="P2"/>
      <c r="Q2"/>
      <c r="R2"/>
      <c r="S2"/>
      <c r="V2" s="92"/>
      <c r="W2" s="96"/>
      <c r="X2" s="97"/>
      <c r="Y2" s="97"/>
      <c r="Z2" s="97"/>
      <c r="AA2" s="97"/>
      <c r="AB2" s="97"/>
      <c r="AC2" s="97"/>
      <c r="AD2" s="97"/>
      <c r="AE2" s="97"/>
      <c r="AF2" s="97"/>
      <c r="AG2" s="97"/>
      <c r="AH2" s="97"/>
      <c r="AI2" s="98"/>
      <c r="AJ2" s="97"/>
      <c r="AK2" s="97"/>
      <c r="AL2" s="99"/>
      <c r="AM2" s="95"/>
      <c r="AN2" s="95"/>
    </row>
    <row r="3" spans="2:43" ht="15" customHeight="1" x14ac:dyDescent="0.25">
      <c r="B3" s="32" t="s">
        <v>23</v>
      </c>
      <c r="C3" s="32"/>
      <c r="D3" s="33">
        <v>3</v>
      </c>
      <c r="E3" s="33"/>
      <c r="F3" s="34">
        <v>2</v>
      </c>
      <c r="G3" s="34"/>
      <c r="H3" s="34"/>
      <c r="I3" s="34"/>
      <c r="J3" s="34"/>
      <c r="K3" s="34"/>
      <c r="L3" s="34"/>
      <c r="M3" s="34"/>
      <c r="N3" s="35"/>
      <c r="O3" s="100">
        <f ca="1">IFERROR(IFERROR(OFFSET($W$3,IF($C3&lt;&gt;"",8*($C3)-8,0),IF($D3&lt;13,($D3)-2,12+(($D3-12)/4))),0)+IFERROR(OFFSET($W$4,IF($E3&lt;&gt;"",8*($E3)-8,0),IF($F3&lt;13,($F3)-2,12+(($F3-12)/4))),0)+IFERROR(OFFSET($W$5,IF($G3&lt;&gt;"",8*($G3)-8,0),IF($H3&lt;13,($H3)-2,12+(($H3-12)/4))),0)+IFERROR(OFFSET($W$7,IF($J3&lt;&gt;"",8*($J3)-8,0),IF($K3&lt;13,($K3)-2,12+(($K3-12)/4))),0)+IFERROR(OFFSET($W$8,IF($L3&lt;&gt;"",8*($L3)-8,0),IF($M3&lt;13,($M3)-2,12+(($M3-12)/4))),0)+IFERROR(OFFSET($W$52,0,SUM(C3+E3+G3+J3+L3-1)),0),"")</f>
        <v>252</v>
      </c>
      <c r="P3" t="s">
        <v>249</v>
      </c>
      <c r="T3" s="114">
        <v>1</v>
      </c>
      <c r="V3" s="101" t="s">
        <v>24</v>
      </c>
      <c r="W3" s="3">
        <v>133</v>
      </c>
      <c r="X3" s="4">
        <v>161</v>
      </c>
      <c r="Y3" s="3">
        <v>188</v>
      </c>
      <c r="Z3" s="3">
        <v>227</v>
      </c>
      <c r="AA3" s="3">
        <v>267</v>
      </c>
      <c r="AB3" s="3">
        <v>306</v>
      </c>
      <c r="AC3" s="3">
        <v>345</v>
      </c>
      <c r="AD3" s="3">
        <v>385</v>
      </c>
      <c r="AE3" s="3">
        <v>424</v>
      </c>
      <c r="AF3" s="3">
        <v>463</v>
      </c>
      <c r="AG3" s="3">
        <v>461</v>
      </c>
      <c r="AH3" s="3">
        <v>561</v>
      </c>
      <c r="AI3" s="3">
        <v>635</v>
      </c>
      <c r="AJ3" s="3">
        <v>683</v>
      </c>
      <c r="AK3" s="5"/>
      <c r="AL3" s="6"/>
      <c r="AM3" s="7"/>
      <c r="AN3" s="7"/>
      <c r="AP3" s="113" t="s">
        <v>25</v>
      </c>
      <c r="AQ3" s="113"/>
    </row>
    <row r="4" spans="2:43" ht="15" customHeight="1" x14ac:dyDescent="0.25">
      <c r="B4" s="36" t="s">
        <v>26</v>
      </c>
      <c r="C4" s="36"/>
      <c r="D4" s="37"/>
      <c r="E4" s="37"/>
      <c r="F4" s="38"/>
      <c r="G4" s="38"/>
      <c r="H4" s="38"/>
      <c r="I4" s="38"/>
      <c r="J4" s="38"/>
      <c r="K4" s="38"/>
      <c r="L4" s="38"/>
      <c r="M4" s="38"/>
      <c r="N4" s="39"/>
      <c r="O4" s="100">
        <f t="shared" ref="O4:O12" ca="1" si="0">IFERROR(IFERROR(OFFSET($W$3,IF($C4&lt;&gt;"",8*($C4)-8,0),IF($D4&lt;13,($D4)-2,12+(($D4-12)/4))),0)+IFERROR(OFFSET($W$4,IF($E4&lt;&gt;"",8*($E4)-8,0),IF($F4&lt;13,($F4)-2,12+(($F4-12)/4))),0)+IFERROR(OFFSET($W$5,IF($G4&lt;&gt;"",8*($G4)-8,0),IF($H4&lt;13,($H4)-2,12+(($H4-12)/4))),0)+IFERROR(OFFSET($W$7,IF($J4&lt;&gt;"",8*($J4)-8,0),IF($K4&lt;13,($K4)-2,12+(($K4-12)/4))),0)+IFERROR(OFFSET($W$8,IF($L4&lt;&gt;"",8*($L4)-8,0),IF($M4&lt;13,($M4)-2,12+(($M4-12)/4))),0)+IFERROR(OFFSET($W$52,0,SUM(C4+E4+G4+J4+L4-1)),0),"")</f>
        <v>0</v>
      </c>
      <c r="P4" s="139" t="s">
        <v>251</v>
      </c>
      <c r="T4" s="114"/>
      <c r="V4" s="102" t="s">
        <v>27</v>
      </c>
      <c r="W4" s="3">
        <v>91</v>
      </c>
      <c r="X4" s="4">
        <v>114</v>
      </c>
      <c r="Y4" s="3">
        <v>136</v>
      </c>
      <c r="Z4" s="3">
        <v>161</v>
      </c>
      <c r="AA4" s="3">
        <v>186</v>
      </c>
      <c r="AB4" s="3">
        <v>211</v>
      </c>
      <c r="AC4" s="3">
        <v>236</v>
      </c>
      <c r="AD4" s="3">
        <v>261</v>
      </c>
      <c r="AE4" s="3">
        <v>286</v>
      </c>
      <c r="AF4" s="3">
        <v>311</v>
      </c>
      <c r="AG4" s="3">
        <v>347</v>
      </c>
      <c r="AH4" s="3">
        <v>415</v>
      </c>
      <c r="AI4" s="3">
        <v>458</v>
      </c>
      <c r="AJ4" s="3">
        <v>478</v>
      </c>
      <c r="AK4" s="9"/>
      <c r="AL4" s="10"/>
      <c r="AM4" s="7"/>
      <c r="AN4" s="7"/>
      <c r="AP4" s="11" t="s">
        <v>28</v>
      </c>
      <c r="AQ4" s="12">
        <f>SUM(O18)</f>
        <v>0</v>
      </c>
    </row>
    <row r="5" spans="2:43" ht="15" customHeight="1" x14ac:dyDescent="0.25">
      <c r="B5" s="36" t="s">
        <v>29</v>
      </c>
      <c r="C5" s="36"/>
      <c r="D5" s="37"/>
      <c r="E5" s="37"/>
      <c r="F5" s="38"/>
      <c r="G5" s="38"/>
      <c r="H5" s="38"/>
      <c r="I5" s="38"/>
      <c r="J5" s="38"/>
      <c r="K5" s="38"/>
      <c r="L5" s="38"/>
      <c r="M5" s="38"/>
      <c r="N5" s="39"/>
      <c r="O5" s="100">
        <f t="shared" ca="1" si="0"/>
        <v>0</v>
      </c>
      <c r="P5" t="s">
        <v>250</v>
      </c>
      <c r="T5" s="114"/>
      <c r="V5" s="102" t="s">
        <v>30</v>
      </c>
      <c r="W5" s="3">
        <v>99</v>
      </c>
      <c r="X5" s="3">
        <v>119</v>
      </c>
      <c r="Y5" s="3">
        <v>145</v>
      </c>
      <c r="Z5" s="3">
        <v>170</v>
      </c>
      <c r="AA5" s="3">
        <v>195</v>
      </c>
      <c r="AB5" s="3">
        <v>220</v>
      </c>
      <c r="AC5" s="3">
        <v>245</v>
      </c>
      <c r="AD5" s="3">
        <v>271</v>
      </c>
      <c r="AE5" s="3">
        <v>296</v>
      </c>
      <c r="AF5" s="3">
        <v>321</v>
      </c>
      <c r="AG5" s="3">
        <v>331</v>
      </c>
      <c r="AH5" s="3">
        <v>355</v>
      </c>
      <c r="AI5" s="3">
        <v>402</v>
      </c>
      <c r="AJ5" s="3">
        <v>432</v>
      </c>
      <c r="AK5" s="9"/>
      <c r="AL5" s="10"/>
      <c r="AM5" s="7"/>
      <c r="AN5" s="7"/>
      <c r="AP5" s="11" t="s">
        <v>31</v>
      </c>
      <c r="AQ5" s="12">
        <f>SUM(O34)</f>
        <v>0</v>
      </c>
    </row>
    <row r="6" spans="2:43" ht="15" customHeight="1" x14ac:dyDescent="0.25">
      <c r="B6" s="36" t="s">
        <v>32</v>
      </c>
      <c r="C6" s="36"/>
      <c r="D6" s="37"/>
      <c r="E6" s="37"/>
      <c r="F6" s="38"/>
      <c r="G6" s="38"/>
      <c r="H6" s="38"/>
      <c r="I6" s="38"/>
      <c r="J6" s="38"/>
      <c r="K6" s="38"/>
      <c r="L6" s="38"/>
      <c r="M6" s="38"/>
      <c r="N6" s="39"/>
      <c r="O6" s="100">
        <f t="shared" ca="1" si="0"/>
        <v>0</v>
      </c>
      <c r="P6" t="s">
        <v>252</v>
      </c>
      <c r="T6" s="114"/>
      <c r="V6" s="8" t="s">
        <v>33</v>
      </c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9"/>
      <c r="AL6" s="10"/>
      <c r="AM6" s="7"/>
      <c r="AN6" s="7"/>
      <c r="AP6" s="11" t="s">
        <v>34</v>
      </c>
      <c r="AQ6" s="12">
        <f>SUM(O50)</f>
        <v>0</v>
      </c>
    </row>
    <row r="7" spans="2:43" ht="15" customHeight="1" x14ac:dyDescent="0.25">
      <c r="B7" s="36" t="s">
        <v>35</v>
      </c>
      <c r="C7" s="36"/>
      <c r="D7" s="37"/>
      <c r="E7" s="37"/>
      <c r="F7" s="38"/>
      <c r="G7" s="38"/>
      <c r="H7" s="38"/>
      <c r="I7" s="38"/>
      <c r="J7" s="38"/>
      <c r="K7" s="38"/>
      <c r="L7" s="38"/>
      <c r="M7" s="38"/>
      <c r="N7" s="39"/>
      <c r="O7" s="100">
        <f t="shared" ca="1" si="0"/>
        <v>0</v>
      </c>
      <c r="T7" s="114"/>
      <c r="V7" s="102" t="s">
        <v>36</v>
      </c>
      <c r="W7" s="3">
        <v>96</v>
      </c>
      <c r="X7" s="3">
        <v>115</v>
      </c>
      <c r="Y7" s="3">
        <v>140</v>
      </c>
      <c r="Z7" s="3">
        <v>165</v>
      </c>
      <c r="AA7" s="3">
        <v>189</v>
      </c>
      <c r="AB7" s="3">
        <v>214</v>
      </c>
      <c r="AC7" s="3">
        <v>238</v>
      </c>
      <c r="AD7" s="3">
        <v>262</v>
      </c>
      <c r="AE7" s="3">
        <v>287</v>
      </c>
      <c r="AF7" s="3">
        <v>311</v>
      </c>
      <c r="AG7" s="3">
        <v>331</v>
      </c>
      <c r="AH7" s="3">
        <v>344</v>
      </c>
      <c r="AI7" s="3">
        <v>390</v>
      </c>
      <c r="AJ7" s="3">
        <v>419</v>
      </c>
      <c r="AK7" s="9"/>
      <c r="AL7" s="10"/>
      <c r="AM7" s="7"/>
      <c r="AN7" s="7"/>
      <c r="AP7" s="11" t="s">
        <v>37</v>
      </c>
      <c r="AQ7" s="12">
        <f>SUM(O66)</f>
        <v>0</v>
      </c>
    </row>
    <row r="8" spans="2:43" ht="15" customHeight="1" thickBot="1" x14ac:dyDescent="0.3">
      <c r="B8" s="36" t="s">
        <v>38</v>
      </c>
      <c r="C8" s="36"/>
      <c r="D8" s="37"/>
      <c r="E8" s="37"/>
      <c r="F8" s="38"/>
      <c r="G8" s="38"/>
      <c r="H8" s="38"/>
      <c r="I8" s="38"/>
      <c r="J8" s="38"/>
      <c r="K8" s="38"/>
      <c r="L8" s="38"/>
      <c r="M8" s="38"/>
      <c r="N8" s="39"/>
      <c r="O8" s="100">
        <f t="shared" ca="1" si="0"/>
        <v>0</v>
      </c>
      <c r="T8" s="114"/>
      <c r="V8" s="103" t="s">
        <v>39</v>
      </c>
      <c r="W8" s="3">
        <v>82</v>
      </c>
      <c r="X8" s="3">
        <v>104</v>
      </c>
      <c r="Y8" s="3">
        <v>124</v>
      </c>
      <c r="Z8" s="3">
        <v>147</v>
      </c>
      <c r="AA8" s="3">
        <v>169</v>
      </c>
      <c r="AB8" s="3">
        <v>192</v>
      </c>
      <c r="AC8" s="3">
        <v>215</v>
      </c>
      <c r="AD8" s="3">
        <v>237</v>
      </c>
      <c r="AE8" s="3">
        <v>260</v>
      </c>
      <c r="AF8" s="3">
        <v>283</v>
      </c>
      <c r="AG8" s="3">
        <v>316</v>
      </c>
      <c r="AH8" s="3">
        <v>378</v>
      </c>
      <c r="AI8" s="3">
        <v>417</v>
      </c>
      <c r="AJ8" s="3">
        <v>435</v>
      </c>
      <c r="AK8" s="14"/>
      <c r="AL8" s="15"/>
      <c r="AM8" s="7"/>
      <c r="AN8" s="7"/>
      <c r="AP8" s="11" t="s">
        <v>40</v>
      </c>
      <c r="AQ8" s="16">
        <f>SUM(O82)</f>
        <v>0</v>
      </c>
    </row>
    <row r="9" spans="2:43" ht="15" customHeight="1" x14ac:dyDescent="0.25">
      <c r="B9" s="36" t="s">
        <v>41</v>
      </c>
      <c r="C9" s="36"/>
      <c r="D9" s="37"/>
      <c r="E9" s="37"/>
      <c r="F9" s="38"/>
      <c r="G9" s="38"/>
      <c r="H9" s="38"/>
      <c r="I9" s="38"/>
      <c r="J9" s="38"/>
      <c r="K9" s="38"/>
      <c r="L9" s="38"/>
      <c r="M9" s="38"/>
      <c r="N9" s="39"/>
      <c r="O9" s="100">
        <f t="shared" ca="1" si="0"/>
        <v>0</v>
      </c>
      <c r="V9" s="17"/>
      <c r="W9" s="18"/>
      <c r="X9" s="18"/>
      <c r="Y9" s="18"/>
      <c r="Z9" s="18"/>
      <c r="AA9" s="18"/>
      <c r="AB9" s="18"/>
      <c r="AC9" s="18"/>
      <c r="AD9" s="18"/>
      <c r="AE9" s="18"/>
      <c r="AF9" s="18"/>
      <c r="AG9" s="18"/>
      <c r="AH9" s="18"/>
      <c r="AI9" s="18"/>
      <c r="AJ9" s="18"/>
      <c r="AP9" s="11" t="s">
        <v>42</v>
      </c>
      <c r="AQ9" s="16">
        <f>SUM(O112)</f>
        <v>0</v>
      </c>
    </row>
    <row r="10" spans="2:43" ht="15" customHeight="1" thickBot="1" x14ac:dyDescent="0.3">
      <c r="B10" s="36" t="s">
        <v>43</v>
      </c>
      <c r="C10" s="36"/>
      <c r="D10" s="37"/>
      <c r="E10" s="37"/>
      <c r="F10" s="38"/>
      <c r="G10" s="38"/>
      <c r="H10" s="38"/>
      <c r="I10" s="38"/>
      <c r="J10" s="38"/>
      <c r="K10" s="38"/>
      <c r="L10" s="38"/>
      <c r="M10" s="38"/>
      <c r="N10" s="39"/>
      <c r="O10" s="100">
        <f t="shared" ca="1" si="0"/>
        <v>0</v>
      </c>
      <c r="V10" s="18"/>
      <c r="W10" s="18">
        <v>2</v>
      </c>
      <c r="X10" s="18">
        <v>3</v>
      </c>
      <c r="Y10" s="18">
        <v>4</v>
      </c>
      <c r="Z10" s="18">
        <v>5</v>
      </c>
      <c r="AA10" s="18">
        <v>6</v>
      </c>
      <c r="AB10" s="18">
        <v>7</v>
      </c>
      <c r="AC10" s="18">
        <v>8</v>
      </c>
      <c r="AD10" s="18">
        <v>9</v>
      </c>
      <c r="AE10" s="18">
        <v>10</v>
      </c>
      <c r="AF10" s="18">
        <v>11</v>
      </c>
      <c r="AG10" s="18">
        <v>12</v>
      </c>
      <c r="AH10" s="18">
        <v>16</v>
      </c>
      <c r="AI10" s="18">
        <v>20</v>
      </c>
      <c r="AJ10" s="18">
        <v>24</v>
      </c>
      <c r="AP10" s="11" t="s">
        <v>44</v>
      </c>
      <c r="AQ10" s="16">
        <f>SUM(O146)</f>
        <v>0</v>
      </c>
    </row>
    <row r="11" spans="2:43" ht="15" customHeight="1" x14ac:dyDescent="0.25">
      <c r="B11" s="36" t="s">
        <v>45</v>
      </c>
      <c r="C11" s="36"/>
      <c r="D11" s="37"/>
      <c r="E11" s="37"/>
      <c r="F11" s="38"/>
      <c r="G11" s="38"/>
      <c r="H11" s="38"/>
      <c r="I11" s="38"/>
      <c r="J11" s="38"/>
      <c r="K11" s="38"/>
      <c r="L11" s="38"/>
      <c r="M11" s="38"/>
      <c r="N11" s="39"/>
      <c r="O11" s="100">
        <f t="shared" ca="1" si="0"/>
        <v>0</v>
      </c>
      <c r="T11" s="114">
        <v>2</v>
      </c>
      <c r="V11" s="2" t="s">
        <v>24</v>
      </c>
      <c r="W11" s="3">
        <f>W3*2</f>
        <v>266</v>
      </c>
      <c r="X11" s="3">
        <f t="shared" ref="X11:AJ11" si="1">X3*2</f>
        <v>322</v>
      </c>
      <c r="Y11" s="3">
        <f t="shared" si="1"/>
        <v>376</v>
      </c>
      <c r="Z11" s="3">
        <f t="shared" si="1"/>
        <v>454</v>
      </c>
      <c r="AA11" s="3">
        <f t="shared" si="1"/>
        <v>534</v>
      </c>
      <c r="AB11" s="3">
        <f t="shared" si="1"/>
        <v>612</v>
      </c>
      <c r="AC11" s="3">
        <f t="shared" si="1"/>
        <v>690</v>
      </c>
      <c r="AD11" s="3">
        <f t="shared" si="1"/>
        <v>770</v>
      </c>
      <c r="AE11" s="3">
        <f t="shared" si="1"/>
        <v>848</v>
      </c>
      <c r="AF11" s="3">
        <f t="shared" si="1"/>
        <v>926</v>
      </c>
      <c r="AG11" s="3">
        <f t="shared" si="1"/>
        <v>922</v>
      </c>
      <c r="AH11" s="3">
        <f t="shared" si="1"/>
        <v>1122</v>
      </c>
      <c r="AI11" s="3">
        <f t="shared" si="1"/>
        <v>1270</v>
      </c>
      <c r="AJ11" s="3">
        <f t="shared" si="1"/>
        <v>1366</v>
      </c>
      <c r="AK11" s="19"/>
      <c r="AP11" s="11" t="s">
        <v>46</v>
      </c>
      <c r="AQ11" s="16">
        <f>SUM(O170)</f>
        <v>0</v>
      </c>
    </row>
    <row r="12" spans="2:43" ht="15" customHeight="1" x14ac:dyDescent="0.25">
      <c r="B12" s="36" t="s">
        <v>47</v>
      </c>
      <c r="C12" s="36"/>
      <c r="D12" s="37"/>
      <c r="E12" s="37"/>
      <c r="F12" s="38"/>
      <c r="G12" s="38"/>
      <c r="H12" s="38"/>
      <c r="I12" s="38"/>
      <c r="J12" s="38"/>
      <c r="K12" s="38"/>
      <c r="L12" s="38"/>
      <c r="M12" s="38"/>
      <c r="N12" s="39"/>
      <c r="O12" s="100">
        <f t="shared" ca="1" si="0"/>
        <v>0</v>
      </c>
      <c r="T12" s="114"/>
      <c r="V12" s="8" t="s">
        <v>27</v>
      </c>
      <c r="W12" s="3">
        <f t="shared" ref="W12:AJ16" si="2">W4*2</f>
        <v>182</v>
      </c>
      <c r="X12" s="3">
        <f t="shared" si="2"/>
        <v>228</v>
      </c>
      <c r="Y12" s="3">
        <f t="shared" si="2"/>
        <v>272</v>
      </c>
      <c r="Z12" s="3">
        <f t="shared" si="2"/>
        <v>322</v>
      </c>
      <c r="AA12" s="3">
        <f t="shared" si="2"/>
        <v>372</v>
      </c>
      <c r="AB12" s="3">
        <f t="shared" si="2"/>
        <v>422</v>
      </c>
      <c r="AC12" s="3">
        <f t="shared" si="2"/>
        <v>472</v>
      </c>
      <c r="AD12" s="3">
        <f t="shared" si="2"/>
        <v>522</v>
      </c>
      <c r="AE12" s="3">
        <f t="shared" si="2"/>
        <v>572</v>
      </c>
      <c r="AF12" s="3">
        <f t="shared" si="2"/>
        <v>622</v>
      </c>
      <c r="AG12" s="3">
        <f t="shared" si="2"/>
        <v>694</v>
      </c>
      <c r="AH12" s="3">
        <f t="shared" si="2"/>
        <v>830</v>
      </c>
      <c r="AI12" s="3">
        <f t="shared" si="2"/>
        <v>916</v>
      </c>
      <c r="AJ12" s="3">
        <f t="shared" si="2"/>
        <v>956</v>
      </c>
      <c r="AK12" s="19"/>
      <c r="AP12" s="11" t="s">
        <v>48</v>
      </c>
      <c r="AQ12" s="16">
        <f>SUM(O204)</f>
        <v>0</v>
      </c>
    </row>
    <row r="13" spans="2:43" ht="15" customHeight="1" x14ac:dyDescent="0.25">
      <c r="B13" s="36" t="s">
        <v>49</v>
      </c>
      <c r="C13" s="36"/>
      <c r="D13" s="37"/>
      <c r="E13" s="37"/>
      <c r="F13" s="38"/>
      <c r="G13" s="38"/>
      <c r="H13" s="38"/>
      <c r="I13" s="38"/>
      <c r="J13" s="38"/>
      <c r="K13" s="38"/>
      <c r="L13" s="38"/>
      <c r="M13" s="38"/>
      <c r="N13" s="39"/>
      <c r="O13" s="40">
        <f t="shared" ref="O13:O71" si="3">IF(D13=2,$W$3,IF(D13=3,$X$3,IF(D13=4,$Y$3,IF(D13=5,$Z$3,IF(D13=6,$AA$3,IF(D13=7,$AB$3,IF(D13=8,$AC$3,0)))))))+IF(D13=9,$AD$3,IF(D13=10,$AE$3,IF(D13=11,$AF$3,IF(D13=12,$AG$3,IF(D13=16,$AH$3,IF(D13=20,$AI$3,0))))))+IF(D13=24,$AJ$3,IF(D13=28,$AK$3,0))+IF(F13=2,$W$4,IF(F13=3,$X$4,IF(F13=4,$Y$4,IF(F13=5,$Z$4,IF(F13=6,$AA$4,IF(F13=7,$AB$4,0))))))+IF(F13=8,$AC$4,IF(F13=9,$AD$4,IF(F13=10,$AE$4,IF(F13=11,$AF$4,IF(F13=12,$AG$4,IF(F13=16,$AH$4,IF(F13=20,$AI$4,0)))))))+IF(F13=24,$AJ$4,IF(F13=28,$AK$4,0))+IF(H13=2,$W$5,IF(H13=3,$X$5,IF(H13=4,$Y$5,IF(H13=5,$Z$5,IF(H13=6,$AA$5,IF(H13=7,$AB$5,IF(H13=8,$AC$5,0)))))))+IF(H13=8,$AC$5,IF(H13=9,$AD$5,IF(H13=10,$AE$5,IF(H13=11,$AF$5,IF(H13=12,$AG$5,IF(H13=16,$AH$5,IF(H13=20,$AI$5,0)))))))+IF(H13=24,$AJ$5,IF(H13=28,$AK$5,0))+IF(I13=2,$W$6,IF(I13=3,$X$6,IF(I13=4,$Y$6,IF(I13=5,$Z$6,IF(I13=6,$AA$6,IF(I13=7,$AB$6,0))))))+IF(I13=8,$AC$6,IF(I13=9,$AD$6,IF(I13=10,$AE$6,IF(I13=11,$AF$6,IF(I13=12,$AG$6,IF(I13=16,$AH$6,IF(I13=20,$AI$6,0)))))))+IF(I13=24,$AJ$6,IF(I13=28,$AK$6,0))+IF(K13=2,$W$7,IF(K13=3,$X$7,IF(K13=4,$Y$7,IF(K13=5,$Z$7,IF(K13=6,$AA$7,IF(K13=7,$AB$7,0))))))+IF(K13=8,$AC$7,IF(K13=9,$AD$7,IF(K13=10,$AE$7,IF(K13=11,$AF$7,IF(K13=12,$AG$7,IF(K13=16,$AH$7,IF(K13=20,$AI$7,0)))))))+IF(K13=24,$AJ$7,IF(K13=28,$AK$7,0))+IF(M13=2,$W$8,IF(M13=3,$X$8,IF(M13=4,$Y$8,IF(M13=5,$Z$8,IF(M13=6,$AA$8,IF(M13=7,$AB$8,0))))))+IF(M13=8,$AC$8,IF(M13=9,$AD$8,IF(M13=10,$AE$8,IF(M13=11,$AF$8,IF(M13=12,$AG$8,IF(M13=16,$AH$8,IF(M13=20,$AI$8,0)))))))+IF(M13=24,$AJ$8,IF(M13=28,$AK$8,0))</f>
        <v>0</v>
      </c>
      <c r="T13" s="114"/>
      <c r="V13" s="8" t="s">
        <v>30</v>
      </c>
      <c r="W13" s="3">
        <f t="shared" si="2"/>
        <v>198</v>
      </c>
      <c r="X13" s="3">
        <f t="shared" si="2"/>
        <v>238</v>
      </c>
      <c r="Y13" s="3">
        <f t="shared" si="2"/>
        <v>290</v>
      </c>
      <c r="Z13" s="3">
        <f t="shared" si="2"/>
        <v>340</v>
      </c>
      <c r="AA13" s="3">
        <f t="shared" si="2"/>
        <v>390</v>
      </c>
      <c r="AB13" s="3">
        <f t="shared" si="2"/>
        <v>440</v>
      </c>
      <c r="AC13" s="3">
        <f t="shared" si="2"/>
        <v>490</v>
      </c>
      <c r="AD13" s="3">
        <f t="shared" si="2"/>
        <v>542</v>
      </c>
      <c r="AE13" s="3">
        <f t="shared" si="2"/>
        <v>592</v>
      </c>
      <c r="AF13" s="3">
        <f t="shared" si="2"/>
        <v>642</v>
      </c>
      <c r="AG13" s="3">
        <f t="shared" si="2"/>
        <v>662</v>
      </c>
      <c r="AH13" s="3">
        <f t="shared" si="2"/>
        <v>710</v>
      </c>
      <c r="AI13" s="3">
        <f t="shared" si="2"/>
        <v>804</v>
      </c>
      <c r="AJ13" s="3">
        <f t="shared" si="2"/>
        <v>864</v>
      </c>
      <c r="AK13" s="19"/>
      <c r="AP13" s="11" t="s">
        <v>50</v>
      </c>
      <c r="AQ13" s="16">
        <f>SUM(O205)</f>
        <v>0</v>
      </c>
    </row>
    <row r="14" spans="2:43" ht="15" customHeight="1" x14ac:dyDescent="0.25">
      <c r="B14" s="36" t="s">
        <v>51</v>
      </c>
      <c r="C14" s="36"/>
      <c r="D14" s="37"/>
      <c r="E14" s="37"/>
      <c r="F14" s="38"/>
      <c r="G14" s="38"/>
      <c r="H14" s="38"/>
      <c r="I14" s="38"/>
      <c r="J14" s="38"/>
      <c r="K14" s="38"/>
      <c r="L14" s="38"/>
      <c r="M14" s="38"/>
      <c r="N14" s="39"/>
      <c r="O14" s="40">
        <f t="shared" si="3"/>
        <v>0</v>
      </c>
      <c r="T14" s="114"/>
      <c r="V14" s="8" t="s">
        <v>33</v>
      </c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19"/>
    </row>
    <row r="15" spans="2:43" ht="15" customHeight="1" x14ac:dyDescent="0.25">
      <c r="B15" s="36" t="s">
        <v>52</v>
      </c>
      <c r="C15" s="36"/>
      <c r="D15" s="37"/>
      <c r="E15" s="37"/>
      <c r="F15" s="38"/>
      <c r="G15" s="38"/>
      <c r="H15" s="38"/>
      <c r="I15" s="38"/>
      <c r="J15" s="38"/>
      <c r="K15" s="38"/>
      <c r="L15" s="38"/>
      <c r="M15" s="38"/>
      <c r="N15" s="39"/>
      <c r="O15" s="40">
        <f t="shared" si="3"/>
        <v>0</v>
      </c>
      <c r="T15" s="114"/>
      <c r="V15" s="8" t="s">
        <v>36</v>
      </c>
      <c r="W15" s="3">
        <f t="shared" si="2"/>
        <v>192</v>
      </c>
      <c r="X15" s="3">
        <f t="shared" si="2"/>
        <v>230</v>
      </c>
      <c r="Y15" s="3">
        <f t="shared" si="2"/>
        <v>280</v>
      </c>
      <c r="Z15" s="3">
        <f t="shared" si="2"/>
        <v>330</v>
      </c>
      <c r="AA15" s="3">
        <f t="shared" si="2"/>
        <v>378</v>
      </c>
      <c r="AB15" s="3">
        <f t="shared" si="2"/>
        <v>428</v>
      </c>
      <c r="AC15" s="3">
        <f t="shared" si="2"/>
        <v>476</v>
      </c>
      <c r="AD15" s="3">
        <f t="shared" si="2"/>
        <v>524</v>
      </c>
      <c r="AE15" s="3">
        <f t="shared" si="2"/>
        <v>574</v>
      </c>
      <c r="AF15" s="3">
        <f t="shared" si="2"/>
        <v>622</v>
      </c>
      <c r="AG15" s="3">
        <f t="shared" si="2"/>
        <v>662</v>
      </c>
      <c r="AH15" s="3">
        <f t="shared" si="2"/>
        <v>688</v>
      </c>
      <c r="AI15" s="3">
        <f t="shared" si="2"/>
        <v>780</v>
      </c>
      <c r="AJ15" s="3">
        <f t="shared" si="2"/>
        <v>838</v>
      </c>
      <c r="AK15" s="19"/>
    </row>
    <row r="16" spans="2:43" ht="15" customHeight="1" thickBot="1" x14ac:dyDescent="0.3">
      <c r="B16" s="36" t="s">
        <v>53</v>
      </c>
      <c r="C16" s="36"/>
      <c r="D16" s="37"/>
      <c r="E16" s="37"/>
      <c r="F16" s="38"/>
      <c r="G16" s="38"/>
      <c r="H16" s="38"/>
      <c r="I16" s="38"/>
      <c r="J16" s="38"/>
      <c r="K16" s="38"/>
      <c r="L16" s="38"/>
      <c r="M16" s="38"/>
      <c r="N16" s="39"/>
      <c r="O16" s="40">
        <f t="shared" si="3"/>
        <v>0</v>
      </c>
      <c r="T16" s="114"/>
      <c r="V16" s="13" t="s">
        <v>39</v>
      </c>
      <c r="W16" s="3">
        <f t="shared" si="2"/>
        <v>164</v>
      </c>
      <c r="X16" s="3">
        <f t="shared" si="2"/>
        <v>208</v>
      </c>
      <c r="Y16" s="3">
        <f t="shared" si="2"/>
        <v>248</v>
      </c>
      <c r="Z16" s="3">
        <f t="shared" si="2"/>
        <v>294</v>
      </c>
      <c r="AA16" s="3">
        <f t="shared" si="2"/>
        <v>338</v>
      </c>
      <c r="AB16" s="3">
        <f t="shared" si="2"/>
        <v>384</v>
      </c>
      <c r="AC16" s="3">
        <f t="shared" si="2"/>
        <v>430</v>
      </c>
      <c r="AD16" s="3">
        <f t="shared" si="2"/>
        <v>474</v>
      </c>
      <c r="AE16" s="3">
        <f t="shared" si="2"/>
        <v>520</v>
      </c>
      <c r="AF16" s="3">
        <f t="shared" si="2"/>
        <v>566</v>
      </c>
      <c r="AG16" s="3">
        <f t="shared" si="2"/>
        <v>632</v>
      </c>
      <c r="AH16" s="3">
        <f t="shared" si="2"/>
        <v>756</v>
      </c>
      <c r="AI16" s="3">
        <f t="shared" si="2"/>
        <v>834</v>
      </c>
      <c r="AJ16" s="3">
        <f t="shared" si="2"/>
        <v>870</v>
      </c>
      <c r="AK16" s="19"/>
    </row>
    <row r="17" spans="2:36" ht="15" customHeight="1" thickBot="1" x14ac:dyDescent="0.3">
      <c r="B17" s="41" t="s">
        <v>54</v>
      </c>
      <c r="C17" s="41"/>
      <c r="D17" s="42"/>
      <c r="E17" s="42"/>
      <c r="F17" s="43"/>
      <c r="G17" s="43"/>
      <c r="H17" s="43"/>
      <c r="I17" s="43"/>
      <c r="J17" s="43"/>
      <c r="K17" s="43"/>
      <c r="L17" s="43"/>
      <c r="M17" s="43"/>
      <c r="N17" s="44"/>
      <c r="O17" s="40">
        <f t="shared" si="3"/>
        <v>0</v>
      </c>
      <c r="V17" s="17"/>
      <c r="W17" s="18"/>
      <c r="X17" s="18"/>
      <c r="Y17" s="18"/>
      <c r="Z17" s="18"/>
      <c r="AA17" s="18"/>
      <c r="AB17" s="18"/>
      <c r="AC17" s="18"/>
      <c r="AD17" s="18"/>
      <c r="AE17" s="18"/>
      <c r="AF17" s="18"/>
      <c r="AG17" s="18"/>
      <c r="AH17" s="18"/>
      <c r="AI17" s="18"/>
      <c r="AJ17" s="18"/>
    </row>
    <row r="18" spans="2:36" ht="15" customHeight="1" thickBot="1" x14ac:dyDescent="0.3">
      <c r="B18" s="115" t="s">
        <v>55</v>
      </c>
      <c r="C18" s="116"/>
      <c r="D18" s="116"/>
      <c r="E18" s="116"/>
      <c r="F18" s="116"/>
      <c r="G18" s="116"/>
      <c r="H18" s="116"/>
      <c r="I18" s="116"/>
      <c r="J18" s="116"/>
      <c r="K18" s="116"/>
      <c r="L18" s="116"/>
      <c r="M18" s="117"/>
      <c r="N18" s="45"/>
      <c r="O18" s="40">
        <f t="shared" si="3"/>
        <v>0</v>
      </c>
      <c r="V18" s="18"/>
      <c r="W18" s="18"/>
      <c r="X18" s="18"/>
      <c r="Y18" s="18"/>
      <c r="Z18" s="18"/>
      <c r="AA18" s="18"/>
      <c r="AB18" s="18"/>
      <c r="AC18" s="18"/>
      <c r="AD18" s="18"/>
      <c r="AE18" s="18"/>
      <c r="AF18" s="18"/>
      <c r="AG18" s="18"/>
      <c r="AH18" s="18"/>
      <c r="AI18" s="18"/>
      <c r="AJ18" s="18"/>
    </row>
    <row r="19" spans="2:36" x14ac:dyDescent="0.25">
      <c r="B19" s="46" t="s">
        <v>56</v>
      </c>
      <c r="C19" s="47"/>
      <c r="D19" s="48"/>
      <c r="E19" s="48"/>
      <c r="F19" s="49"/>
      <c r="G19" s="49"/>
      <c r="H19" s="49"/>
      <c r="I19" s="49"/>
      <c r="J19" s="49"/>
      <c r="K19" s="49"/>
      <c r="L19" s="49"/>
      <c r="M19" s="49"/>
      <c r="N19" s="39"/>
      <c r="O19" s="40">
        <f t="shared" si="3"/>
        <v>0</v>
      </c>
      <c r="T19" s="114">
        <v>3</v>
      </c>
      <c r="V19" s="2" t="s">
        <v>24</v>
      </c>
      <c r="W19" s="3">
        <f>W3*3</f>
        <v>399</v>
      </c>
      <c r="X19" s="3">
        <f t="shared" ref="X19:AJ19" si="4">X3*3</f>
        <v>483</v>
      </c>
      <c r="Y19" s="3">
        <f t="shared" si="4"/>
        <v>564</v>
      </c>
      <c r="Z19" s="3">
        <f t="shared" si="4"/>
        <v>681</v>
      </c>
      <c r="AA19" s="3">
        <f t="shared" si="4"/>
        <v>801</v>
      </c>
      <c r="AB19" s="3">
        <f t="shared" si="4"/>
        <v>918</v>
      </c>
      <c r="AC19" s="3">
        <f t="shared" si="4"/>
        <v>1035</v>
      </c>
      <c r="AD19" s="3">
        <f t="shared" si="4"/>
        <v>1155</v>
      </c>
      <c r="AE19" s="3">
        <f t="shared" si="4"/>
        <v>1272</v>
      </c>
      <c r="AF19" s="3">
        <f t="shared" si="4"/>
        <v>1389</v>
      </c>
      <c r="AG19" s="3">
        <f t="shared" si="4"/>
        <v>1383</v>
      </c>
      <c r="AH19" s="3">
        <f t="shared" si="4"/>
        <v>1683</v>
      </c>
      <c r="AI19" s="3">
        <f t="shared" si="4"/>
        <v>1905</v>
      </c>
      <c r="AJ19" s="3">
        <f t="shared" si="4"/>
        <v>2049</v>
      </c>
    </row>
    <row r="20" spans="2:36" x14ac:dyDescent="0.25">
      <c r="B20" s="50" t="s">
        <v>57</v>
      </c>
      <c r="C20" s="51"/>
      <c r="D20" s="52"/>
      <c r="E20" s="52"/>
      <c r="F20" s="38"/>
      <c r="G20" s="38"/>
      <c r="H20" s="38"/>
      <c r="I20" s="38"/>
      <c r="J20" s="38"/>
      <c r="K20" s="38"/>
      <c r="L20" s="38"/>
      <c r="M20" s="38"/>
      <c r="N20" s="39"/>
      <c r="O20" s="40">
        <f t="shared" si="3"/>
        <v>0</v>
      </c>
      <c r="T20" s="114"/>
      <c r="V20" s="8" t="s">
        <v>27</v>
      </c>
      <c r="W20" s="3">
        <f t="shared" ref="W20:AJ24" si="5">W4*3</f>
        <v>273</v>
      </c>
      <c r="X20" s="3">
        <f t="shared" si="5"/>
        <v>342</v>
      </c>
      <c r="Y20" s="3">
        <f t="shared" si="5"/>
        <v>408</v>
      </c>
      <c r="Z20" s="3">
        <f t="shared" si="5"/>
        <v>483</v>
      </c>
      <c r="AA20" s="3">
        <f t="shared" si="5"/>
        <v>558</v>
      </c>
      <c r="AB20" s="3">
        <f t="shared" si="5"/>
        <v>633</v>
      </c>
      <c r="AC20" s="3">
        <f t="shared" si="5"/>
        <v>708</v>
      </c>
      <c r="AD20" s="3">
        <f t="shared" si="5"/>
        <v>783</v>
      </c>
      <c r="AE20" s="3">
        <f t="shared" si="5"/>
        <v>858</v>
      </c>
      <c r="AF20" s="3">
        <f t="shared" si="5"/>
        <v>933</v>
      </c>
      <c r="AG20" s="3">
        <f t="shared" si="5"/>
        <v>1041</v>
      </c>
      <c r="AH20" s="3">
        <f t="shared" si="5"/>
        <v>1245</v>
      </c>
      <c r="AI20" s="3">
        <f t="shared" si="5"/>
        <v>1374</v>
      </c>
      <c r="AJ20" s="3">
        <f t="shared" si="5"/>
        <v>1434</v>
      </c>
    </row>
    <row r="21" spans="2:36" x14ac:dyDescent="0.25">
      <c r="B21" s="50" t="s">
        <v>58</v>
      </c>
      <c r="C21" s="51"/>
      <c r="D21" s="52"/>
      <c r="E21" s="52"/>
      <c r="F21" s="38"/>
      <c r="G21" s="38"/>
      <c r="H21" s="38"/>
      <c r="I21" s="38"/>
      <c r="J21" s="38"/>
      <c r="K21" s="38"/>
      <c r="L21" s="38"/>
      <c r="M21" s="38"/>
      <c r="N21" s="39"/>
      <c r="O21" s="40">
        <f t="shared" si="3"/>
        <v>0</v>
      </c>
      <c r="T21" s="114"/>
      <c r="V21" s="8" t="s">
        <v>30</v>
      </c>
      <c r="W21" s="3">
        <f t="shared" si="5"/>
        <v>297</v>
      </c>
      <c r="X21" s="3">
        <f t="shared" si="5"/>
        <v>357</v>
      </c>
      <c r="Y21" s="3">
        <f t="shared" si="5"/>
        <v>435</v>
      </c>
      <c r="Z21" s="3">
        <f t="shared" si="5"/>
        <v>510</v>
      </c>
      <c r="AA21" s="3">
        <f t="shared" si="5"/>
        <v>585</v>
      </c>
      <c r="AB21" s="3">
        <f t="shared" si="5"/>
        <v>660</v>
      </c>
      <c r="AC21" s="3">
        <f t="shared" si="5"/>
        <v>735</v>
      </c>
      <c r="AD21" s="3">
        <f t="shared" si="5"/>
        <v>813</v>
      </c>
      <c r="AE21" s="3">
        <f t="shared" si="5"/>
        <v>888</v>
      </c>
      <c r="AF21" s="3">
        <f t="shared" si="5"/>
        <v>963</v>
      </c>
      <c r="AG21" s="3">
        <f t="shared" si="5"/>
        <v>993</v>
      </c>
      <c r="AH21" s="3">
        <f t="shared" si="5"/>
        <v>1065</v>
      </c>
      <c r="AI21" s="3">
        <f t="shared" si="5"/>
        <v>1206</v>
      </c>
      <c r="AJ21" s="3">
        <f t="shared" si="5"/>
        <v>1296</v>
      </c>
    </row>
    <row r="22" spans="2:36" x14ac:dyDescent="0.25">
      <c r="B22" s="50" t="s">
        <v>59</v>
      </c>
      <c r="C22" s="51"/>
      <c r="D22" s="52"/>
      <c r="E22" s="52"/>
      <c r="F22" s="38"/>
      <c r="G22" s="38"/>
      <c r="H22" s="38"/>
      <c r="I22" s="38"/>
      <c r="J22" s="38"/>
      <c r="K22" s="38"/>
      <c r="L22" s="38"/>
      <c r="M22" s="38"/>
      <c r="N22" s="39"/>
      <c r="O22" s="40">
        <f t="shared" si="3"/>
        <v>0</v>
      </c>
      <c r="T22" s="114"/>
      <c r="V22" s="8" t="s">
        <v>33</v>
      </c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3"/>
      <c r="AI22" s="3"/>
      <c r="AJ22" s="3"/>
    </row>
    <row r="23" spans="2:36" x14ac:dyDescent="0.25">
      <c r="B23" s="50" t="s">
        <v>60</v>
      </c>
      <c r="C23" s="51"/>
      <c r="D23" s="52"/>
      <c r="E23" s="52"/>
      <c r="F23" s="38"/>
      <c r="G23" s="38"/>
      <c r="H23" s="38"/>
      <c r="I23" s="38"/>
      <c r="J23" s="38"/>
      <c r="K23" s="38"/>
      <c r="L23" s="38"/>
      <c r="M23" s="38"/>
      <c r="N23" s="39"/>
      <c r="O23" s="40">
        <f t="shared" si="3"/>
        <v>0</v>
      </c>
      <c r="T23" s="114"/>
      <c r="V23" s="8" t="s">
        <v>36</v>
      </c>
      <c r="W23" s="3">
        <f t="shared" si="5"/>
        <v>288</v>
      </c>
      <c r="X23" s="3">
        <f t="shared" si="5"/>
        <v>345</v>
      </c>
      <c r="Y23" s="3">
        <f t="shared" si="5"/>
        <v>420</v>
      </c>
      <c r="Z23" s="3">
        <f t="shared" si="5"/>
        <v>495</v>
      </c>
      <c r="AA23" s="3">
        <f t="shared" si="5"/>
        <v>567</v>
      </c>
      <c r="AB23" s="3">
        <f t="shared" si="5"/>
        <v>642</v>
      </c>
      <c r="AC23" s="3">
        <f t="shared" si="5"/>
        <v>714</v>
      </c>
      <c r="AD23" s="3">
        <f t="shared" si="5"/>
        <v>786</v>
      </c>
      <c r="AE23" s="3">
        <f t="shared" si="5"/>
        <v>861</v>
      </c>
      <c r="AF23" s="3">
        <f t="shared" si="5"/>
        <v>933</v>
      </c>
      <c r="AG23" s="3">
        <f t="shared" si="5"/>
        <v>993</v>
      </c>
      <c r="AH23" s="3">
        <f t="shared" si="5"/>
        <v>1032</v>
      </c>
      <c r="AI23" s="3">
        <f t="shared" si="5"/>
        <v>1170</v>
      </c>
      <c r="AJ23" s="3">
        <f t="shared" si="5"/>
        <v>1257</v>
      </c>
    </row>
    <row r="24" spans="2:36" ht="15.75" thickBot="1" x14ac:dyDescent="0.3">
      <c r="B24" s="50" t="s">
        <v>61</v>
      </c>
      <c r="C24" s="51"/>
      <c r="D24" s="52"/>
      <c r="E24" s="52"/>
      <c r="F24" s="38"/>
      <c r="G24" s="38"/>
      <c r="H24" s="38"/>
      <c r="I24" s="38"/>
      <c r="J24" s="38"/>
      <c r="K24" s="38"/>
      <c r="L24" s="38"/>
      <c r="M24" s="38"/>
      <c r="N24" s="39"/>
      <c r="O24" s="40">
        <f t="shared" si="3"/>
        <v>0</v>
      </c>
      <c r="T24" s="114"/>
      <c r="V24" s="13" t="s">
        <v>39</v>
      </c>
      <c r="W24" s="3">
        <f t="shared" si="5"/>
        <v>246</v>
      </c>
      <c r="X24" s="3">
        <f t="shared" si="5"/>
        <v>312</v>
      </c>
      <c r="Y24" s="3">
        <f t="shared" si="5"/>
        <v>372</v>
      </c>
      <c r="Z24" s="3">
        <f t="shared" si="5"/>
        <v>441</v>
      </c>
      <c r="AA24" s="3">
        <f t="shared" si="5"/>
        <v>507</v>
      </c>
      <c r="AB24" s="3">
        <f t="shared" si="5"/>
        <v>576</v>
      </c>
      <c r="AC24" s="3">
        <f t="shared" si="5"/>
        <v>645</v>
      </c>
      <c r="AD24" s="3">
        <f t="shared" si="5"/>
        <v>711</v>
      </c>
      <c r="AE24" s="3">
        <f t="shared" si="5"/>
        <v>780</v>
      </c>
      <c r="AF24" s="3">
        <f t="shared" si="5"/>
        <v>849</v>
      </c>
      <c r="AG24" s="3">
        <f t="shared" si="5"/>
        <v>948</v>
      </c>
      <c r="AH24" s="3">
        <f t="shared" si="5"/>
        <v>1134</v>
      </c>
      <c r="AI24" s="3">
        <f t="shared" si="5"/>
        <v>1251</v>
      </c>
      <c r="AJ24" s="3">
        <f t="shared" si="5"/>
        <v>1305</v>
      </c>
    </row>
    <row r="25" spans="2:36" x14ac:dyDescent="0.25">
      <c r="B25" s="50" t="s">
        <v>62</v>
      </c>
      <c r="C25" s="51"/>
      <c r="D25" s="52"/>
      <c r="E25" s="52"/>
      <c r="F25" s="38"/>
      <c r="G25" s="38"/>
      <c r="H25" s="38"/>
      <c r="I25" s="38"/>
      <c r="J25" s="38"/>
      <c r="K25" s="38"/>
      <c r="L25" s="38"/>
      <c r="M25" s="38"/>
      <c r="N25" s="39"/>
      <c r="O25" s="40">
        <f t="shared" si="3"/>
        <v>0</v>
      </c>
      <c r="V25" s="17"/>
      <c r="W25" s="18"/>
      <c r="X25" s="18"/>
      <c r="Y25" s="18"/>
      <c r="Z25" s="18"/>
      <c r="AA25" s="18"/>
      <c r="AB25" s="18"/>
      <c r="AC25" s="18"/>
      <c r="AD25" s="18"/>
      <c r="AE25" s="18"/>
      <c r="AF25" s="18"/>
      <c r="AG25" s="18"/>
      <c r="AH25" s="18"/>
      <c r="AI25" s="18"/>
      <c r="AJ25" s="18"/>
    </row>
    <row r="26" spans="2:36" ht="15.75" thickBot="1" x14ac:dyDescent="0.3">
      <c r="B26" s="50" t="s">
        <v>63</v>
      </c>
      <c r="C26" s="51"/>
      <c r="D26" s="52"/>
      <c r="E26" s="52"/>
      <c r="F26" s="38"/>
      <c r="G26" s="38"/>
      <c r="H26" s="38"/>
      <c r="I26" s="38"/>
      <c r="J26" s="38"/>
      <c r="K26" s="38"/>
      <c r="L26" s="38"/>
      <c r="M26" s="38"/>
      <c r="N26" s="39"/>
      <c r="O26" s="40">
        <f t="shared" si="3"/>
        <v>0</v>
      </c>
      <c r="V26" s="18"/>
      <c r="W26" s="18"/>
      <c r="X26" s="18"/>
      <c r="Y26" s="18"/>
      <c r="Z26" s="18"/>
      <c r="AA26" s="18"/>
      <c r="AB26" s="18"/>
      <c r="AC26" s="18"/>
      <c r="AD26" s="18"/>
      <c r="AE26" s="18"/>
      <c r="AF26" s="18"/>
      <c r="AG26" s="18"/>
      <c r="AH26" s="18"/>
      <c r="AI26" s="18"/>
      <c r="AJ26" s="18"/>
    </row>
    <row r="27" spans="2:36" x14ac:dyDescent="0.25">
      <c r="B27" s="50" t="s">
        <v>64</v>
      </c>
      <c r="C27" s="51"/>
      <c r="D27" s="52"/>
      <c r="E27" s="52"/>
      <c r="F27" s="38"/>
      <c r="G27" s="38"/>
      <c r="H27" s="38"/>
      <c r="I27" s="38"/>
      <c r="J27" s="38"/>
      <c r="K27" s="38"/>
      <c r="L27" s="38"/>
      <c r="M27" s="38"/>
      <c r="N27" s="39"/>
      <c r="O27" s="40">
        <f t="shared" si="3"/>
        <v>0</v>
      </c>
      <c r="T27" s="114">
        <v>4</v>
      </c>
      <c r="V27" s="2" t="s">
        <v>24</v>
      </c>
      <c r="W27" s="3">
        <f>W3*4</f>
        <v>532</v>
      </c>
      <c r="X27" s="3">
        <f t="shared" ref="X27:AJ27" si="6">X3*4</f>
        <v>644</v>
      </c>
      <c r="Y27" s="3">
        <f t="shared" si="6"/>
        <v>752</v>
      </c>
      <c r="Z27" s="3">
        <f t="shared" si="6"/>
        <v>908</v>
      </c>
      <c r="AA27" s="3">
        <f t="shared" si="6"/>
        <v>1068</v>
      </c>
      <c r="AB27" s="3">
        <f t="shared" si="6"/>
        <v>1224</v>
      </c>
      <c r="AC27" s="3">
        <f t="shared" si="6"/>
        <v>1380</v>
      </c>
      <c r="AD27" s="3">
        <f t="shared" si="6"/>
        <v>1540</v>
      </c>
      <c r="AE27" s="3">
        <f t="shared" si="6"/>
        <v>1696</v>
      </c>
      <c r="AF27" s="3">
        <f t="shared" si="6"/>
        <v>1852</v>
      </c>
      <c r="AG27" s="3">
        <f t="shared" si="6"/>
        <v>1844</v>
      </c>
      <c r="AH27" s="3">
        <f t="shared" si="6"/>
        <v>2244</v>
      </c>
      <c r="AI27" s="3">
        <f t="shared" si="6"/>
        <v>2540</v>
      </c>
      <c r="AJ27" s="3">
        <f t="shared" si="6"/>
        <v>2732</v>
      </c>
    </row>
    <row r="28" spans="2:36" x14ac:dyDescent="0.25">
      <c r="B28" s="50" t="s">
        <v>65</v>
      </c>
      <c r="C28" s="51"/>
      <c r="D28" s="52"/>
      <c r="E28" s="52"/>
      <c r="F28" s="38"/>
      <c r="G28" s="38"/>
      <c r="H28" s="38"/>
      <c r="I28" s="38"/>
      <c r="J28" s="38"/>
      <c r="K28" s="38"/>
      <c r="L28" s="38"/>
      <c r="M28" s="38"/>
      <c r="N28" s="39"/>
      <c r="O28" s="40">
        <f t="shared" si="3"/>
        <v>0</v>
      </c>
      <c r="T28" s="114"/>
      <c r="V28" s="8" t="s">
        <v>27</v>
      </c>
      <c r="W28" s="3">
        <f t="shared" ref="W28:AJ32" si="7">W4*4</f>
        <v>364</v>
      </c>
      <c r="X28" s="3">
        <f t="shared" si="7"/>
        <v>456</v>
      </c>
      <c r="Y28" s="3">
        <f t="shared" si="7"/>
        <v>544</v>
      </c>
      <c r="Z28" s="3">
        <f t="shared" si="7"/>
        <v>644</v>
      </c>
      <c r="AA28" s="3">
        <f t="shared" si="7"/>
        <v>744</v>
      </c>
      <c r="AB28" s="3">
        <f t="shared" si="7"/>
        <v>844</v>
      </c>
      <c r="AC28" s="3">
        <f t="shared" si="7"/>
        <v>944</v>
      </c>
      <c r="AD28" s="3">
        <f t="shared" si="7"/>
        <v>1044</v>
      </c>
      <c r="AE28" s="3">
        <f t="shared" si="7"/>
        <v>1144</v>
      </c>
      <c r="AF28" s="3">
        <f t="shared" si="7"/>
        <v>1244</v>
      </c>
      <c r="AG28" s="3">
        <f t="shared" si="7"/>
        <v>1388</v>
      </c>
      <c r="AH28" s="3">
        <f t="shared" si="7"/>
        <v>1660</v>
      </c>
      <c r="AI28" s="3">
        <f t="shared" si="7"/>
        <v>1832</v>
      </c>
      <c r="AJ28" s="3">
        <f t="shared" si="7"/>
        <v>1912</v>
      </c>
    </row>
    <row r="29" spans="2:36" x14ac:dyDescent="0.25">
      <c r="B29" s="50" t="s">
        <v>66</v>
      </c>
      <c r="C29" s="51"/>
      <c r="D29" s="52"/>
      <c r="E29" s="52"/>
      <c r="F29" s="38"/>
      <c r="G29" s="38"/>
      <c r="H29" s="38"/>
      <c r="I29" s="38"/>
      <c r="J29" s="38"/>
      <c r="K29" s="38"/>
      <c r="L29" s="38"/>
      <c r="M29" s="38"/>
      <c r="N29" s="39"/>
      <c r="O29" s="40">
        <f t="shared" si="3"/>
        <v>0</v>
      </c>
      <c r="T29" s="114"/>
      <c r="V29" s="8" t="s">
        <v>30</v>
      </c>
      <c r="W29" s="3">
        <f t="shared" si="7"/>
        <v>396</v>
      </c>
      <c r="X29" s="3">
        <f t="shared" si="7"/>
        <v>476</v>
      </c>
      <c r="Y29" s="3">
        <f t="shared" si="7"/>
        <v>580</v>
      </c>
      <c r="Z29" s="3">
        <f t="shared" si="7"/>
        <v>680</v>
      </c>
      <c r="AA29" s="3">
        <f t="shared" si="7"/>
        <v>780</v>
      </c>
      <c r="AB29" s="3">
        <f t="shared" si="7"/>
        <v>880</v>
      </c>
      <c r="AC29" s="3">
        <f t="shared" si="7"/>
        <v>980</v>
      </c>
      <c r="AD29" s="3">
        <f t="shared" si="7"/>
        <v>1084</v>
      </c>
      <c r="AE29" s="3">
        <f t="shared" si="7"/>
        <v>1184</v>
      </c>
      <c r="AF29" s="3">
        <f t="shared" si="7"/>
        <v>1284</v>
      </c>
      <c r="AG29" s="3">
        <f t="shared" si="7"/>
        <v>1324</v>
      </c>
      <c r="AH29" s="3">
        <f t="shared" si="7"/>
        <v>1420</v>
      </c>
      <c r="AI29" s="3">
        <f t="shared" si="7"/>
        <v>1608</v>
      </c>
      <c r="AJ29" s="3">
        <f t="shared" si="7"/>
        <v>1728</v>
      </c>
    </row>
    <row r="30" spans="2:36" x14ac:dyDescent="0.25">
      <c r="B30" s="50" t="s">
        <v>67</v>
      </c>
      <c r="C30" s="51"/>
      <c r="D30" s="52"/>
      <c r="E30" s="52"/>
      <c r="F30" s="38"/>
      <c r="G30" s="38"/>
      <c r="H30" s="38"/>
      <c r="I30" s="38"/>
      <c r="J30" s="38"/>
      <c r="K30" s="38"/>
      <c r="L30" s="38"/>
      <c r="M30" s="38"/>
      <c r="N30" s="39"/>
      <c r="O30" s="40">
        <f t="shared" si="3"/>
        <v>0</v>
      </c>
      <c r="T30" s="114"/>
      <c r="V30" s="8" t="s">
        <v>33</v>
      </c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"/>
      <c r="AI30" s="3"/>
      <c r="AJ30" s="3"/>
    </row>
    <row r="31" spans="2:36" x14ac:dyDescent="0.25">
      <c r="B31" s="50" t="s">
        <v>68</v>
      </c>
      <c r="C31" s="51"/>
      <c r="D31" s="52"/>
      <c r="E31" s="52"/>
      <c r="F31" s="38"/>
      <c r="G31" s="38"/>
      <c r="H31" s="38"/>
      <c r="I31" s="38"/>
      <c r="J31" s="38"/>
      <c r="K31" s="38"/>
      <c r="L31" s="38"/>
      <c r="M31" s="38"/>
      <c r="N31" s="39"/>
      <c r="O31" s="40">
        <f t="shared" si="3"/>
        <v>0</v>
      </c>
      <c r="T31" s="114"/>
      <c r="V31" s="8" t="s">
        <v>36</v>
      </c>
      <c r="W31" s="3">
        <f t="shared" si="7"/>
        <v>384</v>
      </c>
      <c r="X31" s="3">
        <f t="shared" si="7"/>
        <v>460</v>
      </c>
      <c r="Y31" s="3">
        <f t="shared" si="7"/>
        <v>560</v>
      </c>
      <c r="Z31" s="3">
        <f t="shared" si="7"/>
        <v>660</v>
      </c>
      <c r="AA31" s="3">
        <f t="shared" si="7"/>
        <v>756</v>
      </c>
      <c r="AB31" s="3">
        <f t="shared" si="7"/>
        <v>856</v>
      </c>
      <c r="AC31" s="3">
        <f t="shared" si="7"/>
        <v>952</v>
      </c>
      <c r="AD31" s="3">
        <f t="shared" si="7"/>
        <v>1048</v>
      </c>
      <c r="AE31" s="3">
        <f t="shared" si="7"/>
        <v>1148</v>
      </c>
      <c r="AF31" s="3">
        <f t="shared" si="7"/>
        <v>1244</v>
      </c>
      <c r="AG31" s="3">
        <f t="shared" si="7"/>
        <v>1324</v>
      </c>
      <c r="AH31" s="3">
        <f t="shared" si="7"/>
        <v>1376</v>
      </c>
      <c r="AI31" s="3">
        <f t="shared" si="7"/>
        <v>1560</v>
      </c>
      <c r="AJ31" s="3">
        <f t="shared" si="7"/>
        <v>1676</v>
      </c>
    </row>
    <row r="32" spans="2:36" ht="15.75" thickBot="1" x14ac:dyDescent="0.3">
      <c r="B32" s="50" t="s">
        <v>69</v>
      </c>
      <c r="C32" s="51"/>
      <c r="D32" s="52"/>
      <c r="E32" s="52"/>
      <c r="F32" s="38"/>
      <c r="G32" s="38"/>
      <c r="H32" s="38"/>
      <c r="I32" s="38"/>
      <c r="J32" s="38"/>
      <c r="K32" s="38"/>
      <c r="L32" s="38"/>
      <c r="M32" s="38"/>
      <c r="N32" s="39"/>
      <c r="O32" s="40">
        <f t="shared" si="3"/>
        <v>0</v>
      </c>
      <c r="T32" s="114"/>
      <c r="V32" s="13" t="s">
        <v>39</v>
      </c>
      <c r="W32" s="3">
        <f t="shared" si="7"/>
        <v>328</v>
      </c>
      <c r="X32" s="3">
        <f t="shared" si="7"/>
        <v>416</v>
      </c>
      <c r="Y32" s="3">
        <f t="shared" si="7"/>
        <v>496</v>
      </c>
      <c r="Z32" s="3">
        <f t="shared" si="7"/>
        <v>588</v>
      </c>
      <c r="AA32" s="3">
        <f t="shared" si="7"/>
        <v>676</v>
      </c>
      <c r="AB32" s="3">
        <f t="shared" si="7"/>
        <v>768</v>
      </c>
      <c r="AC32" s="3">
        <f t="shared" si="7"/>
        <v>860</v>
      </c>
      <c r="AD32" s="3">
        <f t="shared" si="7"/>
        <v>948</v>
      </c>
      <c r="AE32" s="3">
        <f t="shared" si="7"/>
        <v>1040</v>
      </c>
      <c r="AF32" s="3">
        <f t="shared" si="7"/>
        <v>1132</v>
      </c>
      <c r="AG32" s="3">
        <f t="shared" si="7"/>
        <v>1264</v>
      </c>
      <c r="AH32" s="3">
        <f t="shared" si="7"/>
        <v>1512</v>
      </c>
      <c r="AI32" s="3">
        <f t="shared" si="7"/>
        <v>1668</v>
      </c>
      <c r="AJ32" s="3">
        <f t="shared" si="7"/>
        <v>1740</v>
      </c>
    </row>
    <row r="33" spans="2:36" ht="15.75" thickBot="1" x14ac:dyDescent="0.3">
      <c r="B33" s="50" t="s">
        <v>70</v>
      </c>
      <c r="C33" s="51"/>
      <c r="D33" s="53"/>
      <c r="E33" s="53"/>
      <c r="F33" s="54"/>
      <c r="G33" s="54"/>
      <c r="H33" s="54"/>
      <c r="I33" s="54"/>
      <c r="J33" s="54"/>
      <c r="K33" s="54"/>
      <c r="L33" s="54"/>
      <c r="M33" s="54"/>
      <c r="N33" s="55"/>
      <c r="O33" s="40">
        <f t="shared" si="3"/>
        <v>0</v>
      </c>
      <c r="V33" s="17"/>
      <c r="W33" s="18"/>
      <c r="X33" s="18"/>
      <c r="Y33" s="18"/>
      <c r="Z33" s="18"/>
      <c r="AA33" s="18"/>
      <c r="AB33" s="18"/>
      <c r="AC33" s="18"/>
      <c r="AD33" s="18"/>
      <c r="AE33" s="18"/>
      <c r="AF33" s="18"/>
      <c r="AG33" s="18"/>
      <c r="AH33" s="18"/>
      <c r="AI33" s="18"/>
      <c r="AJ33" s="18"/>
    </row>
    <row r="34" spans="2:36" ht="15.75" thickBot="1" x14ac:dyDescent="0.3">
      <c r="B34" s="104" t="s">
        <v>71</v>
      </c>
      <c r="C34" s="105"/>
      <c r="D34" s="105"/>
      <c r="E34" s="105"/>
      <c r="F34" s="105"/>
      <c r="G34" s="105"/>
      <c r="H34" s="105"/>
      <c r="I34" s="105"/>
      <c r="J34" s="105"/>
      <c r="K34" s="105"/>
      <c r="L34" s="105"/>
      <c r="M34" s="106"/>
      <c r="N34" s="56"/>
      <c r="O34" s="40">
        <f t="shared" si="3"/>
        <v>0</v>
      </c>
      <c r="V34" s="18"/>
      <c r="W34" s="18"/>
      <c r="X34" s="18"/>
      <c r="Y34" s="18"/>
      <c r="Z34" s="18"/>
      <c r="AA34" s="18"/>
      <c r="AB34" s="18"/>
      <c r="AC34" s="18"/>
      <c r="AD34" s="18"/>
      <c r="AE34" s="18"/>
      <c r="AF34" s="18"/>
      <c r="AG34" s="18"/>
      <c r="AH34" s="18"/>
      <c r="AI34" s="18"/>
      <c r="AJ34" s="18"/>
    </row>
    <row r="35" spans="2:36" x14ac:dyDescent="0.25">
      <c r="B35" s="57" t="s">
        <v>72</v>
      </c>
      <c r="C35" s="58"/>
      <c r="D35" s="48"/>
      <c r="E35" s="48"/>
      <c r="F35" s="49"/>
      <c r="G35" s="49"/>
      <c r="H35" s="49"/>
      <c r="I35" s="49"/>
      <c r="J35" s="49"/>
      <c r="K35" s="49"/>
      <c r="L35" s="49"/>
      <c r="M35" s="49"/>
      <c r="N35" s="59"/>
      <c r="O35" s="40">
        <f t="shared" si="3"/>
        <v>0</v>
      </c>
      <c r="T35" s="114">
        <v>5</v>
      </c>
      <c r="V35" s="2" t="s">
        <v>24</v>
      </c>
      <c r="W35" s="3">
        <f>W3*5</f>
        <v>665</v>
      </c>
      <c r="X35" s="3">
        <f t="shared" ref="X35:AJ35" si="8">X3*5</f>
        <v>805</v>
      </c>
      <c r="Y35" s="3">
        <f t="shared" si="8"/>
        <v>940</v>
      </c>
      <c r="Z35" s="3">
        <f t="shared" si="8"/>
        <v>1135</v>
      </c>
      <c r="AA35" s="3">
        <f t="shared" si="8"/>
        <v>1335</v>
      </c>
      <c r="AB35" s="3">
        <f t="shared" si="8"/>
        <v>1530</v>
      </c>
      <c r="AC35" s="3">
        <f t="shared" si="8"/>
        <v>1725</v>
      </c>
      <c r="AD35" s="3">
        <f t="shared" si="8"/>
        <v>1925</v>
      </c>
      <c r="AE35" s="3">
        <f t="shared" si="8"/>
        <v>2120</v>
      </c>
      <c r="AF35" s="3">
        <f t="shared" si="8"/>
        <v>2315</v>
      </c>
      <c r="AG35" s="3">
        <f t="shared" si="8"/>
        <v>2305</v>
      </c>
      <c r="AH35" s="3">
        <f t="shared" si="8"/>
        <v>2805</v>
      </c>
      <c r="AI35" s="3">
        <f t="shared" si="8"/>
        <v>3175</v>
      </c>
      <c r="AJ35" s="3">
        <f t="shared" si="8"/>
        <v>3415</v>
      </c>
    </row>
    <row r="36" spans="2:36" x14ac:dyDescent="0.25">
      <c r="B36" s="60" t="s">
        <v>73</v>
      </c>
      <c r="C36" s="61"/>
      <c r="D36" s="52"/>
      <c r="E36" s="52"/>
      <c r="F36" s="38"/>
      <c r="G36" s="38"/>
      <c r="H36" s="38"/>
      <c r="I36" s="38"/>
      <c r="J36" s="38"/>
      <c r="K36" s="38"/>
      <c r="L36" s="38"/>
      <c r="M36" s="38"/>
      <c r="N36" s="39"/>
      <c r="O36" s="40">
        <f t="shared" si="3"/>
        <v>0</v>
      </c>
      <c r="T36" s="114"/>
      <c r="V36" s="8" t="s">
        <v>27</v>
      </c>
      <c r="W36" s="3">
        <f t="shared" ref="W36:AJ40" si="9">W4*5</f>
        <v>455</v>
      </c>
      <c r="X36" s="3">
        <f t="shared" si="9"/>
        <v>570</v>
      </c>
      <c r="Y36" s="3">
        <f t="shared" si="9"/>
        <v>680</v>
      </c>
      <c r="Z36" s="3">
        <f t="shared" si="9"/>
        <v>805</v>
      </c>
      <c r="AA36" s="3">
        <f t="shared" si="9"/>
        <v>930</v>
      </c>
      <c r="AB36" s="3">
        <f t="shared" si="9"/>
        <v>1055</v>
      </c>
      <c r="AC36" s="3">
        <f t="shared" si="9"/>
        <v>1180</v>
      </c>
      <c r="AD36" s="3">
        <f t="shared" si="9"/>
        <v>1305</v>
      </c>
      <c r="AE36" s="3">
        <f t="shared" si="9"/>
        <v>1430</v>
      </c>
      <c r="AF36" s="3">
        <f t="shared" si="9"/>
        <v>1555</v>
      </c>
      <c r="AG36" s="3">
        <f t="shared" si="9"/>
        <v>1735</v>
      </c>
      <c r="AH36" s="3">
        <f t="shared" si="9"/>
        <v>2075</v>
      </c>
      <c r="AI36" s="3">
        <f t="shared" si="9"/>
        <v>2290</v>
      </c>
      <c r="AJ36" s="3">
        <f t="shared" si="9"/>
        <v>2390</v>
      </c>
    </row>
    <row r="37" spans="2:36" x14ac:dyDescent="0.25">
      <c r="B37" s="60" t="s">
        <v>74</v>
      </c>
      <c r="C37" s="61"/>
      <c r="D37" s="52"/>
      <c r="E37" s="52"/>
      <c r="F37" s="38"/>
      <c r="G37" s="38"/>
      <c r="H37" s="38"/>
      <c r="I37" s="38"/>
      <c r="J37" s="38"/>
      <c r="K37" s="38"/>
      <c r="L37" s="38"/>
      <c r="M37" s="38"/>
      <c r="N37" s="39"/>
      <c r="O37" s="40">
        <f t="shared" si="3"/>
        <v>0</v>
      </c>
      <c r="T37" s="114"/>
      <c r="V37" s="8" t="s">
        <v>30</v>
      </c>
      <c r="W37" s="3">
        <f t="shared" si="9"/>
        <v>495</v>
      </c>
      <c r="X37" s="3">
        <f t="shared" si="9"/>
        <v>595</v>
      </c>
      <c r="Y37" s="3">
        <f t="shared" si="9"/>
        <v>725</v>
      </c>
      <c r="Z37" s="3">
        <f t="shared" si="9"/>
        <v>850</v>
      </c>
      <c r="AA37" s="3">
        <f t="shared" si="9"/>
        <v>975</v>
      </c>
      <c r="AB37" s="3">
        <f t="shared" si="9"/>
        <v>1100</v>
      </c>
      <c r="AC37" s="3">
        <f t="shared" si="9"/>
        <v>1225</v>
      </c>
      <c r="AD37" s="3">
        <f t="shared" si="9"/>
        <v>1355</v>
      </c>
      <c r="AE37" s="3">
        <f t="shared" si="9"/>
        <v>1480</v>
      </c>
      <c r="AF37" s="3">
        <f t="shared" si="9"/>
        <v>1605</v>
      </c>
      <c r="AG37" s="3">
        <f t="shared" si="9"/>
        <v>1655</v>
      </c>
      <c r="AH37" s="3">
        <f t="shared" si="9"/>
        <v>1775</v>
      </c>
      <c r="AI37" s="3">
        <f t="shared" si="9"/>
        <v>2010</v>
      </c>
      <c r="AJ37" s="3">
        <f t="shared" si="9"/>
        <v>2160</v>
      </c>
    </row>
    <row r="38" spans="2:36" x14ac:dyDescent="0.25">
      <c r="B38" s="60" t="s">
        <v>75</v>
      </c>
      <c r="C38" s="61"/>
      <c r="D38" s="52"/>
      <c r="E38" s="52"/>
      <c r="F38" s="38"/>
      <c r="G38" s="38"/>
      <c r="H38" s="38"/>
      <c r="I38" s="38"/>
      <c r="J38" s="38"/>
      <c r="K38" s="38"/>
      <c r="L38" s="38"/>
      <c r="M38" s="38"/>
      <c r="N38" s="39"/>
      <c r="O38" s="40">
        <f t="shared" si="3"/>
        <v>0</v>
      </c>
      <c r="T38" s="114"/>
      <c r="V38" s="8" t="s">
        <v>33</v>
      </c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  <c r="AH38" s="3"/>
      <c r="AI38" s="3"/>
      <c r="AJ38" s="3"/>
    </row>
    <row r="39" spans="2:36" x14ac:dyDescent="0.25">
      <c r="B39" s="60" t="s">
        <v>76</v>
      </c>
      <c r="C39" s="61"/>
      <c r="D39" s="52"/>
      <c r="E39" s="52"/>
      <c r="F39" s="38"/>
      <c r="G39" s="38"/>
      <c r="H39" s="38"/>
      <c r="I39" s="38"/>
      <c r="J39" s="38"/>
      <c r="K39" s="38"/>
      <c r="L39" s="38"/>
      <c r="M39" s="38"/>
      <c r="N39" s="39"/>
      <c r="O39" s="40">
        <f t="shared" si="3"/>
        <v>0</v>
      </c>
      <c r="T39" s="114"/>
      <c r="V39" s="8" t="s">
        <v>36</v>
      </c>
      <c r="W39" s="3">
        <f t="shared" si="9"/>
        <v>480</v>
      </c>
      <c r="X39" s="3">
        <f t="shared" si="9"/>
        <v>575</v>
      </c>
      <c r="Y39" s="3">
        <f t="shared" si="9"/>
        <v>700</v>
      </c>
      <c r="Z39" s="3">
        <f t="shared" si="9"/>
        <v>825</v>
      </c>
      <c r="AA39" s="3">
        <f t="shared" si="9"/>
        <v>945</v>
      </c>
      <c r="AB39" s="3">
        <f t="shared" si="9"/>
        <v>1070</v>
      </c>
      <c r="AC39" s="3">
        <f t="shared" si="9"/>
        <v>1190</v>
      </c>
      <c r="AD39" s="3">
        <f t="shared" si="9"/>
        <v>1310</v>
      </c>
      <c r="AE39" s="3">
        <f t="shared" si="9"/>
        <v>1435</v>
      </c>
      <c r="AF39" s="3">
        <f t="shared" si="9"/>
        <v>1555</v>
      </c>
      <c r="AG39" s="3">
        <f t="shared" si="9"/>
        <v>1655</v>
      </c>
      <c r="AH39" s="3">
        <f t="shared" si="9"/>
        <v>1720</v>
      </c>
      <c r="AI39" s="3">
        <f t="shared" si="9"/>
        <v>1950</v>
      </c>
      <c r="AJ39" s="3">
        <f t="shared" si="9"/>
        <v>2095</v>
      </c>
    </row>
    <row r="40" spans="2:36" ht="15.75" thickBot="1" x14ac:dyDescent="0.3">
      <c r="B40" s="60" t="s">
        <v>77</v>
      </c>
      <c r="C40" s="61"/>
      <c r="D40" s="52"/>
      <c r="E40" s="52"/>
      <c r="F40" s="38"/>
      <c r="G40" s="38"/>
      <c r="H40" s="38"/>
      <c r="I40" s="38"/>
      <c r="J40" s="38"/>
      <c r="K40" s="38"/>
      <c r="L40" s="38"/>
      <c r="M40" s="38"/>
      <c r="N40" s="39"/>
      <c r="O40" s="40">
        <f t="shared" si="3"/>
        <v>0</v>
      </c>
      <c r="T40" s="114"/>
      <c r="V40" s="13" t="s">
        <v>39</v>
      </c>
      <c r="W40" s="3">
        <f t="shared" si="9"/>
        <v>410</v>
      </c>
      <c r="X40" s="3">
        <f t="shared" si="9"/>
        <v>520</v>
      </c>
      <c r="Y40" s="3">
        <f t="shared" si="9"/>
        <v>620</v>
      </c>
      <c r="Z40" s="3">
        <f t="shared" si="9"/>
        <v>735</v>
      </c>
      <c r="AA40" s="3">
        <f t="shared" si="9"/>
        <v>845</v>
      </c>
      <c r="AB40" s="3">
        <f t="shared" si="9"/>
        <v>960</v>
      </c>
      <c r="AC40" s="3">
        <f t="shared" si="9"/>
        <v>1075</v>
      </c>
      <c r="AD40" s="3">
        <f t="shared" si="9"/>
        <v>1185</v>
      </c>
      <c r="AE40" s="3">
        <f t="shared" si="9"/>
        <v>1300</v>
      </c>
      <c r="AF40" s="3">
        <f t="shared" si="9"/>
        <v>1415</v>
      </c>
      <c r="AG40" s="3">
        <f t="shared" si="9"/>
        <v>1580</v>
      </c>
      <c r="AH40" s="3">
        <f t="shared" si="9"/>
        <v>1890</v>
      </c>
      <c r="AI40" s="3">
        <f t="shared" si="9"/>
        <v>2085</v>
      </c>
      <c r="AJ40" s="3">
        <f t="shared" si="9"/>
        <v>2175</v>
      </c>
    </row>
    <row r="41" spans="2:36" x14ac:dyDescent="0.25">
      <c r="B41" s="60" t="s">
        <v>78</v>
      </c>
      <c r="C41" s="61"/>
      <c r="D41" s="52"/>
      <c r="E41" s="52"/>
      <c r="F41" s="38"/>
      <c r="G41" s="38"/>
      <c r="H41" s="38"/>
      <c r="I41" s="38"/>
      <c r="J41" s="38"/>
      <c r="K41" s="38"/>
      <c r="L41" s="38"/>
      <c r="M41" s="38"/>
      <c r="N41" s="39"/>
      <c r="O41" s="40">
        <f t="shared" si="3"/>
        <v>0</v>
      </c>
      <c r="V41" s="17"/>
      <c r="W41" s="18"/>
      <c r="X41" s="18"/>
      <c r="Y41" s="18"/>
      <c r="Z41" s="18"/>
      <c r="AA41" s="18"/>
      <c r="AB41" s="18"/>
      <c r="AC41" s="18"/>
      <c r="AD41" s="18"/>
      <c r="AE41" s="18"/>
      <c r="AF41" s="18"/>
      <c r="AG41" s="18"/>
      <c r="AH41" s="18"/>
      <c r="AI41" s="18"/>
      <c r="AJ41" s="18"/>
    </row>
    <row r="42" spans="2:36" ht="15.75" thickBot="1" x14ac:dyDescent="0.3">
      <c r="B42" s="60" t="s">
        <v>79</v>
      </c>
      <c r="C42" s="61"/>
      <c r="D42" s="52"/>
      <c r="E42" s="52"/>
      <c r="F42" s="38"/>
      <c r="G42" s="38"/>
      <c r="H42" s="38"/>
      <c r="I42" s="38"/>
      <c r="J42" s="38"/>
      <c r="K42" s="38"/>
      <c r="L42" s="38"/>
      <c r="M42" s="38"/>
      <c r="N42" s="39"/>
      <c r="O42" s="40">
        <f t="shared" si="3"/>
        <v>0</v>
      </c>
      <c r="V42" s="18"/>
      <c r="W42" s="18"/>
      <c r="X42" s="18"/>
      <c r="Y42" s="18"/>
      <c r="Z42" s="18"/>
      <c r="AA42" s="18"/>
      <c r="AB42" s="18"/>
      <c r="AC42" s="18"/>
      <c r="AD42" s="18"/>
      <c r="AE42" s="18"/>
      <c r="AF42" s="18"/>
      <c r="AG42" s="18"/>
      <c r="AH42" s="18"/>
      <c r="AI42" s="18"/>
      <c r="AJ42" s="18"/>
    </row>
    <row r="43" spans="2:36" x14ac:dyDescent="0.25">
      <c r="B43" s="60" t="s">
        <v>80</v>
      </c>
      <c r="C43" s="61"/>
      <c r="D43" s="52"/>
      <c r="E43" s="52"/>
      <c r="F43" s="38"/>
      <c r="G43" s="38"/>
      <c r="H43" s="38"/>
      <c r="I43" s="38"/>
      <c r="J43" s="38"/>
      <c r="K43" s="38"/>
      <c r="L43" s="38"/>
      <c r="M43" s="38"/>
      <c r="N43" s="39"/>
      <c r="O43" s="40">
        <f t="shared" si="3"/>
        <v>0</v>
      </c>
      <c r="V43" s="2" t="s">
        <v>24</v>
      </c>
      <c r="W43" s="3">
        <f>W3*6</f>
        <v>798</v>
      </c>
      <c r="X43" s="3">
        <f t="shared" ref="X43:AJ43" si="10">X3*6</f>
        <v>966</v>
      </c>
      <c r="Y43" s="3">
        <f t="shared" si="10"/>
        <v>1128</v>
      </c>
      <c r="Z43" s="3">
        <f t="shared" si="10"/>
        <v>1362</v>
      </c>
      <c r="AA43" s="3">
        <f t="shared" si="10"/>
        <v>1602</v>
      </c>
      <c r="AB43" s="3">
        <f t="shared" si="10"/>
        <v>1836</v>
      </c>
      <c r="AC43" s="3">
        <f t="shared" si="10"/>
        <v>2070</v>
      </c>
      <c r="AD43" s="3">
        <f t="shared" si="10"/>
        <v>2310</v>
      </c>
      <c r="AE43" s="3">
        <f t="shared" si="10"/>
        <v>2544</v>
      </c>
      <c r="AF43" s="3">
        <f t="shared" si="10"/>
        <v>2778</v>
      </c>
      <c r="AG43" s="3">
        <f t="shared" si="10"/>
        <v>2766</v>
      </c>
      <c r="AH43" s="3">
        <f t="shared" si="10"/>
        <v>3366</v>
      </c>
      <c r="AI43" s="3">
        <f t="shared" si="10"/>
        <v>3810</v>
      </c>
      <c r="AJ43" s="3">
        <f t="shared" si="10"/>
        <v>4098</v>
      </c>
    </row>
    <row r="44" spans="2:36" x14ac:dyDescent="0.25">
      <c r="B44" s="60" t="s">
        <v>81</v>
      </c>
      <c r="C44" s="61"/>
      <c r="D44" s="52"/>
      <c r="E44" s="52"/>
      <c r="F44" s="38"/>
      <c r="G44" s="38"/>
      <c r="H44" s="38"/>
      <c r="I44" s="38"/>
      <c r="J44" s="38"/>
      <c r="K44" s="38"/>
      <c r="L44" s="38"/>
      <c r="M44" s="38"/>
      <c r="N44" s="39"/>
      <c r="O44" s="40">
        <f t="shared" si="3"/>
        <v>0</v>
      </c>
      <c r="V44" s="8" t="s">
        <v>27</v>
      </c>
      <c r="W44" s="3">
        <f t="shared" ref="W44:AJ48" si="11">W4*6</f>
        <v>546</v>
      </c>
      <c r="X44" s="3">
        <f t="shared" si="11"/>
        <v>684</v>
      </c>
      <c r="Y44" s="3">
        <f t="shared" si="11"/>
        <v>816</v>
      </c>
      <c r="Z44" s="3">
        <f t="shared" si="11"/>
        <v>966</v>
      </c>
      <c r="AA44" s="3">
        <f t="shared" si="11"/>
        <v>1116</v>
      </c>
      <c r="AB44" s="3">
        <f t="shared" si="11"/>
        <v>1266</v>
      </c>
      <c r="AC44" s="3">
        <f t="shared" si="11"/>
        <v>1416</v>
      </c>
      <c r="AD44" s="3">
        <f t="shared" si="11"/>
        <v>1566</v>
      </c>
      <c r="AE44" s="3">
        <f t="shared" si="11"/>
        <v>1716</v>
      </c>
      <c r="AF44" s="3">
        <f t="shared" si="11"/>
        <v>1866</v>
      </c>
      <c r="AG44" s="3">
        <f t="shared" si="11"/>
        <v>2082</v>
      </c>
      <c r="AH44" s="3">
        <f t="shared" si="11"/>
        <v>2490</v>
      </c>
      <c r="AI44" s="3">
        <f t="shared" si="11"/>
        <v>2748</v>
      </c>
      <c r="AJ44" s="3">
        <f t="shared" si="11"/>
        <v>2868</v>
      </c>
    </row>
    <row r="45" spans="2:36" x14ac:dyDescent="0.25">
      <c r="B45" s="60" t="s">
        <v>82</v>
      </c>
      <c r="C45" s="61"/>
      <c r="D45" s="52"/>
      <c r="E45" s="52"/>
      <c r="F45" s="38"/>
      <c r="G45" s="38"/>
      <c r="H45" s="38"/>
      <c r="I45" s="38"/>
      <c r="J45" s="38"/>
      <c r="K45" s="38"/>
      <c r="L45" s="38"/>
      <c r="M45" s="38"/>
      <c r="N45" s="39"/>
      <c r="O45" s="40">
        <f t="shared" si="3"/>
        <v>0</v>
      </c>
      <c r="V45" s="8" t="s">
        <v>30</v>
      </c>
      <c r="W45" s="3">
        <f t="shared" si="11"/>
        <v>594</v>
      </c>
      <c r="X45" s="3">
        <f t="shared" si="11"/>
        <v>714</v>
      </c>
      <c r="Y45" s="3">
        <f t="shared" si="11"/>
        <v>870</v>
      </c>
      <c r="Z45" s="3">
        <f t="shared" si="11"/>
        <v>1020</v>
      </c>
      <c r="AA45" s="3">
        <f t="shared" si="11"/>
        <v>1170</v>
      </c>
      <c r="AB45" s="3">
        <f t="shared" si="11"/>
        <v>1320</v>
      </c>
      <c r="AC45" s="3">
        <f t="shared" si="11"/>
        <v>1470</v>
      </c>
      <c r="AD45" s="3">
        <f t="shared" si="11"/>
        <v>1626</v>
      </c>
      <c r="AE45" s="3">
        <f t="shared" si="11"/>
        <v>1776</v>
      </c>
      <c r="AF45" s="3">
        <f t="shared" si="11"/>
        <v>1926</v>
      </c>
      <c r="AG45" s="3">
        <f t="shared" si="11"/>
        <v>1986</v>
      </c>
      <c r="AH45" s="3">
        <f t="shared" si="11"/>
        <v>2130</v>
      </c>
      <c r="AI45" s="3">
        <f t="shared" si="11"/>
        <v>2412</v>
      </c>
      <c r="AJ45" s="3">
        <f t="shared" si="11"/>
        <v>2592</v>
      </c>
    </row>
    <row r="46" spans="2:36" x14ac:dyDescent="0.25">
      <c r="B46" s="60" t="s">
        <v>83</v>
      </c>
      <c r="C46" s="61"/>
      <c r="D46" s="52"/>
      <c r="E46" s="52"/>
      <c r="F46" s="38"/>
      <c r="G46" s="38"/>
      <c r="H46" s="38"/>
      <c r="I46" s="38"/>
      <c r="J46" s="38"/>
      <c r="K46" s="38"/>
      <c r="L46" s="38"/>
      <c r="M46" s="38"/>
      <c r="N46" s="39"/>
      <c r="O46" s="40">
        <f t="shared" si="3"/>
        <v>0</v>
      </c>
      <c r="V46" s="8" t="s">
        <v>33</v>
      </c>
      <c r="W46" s="3"/>
      <c r="X46" s="3"/>
      <c r="Y46" s="3"/>
      <c r="Z46" s="3"/>
      <c r="AA46" s="3"/>
      <c r="AB46" s="3"/>
      <c r="AC46" s="3"/>
      <c r="AD46" s="3"/>
      <c r="AE46" s="3"/>
      <c r="AF46" s="3"/>
      <c r="AG46" s="3"/>
      <c r="AH46" s="3"/>
      <c r="AI46" s="3"/>
      <c r="AJ46" s="3"/>
    </row>
    <row r="47" spans="2:36" x14ac:dyDescent="0.25">
      <c r="B47" s="60" t="s">
        <v>84</v>
      </c>
      <c r="C47" s="61"/>
      <c r="D47" s="52"/>
      <c r="E47" s="52"/>
      <c r="F47" s="38"/>
      <c r="G47" s="38"/>
      <c r="H47" s="38"/>
      <c r="I47" s="38"/>
      <c r="J47" s="38"/>
      <c r="K47" s="38"/>
      <c r="L47" s="38"/>
      <c r="M47" s="38"/>
      <c r="N47" s="39"/>
      <c r="O47" s="40">
        <f t="shared" si="3"/>
        <v>0</v>
      </c>
      <c r="V47" s="8" t="s">
        <v>36</v>
      </c>
      <c r="W47" s="3">
        <f t="shared" si="11"/>
        <v>576</v>
      </c>
      <c r="X47" s="3">
        <f t="shared" si="11"/>
        <v>690</v>
      </c>
      <c r="Y47" s="3">
        <f t="shared" si="11"/>
        <v>840</v>
      </c>
      <c r="Z47" s="3">
        <f t="shared" si="11"/>
        <v>990</v>
      </c>
      <c r="AA47" s="3">
        <f t="shared" si="11"/>
        <v>1134</v>
      </c>
      <c r="AB47" s="3">
        <f t="shared" si="11"/>
        <v>1284</v>
      </c>
      <c r="AC47" s="3">
        <f t="shared" si="11"/>
        <v>1428</v>
      </c>
      <c r="AD47" s="3">
        <f t="shared" si="11"/>
        <v>1572</v>
      </c>
      <c r="AE47" s="3">
        <f t="shared" si="11"/>
        <v>1722</v>
      </c>
      <c r="AF47" s="3">
        <f t="shared" si="11"/>
        <v>1866</v>
      </c>
      <c r="AG47" s="3">
        <f t="shared" si="11"/>
        <v>1986</v>
      </c>
      <c r="AH47" s="3">
        <f t="shared" si="11"/>
        <v>2064</v>
      </c>
      <c r="AI47" s="3">
        <f t="shared" si="11"/>
        <v>2340</v>
      </c>
      <c r="AJ47" s="3">
        <f t="shared" si="11"/>
        <v>2514</v>
      </c>
    </row>
    <row r="48" spans="2:36" ht="15.75" thickBot="1" x14ac:dyDescent="0.3">
      <c r="B48" s="60" t="s">
        <v>85</v>
      </c>
      <c r="C48" s="61"/>
      <c r="D48" s="52"/>
      <c r="E48" s="52"/>
      <c r="F48" s="38"/>
      <c r="G48" s="38"/>
      <c r="H48" s="38"/>
      <c r="I48" s="38"/>
      <c r="J48" s="38"/>
      <c r="K48" s="38"/>
      <c r="L48" s="38"/>
      <c r="M48" s="38"/>
      <c r="N48" s="39"/>
      <c r="O48" s="40">
        <f t="shared" si="3"/>
        <v>0</v>
      </c>
      <c r="V48" s="13" t="s">
        <v>39</v>
      </c>
      <c r="W48" s="3">
        <f t="shared" si="11"/>
        <v>492</v>
      </c>
      <c r="X48" s="3">
        <f t="shared" si="11"/>
        <v>624</v>
      </c>
      <c r="Y48" s="3">
        <f t="shared" si="11"/>
        <v>744</v>
      </c>
      <c r="Z48" s="3">
        <f t="shared" si="11"/>
        <v>882</v>
      </c>
      <c r="AA48" s="3">
        <f t="shared" si="11"/>
        <v>1014</v>
      </c>
      <c r="AB48" s="3">
        <f t="shared" si="11"/>
        <v>1152</v>
      </c>
      <c r="AC48" s="3">
        <f t="shared" si="11"/>
        <v>1290</v>
      </c>
      <c r="AD48" s="3">
        <f t="shared" si="11"/>
        <v>1422</v>
      </c>
      <c r="AE48" s="3">
        <f t="shared" si="11"/>
        <v>1560</v>
      </c>
      <c r="AF48" s="3">
        <f t="shared" si="11"/>
        <v>1698</v>
      </c>
      <c r="AG48" s="3">
        <f t="shared" si="11"/>
        <v>1896</v>
      </c>
      <c r="AH48" s="3">
        <f t="shared" si="11"/>
        <v>2268</v>
      </c>
      <c r="AI48" s="3">
        <f t="shared" si="11"/>
        <v>2502</v>
      </c>
      <c r="AJ48" s="3">
        <f t="shared" si="11"/>
        <v>2610</v>
      </c>
    </row>
    <row r="49" spans="2:36" ht="15.75" thickBot="1" x14ac:dyDescent="0.3">
      <c r="B49" s="60" t="s">
        <v>86</v>
      </c>
      <c r="C49" s="61"/>
      <c r="D49" s="53"/>
      <c r="E49" s="53"/>
      <c r="F49" s="54"/>
      <c r="G49" s="54"/>
      <c r="H49" s="54"/>
      <c r="I49" s="54"/>
      <c r="J49" s="54"/>
      <c r="K49" s="54"/>
      <c r="L49" s="54"/>
      <c r="M49" s="54"/>
      <c r="N49" s="39"/>
      <c r="O49" s="40">
        <f t="shared" si="3"/>
        <v>0</v>
      </c>
    </row>
    <row r="50" spans="2:36" ht="15.75" thickBot="1" x14ac:dyDescent="0.3">
      <c r="B50" s="124" t="s">
        <v>87</v>
      </c>
      <c r="C50" s="125"/>
      <c r="D50" s="125"/>
      <c r="E50" s="125"/>
      <c r="F50" s="125"/>
      <c r="G50" s="125"/>
      <c r="H50" s="125"/>
      <c r="I50" s="125"/>
      <c r="J50" s="125"/>
      <c r="K50" s="125"/>
      <c r="L50" s="125"/>
      <c r="M50" s="126"/>
      <c r="N50" s="62"/>
      <c r="O50" s="40">
        <f t="shared" si="3"/>
        <v>0</v>
      </c>
    </row>
    <row r="51" spans="2:36" x14ac:dyDescent="0.25">
      <c r="B51" s="63" t="s">
        <v>88</v>
      </c>
      <c r="C51" s="64"/>
      <c r="D51" s="49"/>
      <c r="E51" s="49"/>
      <c r="F51" s="49"/>
      <c r="G51" s="49"/>
      <c r="H51" s="49"/>
      <c r="I51" s="49"/>
      <c r="J51" s="49"/>
      <c r="K51" s="49"/>
      <c r="L51" s="49"/>
      <c r="M51" s="49"/>
      <c r="N51" s="65"/>
      <c r="O51" s="40">
        <f t="shared" si="3"/>
        <v>0</v>
      </c>
      <c r="W51" s="20">
        <v>1</v>
      </c>
      <c r="X51" s="20">
        <v>2</v>
      </c>
      <c r="Y51" s="20">
        <v>3</v>
      </c>
      <c r="Z51" s="21">
        <v>4</v>
      </c>
      <c r="AA51" s="21">
        <v>5</v>
      </c>
      <c r="AB51" s="21">
        <v>6</v>
      </c>
      <c r="AC51" s="21">
        <v>7</v>
      </c>
    </row>
    <row r="52" spans="2:36" x14ac:dyDescent="0.25">
      <c r="B52" s="66" t="s">
        <v>89</v>
      </c>
      <c r="C52" s="67"/>
      <c r="D52" s="38"/>
      <c r="E52" s="38"/>
      <c r="F52" s="38"/>
      <c r="G52" s="38"/>
      <c r="H52" s="38"/>
      <c r="I52" s="38"/>
      <c r="J52" s="38"/>
      <c r="K52" s="38"/>
      <c r="L52" s="38"/>
      <c r="M52" s="38"/>
      <c r="N52" s="65"/>
      <c r="O52" s="40">
        <f t="shared" si="3"/>
        <v>0</v>
      </c>
      <c r="U52" s="141" t="s">
        <v>90</v>
      </c>
      <c r="V52" s="140"/>
      <c r="W52" s="22">
        <f>151+10</f>
        <v>161</v>
      </c>
      <c r="X52" s="22">
        <f>205+20</f>
        <v>225</v>
      </c>
      <c r="Y52" s="22">
        <f>258+30</f>
        <v>288</v>
      </c>
      <c r="Z52" s="22">
        <f>312+40</f>
        <v>352</v>
      </c>
      <c r="AA52" s="22">
        <f>362+50</f>
        <v>412</v>
      </c>
      <c r="AB52" s="22">
        <f>409+60</f>
        <v>469</v>
      </c>
      <c r="AC52" s="22">
        <f>559+70</f>
        <v>629</v>
      </c>
    </row>
    <row r="53" spans="2:36" x14ac:dyDescent="0.25">
      <c r="B53" s="66" t="s">
        <v>91</v>
      </c>
      <c r="C53" s="67"/>
      <c r="D53" s="38"/>
      <c r="E53" s="38"/>
      <c r="F53" s="38"/>
      <c r="G53" s="38"/>
      <c r="H53" s="38"/>
      <c r="I53" s="38"/>
      <c r="J53" s="38"/>
      <c r="K53" s="38"/>
      <c r="L53" s="38"/>
      <c r="M53" s="38"/>
      <c r="N53" s="65"/>
      <c r="O53" s="40">
        <f t="shared" si="3"/>
        <v>0</v>
      </c>
      <c r="V53" s="20"/>
      <c r="W53" s="23"/>
      <c r="X53" s="24"/>
      <c r="Y53" s="24"/>
      <c r="Z53" s="24"/>
      <c r="AA53" s="24"/>
      <c r="AB53" s="24"/>
      <c r="AC53" s="24"/>
    </row>
    <row r="54" spans="2:36" x14ac:dyDescent="0.25">
      <c r="B54" s="66" t="s">
        <v>92</v>
      </c>
      <c r="C54" s="67"/>
      <c r="D54" s="38"/>
      <c r="E54" s="38"/>
      <c r="F54" s="38"/>
      <c r="G54" s="38"/>
      <c r="H54" s="38"/>
      <c r="I54" s="38"/>
      <c r="J54" s="38"/>
      <c r="K54" s="38"/>
      <c r="L54" s="38"/>
      <c r="M54" s="38"/>
      <c r="N54" s="65"/>
      <c r="O54" s="40">
        <f t="shared" si="3"/>
        <v>0</v>
      </c>
    </row>
    <row r="55" spans="2:36" x14ac:dyDescent="0.25">
      <c r="B55" s="66" t="s">
        <v>93</v>
      </c>
      <c r="C55" s="67"/>
      <c r="D55" s="38"/>
      <c r="E55" s="38"/>
      <c r="F55" s="38"/>
      <c r="G55" s="38"/>
      <c r="H55" s="38"/>
      <c r="I55" s="38"/>
      <c r="J55" s="38"/>
      <c r="K55" s="38"/>
      <c r="L55" s="38"/>
      <c r="M55" s="38"/>
      <c r="N55" s="65"/>
      <c r="O55" s="40">
        <f t="shared" si="3"/>
        <v>0</v>
      </c>
      <c r="V55" t="s">
        <v>24</v>
      </c>
      <c r="W55">
        <v>266</v>
      </c>
      <c r="X55">
        <v>322</v>
      </c>
      <c r="Y55">
        <v>376</v>
      </c>
      <c r="Z55">
        <v>454</v>
      </c>
      <c r="AA55">
        <v>534</v>
      </c>
      <c r="AB55">
        <v>612</v>
      </c>
      <c r="AC55">
        <v>690</v>
      </c>
      <c r="AD55">
        <v>770</v>
      </c>
      <c r="AE55">
        <v>848</v>
      </c>
      <c r="AF55">
        <v>926</v>
      </c>
      <c r="AG55">
        <v>922</v>
      </c>
      <c r="AH55">
        <v>1122</v>
      </c>
      <c r="AI55">
        <v>1270</v>
      </c>
      <c r="AJ55">
        <v>1366</v>
      </c>
    </row>
    <row r="56" spans="2:36" x14ac:dyDescent="0.25">
      <c r="B56" s="66" t="s">
        <v>94</v>
      </c>
      <c r="C56" s="67"/>
      <c r="D56" s="38"/>
      <c r="E56" s="38"/>
      <c r="F56" s="38"/>
      <c r="G56" s="38"/>
      <c r="H56" s="38"/>
      <c r="I56" s="38"/>
      <c r="J56" s="38"/>
      <c r="K56" s="38"/>
      <c r="L56" s="38"/>
      <c r="M56" s="38"/>
      <c r="N56" s="65"/>
      <c r="O56" s="40">
        <f t="shared" si="3"/>
        <v>0</v>
      </c>
      <c r="V56" t="s">
        <v>27</v>
      </c>
      <c r="W56">
        <v>182</v>
      </c>
      <c r="X56">
        <v>228</v>
      </c>
      <c r="Y56">
        <v>272</v>
      </c>
      <c r="Z56">
        <v>322</v>
      </c>
      <c r="AA56">
        <v>372</v>
      </c>
      <c r="AB56">
        <v>422</v>
      </c>
      <c r="AC56">
        <v>472</v>
      </c>
      <c r="AD56">
        <v>522</v>
      </c>
      <c r="AE56">
        <v>572</v>
      </c>
      <c r="AF56">
        <v>622</v>
      </c>
      <c r="AG56">
        <v>694</v>
      </c>
      <c r="AH56">
        <v>830</v>
      </c>
      <c r="AI56">
        <v>916</v>
      </c>
      <c r="AJ56">
        <v>956</v>
      </c>
    </row>
    <row r="57" spans="2:36" x14ac:dyDescent="0.25">
      <c r="B57" s="66" t="s">
        <v>95</v>
      </c>
      <c r="C57" s="67"/>
      <c r="D57" s="38"/>
      <c r="E57" s="38"/>
      <c r="F57" s="38"/>
      <c r="G57" s="38"/>
      <c r="H57" s="38"/>
      <c r="I57" s="38"/>
      <c r="J57" s="38"/>
      <c r="K57" s="38"/>
      <c r="L57" s="38"/>
      <c r="M57" s="38"/>
      <c r="N57" s="65"/>
      <c r="O57" s="40">
        <f t="shared" si="3"/>
        <v>0</v>
      </c>
      <c r="T57">
        <v>2</v>
      </c>
      <c r="V57" t="s">
        <v>30</v>
      </c>
      <c r="W57">
        <v>198</v>
      </c>
      <c r="X57">
        <v>238</v>
      </c>
      <c r="Y57">
        <v>290</v>
      </c>
      <c r="Z57">
        <v>340</v>
      </c>
      <c r="AA57">
        <v>390</v>
      </c>
      <c r="AB57">
        <v>440</v>
      </c>
      <c r="AC57">
        <v>490</v>
      </c>
      <c r="AD57">
        <v>542</v>
      </c>
      <c r="AE57">
        <v>592</v>
      </c>
      <c r="AF57">
        <v>642</v>
      </c>
      <c r="AG57">
        <v>582</v>
      </c>
      <c r="AH57">
        <v>710</v>
      </c>
      <c r="AI57">
        <v>804</v>
      </c>
      <c r="AJ57">
        <v>864</v>
      </c>
    </row>
    <row r="58" spans="2:36" x14ac:dyDescent="0.25">
      <c r="B58" s="66" t="s">
        <v>96</v>
      </c>
      <c r="C58" s="67"/>
      <c r="D58" s="38"/>
      <c r="E58" s="38"/>
      <c r="F58" s="38"/>
      <c r="G58" s="38"/>
      <c r="H58" s="38"/>
      <c r="I58" s="38"/>
      <c r="J58" s="38"/>
      <c r="K58" s="38"/>
      <c r="L58" s="38"/>
      <c r="M58" s="38"/>
      <c r="N58" s="65"/>
      <c r="O58" s="40">
        <f t="shared" si="3"/>
        <v>0</v>
      </c>
      <c r="V58" t="s">
        <v>33</v>
      </c>
    </row>
    <row r="59" spans="2:36" x14ac:dyDescent="0.25">
      <c r="B59" s="66" t="s">
        <v>97</v>
      </c>
      <c r="C59" s="67"/>
      <c r="D59" s="38"/>
      <c r="E59" s="38"/>
      <c r="F59" s="38"/>
      <c r="G59" s="38"/>
      <c r="H59" s="38"/>
      <c r="I59" s="38"/>
      <c r="J59" s="38"/>
      <c r="K59" s="38"/>
      <c r="L59" s="38"/>
      <c r="M59" s="38"/>
      <c r="N59" s="65"/>
      <c r="O59" s="40">
        <f t="shared" si="3"/>
        <v>0</v>
      </c>
      <c r="V59" t="s">
        <v>36</v>
      </c>
      <c r="W59">
        <v>192</v>
      </c>
      <c r="X59">
        <v>230</v>
      </c>
      <c r="Y59">
        <v>280</v>
      </c>
      <c r="Z59">
        <v>330</v>
      </c>
      <c r="AA59">
        <v>378</v>
      </c>
      <c r="AB59">
        <v>428</v>
      </c>
      <c r="AC59">
        <v>476</v>
      </c>
      <c r="AD59">
        <v>524</v>
      </c>
      <c r="AE59">
        <v>574</v>
      </c>
      <c r="AF59">
        <v>622</v>
      </c>
      <c r="AG59">
        <v>668</v>
      </c>
      <c r="AH59">
        <v>688</v>
      </c>
      <c r="AI59">
        <v>780</v>
      </c>
      <c r="AJ59">
        <v>838</v>
      </c>
    </row>
    <row r="60" spans="2:36" x14ac:dyDescent="0.25">
      <c r="B60" s="66" t="s">
        <v>98</v>
      </c>
      <c r="C60" s="67"/>
      <c r="D60" s="38"/>
      <c r="E60" s="38"/>
      <c r="F60" s="38"/>
      <c r="G60" s="38"/>
      <c r="H60" s="38"/>
      <c r="I60" s="38"/>
      <c r="J60" s="38"/>
      <c r="K60" s="38"/>
      <c r="L60" s="38"/>
      <c r="M60" s="38"/>
      <c r="N60" s="65"/>
      <c r="O60" s="40">
        <f t="shared" si="3"/>
        <v>0</v>
      </c>
      <c r="V60" t="s">
        <v>39</v>
      </c>
      <c r="W60">
        <v>164</v>
      </c>
      <c r="X60">
        <v>208</v>
      </c>
      <c r="Y60">
        <v>248</v>
      </c>
      <c r="Z60">
        <v>294</v>
      </c>
      <c r="AA60">
        <v>338</v>
      </c>
      <c r="AB60">
        <v>384</v>
      </c>
      <c r="AC60">
        <v>430</v>
      </c>
      <c r="AD60">
        <v>474</v>
      </c>
      <c r="AE60">
        <v>520</v>
      </c>
      <c r="AF60">
        <v>566</v>
      </c>
      <c r="AG60">
        <v>632</v>
      </c>
      <c r="AH60">
        <v>756</v>
      </c>
      <c r="AI60">
        <v>834</v>
      </c>
      <c r="AJ60">
        <v>870</v>
      </c>
    </row>
    <row r="61" spans="2:36" x14ac:dyDescent="0.25">
      <c r="B61" s="66" t="s">
        <v>99</v>
      </c>
      <c r="C61" s="67"/>
      <c r="D61" s="38"/>
      <c r="E61" s="38"/>
      <c r="F61" s="38"/>
      <c r="G61" s="38"/>
      <c r="H61" s="38"/>
      <c r="I61" s="38"/>
      <c r="J61" s="38"/>
      <c r="K61" s="38"/>
      <c r="L61" s="38"/>
      <c r="M61" s="38"/>
      <c r="N61" s="65"/>
      <c r="O61" s="40">
        <f t="shared" si="3"/>
        <v>0</v>
      </c>
    </row>
    <row r="62" spans="2:36" x14ac:dyDescent="0.25">
      <c r="B62" s="66" t="s">
        <v>100</v>
      </c>
      <c r="C62" s="67"/>
      <c r="D62" s="38"/>
      <c r="E62" s="38"/>
      <c r="F62" s="38"/>
      <c r="G62" s="38"/>
      <c r="H62" s="38"/>
      <c r="I62" s="38"/>
      <c r="J62" s="38"/>
      <c r="K62" s="38"/>
      <c r="L62" s="38"/>
      <c r="M62" s="38"/>
      <c r="N62" s="65"/>
      <c r="O62" s="40">
        <f t="shared" si="3"/>
        <v>0</v>
      </c>
      <c r="W62">
        <v>2</v>
      </c>
      <c r="X62">
        <v>3</v>
      </c>
      <c r="Y62">
        <v>4</v>
      </c>
      <c r="Z62">
        <v>5</v>
      </c>
      <c r="AA62">
        <v>6</v>
      </c>
      <c r="AB62">
        <v>7</v>
      </c>
      <c r="AC62">
        <v>8</v>
      </c>
      <c r="AD62">
        <v>9</v>
      </c>
      <c r="AE62">
        <v>10</v>
      </c>
      <c r="AF62">
        <v>11</v>
      </c>
      <c r="AG62">
        <v>12</v>
      </c>
      <c r="AH62">
        <v>16</v>
      </c>
      <c r="AI62">
        <v>20</v>
      </c>
      <c r="AJ62">
        <v>24</v>
      </c>
    </row>
    <row r="63" spans="2:36" x14ac:dyDescent="0.25">
      <c r="B63" s="66" t="s">
        <v>101</v>
      </c>
      <c r="C63" s="67"/>
      <c r="D63" s="38"/>
      <c r="E63" s="38"/>
      <c r="F63" s="38"/>
      <c r="G63" s="38"/>
      <c r="H63" s="38"/>
      <c r="I63" s="38"/>
      <c r="J63" s="38"/>
      <c r="K63" s="38"/>
      <c r="L63" s="38"/>
      <c r="M63" s="38"/>
      <c r="N63" s="65"/>
      <c r="O63" s="40">
        <f t="shared" si="3"/>
        <v>0</v>
      </c>
      <c r="V63" t="s">
        <v>24</v>
      </c>
      <c r="W63">
        <v>399</v>
      </c>
      <c r="X63">
        <v>483</v>
      </c>
      <c r="Y63">
        <v>564</v>
      </c>
      <c r="Z63">
        <v>681</v>
      </c>
      <c r="AA63">
        <v>801</v>
      </c>
      <c r="AB63">
        <v>918</v>
      </c>
      <c r="AC63">
        <v>1035</v>
      </c>
      <c r="AD63">
        <v>1155</v>
      </c>
      <c r="AE63">
        <v>1272</v>
      </c>
      <c r="AF63">
        <v>1389</v>
      </c>
      <c r="AG63">
        <v>1383</v>
      </c>
      <c r="AH63">
        <v>1683</v>
      </c>
      <c r="AI63">
        <v>1905</v>
      </c>
      <c r="AJ63">
        <v>2049</v>
      </c>
    </row>
    <row r="64" spans="2:36" x14ac:dyDescent="0.25">
      <c r="B64" s="66" t="s">
        <v>102</v>
      </c>
      <c r="C64" s="67"/>
      <c r="D64" s="38"/>
      <c r="E64" s="38"/>
      <c r="F64" s="38"/>
      <c r="G64" s="38"/>
      <c r="H64" s="38"/>
      <c r="I64" s="38"/>
      <c r="J64" s="38"/>
      <c r="K64" s="38"/>
      <c r="L64" s="38"/>
      <c r="M64" s="38"/>
      <c r="N64" s="65"/>
      <c r="O64" s="40">
        <f t="shared" si="3"/>
        <v>0</v>
      </c>
      <c r="V64" t="s">
        <v>27</v>
      </c>
      <c r="W64">
        <v>273</v>
      </c>
      <c r="X64">
        <v>342</v>
      </c>
      <c r="Y64">
        <v>408</v>
      </c>
      <c r="Z64">
        <v>483</v>
      </c>
      <c r="AA64">
        <v>558</v>
      </c>
      <c r="AB64">
        <v>633</v>
      </c>
      <c r="AC64">
        <v>708</v>
      </c>
      <c r="AD64">
        <v>783</v>
      </c>
      <c r="AE64">
        <v>858</v>
      </c>
      <c r="AF64">
        <v>933</v>
      </c>
      <c r="AG64">
        <v>1041</v>
      </c>
      <c r="AH64">
        <v>1245</v>
      </c>
      <c r="AI64">
        <v>1374</v>
      </c>
      <c r="AJ64">
        <v>1434</v>
      </c>
    </row>
    <row r="65" spans="2:36" ht="15.75" thickBot="1" x14ac:dyDescent="0.3">
      <c r="B65" s="66" t="s">
        <v>103</v>
      </c>
      <c r="C65" s="67"/>
      <c r="D65" s="54"/>
      <c r="E65" s="54"/>
      <c r="F65" s="54"/>
      <c r="G65" s="54"/>
      <c r="H65" s="54"/>
      <c r="I65" s="54"/>
      <c r="J65" s="54"/>
      <c r="K65" s="54"/>
      <c r="L65" s="54"/>
      <c r="M65" s="54"/>
      <c r="N65" s="65"/>
      <c r="O65" s="40">
        <f t="shared" si="3"/>
        <v>0</v>
      </c>
      <c r="T65">
        <v>3</v>
      </c>
      <c r="V65" t="s">
        <v>30</v>
      </c>
      <c r="W65">
        <v>297</v>
      </c>
      <c r="X65">
        <v>357</v>
      </c>
      <c r="Y65">
        <v>435</v>
      </c>
      <c r="Z65">
        <v>510</v>
      </c>
      <c r="AA65">
        <v>585</v>
      </c>
      <c r="AB65">
        <v>660</v>
      </c>
      <c r="AC65">
        <v>735</v>
      </c>
      <c r="AD65">
        <v>813</v>
      </c>
      <c r="AE65">
        <v>888</v>
      </c>
      <c r="AF65">
        <v>963</v>
      </c>
      <c r="AG65">
        <v>873</v>
      </c>
      <c r="AH65">
        <v>1065</v>
      </c>
      <c r="AI65">
        <v>1206</v>
      </c>
      <c r="AJ65">
        <v>1296</v>
      </c>
    </row>
    <row r="66" spans="2:36" ht="15.75" thickBot="1" x14ac:dyDescent="0.3">
      <c r="B66" s="127" t="s">
        <v>104</v>
      </c>
      <c r="C66" s="128"/>
      <c r="D66" s="128"/>
      <c r="E66" s="128"/>
      <c r="F66" s="128"/>
      <c r="G66" s="128"/>
      <c r="H66" s="128"/>
      <c r="I66" s="128"/>
      <c r="J66" s="128"/>
      <c r="K66" s="128"/>
      <c r="L66" s="128"/>
      <c r="M66" s="129"/>
      <c r="N66" s="62"/>
      <c r="O66" s="40">
        <f t="shared" si="3"/>
        <v>0</v>
      </c>
      <c r="V66" t="s">
        <v>33</v>
      </c>
    </row>
    <row r="67" spans="2:36" x14ac:dyDescent="0.25">
      <c r="B67" s="68" t="s">
        <v>105</v>
      </c>
      <c r="C67" s="69"/>
      <c r="D67" s="49"/>
      <c r="E67" s="49"/>
      <c r="F67" s="49"/>
      <c r="G67" s="49"/>
      <c r="H67" s="49"/>
      <c r="I67" s="49"/>
      <c r="J67" s="49"/>
      <c r="K67" s="49"/>
      <c r="L67" s="49"/>
      <c r="M67" s="49"/>
      <c r="N67" s="65"/>
      <c r="O67" s="40">
        <f t="shared" si="3"/>
        <v>0</v>
      </c>
      <c r="V67" t="s">
        <v>36</v>
      </c>
      <c r="W67">
        <v>288</v>
      </c>
      <c r="X67">
        <v>345</v>
      </c>
      <c r="Y67">
        <v>420</v>
      </c>
      <c r="Z67">
        <v>495</v>
      </c>
      <c r="AA67">
        <v>567</v>
      </c>
      <c r="AB67">
        <v>642</v>
      </c>
      <c r="AC67">
        <v>714</v>
      </c>
      <c r="AD67">
        <v>786</v>
      </c>
      <c r="AE67">
        <v>861</v>
      </c>
      <c r="AF67">
        <v>933</v>
      </c>
      <c r="AG67">
        <v>1002</v>
      </c>
      <c r="AH67">
        <v>1032</v>
      </c>
      <c r="AI67">
        <v>1170</v>
      </c>
      <c r="AJ67">
        <v>1257</v>
      </c>
    </row>
    <row r="68" spans="2:36" x14ac:dyDescent="0.25">
      <c r="B68" s="70" t="s">
        <v>106</v>
      </c>
      <c r="C68" s="71"/>
      <c r="D68" s="38"/>
      <c r="E68" s="38"/>
      <c r="F68" s="38"/>
      <c r="G68" s="38"/>
      <c r="H68" s="38"/>
      <c r="I68" s="38"/>
      <c r="J68" s="38"/>
      <c r="K68" s="38"/>
      <c r="L68" s="38"/>
      <c r="M68" s="38"/>
      <c r="N68" s="65"/>
      <c r="O68" s="40">
        <f t="shared" si="3"/>
        <v>0</v>
      </c>
      <c r="V68" t="s">
        <v>39</v>
      </c>
      <c r="W68">
        <v>246</v>
      </c>
      <c r="X68">
        <v>312</v>
      </c>
      <c r="Y68">
        <v>372</v>
      </c>
      <c r="Z68">
        <v>441</v>
      </c>
      <c r="AA68">
        <v>507</v>
      </c>
      <c r="AB68">
        <v>576</v>
      </c>
      <c r="AC68">
        <v>645</v>
      </c>
      <c r="AD68">
        <v>711</v>
      </c>
      <c r="AE68">
        <v>780</v>
      </c>
      <c r="AF68">
        <v>849</v>
      </c>
      <c r="AG68">
        <v>948</v>
      </c>
      <c r="AH68">
        <v>1134</v>
      </c>
      <c r="AI68">
        <v>1251</v>
      </c>
      <c r="AJ68">
        <v>1305</v>
      </c>
    </row>
    <row r="69" spans="2:36" x14ac:dyDescent="0.25">
      <c r="B69" s="70" t="s">
        <v>107</v>
      </c>
      <c r="C69" s="71"/>
      <c r="D69" s="38"/>
      <c r="E69" s="38"/>
      <c r="F69" s="38"/>
      <c r="G69" s="38"/>
      <c r="H69" s="38"/>
      <c r="I69" s="38"/>
      <c r="J69" s="38"/>
      <c r="K69" s="38"/>
      <c r="L69" s="38"/>
      <c r="M69" s="38"/>
      <c r="N69" s="65"/>
      <c r="O69" s="40">
        <f t="shared" si="3"/>
        <v>0</v>
      </c>
    </row>
    <row r="70" spans="2:36" x14ac:dyDescent="0.25">
      <c r="B70" s="70" t="s">
        <v>108</v>
      </c>
      <c r="C70" s="71"/>
      <c r="D70" s="38"/>
      <c r="E70" s="38"/>
      <c r="F70" s="38"/>
      <c r="G70" s="38"/>
      <c r="H70" s="38"/>
      <c r="I70" s="38"/>
      <c r="J70" s="38"/>
      <c r="K70" s="38"/>
      <c r="L70" s="38"/>
      <c r="M70" s="38"/>
      <c r="N70" s="65"/>
      <c r="O70" s="40">
        <f t="shared" si="3"/>
        <v>0</v>
      </c>
      <c r="W70">
        <v>2</v>
      </c>
      <c r="X70">
        <v>3</v>
      </c>
      <c r="Y70">
        <v>4</v>
      </c>
      <c r="Z70">
        <v>5</v>
      </c>
      <c r="AA70">
        <v>6</v>
      </c>
      <c r="AB70">
        <v>7</v>
      </c>
      <c r="AC70">
        <v>8</v>
      </c>
      <c r="AD70">
        <v>9</v>
      </c>
      <c r="AE70">
        <v>10</v>
      </c>
      <c r="AF70">
        <v>11</v>
      </c>
      <c r="AG70">
        <v>12</v>
      </c>
      <c r="AH70">
        <v>16</v>
      </c>
      <c r="AI70">
        <v>20</v>
      </c>
      <c r="AJ70">
        <v>24</v>
      </c>
    </row>
    <row r="71" spans="2:36" x14ac:dyDescent="0.25">
      <c r="B71" s="70" t="s">
        <v>109</v>
      </c>
      <c r="C71" s="71"/>
      <c r="D71" s="38"/>
      <c r="E71" s="38"/>
      <c r="F71" s="38"/>
      <c r="G71" s="38"/>
      <c r="H71" s="38"/>
      <c r="I71" s="38"/>
      <c r="J71" s="38"/>
      <c r="K71" s="38"/>
      <c r="L71" s="38"/>
      <c r="M71" s="38"/>
      <c r="N71" s="65"/>
      <c r="O71" s="40">
        <f t="shared" si="3"/>
        <v>0</v>
      </c>
      <c r="V71" t="s">
        <v>24</v>
      </c>
      <c r="W71">
        <v>532</v>
      </c>
      <c r="X71">
        <v>644</v>
      </c>
      <c r="Y71">
        <v>752</v>
      </c>
      <c r="Z71">
        <v>908</v>
      </c>
      <c r="AA71">
        <v>1068</v>
      </c>
      <c r="AB71">
        <v>1224</v>
      </c>
      <c r="AC71">
        <v>1380</v>
      </c>
      <c r="AD71">
        <v>1540</v>
      </c>
      <c r="AE71">
        <v>1696</v>
      </c>
      <c r="AF71">
        <v>1852</v>
      </c>
      <c r="AG71">
        <v>1844</v>
      </c>
      <c r="AH71">
        <v>2244</v>
      </c>
      <c r="AI71">
        <v>2540</v>
      </c>
      <c r="AJ71">
        <v>2732</v>
      </c>
    </row>
    <row r="72" spans="2:36" x14ac:dyDescent="0.25">
      <c r="B72" s="70" t="s">
        <v>110</v>
      </c>
      <c r="C72" s="71"/>
      <c r="D72" s="38"/>
      <c r="E72" s="38"/>
      <c r="F72" s="38"/>
      <c r="G72" s="38"/>
      <c r="H72" s="38"/>
      <c r="I72" s="38"/>
      <c r="J72" s="38"/>
      <c r="K72" s="38"/>
      <c r="L72" s="38"/>
      <c r="M72" s="38"/>
      <c r="N72" s="65"/>
      <c r="O72" s="40">
        <f t="shared" ref="O72:O135" si="12">IF(D72=2,$W$3,IF(D72=3,$X$3,IF(D72=4,$Y$3,IF(D72=5,$Z$3,IF(D72=6,$AA$3,IF(D72=7,$AB$3,IF(D72=8,$AC$3,0)))))))+IF(D72=9,$AD$3,IF(D72=10,$AE$3,IF(D72=11,$AF$3,IF(D72=12,$AG$3,IF(D72=16,$AH$3,IF(D72=20,$AI$3,0))))))+IF(D72=24,$AJ$3,IF(D72=28,$AK$3,0))+IF(F72=2,$W$4,IF(F72=3,$X$4,IF(F72=4,$Y$4,IF(F72=5,$Z$4,IF(F72=6,$AA$4,IF(F72=7,$AB$4,0))))))+IF(F72=8,$AC$4,IF(F72=9,$AD$4,IF(F72=10,$AE$4,IF(F72=11,$AF$4,IF(F72=12,$AG$4,IF(F72=16,$AH$4,IF(F72=20,$AI$4,0)))))))+IF(F72=24,$AJ$4,IF(F72=28,$AK$4,0))+IF(H72=2,$W$5,IF(H72=3,$X$5,IF(H72=4,$Y$5,IF(H72=5,$Z$5,IF(H72=6,$AA$5,IF(H72=7,$AB$5,IF(H72=8,$AC$5,0)))))))+IF(H72=8,$AC$5,IF(H72=9,$AD$5,IF(H72=10,$AE$5,IF(H72=11,$AF$5,IF(H72=12,$AG$5,IF(H72=16,$AH$5,IF(H72=20,$AI$5,0)))))))+IF(H72=24,$AJ$5,IF(H72=28,$AK$5,0))+IF(I72=2,$W$6,IF(I72=3,$X$6,IF(I72=4,$Y$6,IF(I72=5,$Z$6,IF(I72=6,$AA$6,IF(I72=7,$AB$6,0))))))+IF(I72=8,$AC$6,IF(I72=9,$AD$6,IF(I72=10,$AE$6,IF(I72=11,$AF$6,IF(I72=12,$AG$6,IF(I72=16,$AH$6,IF(I72=20,$AI$6,0)))))))+IF(I72=24,$AJ$6,IF(I72=28,$AK$6,0))+IF(K72=2,$W$7,IF(K72=3,$X$7,IF(K72=4,$Y$7,IF(K72=5,$Z$7,IF(K72=6,$AA$7,IF(K72=7,$AB$7,0))))))+IF(K72=8,$AC$7,IF(K72=9,$AD$7,IF(K72=10,$AE$7,IF(K72=11,$AF$7,IF(K72=12,$AG$7,IF(K72=16,$AH$7,IF(K72=20,$AI$7,0)))))))+IF(K72=24,$AJ$7,IF(K72=28,$AK$7,0))+IF(M72=2,$W$8,IF(M72=3,$X$8,IF(M72=4,$Y$8,IF(M72=5,$Z$8,IF(M72=6,$AA$8,IF(M72=7,$AB$8,0))))))+IF(M72=8,$AC$8,IF(M72=9,$AD$8,IF(M72=10,$AE$8,IF(M72=11,$AF$8,IF(M72=12,$AG$8,IF(M72=16,$AH$8,IF(M72=20,$AI$8,0)))))))+IF(M72=24,$AJ$8,IF(M72=28,$AK$8,0))</f>
        <v>0</v>
      </c>
      <c r="V72" t="s">
        <v>27</v>
      </c>
      <c r="W72">
        <v>364</v>
      </c>
      <c r="X72">
        <v>456</v>
      </c>
      <c r="Y72">
        <v>544</v>
      </c>
      <c r="Z72">
        <v>644</v>
      </c>
      <c r="AA72">
        <v>744</v>
      </c>
      <c r="AB72">
        <v>844</v>
      </c>
      <c r="AC72">
        <v>944</v>
      </c>
      <c r="AD72">
        <v>1044</v>
      </c>
      <c r="AE72">
        <v>1144</v>
      </c>
      <c r="AF72">
        <v>1244</v>
      </c>
      <c r="AG72">
        <v>1388</v>
      </c>
      <c r="AH72">
        <v>1660</v>
      </c>
      <c r="AI72">
        <v>1832</v>
      </c>
      <c r="AJ72">
        <v>1912</v>
      </c>
    </row>
    <row r="73" spans="2:36" x14ac:dyDescent="0.25">
      <c r="B73" s="70" t="s">
        <v>111</v>
      </c>
      <c r="C73" s="71"/>
      <c r="D73" s="38"/>
      <c r="E73" s="38"/>
      <c r="F73" s="38"/>
      <c r="G73" s="38"/>
      <c r="H73" s="38"/>
      <c r="I73" s="38"/>
      <c r="J73" s="38"/>
      <c r="K73" s="38"/>
      <c r="L73" s="38"/>
      <c r="M73" s="38"/>
      <c r="N73" s="65"/>
      <c r="O73" s="40">
        <f t="shared" si="12"/>
        <v>0</v>
      </c>
      <c r="T73">
        <v>4</v>
      </c>
      <c r="V73" t="s">
        <v>30</v>
      </c>
      <c r="W73">
        <v>396</v>
      </c>
      <c r="X73">
        <v>476</v>
      </c>
      <c r="Y73">
        <v>580</v>
      </c>
      <c r="Z73">
        <v>680</v>
      </c>
      <c r="AA73">
        <v>780</v>
      </c>
      <c r="AB73">
        <v>880</v>
      </c>
      <c r="AC73">
        <v>980</v>
      </c>
      <c r="AD73">
        <v>1084</v>
      </c>
      <c r="AE73">
        <v>1184</v>
      </c>
      <c r="AF73">
        <v>1284</v>
      </c>
      <c r="AG73">
        <v>1164</v>
      </c>
      <c r="AH73">
        <v>1420</v>
      </c>
      <c r="AI73">
        <v>1608</v>
      </c>
      <c r="AJ73">
        <v>1728</v>
      </c>
    </row>
    <row r="74" spans="2:36" x14ac:dyDescent="0.25">
      <c r="B74" s="70" t="s">
        <v>112</v>
      </c>
      <c r="C74" s="71"/>
      <c r="D74" s="38"/>
      <c r="E74" s="38"/>
      <c r="F74" s="38"/>
      <c r="G74" s="38"/>
      <c r="H74" s="38"/>
      <c r="I74" s="38"/>
      <c r="J74" s="38"/>
      <c r="K74" s="38"/>
      <c r="L74" s="38"/>
      <c r="M74" s="38"/>
      <c r="N74" s="65"/>
      <c r="O74" s="40">
        <f t="shared" si="12"/>
        <v>0</v>
      </c>
      <c r="V74" t="s">
        <v>33</v>
      </c>
    </row>
    <row r="75" spans="2:36" x14ac:dyDescent="0.25">
      <c r="B75" s="70" t="s">
        <v>113</v>
      </c>
      <c r="C75" s="71"/>
      <c r="D75" s="38"/>
      <c r="E75" s="38"/>
      <c r="F75" s="38"/>
      <c r="G75" s="38"/>
      <c r="H75" s="38"/>
      <c r="I75" s="38"/>
      <c r="J75" s="38"/>
      <c r="K75" s="38"/>
      <c r="L75" s="38"/>
      <c r="M75" s="38"/>
      <c r="N75" s="65"/>
      <c r="O75" s="40">
        <f t="shared" si="12"/>
        <v>0</v>
      </c>
      <c r="V75" t="s">
        <v>36</v>
      </c>
      <c r="W75">
        <v>384</v>
      </c>
      <c r="X75">
        <v>460</v>
      </c>
      <c r="Y75">
        <v>560</v>
      </c>
      <c r="Z75">
        <v>660</v>
      </c>
      <c r="AA75">
        <v>756</v>
      </c>
      <c r="AB75">
        <v>856</v>
      </c>
      <c r="AC75">
        <v>952</v>
      </c>
      <c r="AD75">
        <v>1048</v>
      </c>
      <c r="AE75">
        <v>1148</v>
      </c>
      <c r="AF75">
        <v>1244</v>
      </c>
      <c r="AG75">
        <v>1336</v>
      </c>
      <c r="AH75">
        <v>1376</v>
      </c>
      <c r="AI75">
        <v>1560</v>
      </c>
      <c r="AJ75">
        <v>1676</v>
      </c>
    </row>
    <row r="76" spans="2:36" x14ac:dyDescent="0.25">
      <c r="B76" s="70" t="s">
        <v>114</v>
      </c>
      <c r="C76" s="71"/>
      <c r="D76" s="38"/>
      <c r="E76" s="38"/>
      <c r="F76" s="38"/>
      <c r="G76" s="38"/>
      <c r="H76" s="38"/>
      <c r="I76" s="38"/>
      <c r="J76" s="38"/>
      <c r="K76" s="38"/>
      <c r="L76" s="38"/>
      <c r="M76" s="38"/>
      <c r="N76" s="65"/>
      <c r="O76" s="40">
        <f t="shared" si="12"/>
        <v>0</v>
      </c>
      <c r="V76" t="s">
        <v>39</v>
      </c>
      <c r="W76">
        <v>328</v>
      </c>
      <c r="X76">
        <v>416</v>
      </c>
      <c r="Y76">
        <v>496</v>
      </c>
      <c r="Z76">
        <v>588</v>
      </c>
      <c r="AA76">
        <v>676</v>
      </c>
      <c r="AB76">
        <v>768</v>
      </c>
      <c r="AC76">
        <v>860</v>
      </c>
      <c r="AD76">
        <v>948</v>
      </c>
      <c r="AE76">
        <v>1040</v>
      </c>
      <c r="AF76">
        <v>1132</v>
      </c>
      <c r="AG76">
        <v>1264</v>
      </c>
      <c r="AH76">
        <v>1512</v>
      </c>
      <c r="AI76">
        <v>1668</v>
      </c>
      <c r="AJ76">
        <v>1740</v>
      </c>
    </row>
    <row r="77" spans="2:36" x14ac:dyDescent="0.25">
      <c r="B77" s="70" t="s">
        <v>115</v>
      </c>
      <c r="C77" s="71"/>
      <c r="D77" s="38"/>
      <c r="E77" s="38"/>
      <c r="F77" s="38"/>
      <c r="G77" s="38"/>
      <c r="H77" s="38"/>
      <c r="I77" s="38"/>
      <c r="J77" s="38"/>
      <c r="K77" s="38"/>
      <c r="L77" s="38"/>
      <c r="M77" s="38"/>
      <c r="N77" s="65"/>
      <c r="O77" s="40">
        <f t="shared" si="12"/>
        <v>0</v>
      </c>
    </row>
    <row r="78" spans="2:36" x14ac:dyDescent="0.25">
      <c r="B78" s="70" t="s">
        <v>116</v>
      </c>
      <c r="C78" s="71"/>
      <c r="D78" s="38"/>
      <c r="E78" s="38"/>
      <c r="F78" s="38"/>
      <c r="G78" s="38"/>
      <c r="H78" s="38"/>
      <c r="I78" s="38"/>
      <c r="J78" s="38"/>
      <c r="K78" s="38"/>
      <c r="L78" s="38"/>
      <c r="M78" s="38"/>
      <c r="N78" s="65"/>
      <c r="O78" s="40">
        <f t="shared" si="12"/>
        <v>0</v>
      </c>
      <c r="W78">
        <v>2</v>
      </c>
      <c r="X78">
        <v>3</v>
      </c>
      <c r="Y78">
        <v>4</v>
      </c>
      <c r="Z78">
        <v>5</v>
      </c>
      <c r="AA78">
        <v>6</v>
      </c>
      <c r="AB78">
        <v>7</v>
      </c>
      <c r="AC78">
        <v>8</v>
      </c>
      <c r="AD78">
        <v>9</v>
      </c>
      <c r="AE78">
        <v>10</v>
      </c>
      <c r="AF78">
        <v>11</v>
      </c>
      <c r="AG78">
        <v>12</v>
      </c>
      <c r="AH78">
        <v>16</v>
      </c>
      <c r="AI78">
        <v>20</v>
      </c>
      <c r="AJ78">
        <v>24</v>
      </c>
    </row>
    <row r="79" spans="2:36" x14ac:dyDescent="0.25">
      <c r="B79" s="70" t="s">
        <v>117</v>
      </c>
      <c r="C79" s="71"/>
      <c r="D79" s="38"/>
      <c r="E79" s="38"/>
      <c r="F79" s="38"/>
      <c r="G79" s="38"/>
      <c r="H79" s="38"/>
      <c r="I79" s="38"/>
      <c r="J79" s="38"/>
      <c r="K79" s="38"/>
      <c r="L79" s="38"/>
      <c r="M79" s="38"/>
      <c r="N79" s="65"/>
      <c r="O79" s="40">
        <f t="shared" si="12"/>
        <v>0</v>
      </c>
      <c r="V79" t="s">
        <v>24</v>
      </c>
      <c r="W79">
        <v>665</v>
      </c>
      <c r="X79">
        <v>805</v>
      </c>
      <c r="Y79">
        <v>940</v>
      </c>
      <c r="Z79">
        <v>1135</v>
      </c>
      <c r="AA79">
        <v>1335</v>
      </c>
      <c r="AB79">
        <v>1530</v>
      </c>
      <c r="AC79">
        <v>1725</v>
      </c>
      <c r="AD79">
        <v>1925</v>
      </c>
      <c r="AE79">
        <v>2120</v>
      </c>
      <c r="AF79">
        <v>2315</v>
      </c>
      <c r="AG79">
        <v>2305</v>
      </c>
      <c r="AH79">
        <v>2805</v>
      </c>
      <c r="AI79">
        <v>3175</v>
      </c>
      <c r="AJ79">
        <v>3415</v>
      </c>
    </row>
    <row r="80" spans="2:36" x14ac:dyDescent="0.25">
      <c r="B80" s="70" t="s">
        <v>118</v>
      </c>
      <c r="C80" s="71"/>
      <c r="D80" s="38"/>
      <c r="E80" s="38"/>
      <c r="F80" s="38"/>
      <c r="G80" s="38"/>
      <c r="H80" s="38"/>
      <c r="I80" s="38"/>
      <c r="J80" s="38"/>
      <c r="K80" s="38"/>
      <c r="L80" s="38"/>
      <c r="M80" s="38"/>
      <c r="N80" s="65"/>
      <c r="O80" s="40">
        <f t="shared" si="12"/>
        <v>0</v>
      </c>
      <c r="V80" t="s">
        <v>27</v>
      </c>
      <c r="W80">
        <v>455</v>
      </c>
      <c r="X80">
        <v>570</v>
      </c>
      <c r="Y80">
        <v>680</v>
      </c>
      <c r="Z80">
        <v>805</v>
      </c>
      <c r="AA80">
        <v>930</v>
      </c>
      <c r="AB80">
        <v>1055</v>
      </c>
      <c r="AC80">
        <v>1180</v>
      </c>
      <c r="AD80">
        <v>1305</v>
      </c>
      <c r="AE80">
        <v>1430</v>
      </c>
      <c r="AF80">
        <v>1555</v>
      </c>
      <c r="AG80">
        <v>1735</v>
      </c>
      <c r="AH80">
        <v>2075</v>
      </c>
      <c r="AI80">
        <v>2290</v>
      </c>
      <c r="AJ80">
        <v>2390</v>
      </c>
    </row>
    <row r="81" spans="2:37" ht="15.75" thickBot="1" x14ac:dyDescent="0.3">
      <c r="B81" s="70" t="s">
        <v>119</v>
      </c>
      <c r="C81" s="71"/>
      <c r="D81" s="54"/>
      <c r="E81" s="54"/>
      <c r="F81" s="54"/>
      <c r="G81" s="54"/>
      <c r="H81" s="54"/>
      <c r="I81" s="54"/>
      <c r="J81" s="54"/>
      <c r="K81" s="54"/>
      <c r="L81" s="54"/>
      <c r="M81" s="54"/>
      <c r="N81" s="65"/>
      <c r="O81" s="40">
        <f t="shared" si="12"/>
        <v>0</v>
      </c>
      <c r="T81">
        <v>5</v>
      </c>
      <c r="V81" t="s">
        <v>30</v>
      </c>
      <c r="W81">
        <v>495</v>
      </c>
      <c r="X81">
        <v>595</v>
      </c>
      <c r="Y81">
        <v>725</v>
      </c>
      <c r="Z81">
        <v>850</v>
      </c>
      <c r="AA81">
        <v>975</v>
      </c>
      <c r="AB81">
        <v>1100</v>
      </c>
      <c r="AC81">
        <v>1225</v>
      </c>
      <c r="AD81">
        <v>1355</v>
      </c>
      <c r="AE81">
        <v>1480</v>
      </c>
      <c r="AF81">
        <v>1605</v>
      </c>
      <c r="AG81">
        <v>1455</v>
      </c>
      <c r="AH81">
        <v>1775</v>
      </c>
      <c r="AI81">
        <v>2010</v>
      </c>
      <c r="AJ81">
        <v>2160</v>
      </c>
    </row>
    <row r="82" spans="2:37" ht="15.75" thickBot="1" x14ac:dyDescent="0.3">
      <c r="B82" s="130" t="s">
        <v>120</v>
      </c>
      <c r="C82" s="131"/>
      <c r="D82" s="131"/>
      <c r="E82" s="131"/>
      <c r="F82" s="131"/>
      <c r="G82" s="131"/>
      <c r="H82" s="131"/>
      <c r="I82" s="131"/>
      <c r="J82" s="131"/>
      <c r="K82" s="131"/>
      <c r="L82" s="131"/>
      <c r="M82" s="132"/>
      <c r="N82" s="62"/>
      <c r="O82" s="72">
        <f>SUM(O67:O81)</f>
        <v>0</v>
      </c>
      <c r="V82" t="s">
        <v>33</v>
      </c>
    </row>
    <row r="83" spans="2:37" x14ac:dyDescent="0.25">
      <c r="B83" s="73" t="s">
        <v>121</v>
      </c>
      <c r="C83" s="74"/>
      <c r="D83" s="49"/>
      <c r="E83" s="49"/>
      <c r="F83" s="49"/>
      <c r="G83" s="49"/>
      <c r="H83" s="49"/>
      <c r="I83" s="49"/>
      <c r="J83" s="49"/>
      <c r="K83" s="49"/>
      <c r="L83" s="49"/>
      <c r="M83" s="49"/>
      <c r="N83" s="65"/>
      <c r="O83" s="40">
        <f t="shared" si="12"/>
        <v>0</v>
      </c>
      <c r="V83" t="s">
        <v>36</v>
      </c>
      <c r="W83">
        <v>480</v>
      </c>
      <c r="X83">
        <v>575</v>
      </c>
      <c r="Y83">
        <v>700</v>
      </c>
      <c r="Z83">
        <v>825</v>
      </c>
      <c r="AA83">
        <v>945</v>
      </c>
      <c r="AB83">
        <v>1070</v>
      </c>
      <c r="AC83">
        <v>1190</v>
      </c>
      <c r="AD83">
        <v>1310</v>
      </c>
      <c r="AE83">
        <v>1435</v>
      </c>
      <c r="AF83">
        <v>1555</v>
      </c>
      <c r="AG83">
        <v>1670</v>
      </c>
      <c r="AH83">
        <v>1720</v>
      </c>
      <c r="AI83">
        <v>1950</v>
      </c>
      <c r="AJ83">
        <v>2095</v>
      </c>
    </row>
    <row r="84" spans="2:37" x14ac:dyDescent="0.25">
      <c r="B84" s="75" t="s">
        <v>122</v>
      </c>
      <c r="C84" s="76"/>
      <c r="D84" s="38"/>
      <c r="E84" s="38"/>
      <c r="F84" s="38"/>
      <c r="G84" s="38"/>
      <c r="H84" s="38"/>
      <c r="I84" s="38"/>
      <c r="J84" s="38"/>
      <c r="K84" s="38"/>
      <c r="L84" s="38"/>
      <c r="M84" s="38"/>
      <c r="N84" s="65"/>
      <c r="O84" s="40">
        <f t="shared" si="12"/>
        <v>0</v>
      </c>
      <c r="V84" t="s">
        <v>39</v>
      </c>
      <c r="W84">
        <v>410</v>
      </c>
      <c r="X84">
        <v>520</v>
      </c>
      <c r="Y84">
        <v>620</v>
      </c>
      <c r="Z84">
        <v>735</v>
      </c>
      <c r="AA84">
        <v>845</v>
      </c>
      <c r="AB84">
        <v>960</v>
      </c>
      <c r="AC84">
        <v>1075</v>
      </c>
      <c r="AD84">
        <v>1185</v>
      </c>
      <c r="AE84">
        <v>1300</v>
      </c>
      <c r="AF84">
        <v>1415</v>
      </c>
      <c r="AG84">
        <v>1580</v>
      </c>
      <c r="AH84">
        <v>1890</v>
      </c>
      <c r="AI84">
        <v>2085</v>
      </c>
      <c r="AJ84">
        <v>2175</v>
      </c>
    </row>
    <row r="85" spans="2:37" x14ac:dyDescent="0.25">
      <c r="B85" s="75" t="s">
        <v>123</v>
      </c>
      <c r="C85" s="76"/>
      <c r="D85" s="38"/>
      <c r="E85" s="38"/>
      <c r="F85" s="38"/>
      <c r="G85" s="38"/>
      <c r="H85" s="38"/>
      <c r="I85" s="38"/>
      <c r="J85" s="38"/>
      <c r="K85" s="38"/>
      <c r="L85" s="38"/>
      <c r="M85" s="38"/>
      <c r="N85" s="65"/>
      <c r="O85" s="40">
        <f t="shared" si="12"/>
        <v>0</v>
      </c>
    </row>
    <row r="86" spans="2:37" x14ac:dyDescent="0.25">
      <c r="B86" s="75" t="s">
        <v>124</v>
      </c>
      <c r="C86" s="76"/>
      <c r="D86" s="38"/>
      <c r="E86" s="38"/>
      <c r="F86" s="38"/>
      <c r="G86" s="38"/>
      <c r="H86" s="38"/>
      <c r="I86" s="38"/>
      <c r="J86" s="38"/>
      <c r="K86" s="38"/>
      <c r="L86" s="38"/>
      <c r="M86" s="38"/>
      <c r="N86" s="65"/>
      <c r="O86" s="40">
        <f t="shared" si="12"/>
        <v>0</v>
      </c>
      <c r="W86">
        <v>2</v>
      </c>
      <c r="X86">
        <v>3</v>
      </c>
      <c r="Y86">
        <v>4</v>
      </c>
      <c r="Z86">
        <v>5</v>
      </c>
      <c r="AA86">
        <v>6</v>
      </c>
      <c r="AB86">
        <v>7</v>
      </c>
      <c r="AC86">
        <v>8</v>
      </c>
      <c r="AD86">
        <v>9</v>
      </c>
      <c r="AE86">
        <v>10</v>
      </c>
      <c r="AF86">
        <v>11</v>
      </c>
      <c r="AG86">
        <v>12</v>
      </c>
      <c r="AH86">
        <v>16</v>
      </c>
      <c r="AI86">
        <v>20</v>
      </c>
      <c r="AJ86">
        <v>24</v>
      </c>
    </row>
    <row r="87" spans="2:37" x14ac:dyDescent="0.25">
      <c r="B87" s="75" t="s">
        <v>125</v>
      </c>
      <c r="C87" s="76"/>
      <c r="D87" s="38"/>
      <c r="E87" s="38"/>
      <c r="F87" s="38"/>
      <c r="G87" s="38"/>
      <c r="H87" s="38"/>
      <c r="I87" s="38"/>
      <c r="J87" s="38"/>
      <c r="K87" s="38"/>
      <c r="L87" s="38"/>
      <c r="M87" s="38"/>
      <c r="N87" s="65"/>
      <c r="O87" s="40">
        <f t="shared" si="12"/>
        <v>0</v>
      </c>
      <c r="V87" t="s">
        <v>24</v>
      </c>
      <c r="W87">
        <v>798</v>
      </c>
      <c r="X87">
        <v>966</v>
      </c>
      <c r="Y87">
        <v>1128</v>
      </c>
      <c r="Z87">
        <v>1362</v>
      </c>
      <c r="AA87">
        <v>1602</v>
      </c>
      <c r="AB87">
        <v>1836</v>
      </c>
      <c r="AC87">
        <v>2070</v>
      </c>
      <c r="AD87">
        <v>2310</v>
      </c>
      <c r="AE87">
        <v>2544</v>
      </c>
      <c r="AF87">
        <v>2778</v>
      </c>
      <c r="AG87">
        <v>2766</v>
      </c>
      <c r="AH87">
        <v>3366</v>
      </c>
      <c r="AI87">
        <v>3810</v>
      </c>
      <c r="AJ87">
        <v>4098</v>
      </c>
    </row>
    <row r="88" spans="2:37" x14ac:dyDescent="0.25">
      <c r="B88" s="75" t="s">
        <v>126</v>
      </c>
      <c r="C88" s="76"/>
      <c r="D88" s="38"/>
      <c r="E88" s="38"/>
      <c r="F88" s="38"/>
      <c r="G88" s="38"/>
      <c r="H88" s="38"/>
      <c r="I88" s="38"/>
      <c r="J88" s="38"/>
      <c r="K88" s="38"/>
      <c r="L88" s="38"/>
      <c r="M88" s="38"/>
      <c r="N88" s="65"/>
      <c r="O88" s="40">
        <f t="shared" si="12"/>
        <v>0</v>
      </c>
      <c r="V88" t="s">
        <v>27</v>
      </c>
      <c r="W88">
        <v>546</v>
      </c>
      <c r="X88">
        <v>684</v>
      </c>
      <c r="Y88">
        <v>816</v>
      </c>
      <c r="Z88">
        <v>966</v>
      </c>
      <c r="AA88">
        <v>1116</v>
      </c>
      <c r="AB88">
        <v>1266</v>
      </c>
      <c r="AC88">
        <v>1416</v>
      </c>
      <c r="AD88">
        <v>1566</v>
      </c>
      <c r="AE88">
        <v>1716</v>
      </c>
      <c r="AF88">
        <v>1866</v>
      </c>
      <c r="AG88">
        <v>2082</v>
      </c>
      <c r="AH88">
        <v>2490</v>
      </c>
      <c r="AI88">
        <v>2748</v>
      </c>
      <c r="AJ88">
        <v>2868</v>
      </c>
    </row>
    <row r="89" spans="2:37" x14ac:dyDescent="0.25">
      <c r="B89" s="75" t="s">
        <v>127</v>
      </c>
      <c r="C89" s="76"/>
      <c r="D89" s="38"/>
      <c r="E89" s="38"/>
      <c r="F89" s="38"/>
      <c r="G89" s="38"/>
      <c r="H89" s="38"/>
      <c r="I89" s="38"/>
      <c r="J89" s="38"/>
      <c r="K89" s="38"/>
      <c r="L89" s="38"/>
      <c r="M89" s="38"/>
      <c r="N89" s="65"/>
      <c r="O89" s="40">
        <f t="shared" si="12"/>
        <v>0</v>
      </c>
      <c r="T89">
        <v>6</v>
      </c>
      <c r="V89" t="s">
        <v>30</v>
      </c>
      <c r="W89">
        <v>594</v>
      </c>
      <c r="X89">
        <v>714</v>
      </c>
      <c r="Y89">
        <v>870</v>
      </c>
      <c r="Z89">
        <v>1020</v>
      </c>
      <c r="AA89">
        <v>1170</v>
      </c>
      <c r="AB89">
        <v>1320</v>
      </c>
      <c r="AC89">
        <v>1470</v>
      </c>
      <c r="AD89">
        <v>1626</v>
      </c>
      <c r="AE89">
        <v>1776</v>
      </c>
      <c r="AF89">
        <v>1926</v>
      </c>
      <c r="AG89">
        <v>1746</v>
      </c>
      <c r="AH89">
        <v>2130</v>
      </c>
      <c r="AI89">
        <v>2412</v>
      </c>
      <c r="AJ89">
        <v>2592</v>
      </c>
    </row>
    <row r="90" spans="2:37" x14ac:dyDescent="0.25">
      <c r="B90" s="75" t="s">
        <v>128</v>
      </c>
      <c r="C90" s="76"/>
      <c r="D90" s="38"/>
      <c r="E90" s="38"/>
      <c r="F90" s="38"/>
      <c r="G90" s="38"/>
      <c r="H90" s="38"/>
      <c r="I90" s="38"/>
      <c r="J90" s="38"/>
      <c r="K90" s="38"/>
      <c r="L90" s="38"/>
      <c r="M90" s="38"/>
      <c r="N90" s="65"/>
      <c r="O90" s="40">
        <f t="shared" si="12"/>
        <v>0</v>
      </c>
      <c r="V90" t="s">
        <v>33</v>
      </c>
    </row>
    <row r="91" spans="2:37" x14ac:dyDescent="0.25">
      <c r="B91" s="75" t="s">
        <v>129</v>
      </c>
      <c r="C91" s="76"/>
      <c r="D91" s="38"/>
      <c r="E91" s="38"/>
      <c r="F91" s="38"/>
      <c r="G91" s="38"/>
      <c r="H91" s="38"/>
      <c r="I91" s="38"/>
      <c r="J91" s="38"/>
      <c r="K91" s="38"/>
      <c r="L91" s="38"/>
      <c r="M91" s="38"/>
      <c r="N91" s="65"/>
      <c r="O91" s="40">
        <f t="shared" si="12"/>
        <v>0</v>
      </c>
      <c r="V91" t="s">
        <v>36</v>
      </c>
      <c r="W91">
        <v>576</v>
      </c>
      <c r="X91">
        <v>690</v>
      </c>
      <c r="Y91">
        <v>840</v>
      </c>
      <c r="Z91">
        <v>990</v>
      </c>
      <c r="AA91">
        <v>1134</v>
      </c>
      <c r="AB91">
        <v>1284</v>
      </c>
      <c r="AC91">
        <v>1428</v>
      </c>
      <c r="AD91">
        <v>1572</v>
      </c>
      <c r="AE91">
        <v>1722</v>
      </c>
      <c r="AF91">
        <v>1866</v>
      </c>
      <c r="AG91">
        <v>2004</v>
      </c>
      <c r="AH91">
        <v>2064</v>
      </c>
      <c r="AI91">
        <v>2340</v>
      </c>
      <c r="AJ91">
        <v>2514</v>
      </c>
    </row>
    <row r="92" spans="2:37" x14ac:dyDescent="0.25">
      <c r="B92" s="75" t="s">
        <v>130</v>
      </c>
      <c r="C92" s="76"/>
      <c r="D92" s="38"/>
      <c r="E92" s="38"/>
      <c r="F92" s="38"/>
      <c r="G92" s="38"/>
      <c r="H92" s="38"/>
      <c r="I92" s="38"/>
      <c r="J92" s="38"/>
      <c r="K92" s="38"/>
      <c r="L92" s="38"/>
      <c r="M92" s="38"/>
      <c r="N92" s="65"/>
      <c r="O92" s="40">
        <f t="shared" si="12"/>
        <v>0</v>
      </c>
      <c r="V92" t="s">
        <v>39</v>
      </c>
      <c r="W92">
        <v>492</v>
      </c>
      <c r="X92">
        <v>624</v>
      </c>
      <c r="Y92">
        <v>744</v>
      </c>
      <c r="Z92">
        <v>882</v>
      </c>
      <c r="AA92">
        <v>1014</v>
      </c>
      <c r="AB92">
        <v>1152</v>
      </c>
      <c r="AC92">
        <v>1290</v>
      </c>
      <c r="AD92">
        <v>1422</v>
      </c>
      <c r="AE92">
        <v>1560</v>
      </c>
      <c r="AF92">
        <v>1698</v>
      </c>
      <c r="AG92">
        <v>1896</v>
      </c>
      <c r="AH92">
        <v>2268</v>
      </c>
      <c r="AI92">
        <v>2502</v>
      </c>
      <c r="AJ92">
        <v>2610</v>
      </c>
    </row>
    <row r="93" spans="2:37" x14ac:dyDescent="0.25">
      <c r="B93" s="75" t="s">
        <v>131</v>
      </c>
      <c r="C93" s="76"/>
      <c r="D93" s="38"/>
      <c r="E93" s="38"/>
      <c r="F93" s="38"/>
      <c r="G93" s="38"/>
      <c r="H93" s="38"/>
      <c r="I93" s="38"/>
      <c r="J93" s="38"/>
      <c r="K93" s="38"/>
      <c r="L93" s="38"/>
      <c r="M93" s="38"/>
      <c r="N93" s="65"/>
      <c r="O93" s="40">
        <f t="shared" si="12"/>
        <v>0</v>
      </c>
    </row>
    <row r="94" spans="2:37" x14ac:dyDescent="0.25">
      <c r="B94" s="75" t="s">
        <v>132</v>
      </c>
      <c r="C94" s="76"/>
      <c r="D94" s="38"/>
      <c r="E94" s="38"/>
      <c r="F94" s="38"/>
      <c r="G94" s="38"/>
      <c r="H94" s="38"/>
      <c r="I94" s="38"/>
      <c r="J94" s="38"/>
      <c r="K94" s="38"/>
      <c r="L94" s="38"/>
      <c r="M94" s="38"/>
      <c r="N94" s="65"/>
      <c r="O94" s="40">
        <f t="shared" si="12"/>
        <v>0</v>
      </c>
      <c r="X94" s="3">
        <f>133</f>
        <v>133</v>
      </c>
      <c r="Y94" s="3">
        <v>161</v>
      </c>
      <c r="Z94" s="3">
        <v>188</v>
      </c>
      <c r="AA94" s="3">
        <v>227</v>
      </c>
      <c r="AB94" s="3">
        <v>267</v>
      </c>
      <c r="AC94" s="3">
        <v>306</v>
      </c>
      <c r="AD94" s="3">
        <v>345</v>
      </c>
      <c r="AE94" s="3">
        <v>385</v>
      </c>
      <c r="AF94" s="3">
        <v>424</v>
      </c>
      <c r="AG94" s="3">
        <v>463</v>
      </c>
      <c r="AH94" s="3">
        <v>461</v>
      </c>
      <c r="AI94" s="3">
        <v>561</v>
      </c>
      <c r="AJ94" s="3">
        <v>635</v>
      </c>
      <c r="AK94" s="3">
        <v>683</v>
      </c>
    </row>
    <row r="95" spans="2:37" x14ac:dyDescent="0.25">
      <c r="B95" s="75" t="s">
        <v>133</v>
      </c>
      <c r="C95" s="76"/>
      <c r="D95" s="38"/>
      <c r="E95" s="38"/>
      <c r="F95" s="38"/>
      <c r="G95" s="38"/>
      <c r="H95" s="38"/>
      <c r="I95" s="38"/>
      <c r="J95" s="38"/>
      <c r="K95" s="38"/>
      <c r="L95" s="38"/>
      <c r="M95" s="38"/>
      <c r="N95" s="65"/>
      <c r="O95" s="40">
        <f t="shared" si="12"/>
        <v>0</v>
      </c>
      <c r="X95" s="3">
        <v>91</v>
      </c>
      <c r="Y95" s="3">
        <v>114</v>
      </c>
      <c r="Z95" s="3">
        <v>136</v>
      </c>
      <c r="AA95" s="3">
        <v>161</v>
      </c>
      <c r="AB95" s="3">
        <v>186</v>
      </c>
      <c r="AC95" s="3">
        <v>211</v>
      </c>
      <c r="AD95" s="3">
        <v>236</v>
      </c>
      <c r="AE95" s="3">
        <v>261</v>
      </c>
      <c r="AF95" s="3">
        <v>286</v>
      </c>
      <c r="AG95" s="3">
        <v>311</v>
      </c>
      <c r="AH95" s="3">
        <v>347</v>
      </c>
      <c r="AI95" s="3">
        <v>415</v>
      </c>
      <c r="AJ95" s="3">
        <v>458</v>
      </c>
      <c r="AK95" s="3">
        <v>478</v>
      </c>
    </row>
    <row r="96" spans="2:37" x14ac:dyDescent="0.25">
      <c r="B96" s="75" t="s">
        <v>134</v>
      </c>
      <c r="C96" s="76"/>
      <c r="D96" s="38"/>
      <c r="E96" s="38"/>
      <c r="F96" s="38"/>
      <c r="G96" s="38"/>
      <c r="H96" s="38"/>
      <c r="I96" s="38"/>
      <c r="J96" s="38"/>
      <c r="K96" s="38"/>
      <c r="L96" s="38"/>
      <c r="M96" s="38"/>
      <c r="N96" s="65"/>
      <c r="O96" s="40">
        <f t="shared" si="12"/>
        <v>0</v>
      </c>
      <c r="X96" s="3">
        <v>99</v>
      </c>
      <c r="Y96" s="3">
        <v>119</v>
      </c>
      <c r="Z96" s="3">
        <v>145</v>
      </c>
      <c r="AA96" s="3">
        <v>170</v>
      </c>
      <c r="AB96" s="3">
        <v>195</v>
      </c>
      <c r="AC96" s="3">
        <v>220</v>
      </c>
      <c r="AD96" s="3">
        <v>245</v>
      </c>
      <c r="AE96" s="3">
        <v>271</v>
      </c>
      <c r="AF96" s="3">
        <v>296</v>
      </c>
      <c r="AG96" s="3">
        <v>321</v>
      </c>
      <c r="AH96" s="3">
        <v>291</v>
      </c>
      <c r="AI96" s="3">
        <v>355</v>
      </c>
      <c r="AJ96" s="3">
        <v>402</v>
      </c>
      <c r="AK96" s="3">
        <v>432</v>
      </c>
    </row>
    <row r="97" spans="2:37" x14ac:dyDescent="0.25">
      <c r="B97" s="75" t="s">
        <v>135</v>
      </c>
      <c r="C97" s="76"/>
      <c r="D97" s="38"/>
      <c r="E97" s="38"/>
      <c r="F97" s="38"/>
      <c r="G97" s="38"/>
      <c r="H97" s="38"/>
      <c r="I97" s="38"/>
      <c r="J97" s="38"/>
      <c r="K97" s="38"/>
      <c r="L97" s="38"/>
      <c r="M97" s="38"/>
      <c r="N97" s="65"/>
      <c r="O97" s="40">
        <f t="shared" si="12"/>
        <v>0</v>
      </c>
      <c r="X97" s="3"/>
      <c r="Y97" s="3"/>
      <c r="Z97" s="3"/>
      <c r="AA97" s="3"/>
      <c r="AB97" s="3"/>
      <c r="AC97" s="3"/>
      <c r="AD97" s="3"/>
      <c r="AE97" s="3"/>
      <c r="AF97" s="3"/>
      <c r="AG97" s="3"/>
      <c r="AH97" s="3"/>
      <c r="AI97" s="3"/>
      <c r="AJ97" s="3"/>
      <c r="AK97" s="3"/>
    </row>
    <row r="98" spans="2:37" x14ac:dyDescent="0.25">
      <c r="B98" s="75" t="s">
        <v>136</v>
      </c>
      <c r="C98" s="76"/>
      <c r="D98" s="38"/>
      <c r="E98" s="38"/>
      <c r="F98" s="38"/>
      <c r="G98" s="38"/>
      <c r="H98" s="38"/>
      <c r="I98" s="38"/>
      <c r="J98" s="38"/>
      <c r="K98" s="38"/>
      <c r="L98" s="38"/>
      <c r="M98" s="38"/>
      <c r="N98" s="65"/>
      <c r="O98" s="40">
        <f t="shared" si="12"/>
        <v>0</v>
      </c>
      <c r="X98" s="3">
        <v>96</v>
      </c>
      <c r="Y98" s="3">
        <v>115</v>
      </c>
      <c r="Z98" s="3">
        <v>140</v>
      </c>
      <c r="AA98" s="3">
        <v>165</v>
      </c>
      <c r="AB98" s="3">
        <v>189</v>
      </c>
      <c r="AC98" s="3">
        <v>214</v>
      </c>
      <c r="AD98" s="3">
        <v>238</v>
      </c>
      <c r="AE98" s="3">
        <v>262</v>
      </c>
      <c r="AF98" s="3">
        <v>287</v>
      </c>
      <c r="AG98" s="3">
        <v>311</v>
      </c>
      <c r="AH98" s="3">
        <v>334</v>
      </c>
      <c r="AI98" s="3">
        <v>344</v>
      </c>
      <c r="AJ98" s="3">
        <v>390</v>
      </c>
      <c r="AK98" s="3">
        <v>419</v>
      </c>
    </row>
    <row r="99" spans="2:37" x14ac:dyDescent="0.25">
      <c r="B99" s="75" t="s">
        <v>137</v>
      </c>
      <c r="C99" s="76"/>
      <c r="D99" s="38"/>
      <c r="E99" s="38"/>
      <c r="F99" s="38"/>
      <c r="G99" s="38"/>
      <c r="H99" s="38"/>
      <c r="I99" s="38"/>
      <c r="J99" s="38"/>
      <c r="K99" s="38"/>
      <c r="L99" s="38"/>
      <c r="M99" s="38"/>
      <c r="N99" s="65"/>
      <c r="O99" s="40">
        <f t="shared" si="12"/>
        <v>0</v>
      </c>
      <c r="X99" s="3">
        <v>82</v>
      </c>
      <c r="Y99" s="3">
        <v>104</v>
      </c>
      <c r="Z99" s="3">
        <v>124</v>
      </c>
      <c r="AA99" s="3">
        <v>147</v>
      </c>
      <c r="AB99" s="3">
        <v>169</v>
      </c>
      <c r="AC99" s="3">
        <v>192</v>
      </c>
      <c r="AD99" s="3">
        <v>215</v>
      </c>
      <c r="AE99" s="3">
        <v>237</v>
      </c>
      <c r="AF99" s="3">
        <v>260</v>
      </c>
      <c r="AG99" s="3">
        <v>283</v>
      </c>
      <c r="AH99" s="3">
        <v>316</v>
      </c>
      <c r="AI99" s="3">
        <v>378</v>
      </c>
      <c r="AJ99" s="3">
        <v>417</v>
      </c>
      <c r="AK99" s="3">
        <v>435</v>
      </c>
    </row>
    <row r="100" spans="2:37" x14ac:dyDescent="0.25">
      <c r="B100" s="75" t="s">
        <v>138</v>
      </c>
      <c r="C100" s="76"/>
      <c r="D100" s="38"/>
      <c r="E100" s="38"/>
      <c r="F100" s="38"/>
      <c r="G100" s="38"/>
      <c r="H100" s="38"/>
      <c r="I100" s="38"/>
      <c r="J100" s="38"/>
      <c r="K100" s="38"/>
      <c r="L100" s="38"/>
      <c r="M100" s="38"/>
      <c r="N100" s="65"/>
      <c r="O100" s="40">
        <f t="shared" si="12"/>
        <v>0</v>
      </c>
    </row>
    <row r="101" spans="2:37" x14ac:dyDescent="0.25">
      <c r="B101" s="75" t="s">
        <v>139</v>
      </c>
      <c r="C101" s="76"/>
      <c r="D101" s="38"/>
      <c r="E101" s="38"/>
      <c r="F101" s="38"/>
      <c r="G101" s="38"/>
      <c r="H101" s="38"/>
      <c r="I101" s="38"/>
      <c r="J101" s="38"/>
      <c r="K101" s="38"/>
      <c r="L101" s="38"/>
      <c r="M101" s="38"/>
      <c r="N101" s="65"/>
      <c r="O101" s="40">
        <f t="shared" si="12"/>
        <v>0</v>
      </c>
    </row>
    <row r="102" spans="2:37" x14ac:dyDescent="0.25">
      <c r="B102" s="75" t="s">
        <v>140</v>
      </c>
      <c r="C102" s="76"/>
      <c r="D102" s="38"/>
      <c r="E102" s="38"/>
      <c r="F102" s="38"/>
      <c r="G102" s="38"/>
      <c r="H102" s="38"/>
      <c r="I102" s="38"/>
      <c r="J102" s="38"/>
      <c r="K102" s="38"/>
      <c r="L102" s="38"/>
      <c r="M102" s="38"/>
      <c r="N102" s="65"/>
      <c r="O102" s="40">
        <f t="shared" si="12"/>
        <v>0</v>
      </c>
    </row>
    <row r="103" spans="2:37" x14ac:dyDescent="0.25">
      <c r="B103" s="75" t="s">
        <v>141</v>
      </c>
      <c r="C103" s="76"/>
      <c r="D103" s="38"/>
      <c r="E103" s="38"/>
      <c r="F103" s="38"/>
      <c r="G103" s="38"/>
      <c r="H103" s="38"/>
      <c r="I103" s="38"/>
      <c r="J103" s="38"/>
      <c r="K103" s="38"/>
      <c r="L103" s="38"/>
      <c r="M103" s="38"/>
      <c r="N103" s="65"/>
      <c r="O103" s="40">
        <f t="shared" si="12"/>
        <v>0</v>
      </c>
    </row>
    <row r="104" spans="2:37" x14ac:dyDescent="0.25">
      <c r="B104" s="75" t="s">
        <v>142</v>
      </c>
      <c r="C104" s="76"/>
      <c r="D104" s="38"/>
      <c r="E104" s="38"/>
      <c r="F104" s="38"/>
      <c r="G104" s="38"/>
      <c r="H104" s="38"/>
      <c r="I104" s="38"/>
      <c r="J104" s="38"/>
      <c r="K104" s="38"/>
      <c r="L104" s="38"/>
      <c r="M104" s="38"/>
      <c r="N104" s="65"/>
      <c r="O104" s="40">
        <f t="shared" si="12"/>
        <v>0</v>
      </c>
    </row>
    <row r="105" spans="2:37" x14ac:dyDescent="0.25">
      <c r="B105" s="75" t="s">
        <v>143</v>
      </c>
      <c r="C105" s="76"/>
      <c r="D105" s="38"/>
      <c r="E105" s="38"/>
      <c r="F105" s="38"/>
      <c r="G105" s="38"/>
      <c r="H105" s="38"/>
      <c r="I105" s="38"/>
      <c r="J105" s="38"/>
      <c r="K105" s="38"/>
      <c r="L105" s="38"/>
      <c r="M105" s="38"/>
      <c r="N105" s="65"/>
      <c r="O105" s="40">
        <f t="shared" si="12"/>
        <v>0</v>
      </c>
    </row>
    <row r="106" spans="2:37" x14ac:dyDescent="0.25">
      <c r="B106" s="75" t="s">
        <v>144</v>
      </c>
      <c r="C106" s="76"/>
      <c r="D106" s="38"/>
      <c r="E106" s="38"/>
      <c r="F106" s="38"/>
      <c r="G106" s="38"/>
      <c r="H106" s="38"/>
      <c r="I106" s="38"/>
      <c r="J106" s="38"/>
      <c r="K106" s="38"/>
      <c r="L106" s="38"/>
      <c r="M106" s="38"/>
      <c r="N106" s="65"/>
      <c r="O106" s="40">
        <f t="shared" si="12"/>
        <v>0</v>
      </c>
    </row>
    <row r="107" spans="2:37" x14ac:dyDescent="0.25">
      <c r="B107" s="75" t="s">
        <v>145</v>
      </c>
      <c r="C107" s="76"/>
      <c r="D107" s="38"/>
      <c r="E107" s="38"/>
      <c r="F107" s="38"/>
      <c r="G107" s="38"/>
      <c r="H107" s="38"/>
      <c r="I107" s="38"/>
      <c r="J107" s="38"/>
      <c r="K107" s="38"/>
      <c r="L107" s="38"/>
      <c r="M107" s="38"/>
      <c r="N107" s="65"/>
      <c r="O107" s="40">
        <f t="shared" si="12"/>
        <v>0</v>
      </c>
    </row>
    <row r="108" spans="2:37" x14ac:dyDescent="0.25">
      <c r="B108" s="75" t="s">
        <v>146</v>
      </c>
      <c r="C108" s="76"/>
      <c r="D108" s="38"/>
      <c r="E108" s="38"/>
      <c r="F108" s="38"/>
      <c r="G108" s="38"/>
      <c r="H108" s="38"/>
      <c r="I108" s="38"/>
      <c r="J108" s="38"/>
      <c r="K108" s="38"/>
      <c r="L108" s="38"/>
      <c r="M108" s="38"/>
      <c r="N108" s="65"/>
      <c r="O108" s="40">
        <f t="shared" si="12"/>
        <v>0</v>
      </c>
    </row>
    <row r="109" spans="2:37" x14ac:dyDescent="0.25">
      <c r="B109" s="75" t="s">
        <v>147</v>
      </c>
      <c r="C109" s="76"/>
      <c r="D109" s="38"/>
      <c r="E109" s="38"/>
      <c r="F109" s="38"/>
      <c r="G109" s="38"/>
      <c r="H109" s="38"/>
      <c r="I109" s="38"/>
      <c r="J109" s="38"/>
      <c r="K109" s="38"/>
      <c r="L109" s="38"/>
      <c r="M109" s="38"/>
      <c r="N109" s="65"/>
      <c r="O109" s="40">
        <f t="shared" si="12"/>
        <v>0</v>
      </c>
    </row>
    <row r="110" spans="2:37" x14ac:dyDescent="0.25">
      <c r="B110" s="75" t="s">
        <v>148</v>
      </c>
      <c r="C110" s="76"/>
      <c r="D110" s="38"/>
      <c r="E110" s="38"/>
      <c r="F110" s="38"/>
      <c r="G110" s="38"/>
      <c r="H110" s="38"/>
      <c r="I110" s="38"/>
      <c r="J110" s="38"/>
      <c r="K110" s="38"/>
      <c r="L110" s="38"/>
      <c r="M110" s="38"/>
      <c r="N110" s="65"/>
      <c r="O110" s="40">
        <f t="shared" si="12"/>
        <v>0</v>
      </c>
    </row>
    <row r="111" spans="2:37" ht="15.75" thickBot="1" x14ac:dyDescent="0.3">
      <c r="B111" s="75" t="s">
        <v>149</v>
      </c>
      <c r="C111" s="76"/>
      <c r="D111" s="54"/>
      <c r="E111" s="54"/>
      <c r="F111" s="54"/>
      <c r="G111" s="54"/>
      <c r="H111" s="54"/>
      <c r="I111" s="54"/>
      <c r="J111" s="54"/>
      <c r="K111" s="54"/>
      <c r="L111" s="54"/>
      <c r="M111" s="54"/>
      <c r="N111" s="65"/>
      <c r="O111" s="40">
        <f t="shared" si="12"/>
        <v>0</v>
      </c>
    </row>
    <row r="112" spans="2:37" ht="15.75" thickBot="1" x14ac:dyDescent="0.3">
      <c r="B112" s="133" t="s">
        <v>150</v>
      </c>
      <c r="C112" s="134"/>
      <c r="D112" s="134"/>
      <c r="E112" s="134"/>
      <c r="F112" s="134"/>
      <c r="G112" s="134"/>
      <c r="H112" s="134"/>
      <c r="I112" s="134"/>
      <c r="J112" s="134"/>
      <c r="K112" s="134"/>
      <c r="L112" s="134"/>
      <c r="M112" s="135"/>
      <c r="N112" s="62"/>
      <c r="O112" s="72">
        <f>SUM(O83:O111)</f>
        <v>0</v>
      </c>
    </row>
    <row r="113" spans="2:15" x14ac:dyDescent="0.25">
      <c r="B113" s="77" t="s">
        <v>151</v>
      </c>
      <c r="C113" s="78"/>
      <c r="D113" s="49"/>
      <c r="E113" s="49"/>
      <c r="F113" s="49"/>
      <c r="G113" s="49"/>
      <c r="H113" s="49"/>
      <c r="I113" s="49"/>
      <c r="J113" s="49"/>
      <c r="K113" s="49"/>
      <c r="L113" s="49"/>
      <c r="M113" s="49"/>
      <c r="N113" s="65"/>
      <c r="O113" s="40">
        <f t="shared" si="12"/>
        <v>0</v>
      </c>
    </row>
    <row r="114" spans="2:15" x14ac:dyDescent="0.25">
      <c r="B114" s="79" t="s">
        <v>152</v>
      </c>
      <c r="C114" s="80"/>
      <c r="D114" s="38"/>
      <c r="E114" s="38"/>
      <c r="F114" s="38"/>
      <c r="G114" s="38"/>
      <c r="H114" s="38"/>
      <c r="I114" s="38"/>
      <c r="J114" s="38"/>
      <c r="K114" s="38"/>
      <c r="L114" s="38"/>
      <c r="M114" s="38"/>
      <c r="N114" s="65"/>
      <c r="O114" s="40">
        <f t="shared" si="12"/>
        <v>0</v>
      </c>
    </row>
    <row r="115" spans="2:15" x14ac:dyDescent="0.25">
      <c r="B115" s="79" t="s">
        <v>153</v>
      </c>
      <c r="C115" s="80"/>
      <c r="D115" s="38"/>
      <c r="E115" s="38"/>
      <c r="F115" s="38"/>
      <c r="G115" s="38"/>
      <c r="H115" s="38"/>
      <c r="I115" s="38"/>
      <c r="J115" s="38"/>
      <c r="K115" s="38"/>
      <c r="L115" s="38"/>
      <c r="M115" s="38"/>
      <c r="N115" s="65"/>
      <c r="O115" s="40">
        <f t="shared" si="12"/>
        <v>0</v>
      </c>
    </row>
    <row r="116" spans="2:15" x14ac:dyDescent="0.25">
      <c r="B116" s="79" t="s">
        <v>154</v>
      </c>
      <c r="C116" s="80"/>
      <c r="D116" s="38"/>
      <c r="E116" s="38"/>
      <c r="F116" s="38"/>
      <c r="G116" s="38"/>
      <c r="H116" s="38"/>
      <c r="I116" s="38"/>
      <c r="J116" s="38"/>
      <c r="K116" s="38"/>
      <c r="L116" s="38"/>
      <c r="M116" s="38"/>
      <c r="N116" s="65"/>
      <c r="O116" s="40">
        <f t="shared" si="12"/>
        <v>0</v>
      </c>
    </row>
    <row r="117" spans="2:15" x14ac:dyDescent="0.25">
      <c r="B117" s="79" t="s">
        <v>155</v>
      </c>
      <c r="C117" s="80"/>
      <c r="D117" s="38"/>
      <c r="E117" s="38"/>
      <c r="F117" s="38"/>
      <c r="G117" s="38"/>
      <c r="H117" s="38"/>
      <c r="I117" s="38"/>
      <c r="J117" s="38"/>
      <c r="K117" s="38"/>
      <c r="L117" s="38"/>
      <c r="M117" s="38"/>
      <c r="N117" s="65"/>
      <c r="O117" s="40">
        <f t="shared" si="12"/>
        <v>0</v>
      </c>
    </row>
    <row r="118" spans="2:15" x14ac:dyDescent="0.25">
      <c r="B118" s="79" t="s">
        <v>156</v>
      </c>
      <c r="C118" s="80"/>
      <c r="D118" s="38"/>
      <c r="E118" s="38"/>
      <c r="F118" s="38"/>
      <c r="G118" s="38"/>
      <c r="H118" s="38"/>
      <c r="I118" s="38"/>
      <c r="J118" s="38"/>
      <c r="K118" s="38"/>
      <c r="L118" s="38"/>
      <c r="M118" s="38"/>
      <c r="N118" s="65"/>
      <c r="O118" s="40">
        <f t="shared" si="12"/>
        <v>0</v>
      </c>
    </row>
    <row r="119" spans="2:15" x14ac:dyDescent="0.25">
      <c r="B119" s="79" t="s">
        <v>157</v>
      </c>
      <c r="C119" s="80"/>
      <c r="D119" s="38"/>
      <c r="E119" s="38"/>
      <c r="F119" s="38"/>
      <c r="G119" s="38"/>
      <c r="H119" s="38"/>
      <c r="I119" s="38"/>
      <c r="J119" s="38"/>
      <c r="K119" s="38"/>
      <c r="L119" s="38"/>
      <c r="M119" s="38"/>
      <c r="N119" s="65"/>
      <c r="O119" s="40">
        <f t="shared" si="12"/>
        <v>0</v>
      </c>
    </row>
    <row r="120" spans="2:15" x14ac:dyDescent="0.25">
      <c r="B120" s="79" t="s">
        <v>158</v>
      </c>
      <c r="C120" s="80"/>
      <c r="D120" s="38"/>
      <c r="E120" s="38"/>
      <c r="F120" s="38"/>
      <c r="G120" s="38"/>
      <c r="H120" s="38"/>
      <c r="I120" s="38"/>
      <c r="J120" s="38"/>
      <c r="K120" s="38"/>
      <c r="L120" s="38"/>
      <c r="M120" s="38"/>
      <c r="N120" s="65"/>
      <c r="O120" s="40">
        <f t="shared" si="12"/>
        <v>0</v>
      </c>
    </row>
    <row r="121" spans="2:15" x14ac:dyDescent="0.25">
      <c r="B121" s="79" t="s">
        <v>159</v>
      </c>
      <c r="C121" s="80"/>
      <c r="D121" s="38"/>
      <c r="E121" s="38"/>
      <c r="F121" s="38"/>
      <c r="G121" s="38"/>
      <c r="H121" s="38"/>
      <c r="I121" s="38"/>
      <c r="J121" s="38"/>
      <c r="K121" s="38"/>
      <c r="L121" s="38"/>
      <c r="M121" s="38"/>
      <c r="N121" s="65"/>
      <c r="O121" s="40">
        <f t="shared" si="12"/>
        <v>0</v>
      </c>
    </row>
    <row r="122" spans="2:15" x14ac:dyDescent="0.25">
      <c r="B122" s="79" t="s">
        <v>160</v>
      </c>
      <c r="C122" s="80"/>
      <c r="D122" s="38"/>
      <c r="E122" s="38"/>
      <c r="F122" s="38"/>
      <c r="G122" s="38"/>
      <c r="H122" s="38"/>
      <c r="I122" s="38"/>
      <c r="J122" s="38"/>
      <c r="K122" s="38"/>
      <c r="L122" s="38"/>
      <c r="M122" s="38"/>
      <c r="N122" s="65"/>
      <c r="O122" s="40">
        <f t="shared" si="12"/>
        <v>0</v>
      </c>
    </row>
    <row r="123" spans="2:15" x14ac:dyDescent="0.25">
      <c r="B123" s="79" t="s">
        <v>161</v>
      </c>
      <c r="C123" s="80"/>
      <c r="D123" s="38"/>
      <c r="E123" s="38"/>
      <c r="F123" s="38"/>
      <c r="G123" s="38"/>
      <c r="H123" s="38"/>
      <c r="I123" s="38"/>
      <c r="J123" s="38"/>
      <c r="K123" s="38"/>
      <c r="L123" s="38"/>
      <c r="M123" s="38"/>
      <c r="N123" s="65"/>
      <c r="O123" s="40">
        <f t="shared" si="12"/>
        <v>0</v>
      </c>
    </row>
    <row r="124" spans="2:15" x14ac:dyDescent="0.25">
      <c r="B124" s="79" t="s">
        <v>162</v>
      </c>
      <c r="C124" s="80"/>
      <c r="D124" s="38"/>
      <c r="E124" s="38"/>
      <c r="F124" s="38"/>
      <c r="G124" s="38"/>
      <c r="H124" s="38"/>
      <c r="I124" s="38"/>
      <c r="J124" s="38"/>
      <c r="K124" s="38"/>
      <c r="L124" s="38"/>
      <c r="M124" s="38"/>
      <c r="N124" s="65"/>
      <c r="O124" s="40">
        <f t="shared" si="12"/>
        <v>0</v>
      </c>
    </row>
    <row r="125" spans="2:15" x14ac:dyDescent="0.25">
      <c r="B125" s="79" t="s">
        <v>163</v>
      </c>
      <c r="C125" s="80"/>
      <c r="D125" s="38"/>
      <c r="E125" s="38"/>
      <c r="F125" s="38"/>
      <c r="G125" s="38"/>
      <c r="H125" s="38"/>
      <c r="I125" s="38"/>
      <c r="J125" s="38"/>
      <c r="K125" s="38"/>
      <c r="L125" s="38"/>
      <c r="M125" s="38"/>
      <c r="N125" s="65"/>
      <c r="O125" s="40">
        <f t="shared" si="12"/>
        <v>0</v>
      </c>
    </row>
    <row r="126" spans="2:15" x14ac:dyDescent="0.25">
      <c r="B126" s="79" t="s">
        <v>164</v>
      </c>
      <c r="C126" s="80"/>
      <c r="D126" s="38"/>
      <c r="E126" s="38"/>
      <c r="F126" s="38"/>
      <c r="G126" s="38"/>
      <c r="H126" s="38"/>
      <c r="I126" s="38"/>
      <c r="J126" s="38"/>
      <c r="K126" s="38"/>
      <c r="L126" s="38"/>
      <c r="M126" s="38"/>
      <c r="N126" s="65"/>
      <c r="O126" s="40">
        <f t="shared" si="12"/>
        <v>0</v>
      </c>
    </row>
    <row r="127" spans="2:15" x14ac:dyDescent="0.25">
      <c r="B127" s="79" t="s">
        <v>165</v>
      </c>
      <c r="C127" s="80"/>
      <c r="D127" s="38"/>
      <c r="E127" s="38"/>
      <c r="F127" s="38"/>
      <c r="G127" s="38"/>
      <c r="H127" s="38"/>
      <c r="I127" s="38"/>
      <c r="J127" s="38"/>
      <c r="K127" s="38"/>
      <c r="L127" s="38"/>
      <c r="M127" s="38"/>
      <c r="N127" s="65"/>
      <c r="O127" s="40">
        <f t="shared" si="12"/>
        <v>0</v>
      </c>
    </row>
    <row r="128" spans="2:15" x14ac:dyDescent="0.25">
      <c r="B128" s="79" t="s">
        <v>166</v>
      </c>
      <c r="C128" s="80"/>
      <c r="D128" s="38"/>
      <c r="E128" s="38"/>
      <c r="F128" s="38"/>
      <c r="G128" s="38"/>
      <c r="H128" s="38"/>
      <c r="I128" s="38"/>
      <c r="J128" s="38"/>
      <c r="K128" s="38"/>
      <c r="L128" s="38"/>
      <c r="M128" s="38"/>
      <c r="N128" s="65"/>
      <c r="O128" s="40">
        <f t="shared" si="12"/>
        <v>0</v>
      </c>
    </row>
    <row r="129" spans="2:15" x14ac:dyDescent="0.25">
      <c r="B129" s="79" t="s">
        <v>167</v>
      </c>
      <c r="C129" s="80"/>
      <c r="D129" s="38"/>
      <c r="E129" s="38"/>
      <c r="F129" s="38"/>
      <c r="G129" s="38"/>
      <c r="H129" s="38"/>
      <c r="I129" s="38"/>
      <c r="J129" s="38"/>
      <c r="K129" s="38"/>
      <c r="L129" s="38"/>
      <c r="M129" s="38"/>
      <c r="N129" s="65"/>
      <c r="O129" s="40">
        <f t="shared" si="12"/>
        <v>0</v>
      </c>
    </row>
    <row r="130" spans="2:15" x14ac:dyDescent="0.25">
      <c r="B130" s="79" t="s">
        <v>168</v>
      </c>
      <c r="C130" s="80"/>
      <c r="D130" s="38"/>
      <c r="E130" s="38"/>
      <c r="F130" s="38"/>
      <c r="G130" s="38"/>
      <c r="H130" s="38"/>
      <c r="I130" s="38"/>
      <c r="J130" s="38"/>
      <c r="K130" s="38"/>
      <c r="L130" s="38"/>
      <c r="M130" s="38"/>
      <c r="N130" s="65"/>
      <c r="O130" s="40">
        <f t="shared" si="12"/>
        <v>0</v>
      </c>
    </row>
    <row r="131" spans="2:15" x14ac:dyDescent="0.25">
      <c r="B131" s="79" t="s">
        <v>169</v>
      </c>
      <c r="C131" s="80"/>
      <c r="D131" s="38"/>
      <c r="E131" s="38"/>
      <c r="F131" s="38"/>
      <c r="G131" s="38"/>
      <c r="H131" s="38"/>
      <c r="I131" s="38"/>
      <c r="J131" s="38"/>
      <c r="K131" s="38"/>
      <c r="L131" s="38"/>
      <c r="M131" s="38"/>
      <c r="N131" s="65"/>
      <c r="O131" s="40">
        <f t="shared" si="12"/>
        <v>0</v>
      </c>
    </row>
    <row r="132" spans="2:15" x14ac:dyDescent="0.25">
      <c r="B132" s="79" t="s">
        <v>170</v>
      </c>
      <c r="C132" s="80"/>
      <c r="D132" s="38"/>
      <c r="E132" s="38"/>
      <c r="F132" s="38"/>
      <c r="G132" s="38"/>
      <c r="H132" s="38"/>
      <c r="I132" s="38"/>
      <c r="J132" s="38"/>
      <c r="K132" s="38"/>
      <c r="L132" s="38"/>
      <c r="M132" s="38"/>
      <c r="N132" s="65"/>
      <c r="O132" s="40">
        <f t="shared" si="12"/>
        <v>0</v>
      </c>
    </row>
    <row r="133" spans="2:15" x14ac:dyDescent="0.25">
      <c r="B133" s="79" t="s">
        <v>171</v>
      </c>
      <c r="C133" s="80"/>
      <c r="D133" s="38"/>
      <c r="E133" s="38"/>
      <c r="F133" s="38"/>
      <c r="G133" s="38"/>
      <c r="H133" s="38"/>
      <c r="I133" s="38"/>
      <c r="J133" s="38"/>
      <c r="K133" s="38"/>
      <c r="L133" s="38"/>
      <c r="M133" s="38"/>
      <c r="N133" s="65"/>
      <c r="O133" s="40">
        <f t="shared" si="12"/>
        <v>0</v>
      </c>
    </row>
    <row r="134" spans="2:15" x14ac:dyDescent="0.25">
      <c r="B134" s="79" t="s">
        <v>172</v>
      </c>
      <c r="C134" s="80"/>
      <c r="D134" s="38"/>
      <c r="E134" s="38"/>
      <c r="F134" s="38"/>
      <c r="G134" s="38"/>
      <c r="H134" s="38"/>
      <c r="I134" s="38"/>
      <c r="J134" s="38"/>
      <c r="K134" s="38"/>
      <c r="L134" s="38"/>
      <c r="M134" s="38"/>
      <c r="N134" s="65"/>
      <c r="O134" s="40">
        <f t="shared" si="12"/>
        <v>0</v>
      </c>
    </row>
    <row r="135" spans="2:15" x14ac:dyDescent="0.25">
      <c r="B135" s="79" t="s">
        <v>173</v>
      </c>
      <c r="C135" s="80"/>
      <c r="D135" s="38"/>
      <c r="E135" s="38"/>
      <c r="F135" s="38"/>
      <c r="G135" s="38"/>
      <c r="H135" s="38"/>
      <c r="I135" s="38"/>
      <c r="J135" s="38"/>
      <c r="K135" s="38"/>
      <c r="L135" s="38"/>
      <c r="M135" s="38"/>
      <c r="N135" s="65"/>
      <c r="O135" s="40">
        <f t="shared" si="12"/>
        <v>0</v>
      </c>
    </row>
    <row r="136" spans="2:15" x14ac:dyDescent="0.25">
      <c r="B136" s="79" t="s">
        <v>174</v>
      </c>
      <c r="C136" s="80"/>
      <c r="D136" s="38"/>
      <c r="E136" s="38"/>
      <c r="F136" s="38"/>
      <c r="G136" s="38"/>
      <c r="H136" s="38"/>
      <c r="I136" s="38"/>
      <c r="J136" s="38"/>
      <c r="K136" s="38"/>
      <c r="L136" s="38"/>
      <c r="M136" s="38"/>
      <c r="N136" s="65"/>
      <c r="O136" s="40">
        <f t="shared" ref="O136:O199" si="13">IF(D136=2,$W$3,IF(D136=3,$X$3,IF(D136=4,$Y$3,IF(D136=5,$Z$3,IF(D136=6,$AA$3,IF(D136=7,$AB$3,IF(D136=8,$AC$3,0)))))))+IF(D136=9,$AD$3,IF(D136=10,$AE$3,IF(D136=11,$AF$3,IF(D136=12,$AG$3,IF(D136=16,$AH$3,IF(D136=20,$AI$3,0))))))+IF(D136=24,$AJ$3,IF(D136=28,$AK$3,0))+IF(F136=2,$W$4,IF(F136=3,$X$4,IF(F136=4,$Y$4,IF(F136=5,$Z$4,IF(F136=6,$AA$4,IF(F136=7,$AB$4,0))))))+IF(F136=8,$AC$4,IF(F136=9,$AD$4,IF(F136=10,$AE$4,IF(F136=11,$AF$4,IF(F136=12,$AG$4,IF(F136=16,$AH$4,IF(F136=20,$AI$4,0)))))))+IF(F136=24,$AJ$4,IF(F136=28,$AK$4,0))+IF(H136=2,$W$5,IF(H136=3,$X$5,IF(H136=4,$Y$5,IF(H136=5,$Z$5,IF(H136=6,$AA$5,IF(H136=7,$AB$5,IF(H136=8,$AC$5,0)))))))+IF(H136=8,$AC$5,IF(H136=9,$AD$5,IF(H136=10,$AE$5,IF(H136=11,$AF$5,IF(H136=12,$AG$5,IF(H136=16,$AH$5,IF(H136=20,$AI$5,0)))))))+IF(H136=24,$AJ$5,IF(H136=28,$AK$5,0))+IF(I136=2,$W$6,IF(I136=3,$X$6,IF(I136=4,$Y$6,IF(I136=5,$Z$6,IF(I136=6,$AA$6,IF(I136=7,$AB$6,0))))))+IF(I136=8,$AC$6,IF(I136=9,$AD$6,IF(I136=10,$AE$6,IF(I136=11,$AF$6,IF(I136=12,$AG$6,IF(I136=16,$AH$6,IF(I136=20,$AI$6,0)))))))+IF(I136=24,$AJ$6,IF(I136=28,$AK$6,0))+IF(K136=2,$W$7,IF(K136=3,$X$7,IF(K136=4,$Y$7,IF(K136=5,$Z$7,IF(K136=6,$AA$7,IF(K136=7,$AB$7,0))))))+IF(K136=8,$AC$7,IF(K136=9,$AD$7,IF(K136=10,$AE$7,IF(K136=11,$AF$7,IF(K136=12,$AG$7,IF(K136=16,$AH$7,IF(K136=20,$AI$7,0)))))))+IF(K136=24,$AJ$7,IF(K136=28,$AK$7,0))+IF(M136=2,$W$8,IF(M136=3,$X$8,IF(M136=4,$Y$8,IF(M136=5,$Z$8,IF(M136=6,$AA$8,IF(M136=7,$AB$8,0))))))+IF(M136=8,$AC$8,IF(M136=9,$AD$8,IF(M136=10,$AE$8,IF(M136=11,$AF$8,IF(M136=12,$AG$8,IF(M136=16,$AH$8,IF(M136=20,$AI$8,0)))))))+IF(M136=24,$AJ$8,IF(M136=28,$AK$8,0))</f>
        <v>0</v>
      </c>
    </row>
    <row r="137" spans="2:15" x14ac:dyDescent="0.25">
      <c r="B137" s="79" t="s">
        <v>175</v>
      </c>
      <c r="C137" s="80"/>
      <c r="D137" s="38"/>
      <c r="E137" s="38"/>
      <c r="F137" s="38"/>
      <c r="G137" s="38"/>
      <c r="H137" s="38"/>
      <c r="I137" s="38"/>
      <c r="J137" s="38"/>
      <c r="K137" s="38"/>
      <c r="L137" s="38"/>
      <c r="M137" s="38"/>
      <c r="N137" s="65"/>
      <c r="O137" s="40">
        <f t="shared" si="13"/>
        <v>0</v>
      </c>
    </row>
    <row r="138" spans="2:15" x14ac:dyDescent="0.25">
      <c r="B138" s="79" t="s">
        <v>176</v>
      </c>
      <c r="C138" s="80"/>
      <c r="D138" s="38"/>
      <c r="E138" s="38"/>
      <c r="F138" s="38"/>
      <c r="G138" s="38"/>
      <c r="H138" s="38"/>
      <c r="I138" s="38"/>
      <c r="J138" s="38"/>
      <c r="K138" s="38"/>
      <c r="L138" s="38"/>
      <c r="M138" s="38"/>
      <c r="N138" s="65"/>
      <c r="O138" s="40">
        <f t="shared" si="13"/>
        <v>0</v>
      </c>
    </row>
    <row r="139" spans="2:15" x14ac:dyDescent="0.25">
      <c r="B139" s="79" t="s">
        <v>177</v>
      </c>
      <c r="C139" s="80"/>
      <c r="D139" s="38"/>
      <c r="E139" s="38"/>
      <c r="F139" s="38"/>
      <c r="G139" s="38"/>
      <c r="H139" s="38"/>
      <c r="I139" s="38"/>
      <c r="J139" s="38"/>
      <c r="K139" s="38"/>
      <c r="L139" s="38"/>
      <c r="M139" s="38"/>
      <c r="N139" s="65"/>
      <c r="O139" s="40">
        <f t="shared" si="13"/>
        <v>0</v>
      </c>
    </row>
    <row r="140" spans="2:15" x14ac:dyDescent="0.25">
      <c r="B140" s="79" t="s">
        <v>178</v>
      </c>
      <c r="C140" s="80"/>
      <c r="D140" s="38"/>
      <c r="E140" s="38"/>
      <c r="F140" s="38"/>
      <c r="G140" s="38"/>
      <c r="H140" s="38"/>
      <c r="I140" s="38"/>
      <c r="J140" s="38"/>
      <c r="K140" s="38"/>
      <c r="L140" s="38"/>
      <c r="M140" s="38"/>
      <c r="N140" s="65"/>
      <c r="O140" s="40">
        <f t="shared" si="13"/>
        <v>0</v>
      </c>
    </row>
    <row r="141" spans="2:15" x14ac:dyDescent="0.25">
      <c r="B141" s="79" t="s">
        <v>179</v>
      </c>
      <c r="C141" s="80"/>
      <c r="D141" s="38"/>
      <c r="E141" s="38"/>
      <c r="F141" s="38"/>
      <c r="G141" s="38"/>
      <c r="H141" s="38"/>
      <c r="I141" s="38"/>
      <c r="J141" s="38"/>
      <c r="K141" s="38"/>
      <c r="L141" s="38"/>
      <c r="M141" s="38"/>
      <c r="N141" s="65"/>
      <c r="O141" s="40">
        <f t="shared" si="13"/>
        <v>0</v>
      </c>
    </row>
    <row r="142" spans="2:15" x14ac:dyDescent="0.25">
      <c r="B142" s="79" t="s">
        <v>180</v>
      </c>
      <c r="C142" s="80"/>
      <c r="D142" s="38"/>
      <c r="E142" s="38"/>
      <c r="F142" s="38"/>
      <c r="G142" s="38"/>
      <c r="H142" s="38"/>
      <c r="I142" s="38"/>
      <c r="J142" s="38"/>
      <c r="K142" s="38"/>
      <c r="L142" s="38"/>
      <c r="M142" s="38"/>
      <c r="N142" s="65"/>
      <c r="O142" s="40">
        <f t="shared" si="13"/>
        <v>0</v>
      </c>
    </row>
    <row r="143" spans="2:15" x14ac:dyDescent="0.25">
      <c r="B143" s="79" t="s">
        <v>181</v>
      </c>
      <c r="C143" s="80"/>
      <c r="D143" s="38"/>
      <c r="E143" s="38"/>
      <c r="F143" s="38"/>
      <c r="G143" s="38"/>
      <c r="H143" s="38"/>
      <c r="I143" s="38"/>
      <c r="J143" s="38"/>
      <c r="K143" s="38"/>
      <c r="L143" s="38"/>
      <c r="M143" s="38"/>
      <c r="N143" s="65"/>
      <c r="O143" s="40">
        <f t="shared" si="13"/>
        <v>0</v>
      </c>
    </row>
    <row r="144" spans="2:15" x14ac:dyDescent="0.25">
      <c r="B144" s="79" t="s">
        <v>182</v>
      </c>
      <c r="C144" s="80"/>
      <c r="D144" s="38"/>
      <c r="E144" s="38"/>
      <c r="F144" s="38"/>
      <c r="G144" s="38"/>
      <c r="H144" s="38"/>
      <c r="I144" s="38"/>
      <c r="J144" s="38"/>
      <c r="K144" s="38"/>
      <c r="L144" s="38"/>
      <c r="M144" s="38"/>
      <c r="N144" s="65"/>
      <c r="O144" s="40">
        <f t="shared" si="13"/>
        <v>0</v>
      </c>
    </row>
    <row r="145" spans="2:15" ht="15.75" thickBot="1" x14ac:dyDescent="0.3">
      <c r="B145" s="79" t="s">
        <v>183</v>
      </c>
      <c r="C145" s="80"/>
      <c r="D145" s="54"/>
      <c r="E145" s="54"/>
      <c r="F145" s="54"/>
      <c r="G145" s="54"/>
      <c r="H145" s="54"/>
      <c r="I145" s="54"/>
      <c r="J145" s="54"/>
      <c r="K145" s="54"/>
      <c r="L145" s="54"/>
      <c r="M145" s="54"/>
      <c r="N145" s="65"/>
      <c r="O145" s="40">
        <f t="shared" si="13"/>
        <v>0</v>
      </c>
    </row>
    <row r="146" spans="2:15" ht="15.75" thickBot="1" x14ac:dyDescent="0.3">
      <c r="B146" s="136" t="s">
        <v>184</v>
      </c>
      <c r="C146" s="137"/>
      <c r="D146" s="137"/>
      <c r="E146" s="137"/>
      <c r="F146" s="137"/>
      <c r="G146" s="137"/>
      <c r="H146" s="137"/>
      <c r="I146" s="137"/>
      <c r="J146" s="137"/>
      <c r="K146" s="137"/>
      <c r="L146" s="137"/>
      <c r="M146" s="138"/>
      <c r="N146" s="62"/>
      <c r="O146" s="72">
        <f>SUM(O113:O145)</f>
        <v>0</v>
      </c>
    </row>
    <row r="147" spans="2:15" x14ac:dyDescent="0.25">
      <c r="B147" s="81" t="s">
        <v>185</v>
      </c>
      <c r="C147" s="82"/>
      <c r="D147" s="49"/>
      <c r="E147" s="49"/>
      <c r="F147" s="49"/>
      <c r="G147" s="49"/>
      <c r="H147" s="49"/>
      <c r="I147" s="49"/>
      <c r="J147" s="49"/>
      <c r="K147" s="49"/>
      <c r="L147" s="49"/>
      <c r="M147" s="49"/>
      <c r="N147" s="65"/>
      <c r="O147" s="40">
        <f t="shared" si="13"/>
        <v>0</v>
      </c>
    </row>
    <row r="148" spans="2:15" x14ac:dyDescent="0.25">
      <c r="B148" s="83" t="s">
        <v>186</v>
      </c>
      <c r="C148" s="84"/>
      <c r="D148" s="38"/>
      <c r="E148" s="38"/>
      <c r="F148" s="38"/>
      <c r="G148" s="38"/>
      <c r="H148" s="38"/>
      <c r="I148" s="38"/>
      <c r="J148" s="38"/>
      <c r="K148" s="38"/>
      <c r="L148" s="38"/>
      <c r="M148" s="38"/>
      <c r="N148" s="65"/>
      <c r="O148" s="40">
        <f t="shared" si="13"/>
        <v>0</v>
      </c>
    </row>
    <row r="149" spans="2:15" x14ac:dyDescent="0.25">
      <c r="B149" s="83" t="s">
        <v>187</v>
      </c>
      <c r="C149" s="84"/>
      <c r="D149" s="38"/>
      <c r="E149" s="38"/>
      <c r="F149" s="38"/>
      <c r="G149" s="38"/>
      <c r="H149" s="38"/>
      <c r="I149" s="38"/>
      <c r="J149" s="38"/>
      <c r="K149" s="38"/>
      <c r="L149" s="38"/>
      <c r="M149" s="38"/>
      <c r="N149" s="65"/>
      <c r="O149" s="40">
        <f t="shared" si="13"/>
        <v>0</v>
      </c>
    </row>
    <row r="150" spans="2:15" x14ac:dyDescent="0.25">
      <c r="B150" s="83" t="s">
        <v>188</v>
      </c>
      <c r="C150" s="84"/>
      <c r="D150" s="38"/>
      <c r="E150" s="38"/>
      <c r="F150" s="38"/>
      <c r="G150" s="38"/>
      <c r="H150" s="38"/>
      <c r="I150" s="38"/>
      <c r="J150" s="38"/>
      <c r="K150" s="38"/>
      <c r="L150" s="38"/>
      <c r="M150" s="38"/>
      <c r="N150" s="65"/>
      <c r="O150" s="40">
        <f t="shared" si="13"/>
        <v>0</v>
      </c>
    </row>
    <row r="151" spans="2:15" x14ac:dyDescent="0.25">
      <c r="B151" s="83" t="s">
        <v>189</v>
      </c>
      <c r="C151" s="84"/>
      <c r="D151" s="38"/>
      <c r="E151" s="38"/>
      <c r="F151" s="38"/>
      <c r="G151" s="38"/>
      <c r="H151" s="38"/>
      <c r="I151" s="38"/>
      <c r="J151" s="38"/>
      <c r="K151" s="38"/>
      <c r="L151" s="38"/>
      <c r="M151" s="38"/>
      <c r="N151" s="65"/>
      <c r="O151" s="40">
        <f t="shared" si="13"/>
        <v>0</v>
      </c>
    </row>
    <row r="152" spans="2:15" x14ac:dyDescent="0.25">
      <c r="B152" s="83" t="s">
        <v>190</v>
      </c>
      <c r="C152" s="84"/>
      <c r="D152" s="38"/>
      <c r="E152" s="38"/>
      <c r="F152" s="38"/>
      <c r="G152" s="38"/>
      <c r="H152" s="38"/>
      <c r="I152" s="38"/>
      <c r="J152" s="38"/>
      <c r="K152" s="38"/>
      <c r="L152" s="38"/>
      <c r="M152" s="38"/>
      <c r="N152" s="65"/>
      <c r="O152" s="40">
        <f t="shared" si="13"/>
        <v>0</v>
      </c>
    </row>
    <row r="153" spans="2:15" x14ac:dyDescent="0.25">
      <c r="B153" s="83" t="s">
        <v>191</v>
      </c>
      <c r="C153" s="84"/>
      <c r="D153" s="38"/>
      <c r="E153" s="38"/>
      <c r="F153" s="38"/>
      <c r="G153" s="38"/>
      <c r="H153" s="38"/>
      <c r="I153" s="38"/>
      <c r="J153" s="38"/>
      <c r="K153" s="38"/>
      <c r="L153" s="38"/>
      <c r="M153" s="38"/>
      <c r="N153" s="65"/>
      <c r="O153" s="40">
        <f t="shared" si="13"/>
        <v>0</v>
      </c>
    </row>
    <row r="154" spans="2:15" x14ac:dyDescent="0.25">
      <c r="B154" s="83" t="s">
        <v>192</v>
      </c>
      <c r="C154" s="84"/>
      <c r="D154" s="38"/>
      <c r="E154" s="38"/>
      <c r="F154" s="38"/>
      <c r="G154" s="38"/>
      <c r="H154" s="38"/>
      <c r="I154" s="38"/>
      <c r="J154" s="38"/>
      <c r="K154" s="38"/>
      <c r="L154" s="38"/>
      <c r="M154" s="38"/>
      <c r="N154" s="65"/>
      <c r="O154" s="40">
        <f t="shared" si="13"/>
        <v>0</v>
      </c>
    </row>
    <row r="155" spans="2:15" x14ac:dyDescent="0.25">
      <c r="B155" s="83" t="s">
        <v>193</v>
      </c>
      <c r="C155" s="84"/>
      <c r="D155" s="38"/>
      <c r="E155" s="38"/>
      <c r="F155" s="38"/>
      <c r="G155" s="38"/>
      <c r="H155" s="38"/>
      <c r="I155" s="38"/>
      <c r="J155" s="38"/>
      <c r="K155" s="38"/>
      <c r="L155" s="38"/>
      <c r="M155" s="38"/>
      <c r="N155" s="65"/>
      <c r="O155" s="40">
        <f t="shared" si="13"/>
        <v>0</v>
      </c>
    </row>
    <row r="156" spans="2:15" x14ac:dyDescent="0.25">
      <c r="B156" s="83" t="s">
        <v>194</v>
      </c>
      <c r="C156" s="84"/>
      <c r="D156" s="38"/>
      <c r="E156" s="38"/>
      <c r="F156" s="38"/>
      <c r="G156" s="38"/>
      <c r="H156" s="38"/>
      <c r="I156" s="38"/>
      <c r="J156" s="38"/>
      <c r="K156" s="38"/>
      <c r="L156" s="38"/>
      <c r="M156" s="38"/>
      <c r="N156" s="65"/>
      <c r="O156" s="40">
        <f t="shared" si="13"/>
        <v>0</v>
      </c>
    </row>
    <row r="157" spans="2:15" x14ac:dyDescent="0.25">
      <c r="B157" s="83" t="s">
        <v>195</v>
      </c>
      <c r="C157" s="84"/>
      <c r="D157" s="38"/>
      <c r="E157" s="38"/>
      <c r="F157" s="38"/>
      <c r="G157" s="38"/>
      <c r="H157" s="38"/>
      <c r="I157" s="38"/>
      <c r="J157" s="38"/>
      <c r="K157" s="38"/>
      <c r="L157" s="38"/>
      <c r="M157" s="38"/>
      <c r="N157" s="65"/>
      <c r="O157" s="40">
        <f t="shared" si="13"/>
        <v>0</v>
      </c>
    </row>
    <row r="158" spans="2:15" x14ac:dyDescent="0.25">
      <c r="B158" s="83" t="s">
        <v>196</v>
      </c>
      <c r="C158" s="84"/>
      <c r="D158" s="38"/>
      <c r="E158" s="38"/>
      <c r="F158" s="38"/>
      <c r="G158" s="38"/>
      <c r="H158" s="38"/>
      <c r="I158" s="38"/>
      <c r="J158" s="38"/>
      <c r="K158" s="38"/>
      <c r="L158" s="38"/>
      <c r="M158" s="38"/>
      <c r="N158" s="65"/>
      <c r="O158" s="40">
        <f t="shared" si="13"/>
        <v>0</v>
      </c>
    </row>
    <row r="159" spans="2:15" x14ac:dyDescent="0.25">
      <c r="B159" s="83" t="s">
        <v>197</v>
      </c>
      <c r="C159" s="84"/>
      <c r="D159" s="38"/>
      <c r="E159" s="38"/>
      <c r="F159" s="38"/>
      <c r="G159" s="38"/>
      <c r="H159" s="38"/>
      <c r="I159" s="38"/>
      <c r="J159" s="38"/>
      <c r="K159" s="38"/>
      <c r="L159" s="38"/>
      <c r="M159" s="38"/>
      <c r="N159" s="65"/>
      <c r="O159" s="40">
        <f t="shared" si="13"/>
        <v>0</v>
      </c>
    </row>
    <row r="160" spans="2:15" x14ac:dyDescent="0.25">
      <c r="B160" s="83" t="s">
        <v>198</v>
      </c>
      <c r="C160" s="84"/>
      <c r="D160" s="38"/>
      <c r="E160" s="38"/>
      <c r="F160" s="38"/>
      <c r="G160" s="38"/>
      <c r="H160" s="38"/>
      <c r="I160" s="38"/>
      <c r="J160" s="38"/>
      <c r="K160" s="38"/>
      <c r="L160" s="38"/>
      <c r="M160" s="38"/>
      <c r="N160" s="65"/>
      <c r="O160" s="40">
        <f t="shared" si="13"/>
        <v>0</v>
      </c>
    </row>
    <row r="161" spans="2:15" x14ac:dyDescent="0.25">
      <c r="B161" s="83" t="s">
        <v>199</v>
      </c>
      <c r="C161" s="84"/>
      <c r="D161" s="38"/>
      <c r="E161" s="38"/>
      <c r="F161" s="38"/>
      <c r="G161" s="38"/>
      <c r="H161" s="38"/>
      <c r="I161" s="38"/>
      <c r="J161" s="38"/>
      <c r="K161" s="38"/>
      <c r="L161" s="38"/>
      <c r="M161" s="38"/>
      <c r="N161" s="65"/>
      <c r="O161" s="40">
        <f t="shared" si="13"/>
        <v>0</v>
      </c>
    </row>
    <row r="162" spans="2:15" x14ac:dyDescent="0.25">
      <c r="B162" s="83" t="s">
        <v>200</v>
      </c>
      <c r="C162" s="84"/>
      <c r="D162" s="38"/>
      <c r="E162" s="38"/>
      <c r="F162" s="38"/>
      <c r="G162" s="38"/>
      <c r="H162" s="38"/>
      <c r="I162" s="38"/>
      <c r="J162" s="38"/>
      <c r="K162" s="38"/>
      <c r="L162" s="38"/>
      <c r="M162" s="38"/>
      <c r="N162" s="65"/>
      <c r="O162" s="40">
        <f t="shared" si="13"/>
        <v>0</v>
      </c>
    </row>
    <row r="163" spans="2:15" x14ac:dyDescent="0.25">
      <c r="B163" s="83" t="s">
        <v>201</v>
      </c>
      <c r="C163" s="84"/>
      <c r="D163" s="38"/>
      <c r="E163" s="38"/>
      <c r="F163" s="38"/>
      <c r="G163" s="38"/>
      <c r="H163" s="38"/>
      <c r="I163" s="38"/>
      <c r="J163" s="38"/>
      <c r="K163" s="38"/>
      <c r="L163" s="38"/>
      <c r="M163" s="38"/>
      <c r="N163" s="65"/>
      <c r="O163" s="40">
        <f t="shared" si="13"/>
        <v>0</v>
      </c>
    </row>
    <row r="164" spans="2:15" x14ac:dyDescent="0.25">
      <c r="B164" s="83" t="s">
        <v>202</v>
      </c>
      <c r="C164" s="84"/>
      <c r="D164" s="38"/>
      <c r="E164" s="38"/>
      <c r="F164" s="38"/>
      <c r="G164" s="38"/>
      <c r="H164" s="38"/>
      <c r="I164" s="38"/>
      <c r="J164" s="38"/>
      <c r="K164" s="38"/>
      <c r="L164" s="38"/>
      <c r="M164" s="38"/>
      <c r="N164" s="65"/>
      <c r="O164" s="40">
        <f t="shared" si="13"/>
        <v>0</v>
      </c>
    </row>
    <row r="165" spans="2:15" x14ac:dyDescent="0.25">
      <c r="B165" s="83" t="s">
        <v>203</v>
      </c>
      <c r="C165" s="84"/>
      <c r="D165" s="38"/>
      <c r="E165" s="38"/>
      <c r="F165" s="38"/>
      <c r="G165" s="38"/>
      <c r="H165" s="38"/>
      <c r="I165" s="38"/>
      <c r="J165" s="38"/>
      <c r="K165" s="38"/>
      <c r="L165" s="38"/>
      <c r="M165" s="38"/>
      <c r="N165" s="65"/>
      <c r="O165" s="40">
        <f t="shared" si="13"/>
        <v>0</v>
      </c>
    </row>
    <row r="166" spans="2:15" x14ac:dyDescent="0.25">
      <c r="B166" s="83" t="s">
        <v>204</v>
      </c>
      <c r="C166" s="84"/>
      <c r="D166" s="38"/>
      <c r="E166" s="38"/>
      <c r="F166" s="38"/>
      <c r="G166" s="38"/>
      <c r="H166" s="38"/>
      <c r="I166" s="38"/>
      <c r="J166" s="38"/>
      <c r="K166" s="38"/>
      <c r="L166" s="38"/>
      <c r="M166" s="38"/>
      <c r="N166" s="65"/>
      <c r="O166" s="40">
        <f t="shared" si="13"/>
        <v>0</v>
      </c>
    </row>
    <row r="167" spans="2:15" x14ac:dyDescent="0.25">
      <c r="B167" s="83" t="s">
        <v>205</v>
      </c>
      <c r="C167" s="84"/>
      <c r="D167" s="38"/>
      <c r="E167" s="38"/>
      <c r="F167" s="38"/>
      <c r="G167" s="38"/>
      <c r="H167" s="38"/>
      <c r="I167" s="38"/>
      <c r="J167" s="38"/>
      <c r="K167" s="38"/>
      <c r="L167" s="38"/>
      <c r="M167" s="38"/>
      <c r="N167" s="65"/>
      <c r="O167" s="40">
        <f t="shared" si="13"/>
        <v>0</v>
      </c>
    </row>
    <row r="168" spans="2:15" x14ac:dyDescent="0.25">
      <c r="B168" s="83" t="s">
        <v>206</v>
      </c>
      <c r="C168" s="84"/>
      <c r="D168" s="38"/>
      <c r="E168" s="38"/>
      <c r="F168" s="38"/>
      <c r="G168" s="38"/>
      <c r="H168" s="38"/>
      <c r="I168" s="38"/>
      <c r="J168" s="38"/>
      <c r="K168" s="38"/>
      <c r="L168" s="38"/>
      <c r="M168" s="38"/>
      <c r="N168" s="65"/>
      <c r="O168" s="40">
        <f t="shared" si="13"/>
        <v>0</v>
      </c>
    </row>
    <row r="169" spans="2:15" ht="15.75" thickBot="1" x14ac:dyDescent="0.3">
      <c r="B169" s="83" t="s">
        <v>207</v>
      </c>
      <c r="C169" s="84"/>
      <c r="D169" s="54"/>
      <c r="E169" s="54"/>
      <c r="F169" s="54"/>
      <c r="G169" s="54"/>
      <c r="H169" s="54"/>
      <c r="I169" s="54"/>
      <c r="J169" s="54"/>
      <c r="K169" s="54"/>
      <c r="L169" s="54"/>
      <c r="M169" s="54"/>
      <c r="N169" s="65"/>
      <c r="O169" s="40">
        <f t="shared" si="13"/>
        <v>0</v>
      </c>
    </row>
    <row r="170" spans="2:15" ht="15.75" thickBot="1" x14ac:dyDescent="0.3">
      <c r="B170" s="118" t="s">
        <v>208</v>
      </c>
      <c r="C170" s="119"/>
      <c r="D170" s="119"/>
      <c r="E170" s="119"/>
      <c r="F170" s="119"/>
      <c r="G170" s="119"/>
      <c r="H170" s="119"/>
      <c r="I170" s="119"/>
      <c r="J170" s="119"/>
      <c r="K170" s="119"/>
      <c r="L170" s="119"/>
      <c r="M170" s="120"/>
      <c r="N170" s="62"/>
      <c r="O170" s="72">
        <f>SUM(O147:O169)</f>
        <v>0</v>
      </c>
    </row>
    <row r="171" spans="2:15" x14ac:dyDescent="0.25">
      <c r="B171" s="85" t="s">
        <v>209</v>
      </c>
      <c r="C171" s="86"/>
      <c r="D171" s="49"/>
      <c r="E171" s="49"/>
      <c r="F171" s="49"/>
      <c r="G171" s="49"/>
      <c r="H171" s="49"/>
      <c r="I171" s="49"/>
      <c r="J171" s="49"/>
      <c r="K171" s="49"/>
      <c r="L171" s="49"/>
      <c r="M171" s="49"/>
      <c r="N171" s="65"/>
      <c r="O171" s="40">
        <f t="shared" si="13"/>
        <v>0</v>
      </c>
    </row>
    <row r="172" spans="2:15" x14ac:dyDescent="0.25">
      <c r="B172" s="87" t="s">
        <v>210</v>
      </c>
      <c r="C172" s="88"/>
      <c r="D172" s="38"/>
      <c r="E172" s="38"/>
      <c r="F172" s="38"/>
      <c r="G172" s="38"/>
      <c r="H172" s="38"/>
      <c r="I172" s="38"/>
      <c r="J172" s="38"/>
      <c r="K172" s="38"/>
      <c r="L172" s="38"/>
      <c r="M172" s="38"/>
      <c r="N172" s="65"/>
      <c r="O172" s="40">
        <f t="shared" si="13"/>
        <v>0</v>
      </c>
    </row>
    <row r="173" spans="2:15" x14ac:dyDescent="0.25">
      <c r="B173" s="87" t="s">
        <v>211</v>
      </c>
      <c r="C173" s="88"/>
      <c r="D173" s="38"/>
      <c r="E173" s="38"/>
      <c r="F173" s="38"/>
      <c r="G173" s="38"/>
      <c r="H173" s="38"/>
      <c r="I173" s="38"/>
      <c r="J173" s="38"/>
      <c r="K173" s="38"/>
      <c r="L173" s="38"/>
      <c r="M173" s="38"/>
      <c r="N173" s="65"/>
      <c r="O173" s="40">
        <f t="shared" si="13"/>
        <v>0</v>
      </c>
    </row>
    <row r="174" spans="2:15" x14ac:dyDescent="0.25">
      <c r="B174" s="87" t="s">
        <v>212</v>
      </c>
      <c r="C174" s="88"/>
      <c r="D174" s="38"/>
      <c r="E174" s="38"/>
      <c r="F174" s="38"/>
      <c r="G174" s="38"/>
      <c r="H174" s="38"/>
      <c r="I174" s="38"/>
      <c r="J174" s="38"/>
      <c r="K174" s="38"/>
      <c r="L174" s="38"/>
      <c r="M174" s="38"/>
      <c r="N174" s="65"/>
      <c r="O174" s="40">
        <f t="shared" si="13"/>
        <v>0</v>
      </c>
    </row>
    <row r="175" spans="2:15" x14ac:dyDescent="0.25">
      <c r="B175" s="87" t="s">
        <v>213</v>
      </c>
      <c r="C175" s="88"/>
      <c r="D175" s="38"/>
      <c r="E175" s="38"/>
      <c r="F175" s="38"/>
      <c r="G175" s="38"/>
      <c r="H175" s="38"/>
      <c r="I175" s="38"/>
      <c r="J175" s="38"/>
      <c r="K175" s="38"/>
      <c r="L175" s="38"/>
      <c r="M175" s="38"/>
      <c r="N175" s="65"/>
      <c r="O175" s="40">
        <f t="shared" si="13"/>
        <v>0</v>
      </c>
    </row>
    <row r="176" spans="2:15" x14ac:dyDescent="0.25">
      <c r="B176" s="87" t="s">
        <v>214</v>
      </c>
      <c r="C176" s="88"/>
      <c r="D176" s="38"/>
      <c r="E176" s="38"/>
      <c r="F176" s="38"/>
      <c r="G176" s="38"/>
      <c r="H176" s="38"/>
      <c r="I176" s="38"/>
      <c r="J176" s="38"/>
      <c r="K176" s="38"/>
      <c r="L176" s="38"/>
      <c r="M176" s="38"/>
      <c r="N176" s="65"/>
      <c r="O176" s="40">
        <f t="shared" si="13"/>
        <v>0</v>
      </c>
    </row>
    <row r="177" spans="2:15" x14ac:dyDescent="0.25">
      <c r="B177" s="87" t="s">
        <v>215</v>
      </c>
      <c r="C177" s="88"/>
      <c r="D177" s="38"/>
      <c r="E177" s="38"/>
      <c r="F177" s="38"/>
      <c r="G177" s="38"/>
      <c r="H177" s="38"/>
      <c r="I177" s="38"/>
      <c r="J177" s="38"/>
      <c r="K177" s="38"/>
      <c r="L177" s="38"/>
      <c r="M177" s="38"/>
      <c r="N177" s="65"/>
      <c r="O177" s="40">
        <f t="shared" si="13"/>
        <v>0</v>
      </c>
    </row>
    <row r="178" spans="2:15" x14ac:dyDescent="0.25">
      <c r="B178" s="87" t="s">
        <v>216</v>
      </c>
      <c r="C178" s="88"/>
      <c r="D178" s="38"/>
      <c r="E178" s="38"/>
      <c r="F178" s="38"/>
      <c r="G178" s="38"/>
      <c r="H178" s="38"/>
      <c r="I178" s="38"/>
      <c r="J178" s="38"/>
      <c r="K178" s="38"/>
      <c r="L178" s="38"/>
      <c r="M178" s="38"/>
      <c r="N178" s="65"/>
      <c r="O178" s="40">
        <f t="shared" si="13"/>
        <v>0</v>
      </c>
    </row>
    <row r="179" spans="2:15" x14ac:dyDescent="0.25">
      <c r="B179" s="87" t="s">
        <v>217</v>
      </c>
      <c r="C179" s="88"/>
      <c r="D179" s="38"/>
      <c r="E179" s="38"/>
      <c r="F179" s="38"/>
      <c r="G179" s="38"/>
      <c r="H179" s="38"/>
      <c r="I179" s="38"/>
      <c r="J179" s="38"/>
      <c r="K179" s="38"/>
      <c r="L179" s="38"/>
      <c r="M179" s="38"/>
      <c r="N179" s="65"/>
      <c r="O179" s="40">
        <f t="shared" si="13"/>
        <v>0</v>
      </c>
    </row>
    <row r="180" spans="2:15" x14ac:dyDescent="0.25">
      <c r="B180" s="87" t="s">
        <v>218</v>
      </c>
      <c r="C180" s="88"/>
      <c r="D180" s="38"/>
      <c r="E180" s="38"/>
      <c r="F180" s="38"/>
      <c r="G180" s="38"/>
      <c r="H180" s="38"/>
      <c r="I180" s="38"/>
      <c r="J180" s="38"/>
      <c r="K180" s="38"/>
      <c r="L180" s="38"/>
      <c r="M180" s="38"/>
      <c r="N180" s="65"/>
      <c r="O180" s="40">
        <f t="shared" si="13"/>
        <v>0</v>
      </c>
    </row>
    <row r="181" spans="2:15" x14ac:dyDescent="0.25">
      <c r="B181" s="87" t="s">
        <v>219</v>
      </c>
      <c r="C181" s="88"/>
      <c r="D181" s="38"/>
      <c r="E181" s="38"/>
      <c r="F181" s="38"/>
      <c r="G181" s="38"/>
      <c r="H181" s="38"/>
      <c r="I181" s="38"/>
      <c r="J181" s="38"/>
      <c r="K181" s="38"/>
      <c r="L181" s="38"/>
      <c r="M181" s="38"/>
      <c r="N181" s="65"/>
      <c r="O181" s="40">
        <f t="shared" si="13"/>
        <v>0</v>
      </c>
    </row>
    <row r="182" spans="2:15" x14ac:dyDescent="0.25">
      <c r="B182" s="87" t="s">
        <v>220</v>
      </c>
      <c r="C182" s="88"/>
      <c r="D182" s="38"/>
      <c r="E182" s="38"/>
      <c r="F182" s="38"/>
      <c r="G182" s="38"/>
      <c r="H182" s="38"/>
      <c r="I182" s="38"/>
      <c r="J182" s="38"/>
      <c r="K182" s="38"/>
      <c r="L182" s="38"/>
      <c r="M182" s="38"/>
      <c r="N182" s="65"/>
      <c r="O182" s="40">
        <f t="shared" si="13"/>
        <v>0</v>
      </c>
    </row>
    <row r="183" spans="2:15" x14ac:dyDescent="0.25">
      <c r="B183" s="87" t="s">
        <v>221</v>
      </c>
      <c r="C183" s="88"/>
      <c r="D183" s="38"/>
      <c r="E183" s="38"/>
      <c r="F183" s="38"/>
      <c r="G183" s="38"/>
      <c r="H183" s="38"/>
      <c r="I183" s="38"/>
      <c r="J183" s="38"/>
      <c r="K183" s="38"/>
      <c r="L183" s="38"/>
      <c r="M183" s="38"/>
      <c r="N183" s="65"/>
      <c r="O183" s="40">
        <f t="shared" si="13"/>
        <v>0</v>
      </c>
    </row>
    <row r="184" spans="2:15" x14ac:dyDescent="0.25">
      <c r="B184" s="87" t="s">
        <v>222</v>
      </c>
      <c r="C184" s="88"/>
      <c r="D184" s="38"/>
      <c r="E184" s="38"/>
      <c r="F184" s="38"/>
      <c r="G184" s="38"/>
      <c r="H184" s="38"/>
      <c r="I184" s="38"/>
      <c r="J184" s="38"/>
      <c r="K184" s="38"/>
      <c r="L184" s="38"/>
      <c r="M184" s="38"/>
      <c r="N184" s="65"/>
      <c r="O184" s="40">
        <f t="shared" si="13"/>
        <v>0</v>
      </c>
    </row>
    <row r="185" spans="2:15" x14ac:dyDescent="0.25">
      <c r="B185" s="87" t="s">
        <v>223</v>
      </c>
      <c r="C185" s="88"/>
      <c r="D185" s="38"/>
      <c r="E185" s="38"/>
      <c r="F185" s="38"/>
      <c r="G185" s="38"/>
      <c r="H185" s="38"/>
      <c r="I185" s="38"/>
      <c r="J185" s="38"/>
      <c r="K185" s="38"/>
      <c r="L185" s="38"/>
      <c r="M185" s="38"/>
      <c r="N185" s="65"/>
      <c r="O185" s="40">
        <f t="shared" si="13"/>
        <v>0</v>
      </c>
    </row>
    <row r="186" spans="2:15" x14ac:dyDescent="0.25">
      <c r="B186" s="87" t="s">
        <v>224</v>
      </c>
      <c r="C186" s="88"/>
      <c r="D186" s="38"/>
      <c r="E186" s="38"/>
      <c r="F186" s="38"/>
      <c r="G186" s="38"/>
      <c r="H186" s="38"/>
      <c r="I186" s="38"/>
      <c r="J186" s="38"/>
      <c r="K186" s="38"/>
      <c r="L186" s="38"/>
      <c r="M186" s="38"/>
      <c r="N186" s="65"/>
      <c r="O186" s="40">
        <f t="shared" si="13"/>
        <v>0</v>
      </c>
    </row>
    <row r="187" spans="2:15" x14ac:dyDescent="0.25">
      <c r="B187" s="87" t="s">
        <v>225</v>
      </c>
      <c r="C187" s="88"/>
      <c r="D187" s="38"/>
      <c r="E187" s="38"/>
      <c r="F187" s="38"/>
      <c r="G187" s="38"/>
      <c r="H187" s="38"/>
      <c r="I187" s="38"/>
      <c r="J187" s="38"/>
      <c r="K187" s="38"/>
      <c r="L187" s="38"/>
      <c r="M187" s="38"/>
      <c r="N187" s="65"/>
      <c r="O187" s="40">
        <f t="shared" si="13"/>
        <v>0</v>
      </c>
    </row>
    <row r="188" spans="2:15" x14ac:dyDescent="0.25">
      <c r="B188" s="87" t="s">
        <v>226</v>
      </c>
      <c r="C188" s="88"/>
      <c r="D188" s="38"/>
      <c r="E188" s="38"/>
      <c r="F188" s="38"/>
      <c r="G188" s="38"/>
      <c r="H188" s="38"/>
      <c r="I188" s="38"/>
      <c r="J188" s="38"/>
      <c r="K188" s="38"/>
      <c r="L188" s="38"/>
      <c r="M188" s="38"/>
      <c r="N188" s="65"/>
      <c r="O188" s="40">
        <f t="shared" si="13"/>
        <v>0</v>
      </c>
    </row>
    <row r="189" spans="2:15" x14ac:dyDescent="0.25">
      <c r="B189" s="87" t="s">
        <v>227</v>
      </c>
      <c r="C189" s="88"/>
      <c r="D189" s="38"/>
      <c r="E189" s="38"/>
      <c r="F189" s="38"/>
      <c r="G189" s="38"/>
      <c r="H189" s="38"/>
      <c r="I189" s="38"/>
      <c r="J189" s="38"/>
      <c r="K189" s="38"/>
      <c r="L189" s="38"/>
      <c r="M189" s="38"/>
      <c r="N189" s="65"/>
      <c r="O189" s="40">
        <f t="shared" si="13"/>
        <v>0</v>
      </c>
    </row>
    <row r="190" spans="2:15" x14ac:dyDescent="0.25">
      <c r="B190" s="87" t="s">
        <v>228</v>
      </c>
      <c r="C190" s="88"/>
      <c r="D190" s="38"/>
      <c r="E190" s="38"/>
      <c r="F190" s="38"/>
      <c r="G190" s="38"/>
      <c r="H190" s="38"/>
      <c r="I190" s="38"/>
      <c r="J190" s="38"/>
      <c r="K190" s="38"/>
      <c r="L190" s="38"/>
      <c r="M190" s="38"/>
      <c r="N190" s="65"/>
      <c r="O190" s="40">
        <f t="shared" si="13"/>
        <v>0</v>
      </c>
    </row>
    <row r="191" spans="2:15" x14ac:dyDescent="0.25">
      <c r="B191" s="87" t="s">
        <v>229</v>
      </c>
      <c r="C191" s="88"/>
      <c r="D191" s="38"/>
      <c r="E191" s="38"/>
      <c r="F191" s="38"/>
      <c r="G191" s="38"/>
      <c r="H191" s="38"/>
      <c r="I191" s="38"/>
      <c r="J191" s="38"/>
      <c r="K191" s="38"/>
      <c r="L191" s="38"/>
      <c r="M191" s="38"/>
      <c r="N191" s="65"/>
      <c r="O191" s="40">
        <f t="shared" si="13"/>
        <v>0</v>
      </c>
    </row>
    <row r="192" spans="2:15" x14ac:dyDescent="0.25">
      <c r="B192" s="87" t="s">
        <v>230</v>
      </c>
      <c r="C192" s="88"/>
      <c r="D192" s="38"/>
      <c r="E192" s="38"/>
      <c r="F192" s="38"/>
      <c r="G192" s="38"/>
      <c r="H192" s="38"/>
      <c r="I192" s="38"/>
      <c r="J192" s="38"/>
      <c r="K192" s="38"/>
      <c r="L192" s="38"/>
      <c r="M192" s="38"/>
      <c r="N192" s="65"/>
      <c r="O192" s="40">
        <f t="shared" si="13"/>
        <v>0</v>
      </c>
    </row>
    <row r="193" spans="2:15" x14ac:dyDescent="0.25">
      <c r="B193" s="87" t="s">
        <v>231</v>
      </c>
      <c r="C193" s="88"/>
      <c r="D193" s="38"/>
      <c r="E193" s="38"/>
      <c r="F193" s="38"/>
      <c r="G193" s="38"/>
      <c r="H193" s="38"/>
      <c r="I193" s="38"/>
      <c r="J193" s="38"/>
      <c r="K193" s="38"/>
      <c r="L193" s="38"/>
      <c r="M193" s="38"/>
      <c r="N193" s="65"/>
      <c r="O193" s="40">
        <f t="shared" si="13"/>
        <v>0</v>
      </c>
    </row>
    <row r="194" spans="2:15" x14ac:dyDescent="0.25">
      <c r="B194" s="87" t="s">
        <v>232</v>
      </c>
      <c r="C194" s="88"/>
      <c r="D194" s="38"/>
      <c r="E194" s="38"/>
      <c r="F194" s="38"/>
      <c r="G194" s="38"/>
      <c r="H194" s="38"/>
      <c r="I194" s="38"/>
      <c r="J194" s="38"/>
      <c r="K194" s="38"/>
      <c r="L194" s="38"/>
      <c r="M194" s="38"/>
      <c r="N194" s="65"/>
      <c r="O194" s="40">
        <f t="shared" si="13"/>
        <v>0</v>
      </c>
    </row>
    <row r="195" spans="2:15" x14ac:dyDescent="0.25">
      <c r="B195" s="87" t="s">
        <v>233</v>
      </c>
      <c r="C195" s="88"/>
      <c r="D195" s="38"/>
      <c r="E195" s="38"/>
      <c r="F195" s="38"/>
      <c r="G195" s="38"/>
      <c r="H195" s="38"/>
      <c r="I195" s="38"/>
      <c r="J195" s="38"/>
      <c r="K195" s="38"/>
      <c r="L195" s="38"/>
      <c r="M195" s="38"/>
      <c r="N195" s="65"/>
      <c r="O195" s="40">
        <f t="shared" si="13"/>
        <v>0</v>
      </c>
    </row>
    <row r="196" spans="2:15" x14ac:dyDescent="0.25">
      <c r="B196" s="87" t="s">
        <v>234</v>
      </c>
      <c r="C196" s="88"/>
      <c r="D196" s="38"/>
      <c r="E196" s="38"/>
      <c r="F196" s="38"/>
      <c r="G196" s="38"/>
      <c r="H196" s="38"/>
      <c r="I196" s="38"/>
      <c r="J196" s="38"/>
      <c r="K196" s="38"/>
      <c r="L196" s="38"/>
      <c r="M196" s="38"/>
      <c r="N196" s="65"/>
      <c r="O196" s="40">
        <f t="shared" si="13"/>
        <v>0</v>
      </c>
    </row>
    <row r="197" spans="2:15" x14ac:dyDescent="0.25">
      <c r="B197" s="87" t="s">
        <v>235</v>
      </c>
      <c r="C197" s="88"/>
      <c r="D197" s="38"/>
      <c r="E197" s="38"/>
      <c r="F197" s="38"/>
      <c r="G197" s="38"/>
      <c r="H197" s="38"/>
      <c r="I197" s="38"/>
      <c r="J197" s="38"/>
      <c r="K197" s="38"/>
      <c r="L197" s="38"/>
      <c r="M197" s="38"/>
      <c r="N197" s="65"/>
      <c r="O197" s="40">
        <f t="shared" si="13"/>
        <v>0</v>
      </c>
    </row>
    <row r="198" spans="2:15" x14ac:dyDescent="0.25">
      <c r="B198" s="87" t="s">
        <v>236</v>
      </c>
      <c r="C198" s="88"/>
      <c r="D198" s="38"/>
      <c r="E198" s="38"/>
      <c r="F198" s="38"/>
      <c r="G198" s="38"/>
      <c r="H198" s="38"/>
      <c r="I198" s="38"/>
      <c r="J198" s="38"/>
      <c r="K198" s="38"/>
      <c r="L198" s="38"/>
      <c r="M198" s="38"/>
      <c r="N198" s="65"/>
      <c r="O198" s="40">
        <f t="shared" si="13"/>
        <v>0</v>
      </c>
    </row>
    <row r="199" spans="2:15" x14ac:dyDescent="0.25">
      <c r="B199" s="87" t="s">
        <v>237</v>
      </c>
      <c r="C199" s="88"/>
      <c r="D199" s="38"/>
      <c r="E199" s="38"/>
      <c r="F199" s="38"/>
      <c r="G199" s="38"/>
      <c r="H199" s="38"/>
      <c r="I199" s="38"/>
      <c r="J199" s="38"/>
      <c r="K199" s="38"/>
      <c r="L199" s="38"/>
      <c r="M199" s="38"/>
      <c r="N199" s="65"/>
      <c r="O199" s="40">
        <f t="shared" si="13"/>
        <v>0</v>
      </c>
    </row>
    <row r="200" spans="2:15" x14ac:dyDescent="0.25">
      <c r="B200" s="87" t="s">
        <v>238</v>
      </c>
      <c r="C200" s="88"/>
      <c r="D200" s="38"/>
      <c r="E200" s="38"/>
      <c r="F200" s="38"/>
      <c r="G200" s="38"/>
      <c r="H200" s="38"/>
      <c r="I200" s="38"/>
      <c r="J200" s="38"/>
      <c r="K200" s="38"/>
      <c r="L200" s="38"/>
      <c r="M200" s="38"/>
      <c r="N200" s="65"/>
      <c r="O200" s="40">
        <f t="shared" ref="O200:O203" si="14">IF(D200=2,$W$3,IF(D200=3,$X$3,IF(D200=4,$Y$3,IF(D200=5,$Z$3,IF(D200=6,$AA$3,IF(D200=7,$AB$3,IF(D200=8,$AC$3,0)))))))+IF(D200=9,$AD$3,IF(D200=10,$AE$3,IF(D200=11,$AF$3,IF(D200=12,$AG$3,IF(D200=16,$AH$3,IF(D200=20,$AI$3,0))))))+IF(D200=24,$AJ$3,IF(D200=28,$AK$3,0))+IF(F200=2,$W$4,IF(F200=3,$X$4,IF(F200=4,$Y$4,IF(F200=5,$Z$4,IF(F200=6,$AA$4,IF(F200=7,$AB$4,0))))))+IF(F200=8,$AC$4,IF(F200=9,$AD$4,IF(F200=10,$AE$4,IF(F200=11,$AF$4,IF(F200=12,$AG$4,IF(F200=16,$AH$4,IF(F200=20,$AI$4,0)))))))+IF(F200=24,$AJ$4,IF(F200=28,$AK$4,0))+IF(H200=2,$W$5,IF(H200=3,$X$5,IF(H200=4,$Y$5,IF(H200=5,$Z$5,IF(H200=6,$AA$5,IF(H200=7,$AB$5,IF(H200=8,$AC$5,0)))))))+IF(H200=8,$AC$5,IF(H200=9,$AD$5,IF(H200=10,$AE$5,IF(H200=11,$AF$5,IF(H200=12,$AG$5,IF(H200=16,$AH$5,IF(H200=20,$AI$5,0)))))))+IF(H200=24,$AJ$5,IF(H200=28,$AK$5,0))+IF(I200=2,$W$6,IF(I200=3,$X$6,IF(I200=4,$Y$6,IF(I200=5,$Z$6,IF(I200=6,$AA$6,IF(I200=7,$AB$6,0))))))+IF(I200=8,$AC$6,IF(I200=9,$AD$6,IF(I200=10,$AE$6,IF(I200=11,$AF$6,IF(I200=12,$AG$6,IF(I200=16,$AH$6,IF(I200=20,$AI$6,0)))))))+IF(I200=24,$AJ$6,IF(I200=28,$AK$6,0))+IF(K200=2,$W$7,IF(K200=3,$X$7,IF(K200=4,$Y$7,IF(K200=5,$Z$7,IF(K200=6,$AA$7,IF(K200=7,$AB$7,0))))))+IF(K200=8,$AC$7,IF(K200=9,$AD$7,IF(K200=10,$AE$7,IF(K200=11,$AF$7,IF(K200=12,$AG$7,IF(K200=16,$AH$7,IF(K200=20,$AI$7,0)))))))+IF(K200=24,$AJ$7,IF(K200=28,$AK$7,0))+IF(M200=2,$W$8,IF(M200=3,$X$8,IF(M200=4,$Y$8,IF(M200=5,$Z$8,IF(M200=6,$AA$8,IF(M200=7,$AB$8,0))))))+IF(M200=8,$AC$8,IF(M200=9,$AD$8,IF(M200=10,$AE$8,IF(M200=11,$AF$8,IF(M200=12,$AG$8,IF(M200=16,$AH$8,IF(M200=20,$AI$8,0)))))))+IF(M200=24,$AJ$8,IF(M200=28,$AK$8,0))</f>
        <v>0</v>
      </c>
    </row>
    <row r="201" spans="2:15" x14ac:dyDescent="0.25">
      <c r="B201" s="87" t="s">
        <v>239</v>
      </c>
      <c r="C201" s="88"/>
      <c r="D201" s="38"/>
      <c r="E201" s="38"/>
      <c r="F201" s="38"/>
      <c r="G201" s="38"/>
      <c r="H201" s="38"/>
      <c r="I201" s="38"/>
      <c r="J201" s="38"/>
      <c r="K201" s="38"/>
      <c r="L201" s="38"/>
      <c r="M201" s="38"/>
      <c r="N201" s="65"/>
      <c r="O201" s="40">
        <f t="shared" si="14"/>
        <v>0</v>
      </c>
    </row>
    <row r="202" spans="2:15" x14ac:dyDescent="0.25">
      <c r="B202" s="87" t="s">
        <v>240</v>
      </c>
      <c r="C202" s="88"/>
      <c r="D202" s="38"/>
      <c r="E202" s="38"/>
      <c r="F202" s="38"/>
      <c r="G202" s="38"/>
      <c r="H202" s="38"/>
      <c r="I202" s="38"/>
      <c r="J202" s="38"/>
      <c r="K202" s="38"/>
      <c r="L202" s="38"/>
      <c r="M202" s="38"/>
      <c r="N202" s="65"/>
      <c r="O202" s="40">
        <f t="shared" si="14"/>
        <v>0</v>
      </c>
    </row>
    <row r="203" spans="2:15" ht="15.75" thickBot="1" x14ac:dyDescent="0.3">
      <c r="B203" s="87" t="s">
        <v>241</v>
      </c>
      <c r="C203" s="88"/>
      <c r="D203" s="54"/>
      <c r="E203" s="54"/>
      <c r="F203" s="54"/>
      <c r="G203" s="54"/>
      <c r="H203" s="54"/>
      <c r="I203" s="54"/>
      <c r="J203" s="54"/>
      <c r="K203" s="54"/>
      <c r="L203" s="54"/>
      <c r="M203" s="54"/>
      <c r="N203" s="65"/>
      <c r="O203" s="89">
        <f t="shared" si="14"/>
        <v>0</v>
      </c>
    </row>
    <row r="204" spans="2:15" ht="15.75" thickBot="1" x14ac:dyDescent="0.3">
      <c r="B204" s="121" t="s">
        <v>242</v>
      </c>
      <c r="C204" s="122"/>
      <c r="D204" s="122"/>
      <c r="E204" s="122"/>
      <c r="F204" s="122"/>
      <c r="G204" s="122"/>
      <c r="H204" s="122"/>
      <c r="I204" s="122"/>
      <c r="J204" s="122"/>
      <c r="K204" s="122"/>
      <c r="L204" s="122"/>
      <c r="M204" s="123"/>
      <c r="N204" s="62"/>
      <c r="O204" s="72">
        <f>SUM(O171:O203)</f>
        <v>0</v>
      </c>
    </row>
    <row r="205" spans="2:15" ht="15.75" thickBot="1" x14ac:dyDescent="0.3">
      <c r="B205" s="121" t="s">
        <v>243</v>
      </c>
      <c r="C205" s="122"/>
      <c r="D205" s="122"/>
      <c r="E205" s="122"/>
      <c r="F205" s="122"/>
      <c r="G205" s="122"/>
      <c r="H205" s="122"/>
      <c r="I205" s="122"/>
      <c r="J205" s="122"/>
      <c r="K205" s="122"/>
      <c r="L205" s="122"/>
      <c r="M205" s="123"/>
      <c r="N205" s="62"/>
      <c r="O205" s="72">
        <f>SUM(O204,O170,O146,O112,O82,O66,O50,O34,O18)</f>
        <v>0</v>
      </c>
    </row>
  </sheetData>
  <mergeCells count="21">
    <mergeCell ref="B170:M170"/>
    <mergeCell ref="B204:M204"/>
    <mergeCell ref="B205:M205"/>
    <mergeCell ref="T35:T40"/>
    <mergeCell ref="B50:M50"/>
    <mergeCell ref="B66:M66"/>
    <mergeCell ref="B82:M82"/>
    <mergeCell ref="B112:M112"/>
    <mergeCell ref="B146:M146"/>
    <mergeCell ref="AP3:AQ3"/>
    <mergeCell ref="T11:T16"/>
    <mergeCell ref="B18:M18"/>
    <mergeCell ref="T19:T24"/>
    <mergeCell ref="T27:T32"/>
    <mergeCell ref="T3:T8"/>
    <mergeCell ref="B34:M34"/>
    <mergeCell ref="C1:D1"/>
    <mergeCell ref="E1:F1"/>
    <mergeCell ref="G1:H1"/>
    <mergeCell ref="J1:K1"/>
    <mergeCell ref="L1:M1"/>
  </mergeCells>
  <conditionalFormatting sqref="B3:O17">
    <cfRule type="expression" dxfId="1" priority="1">
      <formula>MOD(ROW(),3)=1</formula>
    </cfRule>
  </conditionalFormatting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Budget Mobiliers</vt:lpstr>
    </vt:vector>
  </TitlesOfParts>
  <Company>Pepsico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Lory, Raphael {PI}</dc:creator>
  <cp:lastModifiedBy>T</cp:lastModifiedBy>
  <dcterms:created xsi:type="dcterms:W3CDTF">2016-03-03T20:46:59Z</dcterms:created>
  <dcterms:modified xsi:type="dcterms:W3CDTF">2016-03-04T10:50:46Z</dcterms:modified>
</cp:coreProperties>
</file>