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CALCULETE" sheetId="3" r:id="rId1"/>
    <sheet name="BORD" sheetId="1" r:id="rId2"/>
    <sheet name="STATS44" sheetId="5" r:id="rId3"/>
    <sheet name="satisf44" sheetId="6" r:id="rId4"/>
  </sheets>
  <calcPr calcId="145621" iterate="1"/>
</workbook>
</file>

<file path=xl/calcChain.xml><?xml version="1.0" encoding="utf-8"?>
<calcChain xmlns="http://schemas.openxmlformats.org/spreadsheetml/2006/main">
  <c r="G4" i="1" l="1"/>
  <c r="G5" i="1"/>
  <c r="G22" i="1"/>
  <c r="G23" i="1"/>
  <c r="G25" i="1"/>
  <c r="G24" i="1"/>
  <c r="F5" i="1"/>
  <c r="F22" i="1"/>
  <c r="F23" i="1"/>
  <c r="F24" i="1"/>
  <c r="F25" i="1"/>
  <c r="F4" i="1"/>
  <c r="G3" i="1"/>
  <c r="D8" i="3" l="1"/>
  <c r="D2" i="6"/>
  <c r="D3" i="6" s="1"/>
  <c r="D4" i="6" s="1"/>
  <c r="D5" i="6" s="1"/>
  <c r="D6" i="6" s="1"/>
  <c r="D7" i="6" s="1"/>
  <c r="D8" i="6" s="1"/>
  <c r="D9" i="6" s="1"/>
  <c r="D10" i="6" s="1"/>
  <c r="D11" i="6" s="1"/>
  <c r="A2" i="6"/>
  <c r="A3" i="6" s="1"/>
  <c r="A4" i="6" s="1"/>
  <c r="A5" i="6" s="1"/>
  <c r="A6" i="6" s="1"/>
  <c r="A7" i="6" s="1"/>
  <c r="D9" i="3"/>
  <c r="D5" i="3"/>
  <c r="D7" i="3"/>
  <c r="D2" i="5"/>
  <c r="D3" i="5" s="1"/>
  <c r="D4" i="5" s="1"/>
  <c r="D5" i="5" s="1"/>
  <c r="D6" i="5" s="1"/>
  <c r="D7" i="5" s="1"/>
  <c r="D8" i="5" s="1"/>
  <c r="D9" i="5" s="1"/>
  <c r="D10" i="5" s="1"/>
  <c r="D11" i="5" s="1"/>
  <c r="A2" i="5"/>
  <c r="A3" i="5" s="1"/>
  <c r="A4" i="5" s="1"/>
  <c r="A5" i="5" s="1"/>
  <c r="A6" i="5" s="1"/>
  <c r="A7" i="5" s="1"/>
  <c r="A6" i="1"/>
  <c r="A7" i="1" l="1"/>
  <c r="G6" i="1"/>
  <c r="F6" i="1"/>
  <c r="A8" i="1" l="1"/>
  <c r="F7" i="1"/>
  <c r="G7" i="1"/>
  <c r="A9" i="1" l="1"/>
  <c r="F8" i="1"/>
  <c r="G8" i="1"/>
  <c r="A10" i="1" l="1"/>
  <c r="G9" i="1"/>
  <c r="F9" i="1"/>
  <c r="A11" i="1" l="1"/>
  <c r="G10" i="1"/>
  <c r="F10" i="1"/>
  <c r="A12" i="1" l="1"/>
  <c r="F11" i="1"/>
  <c r="G11" i="1"/>
  <c r="A13" i="1" l="1"/>
  <c r="F12" i="1"/>
  <c r="G12" i="1"/>
  <c r="A14" i="1" l="1"/>
  <c r="G13" i="1"/>
  <c r="F13" i="1"/>
  <c r="A15" i="1" l="1"/>
  <c r="G14" i="1"/>
  <c r="F14" i="1"/>
  <c r="A16" i="1" l="1"/>
  <c r="G15" i="1"/>
  <c r="F15" i="1"/>
  <c r="A17" i="1" l="1"/>
  <c r="F16" i="1"/>
  <c r="G16" i="1"/>
  <c r="A18" i="1" l="1"/>
  <c r="G17" i="1"/>
  <c r="F17" i="1"/>
  <c r="A19" i="1" l="1"/>
  <c r="F18" i="1"/>
  <c r="G18" i="1"/>
  <c r="A20" i="1" l="1"/>
  <c r="F19" i="1"/>
  <c r="G19" i="1"/>
  <c r="A21" i="1" l="1"/>
  <c r="F20" i="1"/>
  <c r="G20" i="1"/>
  <c r="G21" i="1" l="1"/>
  <c r="F21" i="1"/>
</calcChain>
</file>

<file path=xl/sharedStrings.xml><?xml version="1.0" encoding="utf-8"?>
<sst xmlns="http://schemas.openxmlformats.org/spreadsheetml/2006/main" count="97" uniqueCount="45">
  <si>
    <t>Numero de fonctionnaire</t>
  </si>
  <si>
    <t>Nom</t>
  </si>
  <si>
    <t>secteur</t>
  </si>
  <si>
    <t xml:space="preserve">equipe </t>
  </si>
  <si>
    <t>activité</t>
  </si>
  <si>
    <t>bb</t>
  </si>
  <si>
    <t>cc</t>
  </si>
  <si>
    <t>dd</t>
  </si>
  <si>
    <t>aa</t>
  </si>
  <si>
    <t>ee</t>
  </si>
  <si>
    <t>ff</t>
  </si>
  <si>
    <t>gg</t>
  </si>
  <si>
    <t>ii</t>
  </si>
  <si>
    <t>jj</t>
  </si>
  <si>
    <t>kk</t>
  </si>
  <si>
    <t>ll</t>
  </si>
  <si>
    <t>mm</t>
  </si>
  <si>
    <t>nn</t>
  </si>
  <si>
    <t>oo</t>
  </si>
  <si>
    <t>pp</t>
  </si>
  <si>
    <t>xx</t>
  </si>
  <si>
    <t>tt</t>
  </si>
  <si>
    <t>a</t>
  </si>
  <si>
    <t>b</t>
  </si>
  <si>
    <t>scorpion</t>
  </si>
  <si>
    <t>elephant</t>
  </si>
  <si>
    <t>requin</t>
  </si>
  <si>
    <t>PA</t>
  </si>
  <si>
    <t>pro</t>
  </si>
  <si>
    <t>Pro</t>
  </si>
  <si>
    <t>SOURIS</t>
  </si>
  <si>
    <t>PRO</t>
  </si>
  <si>
    <t>NUMERO</t>
  </si>
  <si>
    <t>NOM</t>
  </si>
  <si>
    <t>RESULTATS</t>
  </si>
  <si>
    <t>EQUIPE</t>
  </si>
  <si>
    <t>note client</t>
  </si>
  <si>
    <t xml:space="preserve">Note du client </t>
  </si>
  <si>
    <t>dinamite</t>
  </si>
  <si>
    <t>pa</t>
  </si>
  <si>
    <t xml:space="preserve">Col F = SI Col E=PA ----&gt; STAT col B+E (PA+PRO), sinon : STAT col E (PRO) </t>
  </si>
  <si>
    <t xml:space="preserve">Col G = SI Col E=PA ----&gt; satisf col B+E (PA+PRO), sinon : satisf col E (PRO) </t>
  </si>
  <si>
    <t>1 seule personne sur 2 équipes ?</t>
  </si>
  <si>
    <r>
      <t xml:space="preserve">vu que j'ai recopié les formules je sais pas pourquoi il y a erreur
</t>
    </r>
    <r>
      <rPr>
        <sz val="11"/>
        <color rgb="FFFF0000"/>
        <rFont val="Calibri"/>
        <family val="2"/>
        <scheme val="minor"/>
      </rPr>
      <t xml:space="preserve"> 
J'ai viré les textes "pa" &amp; "pro" en lignes 16 de feuilles STAT et satisf</t>
    </r>
  </si>
  <si>
    <t>en simplifié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</si>
</sst>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/>
    <xf numFmtId="0" fontId="2" fillId="2" borderId="1" xfId="0" applyFont="1" applyFill="1" applyBorder="1"/>
    <xf numFmtId="0" fontId="2" fillId="0" borderId="1" xfId="0" applyFont="1" applyBorder="1"/>
    <xf numFmtId="1" fontId="0" fillId="0" borderId="1" xfId="0" applyNumberFormat="1" applyBorder="1"/>
    <xf numFmtId="0" fontId="1" fillId="0" borderId="0" xfId="0" applyFont="1"/>
    <xf numFmtId="0" fontId="1" fillId="0" borderId="0" xfId="0" applyFont="1" applyFill="1" applyBorder="1"/>
    <xf numFmtId="0" fontId="0" fillId="4" borderId="1" xfId="0" applyFill="1" applyBorder="1"/>
    <xf numFmtId="0" fontId="1" fillId="4" borderId="0" xfId="0" applyFont="1" applyFill="1"/>
    <xf numFmtId="0" fontId="0" fillId="4" borderId="0" xfId="0" applyFill="1" applyBorder="1"/>
    <xf numFmtId="0" fontId="0" fillId="3" borderId="1" xfId="0" applyFill="1" applyBorder="1"/>
    <xf numFmtId="0" fontId="0" fillId="3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9"/>
  <sheetViews>
    <sheetView workbookViewId="0">
      <selection activeCell="D4" sqref="D4"/>
    </sheetView>
  </sheetViews>
  <sheetFormatPr baseColWidth="10" defaultColWidth="9.140625" defaultRowHeight="15" x14ac:dyDescent="0.25"/>
  <sheetData>
    <row r="3" spans="2:4" x14ac:dyDescent="0.25">
      <c r="B3" t="s">
        <v>32</v>
      </c>
      <c r="D3" s="2">
        <v>20365</v>
      </c>
    </row>
    <row r="5" spans="2:4" x14ac:dyDescent="0.25">
      <c r="B5" t="s">
        <v>33</v>
      </c>
      <c r="D5" t="str">
        <f>VLOOKUP(D3,BORD!A:B,2,0)</f>
        <v>aa</v>
      </c>
    </row>
    <row r="7" spans="2:4" x14ac:dyDescent="0.25">
      <c r="B7" t="s">
        <v>34</v>
      </c>
      <c r="D7">
        <f>VLOOKUP($D$3,BORD!A:F,6,0)</f>
        <v>5</v>
      </c>
    </row>
    <row r="8" spans="2:4" x14ac:dyDescent="0.25">
      <c r="B8" t="s">
        <v>37</v>
      </c>
      <c r="D8">
        <f>VLOOKUP($D$3,BORD!A:G,7,0)</f>
        <v>8</v>
      </c>
    </row>
    <row r="9" spans="2:4" x14ac:dyDescent="0.25">
      <c r="B9" t="s">
        <v>35</v>
      </c>
      <c r="D9" t="str">
        <f>VLOOKUP($D$3,BORD!A:D,4,0)</f>
        <v>scorpion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1"/>
  <sheetViews>
    <sheetView tabSelected="1" topLeftCell="A7" workbookViewId="0">
      <selection activeCell="F7" sqref="F7"/>
    </sheetView>
  </sheetViews>
  <sheetFormatPr baseColWidth="10" defaultColWidth="9.140625" defaultRowHeight="15" x14ac:dyDescent="0.25"/>
  <cols>
    <col min="1" max="1" width="16.28515625" customWidth="1"/>
    <col min="6" max="6" width="14.140625" customWidth="1"/>
    <col min="7" max="7" width="17.42578125" customWidth="1"/>
  </cols>
  <sheetData>
    <row r="2" spans="1:28" ht="30" x14ac:dyDescent="0.25">
      <c r="A2" s="1" t="s">
        <v>0</v>
      </c>
      <c r="B2" s="2" t="s">
        <v>1</v>
      </c>
      <c r="C2" s="2" t="s">
        <v>2</v>
      </c>
      <c r="D2" s="2" t="s">
        <v>3</v>
      </c>
      <c r="E2" s="8" t="s">
        <v>4</v>
      </c>
      <c r="F2" s="2" t="s">
        <v>34</v>
      </c>
      <c r="G2" s="2" t="s">
        <v>36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x14ac:dyDescent="0.25">
      <c r="A3" s="2"/>
      <c r="B3" s="2"/>
      <c r="C3" s="2"/>
      <c r="D3" s="2"/>
      <c r="E3" s="8"/>
      <c r="F3" s="2"/>
      <c r="G3" s="5" t="str">
        <f>IF($E:$E="PA",IFERROR(VLOOKUP($A3,satisf44!$A:$B,2,0),0)+IFERROR(VLOOKUP($A3,satisf44!$D:$E,2,0),0),"")</f>
        <v/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x14ac:dyDescent="0.25">
      <c r="A4" s="2">
        <v>20365</v>
      </c>
      <c r="B4" s="2" t="s">
        <v>8</v>
      </c>
      <c r="C4" s="2" t="s">
        <v>22</v>
      </c>
      <c r="D4" s="2" t="s">
        <v>24</v>
      </c>
      <c r="E4" s="8" t="s">
        <v>27</v>
      </c>
      <c r="F4" s="5">
        <f>IF($E:$E="PA",IFERROR(VLOOKUP($A4,STATS44!$A:$B,2,0),0)+IFERROR(VLOOKUP($A4,STATS44!$D:$E,2,0),0),IFERROR(VLOOKUP($A4,STATS44!$D:$E,2,0),0))</f>
        <v>5</v>
      </c>
      <c r="G4" s="5">
        <f>IF($E:$E="PA",IFERROR(VLOOKUP($A4,satisf44!$A:$B,2,0),0)+IFERROR(VLOOKUP($A4,satisf44!$D:$E,2,0),0),IFERROR(VLOOKUP($A4,satisf44!$D:$E,2,0),0))</f>
        <v>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25">
      <c r="A5" s="2">
        <v>23067</v>
      </c>
      <c r="B5" s="2" t="s">
        <v>5</v>
      </c>
      <c r="C5" s="2" t="s">
        <v>22</v>
      </c>
      <c r="D5" s="2" t="s">
        <v>25</v>
      </c>
      <c r="E5" s="8" t="s">
        <v>29</v>
      </c>
      <c r="F5" s="5">
        <f>IF($E:$E="PA",IFERROR(VLOOKUP($A5,STATS44!$A:$B,2,0),0)+IFERROR(VLOOKUP($A5,STATS44!$D:$E,2,0),0),IFERROR(VLOOKUP($A5,STATS44!$D:$E,2,0),0))</f>
        <v>5</v>
      </c>
      <c r="G5" s="5">
        <f>IF($E:$E="PA",IFERROR(VLOOKUP($A5,satisf44!$A:$B,2,0),0)+IFERROR(VLOOKUP($A5,satisf44!$D:$E,2,0),0),IFERROR(VLOOKUP($A5,satisf44!$D:$E,2,0),0))</f>
        <v>2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x14ac:dyDescent="0.25">
      <c r="A6" s="2">
        <f>SUM(A5)+1</f>
        <v>23068</v>
      </c>
      <c r="B6" s="2" t="s">
        <v>6</v>
      </c>
      <c r="C6" s="2" t="s">
        <v>22</v>
      </c>
      <c r="D6" s="2" t="s">
        <v>26</v>
      </c>
      <c r="E6" s="8" t="s">
        <v>27</v>
      </c>
      <c r="F6" s="5">
        <f>IF($E:$E="PA",IFERROR(VLOOKUP($A6,STATS44!$A:$B,2,0),0)+IFERROR(VLOOKUP($A6,STATS44!$D:$E,2,0),0),IFERROR(VLOOKUP($A6,STATS44!$D:$E,2,0),0))</f>
        <v>6</v>
      </c>
      <c r="G6" s="5">
        <f>IF($E:$E="PA",IFERROR(VLOOKUP($A6,satisf44!$A:$B,2,0),0)+IFERROR(VLOOKUP($A6,satisf44!$D:$E,2,0),0),IFERROR(VLOOKUP($A6,satisf44!$D:$E,2,0),0))</f>
        <v>3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x14ac:dyDescent="0.25">
      <c r="A7" s="2">
        <f t="shared" ref="A7:A21" si="0">SUM(A6)+1</f>
        <v>23069</v>
      </c>
      <c r="B7" s="2" t="s">
        <v>7</v>
      </c>
      <c r="C7" s="2" t="s">
        <v>22</v>
      </c>
      <c r="D7" s="2" t="s">
        <v>24</v>
      </c>
      <c r="E7" s="8" t="s">
        <v>29</v>
      </c>
      <c r="F7" s="5">
        <f>IF($E:$E="PA",IFERROR(VLOOKUP($A7,STATS44!$A:$B,2,0),0)+IFERROR(VLOOKUP($A7,STATS44!$D:$E,2,0),0),IFERROR(VLOOKUP($A7,STATS44!$D:$E,2,0),0))</f>
        <v>8</v>
      </c>
      <c r="G7" s="5">
        <f>IF($E:$E="PA",IFERROR(VLOOKUP($A7,satisf44!$A:$B,2,0),0)+IFERROR(VLOOKUP($A7,satisf44!$D:$E,2,0),0),IFERROR(VLOOKUP($A7,satisf44!$D:$E,2,0),0))</f>
        <v>4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x14ac:dyDescent="0.25">
      <c r="A8" s="2">
        <f t="shared" si="0"/>
        <v>23070</v>
      </c>
      <c r="B8" s="2" t="s">
        <v>9</v>
      </c>
      <c r="C8" s="2" t="s">
        <v>22</v>
      </c>
      <c r="D8" s="2" t="s">
        <v>24</v>
      </c>
      <c r="E8" s="8" t="s">
        <v>27</v>
      </c>
      <c r="F8" s="5">
        <f>IF($E:$E="PA",IFERROR(VLOOKUP($A8,STATS44!$A:$B,2,0),0)+IFERROR(VLOOKUP($A8,STATS44!$D:$E,2,0),0),IFERROR(VLOOKUP($A8,STATS44!$D:$E,2,0),0))</f>
        <v>9</v>
      </c>
      <c r="G8" s="5">
        <f>IF($E:$E="PA",IFERROR(VLOOKUP($A8,satisf44!$A:$B,2,0),0)+IFERROR(VLOOKUP($A8,satisf44!$D:$E,2,0),0),IFERROR(VLOOKUP($A8,satisf44!$D:$E,2,0),0))</f>
        <v>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x14ac:dyDescent="0.25">
      <c r="A9" s="2">
        <f t="shared" si="0"/>
        <v>23071</v>
      </c>
      <c r="B9" s="2" t="s">
        <v>10</v>
      </c>
      <c r="C9" s="2" t="s">
        <v>22</v>
      </c>
      <c r="D9" s="2" t="s">
        <v>25</v>
      </c>
      <c r="E9" s="8" t="s">
        <v>29</v>
      </c>
      <c r="F9" s="5">
        <f>IF($E:$E="PA",IFERROR(VLOOKUP($A9,STATS44!$A:$B,2,0),0)+IFERROR(VLOOKUP($A9,STATS44!$D:$E,2,0),0),IFERROR(VLOOKUP($A9,STATS44!$D:$E,2,0),0))</f>
        <v>7</v>
      </c>
      <c r="G9" s="5">
        <f>IF($E:$E="PA",IFERROR(VLOOKUP($A9,satisf44!$A:$B,2,0),0)+IFERROR(VLOOKUP($A9,satisf44!$D:$E,2,0),0),IFERROR(VLOOKUP($A9,satisf44!$D:$E,2,0),0))</f>
        <v>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25">
      <c r="A10" s="2">
        <f t="shared" si="0"/>
        <v>23072</v>
      </c>
      <c r="B10" s="11" t="s">
        <v>11</v>
      </c>
      <c r="C10" s="11" t="s">
        <v>22</v>
      </c>
      <c r="D10" s="11" t="s">
        <v>25</v>
      </c>
      <c r="E10" s="11" t="s">
        <v>29</v>
      </c>
      <c r="F10" s="5">
        <f>IF($E:$E="PA",IFERROR(VLOOKUP($A10,STATS44!$A:$B,2,0),0)+IFERROR(VLOOKUP($A10,STATS44!$D:$E,2,0),0),IFERROR(VLOOKUP($A10,STATS44!$D:$E,2,0),0))</f>
        <v>4</v>
      </c>
      <c r="G10" s="5">
        <f>IF($E:$E="PA",IFERROR(VLOOKUP($A10,satisf44!$A:$B,2,0),0)+IFERROR(VLOOKUP($A10,satisf44!$D:$E,2,0),0),IFERROR(VLOOKUP($A10,satisf44!$D:$E,2,0),0))</f>
        <v>7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x14ac:dyDescent="0.25">
      <c r="A11" s="2">
        <f t="shared" si="0"/>
        <v>23073</v>
      </c>
      <c r="B11" s="11" t="s">
        <v>11</v>
      </c>
      <c r="C11" s="11" t="s">
        <v>22</v>
      </c>
      <c r="D11" s="11" t="s">
        <v>26</v>
      </c>
      <c r="E11" s="11" t="s">
        <v>29</v>
      </c>
      <c r="F11" s="5">
        <f>IF($E:$E="PA",IFERROR(VLOOKUP($A11,STATS44!$A:$B,2,0),0)+IFERROR(VLOOKUP($A11,STATS44!$D:$E,2,0),0),IFERROR(VLOOKUP($A11,STATS44!$D:$E,2,0),0))</f>
        <v>1</v>
      </c>
      <c r="G11" s="5">
        <f>IF($E:$E="PA",IFERROR(VLOOKUP($A11,satisf44!$A:$B,2,0),0)+IFERROR(VLOOKUP($A11,satisf44!$D:$E,2,0),0),IFERROR(VLOOKUP($A11,satisf44!$D:$E,2,0),0))</f>
        <v>8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x14ac:dyDescent="0.25">
      <c r="A12" s="2">
        <f t="shared" si="0"/>
        <v>23074</v>
      </c>
      <c r="B12" s="2" t="s">
        <v>12</v>
      </c>
      <c r="C12" s="2" t="s">
        <v>22</v>
      </c>
      <c r="D12" s="2" t="s">
        <v>26</v>
      </c>
      <c r="E12" s="8" t="s">
        <v>29</v>
      </c>
      <c r="F12" s="5">
        <f>IF($E:$E="PA",IFERROR(VLOOKUP($A12,STATS44!$A:$B,2,0),0)+IFERROR(VLOOKUP($A12,STATS44!$D:$E,2,0),0),IFERROR(VLOOKUP($A12,STATS44!$D:$E,2,0),0))</f>
        <v>5</v>
      </c>
      <c r="G12" s="5">
        <f>IF($E:$E="PA",IFERROR(VLOOKUP($A12,satisf44!$A:$B,2,0),0)+IFERROR(VLOOKUP($A12,satisf44!$D:$E,2,0),0),IFERROR(VLOOKUP($A12,satisf44!$D:$E,2,0),0))</f>
        <v>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x14ac:dyDescent="0.25">
      <c r="A13" s="2">
        <f t="shared" si="0"/>
        <v>23075</v>
      </c>
      <c r="B13" s="2" t="s">
        <v>13</v>
      </c>
      <c r="C13" s="2" t="s">
        <v>23</v>
      </c>
      <c r="D13" s="2" t="s">
        <v>26</v>
      </c>
      <c r="E13" s="8" t="s">
        <v>27</v>
      </c>
      <c r="F13" s="5">
        <f>IF($E:$E="PA",IFERROR(VLOOKUP($A13,STATS44!$A:$B,2,0),0)+IFERROR(VLOOKUP($A13,STATS44!$D:$E,2,0),0),IFERROR(VLOOKUP($A13,STATS44!$D:$E,2,0),0))</f>
        <v>6</v>
      </c>
      <c r="G13" s="5">
        <f>IF($E:$E="PA",IFERROR(VLOOKUP($A13,satisf44!$A:$B,2,0),0)+IFERROR(VLOOKUP($A13,satisf44!$D:$E,2,0),0),IFERROR(VLOOKUP($A13,satisf44!$D:$E,2,0),0))</f>
        <v>10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x14ac:dyDescent="0.25">
      <c r="A14" s="2">
        <f t="shared" si="0"/>
        <v>23076</v>
      </c>
      <c r="B14" s="2" t="s">
        <v>14</v>
      </c>
      <c r="C14" s="2" t="s">
        <v>23</v>
      </c>
      <c r="D14" s="2" t="s">
        <v>26</v>
      </c>
      <c r="E14" s="8" t="s">
        <v>29</v>
      </c>
      <c r="F14" s="5">
        <f>IF($E:$E="PA",IFERROR(VLOOKUP($A14,STATS44!$A:$B,2,0),0)+IFERROR(VLOOKUP($A14,STATS44!$D:$E,2,0),0),IFERROR(VLOOKUP($A14,STATS44!$D:$E,2,0),0))</f>
        <v>4</v>
      </c>
      <c r="G14" s="5">
        <f>IF($E:$E="PA",IFERROR(VLOOKUP($A14,satisf44!$A:$B,2,0),0)+IFERROR(VLOOKUP($A14,satisf44!$D:$E,2,0),0),IFERROR(VLOOKUP($A14,satisf44!$D:$E,2,0),0))</f>
        <v>10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x14ac:dyDescent="0.25">
      <c r="A15" s="2">
        <f t="shared" si="0"/>
        <v>23077</v>
      </c>
      <c r="B15" s="2" t="s">
        <v>15</v>
      </c>
      <c r="C15" s="2" t="s">
        <v>23</v>
      </c>
      <c r="D15" s="2" t="s">
        <v>26</v>
      </c>
      <c r="E15" s="8" t="s">
        <v>29</v>
      </c>
      <c r="F15" s="5">
        <f>IF($E:$E="PA",IFERROR(VLOOKUP($A15,STATS44!$A:$B,2,0),0)+IFERROR(VLOOKUP($A15,STATS44!$D:$E,2,0),0),IFERROR(VLOOKUP($A15,STATS44!$D:$E,2,0),0))</f>
        <v>9</v>
      </c>
      <c r="G15" s="5">
        <f>IF($E:$E="PA",IFERROR(VLOOKUP($A15,satisf44!$A:$B,2,0),0)+IFERROR(VLOOKUP($A15,satisf44!$D:$E,2,0),0),IFERROR(VLOOKUP($A15,satisf44!$D:$E,2,0),0))</f>
        <v>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x14ac:dyDescent="0.25">
      <c r="A16" s="2">
        <f t="shared" si="0"/>
        <v>23078</v>
      </c>
      <c r="B16" s="2" t="s">
        <v>16</v>
      </c>
      <c r="C16" s="2" t="s">
        <v>23</v>
      </c>
      <c r="D16" s="2" t="s">
        <v>26</v>
      </c>
      <c r="E16" s="8" t="s">
        <v>27</v>
      </c>
      <c r="F16" s="5">
        <f>IF($E:$E="PA",IFERROR(VLOOKUP($A16,STATS44!$A:$B,2,0),0)+IFERROR(VLOOKUP($A16,STATS44!$D:$E,2,0),0),IFERROR(VLOOKUP($A16,STATS44!$D:$E,2,0),0))</f>
        <v>0</v>
      </c>
      <c r="G16" s="5">
        <f>IF($E:$E="PA",IFERROR(VLOOKUP($A16,satisf44!$A:$B,2,0),0)+IFERROR(VLOOKUP($A16,satisf44!$D:$E,2,0),0),IFERROR(VLOOKUP($A16,satisf44!$D:$E,2,0),0))</f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x14ac:dyDescent="0.25">
      <c r="A17" s="2">
        <f t="shared" si="0"/>
        <v>23079</v>
      </c>
      <c r="B17" s="2" t="s">
        <v>17</v>
      </c>
      <c r="C17" s="2" t="s">
        <v>23</v>
      </c>
      <c r="D17" s="2" t="s">
        <v>25</v>
      </c>
      <c r="E17" s="8" t="s">
        <v>29</v>
      </c>
      <c r="F17" s="5">
        <f>IF($E:$E="PA",IFERROR(VLOOKUP($A17,STATS44!$A:$B,2,0),0)+IFERROR(VLOOKUP($A17,STATS44!$D:$E,2,0),0),IFERROR(VLOOKUP($A17,STATS44!$D:$E,2,0),0))</f>
        <v>0</v>
      </c>
      <c r="G17" s="5">
        <f>IF($E:$E="PA",IFERROR(VLOOKUP($A17,satisf44!$A:$B,2,0),0)+IFERROR(VLOOKUP($A17,satisf44!$D:$E,2,0),0),IFERROR(VLOOKUP($A17,satisf44!$D:$E,2,0),0))</f>
        <v>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x14ac:dyDescent="0.25">
      <c r="A18" s="2">
        <f t="shared" si="0"/>
        <v>23080</v>
      </c>
      <c r="B18" s="2" t="s">
        <v>18</v>
      </c>
      <c r="C18" s="2" t="s">
        <v>23</v>
      </c>
      <c r="D18" s="2" t="s">
        <v>25</v>
      </c>
      <c r="E18" s="8" t="s">
        <v>27</v>
      </c>
      <c r="F18" s="5">
        <f>IF($E:$E="PA",IFERROR(VLOOKUP($A18,STATS44!$A:$B,2,0),0)+IFERROR(VLOOKUP($A18,STATS44!$D:$E,2,0),0),IFERROR(VLOOKUP($A18,STATS44!$D:$E,2,0),0))</f>
        <v>0</v>
      </c>
      <c r="G18" s="5">
        <f>IF($E:$E="PA",IFERROR(VLOOKUP($A18,satisf44!$A:$B,2,0),0)+IFERROR(VLOOKUP($A18,satisf44!$D:$E,2,0),0),IFERROR(VLOOKUP($A18,satisf44!$D:$E,2,0),0))</f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x14ac:dyDescent="0.25">
      <c r="A19" s="2">
        <f t="shared" si="0"/>
        <v>23081</v>
      </c>
      <c r="B19" s="2" t="s">
        <v>19</v>
      </c>
      <c r="C19" s="2" t="s">
        <v>23</v>
      </c>
      <c r="D19" s="2" t="s">
        <v>24</v>
      </c>
      <c r="E19" s="8" t="s">
        <v>29</v>
      </c>
      <c r="F19" s="5">
        <f>IF($E:$E="PA",IFERROR(VLOOKUP($A19,STATS44!$A:$B,2,0),0)+IFERROR(VLOOKUP($A19,STATS44!$D:$E,2,0),0),IFERROR(VLOOKUP($A19,STATS44!$D:$E,2,0),0))</f>
        <v>0</v>
      </c>
      <c r="G19" s="5">
        <f>IF($E:$E="PA",IFERROR(VLOOKUP($A19,satisf44!$A:$B,2,0),0)+IFERROR(VLOOKUP($A19,satisf44!$D:$E,2,0),0),IFERROR(VLOOKUP($A19,satisf44!$D:$E,2,0),0))</f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x14ac:dyDescent="0.25">
      <c r="A20" s="2">
        <f t="shared" si="0"/>
        <v>23082</v>
      </c>
      <c r="B20" s="2" t="s">
        <v>20</v>
      </c>
      <c r="C20" s="2" t="s">
        <v>23</v>
      </c>
      <c r="D20" s="2" t="s">
        <v>24</v>
      </c>
      <c r="E20" s="8" t="s">
        <v>27</v>
      </c>
      <c r="F20" s="5">
        <f>IF($E:$E="PA",IFERROR(VLOOKUP($A20,STATS44!$A:$B,2,0),0)+IFERROR(VLOOKUP($A20,STATS44!$D:$E,2,0),0),IFERROR(VLOOKUP($A20,STATS44!$D:$E,2,0),0))</f>
        <v>0</v>
      </c>
      <c r="G20" s="5">
        <f>IF($E:$E="PA",IFERROR(VLOOKUP($A20,satisf44!$A:$B,2,0),0)+IFERROR(VLOOKUP($A20,satisf44!$D:$E,2,0),0),IFERROR(VLOOKUP($A20,satisf44!$D:$E,2,0),0))</f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x14ac:dyDescent="0.25">
      <c r="A21" s="2">
        <f t="shared" si="0"/>
        <v>23083</v>
      </c>
      <c r="B21" s="2" t="s">
        <v>21</v>
      </c>
      <c r="C21" s="2" t="s">
        <v>23</v>
      </c>
      <c r="D21" s="2" t="s">
        <v>25</v>
      </c>
      <c r="E21" s="8" t="s">
        <v>29</v>
      </c>
      <c r="F21" s="5">
        <f>IF($E:$E="PA",IFERROR(VLOOKUP($A21,STATS44!$A:$B,2,0),0)+IFERROR(VLOOKUP($A21,STATS44!$D:$E,2,0),0),IFERROR(VLOOKUP($A21,STATS44!$D:$E,2,0),0))</f>
        <v>0</v>
      </c>
      <c r="G21" s="5">
        <f>IF($E:$E="PA",IFERROR(VLOOKUP($A21,satisf44!$A:$B,2,0),0)+IFERROR(VLOOKUP($A21,satisf44!$D:$E,2,0),0),IFERROR(VLOOKUP($A21,satisf44!$D:$E,2,0),0))</f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x14ac:dyDescent="0.25">
      <c r="A22" s="6">
        <v>23200</v>
      </c>
      <c r="B22" s="6"/>
      <c r="C22" s="6"/>
      <c r="D22" s="6" t="s">
        <v>30</v>
      </c>
      <c r="E22" s="9" t="s">
        <v>27</v>
      </c>
      <c r="F22" s="5">
        <f>IF($E:$E="PA",IFERROR(VLOOKUP($A22,STATS44!$A:$B,2,0),0)+IFERROR(VLOOKUP($A22,STATS44!$D:$E,2,0),0),IFERROR(VLOOKUP($A22,STATS44!$D:$E,2,0),0))</f>
        <v>10</v>
      </c>
      <c r="G22" s="5">
        <f>IF($E:$E="PA",IFERROR(VLOOKUP($A22,satisf44!$A:$B,2,0),0)+IFERROR(VLOOKUP($A22,satisf44!$D:$E,2,0),0),IFERROR(VLOOKUP($A22,satisf44!$D:$E,2,0),0))</f>
        <v>14</v>
      </c>
    </row>
    <row r="23" spans="1:28" x14ac:dyDescent="0.25">
      <c r="A23" s="6">
        <v>23201</v>
      </c>
      <c r="D23" s="6" t="s">
        <v>30</v>
      </c>
      <c r="E23" s="10" t="s">
        <v>31</v>
      </c>
      <c r="F23" s="5">
        <f>IF($E:$E="PA",IFERROR(VLOOKUP($A23,STATS44!$A:$B,2,0),0)+IFERROR(VLOOKUP($A23,STATS44!$D:$E,2,0),0),IFERROR(VLOOKUP($A23,STATS44!$D:$E,2,0),0))</f>
        <v>0</v>
      </c>
      <c r="G23" s="5">
        <f>IF($E:$E="PA",IFERROR(VLOOKUP($A23,satisf44!$A:$B,2,0),0)+IFERROR(VLOOKUP($A23,satisf44!$D:$E,2,0),0),IFERROR(VLOOKUP($A23,satisf44!$D:$E,2,0),0))</f>
        <v>6</v>
      </c>
      <c r="J23" s="13" t="s">
        <v>43</v>
      </c>
      <c r="K23" s="13"/>
      <c r="L23" s="13"/>
      <c r="M23" s="13"/>
      <c r="N23" s="13"/>
    </row>
    <row r="24" spans="1:28" x14ac:dyDescent="0.25">
      <c r="A24" s="6">
        <v>23202</v>
      </c>
      <c r="D24" s="6" t="s">
        <v>30</v>
      </c>
      <c r="E24" s="10" t="s">
        <v>28</v>
      </c>
      <c r="F24" s="5">
        <f>IF($E:$E="PA",IFERROR(VLOOKUP($A24,STATS44!$A:$B,2,0),0)+IFERROR(VLOOKUP($A24,STATS44!$D:$E,2,0),0),IFERROR(VLOOKUP($A24,STATS44!$D:$E,2,0),0))</f>
        <v>7</v>
      </c>
      <c r="G24" s="5">
        <f>IF($E:$E="PA",IFERROR(VLOOKUP($A24,satisf44!$A:$B,2,0),0)+IFERROR(VLOOKUP($A24,satisf44!$D:$E,2,0),0),IFERROR(VLOOKUP($A24,satisf44!$D:$E,2,0),0))</f>
        <v>5</v>
      </c>
      <c r="J24" s="13"/>
      <c r="K24" s="13"/>
      <c r="L24" s="13"/>
      <c r="M24" s="13"/>
      <c r="N24" s="13"/>
    </row>
    <row r="25" spans="1:28" x14ac:dyDescent="0.25">
      <c r="A25" s="7">
        <v>23203</v>
      </c>
      <c r="D25" s="7" t="s">
        <v>38</v>
      </c>
      <c r="E25" s="10" t="s">
        <v>39</v>
      </c>
      <c r="F25" s="5">
        <f>IF($E:$E="PA",IFERROR(VLOOKUP($A25,STATS44!$A:$B,2,0),0)+IFERROR(VLOOKUP($A25,STATS44!$D:$E,2,0),0),IFERROR(VLOOKUP($A25,STATS44!$D:$E,2,0),0))</f>
        <v>600</v>
      </c>
      <c r="G25" s="5">
        <f>IF($E:$E="PA",IFERROR(VLOOKUP($A25,satisf44!$A:$B,2,0),0)+IFERROR(VLOOKUP($A25,satisf44!$D:$E,2,0),0),IFERROR(VLOOKUP($A25,satisf44!$D:$E,2,0),0))</f>
        <v>20</v>
      </c>
      <c r="J25" s="13"/>
      <c r="K25" s="13"/>
      <c r="L25" s="13"/>
      <c r="M25" s="13"/>
      <c r="N25" s="13"/>
    </row>
    <row r="26" spans="1:28" ht="15" customHeight="1" x14ac:dyDescent="0.25">
      <c r="J26" s="13"/>
      <c r="K26" s="13"/>
      <c r="L26" s="13"/>
      <c r="M26" s="13"/>
      <c r="N26" s="13"/>
    </row>
    <row r="27" spans="1:28" x14ac:dyDescent="0.25">
      <c r="J27" s="13"/>
      <c r="K27" s="13"/>
      <c r="L27" s="13"/>
      <c r="M27" s="13"/>
      <c r="N27" s="13"/>
    </row>
    <row r="28" spans="1:28" x14ac:dyDescent="0.25">
      <c r="A28" t="s">
        <v>44</v>
      </c>
      <c r="B28" t="s">
        <v>40</v>
      </c>
      <c r="J28" s="13"/>
      <c r="K28" s="13"/>
      <c r="L28" s="13"/>
      <c r="M28" s="13"/>
      <c r="N28" s="13"/>
    </row>
    <row r="29" spans="1:28" x14ac:dyDescent="0.25">
      <c r="B29" t="s">
        <v>41</v>
      </c>
      <c r="J29" s="13"/>
      <c r="K29" s="13"/>
      <c r="L29" s="13"/>
      <c r="M29" s="13"/>
      <c r="N29" s="13"/>
    </row>
    <row r="31" spans="1:28" x14ac:dyDescent="0.25">
      <c r="B31" s="12" t="s">
        <v>42</v>
      </c>
      <c r="C31" s="12"/>
      <c r="D31" s="12"/>
      <c r="E31" s="12"/>
    </row>
  </sheetData>
  <mergeCells count="1">
    <mergeCell ref="J23:N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7" sqref="E17"/>
    </sheetView>
  </sheetViews>
  <sheetFormatPr baseColWidth="10" defaultColWidth="9.140625" defaultRowHeight="15" x14ac:dyDescent="0.25"/>
  <cols>
    <col min="1" max="1" width="16.28515625" customWidth="1"/>
    <col min="4" max="4" width="16.28515625" customWidth="1"/>
  </cols>
  <sheetData>
    <row r="1" spans="1:5" x14ac:dyDescent="0.25">
      <c r="A1" s="3">
        <v>20365</v>
      </c>
      <c r="B1">
        <v>5</v>
      </c>
      <c r="D1" s="3">
        <v>23067</v>
      </c>
      <c r="E1">
        <v>5</v>
      </c>
    </row>
    <row r="2" spans="1:5" x14ac:dyDescent="0.25">
      <c r="A2" s="4">
        <f>SUM(A1)+1</f>
        <v>20366</v>
      </c>
      <c r="B2">
        <v>3</v>
      </c>
      <c r="D2" s="4">
        <f t="shared" ref="D2:D11" si="0">SUM(D1)+1</f>
        <v>23068</v>
      </c>
      <c r="E2">
        <v>6</v>
      </c>
    </row>
    <row r="3" spans="1:5" x14ac:dyDescent="0.25">
      <c r="A3" s="3">
        <f t="shared" ref="A3:A7" si="1">SUM(A2)+1</f>
        <v>20367</v>
      </c>
      <c r="B3">
        <v>2</v>
      </c>
      <c r="D3" s="3">
        <f t="shared" si="0"/>
        <v>23069</v>
      </c>
      <c r="E3">
        <v>8</v>
      </c>
    </row>
    <row r="4" spans="1:5" x14ac:dyDescent="0.25">
      <c r="A4" s="4">
        <f t="shared" si="1"/>
        <v>20368</v>
      </c>
      <c r="B4">
        <v>6</v>
      </c>
      <c r="D4" s="4">
        <f t="shared" si="0"/>
        <v>23070</v>
      </c>
      <c r="E4">
        <v>9</v>
      </c>
    </row>
    <row r="5" spans="1:5" x14ac:dyDescent="0.25">
      <c r="A5" s="3">
        <f t="shared" si="1"/>
        <v>20369</v>
      </c>
      <c r="B5">
        <v>4</v>
      </c>
      <c r="D5" s="3">
        <f t="shared" si="0"/>
        <v>23071</v>
      </c>
      <c r="E5">
        <v>7</v>
      </c>
    </row>
    <row r="6" spans="1:5" x14ac:dyDescent="0.25">
      <c r="A6" s="4">
        <f t="shared" si="1"/>
        <v>20370</v>
      </c>
      <c r="B6">
        <v>9</v>
      </c>
      <c r="D6" s="4">
        <f t="shared" si="0"/>
        <v>23072</v>
      </c>
      <c r="E6">
        <v>4</v>
      </c>
    </row>
    <row r="7" spans="1:5" x14ac:dyDescent="0.25">
      <c r="A7" s="3">
        <f t="shared" si="1"/>
        <v>20371</v>
      </c>
      <c r="B7">
        <v>4</v>
      </c>
      <c r="D7" s="3">
        <f t="shared" si="0"/>
        <v>23073</v>
      </c>
      <c r="E7">
        <v>1</v>
      </c>
    </row>
    <row r="8" spans="1:5" x14ac:dyDescent="0.25">
      <c r="A8">
        <v>23200</v>
      </c>
      <c r="B8">
        <v>3</v>
      </c>
      <c r="D8" s="4">
        <f t="shared" si="0"/>
        <v>23074</v>
      </c>
      <c r="E8">
        <v>5</v>
      </c>
    </row>
    <row r="9" spans="1:5" x14ac:dyDescent="0.25">
      <c r="A9">
        <v>23201</v>
      </c>
      <c r="B9">
        <v>5</v>
      </c>
      <c r="D9" s="3">
        <f t="shared" si="0"/>
        <v>23075</v>
      </c>
      <c r="E9">
        <v>6</v>
      </c>
    </row>
    <row r="10" spans="1:5" x14ac:dyDescent="0.25">
      <c r="A10">
        <v>23202</v>
      </c>
      <c r="B10">
        <v>0</v>
      </c>
      <c r="D10" s="4">
        <f t="shared" si="0"/>
        <v>23076</v>
      </c>
      <c r="E10">
        <v>4</v>
      </c>
    </row>
    <row r="11" spans="1:5" x14ac:dyDescent="0.25">
      <c r="D11" s="3">
        <f t="shared" si="0"/>
        <v>23077</v>
      </c>
      <c r="E11">
        <v>9</v>
      </c>
    </row>
    <row r="12" spans="1:5" x14ac:dyDescent="0.25">
      <c r="D12">
        <v>23200</v>
      </c>
      <c r="E12">
        <v>7</v>
      </c>
    </row>
    <row r="13" spans="1:5" x14ac:dyDescent="0.25">
      <c r="D13">
        <v>23201</v>
      </c>
      <c r="E13">
        <v>0</v>
      </c>
    </row>
    <row r="14" spans="1:5" x14ac:dyDescent="0.25">
      <c r="D14">
        <v>23202</v>
      </c>
      <c r="E14">
        <v>7</v>
      </c>
    </row>
    <row r="16" spans="1:5" x14ac:dyDescent="0.25">
      <c r="A16">
        <v>23203</v>
      </c>
      <c r="B16">
        <v>350</v>
      </c>
      <c r="D16">
        <v>23203</v>
      </c>
      <c r="E16">
        <v>250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7" sqref="E17"/>
    </sheetView>
  </sheetViews>
  <sheetFormatPr baseColWidth="10" defaultColWidth="9.140625" defaultRowHeight="15" x14ac:dyDescent="0.25"/>
  <sheetData>
    <row r="1" spans="1:5" x14ac:dyDescent="0.25">
      <c r="A1" s="3">
        <v>20365</v>
      </c>
      <c r="B1">
        <v>8</v>
      </c>
      <c r="D1" s="3">
        <v>23067</v>
      </c>
      <c r="E1">
        <v>2</v>
      </c>
    </row>
    <row r="2" spans="1:5" x14ac:dyDescent="0.25">
      <c r="A2" s="4">
        <f>SUM(A1)+1</f>
        <v>20366</v>
      </c>
      <c r="B2">
        <v>3</v>
      </c>
      <c r="D2" s="4">
        <f t="shared" ref="D2:D11" si="0">SUM(D1)+1</f>
        <v>23068</v>
      </c>
      <c r="E2">
        <v>3</v>
      </c>
    </row>
    <row r="3" spans="1:5" x14ac:dyDescent="0.25">
      <c r="A3" s="3">
        <f t="shared" ref="A3:A7" si="1">SUM(A2)+1</f>
        <v>20367</v>
      </c>
      <c r="B3">
        <v>6</v>
      </c>
      <c r="D3" s="3">
        <f t="shared" si="0"/>
        <v>23069</v>
      </c>
      <c r="E3">
        <v>4</v>
      </c>
    </row>
    <row r="4" spans="1:5" x14ac:dyDescent="0.25">
      <c r="A4" s="4">
        <f t="shared" si="1"/>
        <v>20368</v>
      </c>
      <c r="B4">
        <v>9</v>
      </c>
      <c r="D4" s="4">
        <f t="shared" si="0"/>
        <v>23070</v>
      </c>
      <c r="E4">
        <v>5</v>
      </c>
    </row>
    <row r="5" spans="1:5" x14ac:dyDescent="0.25">
      <c r="A5" s="3">
        <f t="shared" si="1"/>
        <v>20369</v>
      </c>
      <c r="B5">
        <v>8</v>
      </c>
      <c r="D5" s="3">
        <f t="shared" si="0"/>
        <v>23071</v>
      </c>
      <c r="E5">
        <v>6</v>
      </c>
    </row>
    <row r="6" spans="1:5" x14ac:dyDescent="0.25">
      <c r="A6" s="4">
        <f t="shared" si="1"/>
        <v>20370</v>
      </c>
      <c r="B6">
        <v>7</v>
      </c>
      <c r="D6" s="4">
        <f t="shared" si="0"/>
        <v>23072</v>
      </c>
      <c r="E6">
        <v>7</v>
      </c>
    </row>
    <row r="7" spans="1:5" x14ac:dyDescent="0.25">
      <c r="A7" s="3">
        <f t="shared" si="1"/>
        <v>20371</v>
      </c>
      <c r="B7">
        <v>10</v>
      </c>
      <c r="D7" s="3">
        <f t="shared" si="0"/>
        <v>23073</v>
      </c>
      <c r="E7">
        <v>8</v>
      </c>
    </row>
    <row r="8" spans="1:5" x14ac:dyDescent="0.25">
      <c r="A8">
        <v>23200</v>
      </c>
      <c r="B8">
        <v>6</v>
      </c>
      <c r="D8" s="4">
        <f t="shared" si="0"/>
        <v>23074</v>
      </c>
      <c r="E8">
        <v>9</v>
      </c>
    </row>
    <row r="9" spans="1:5" x14ac:dyDescent="0.25">
      <c r="A9">
        <v>23201</v>
      </c>
      <c r="B9">
        <v>7</v>
      </c>
      <c r="D9" s="3">
        <f t="shared" si="0"/>
        <v>23075</v>
      </c>
      <c r="E9">
        <v>10</v>
      </c>
    </row>
    <row r="10" spans="1:5" x14ac:dyDescent="0.25">
      <c r="A10">
        <v>23202</v>
      </c>
      <c r="B10">
        <v>8</v>
      </c>
      <c r="D10" s="4">
        <f t="shared" si="0"/>
        <v>23076</v>
      </c>
      <c r="E10">
        <v>10</v>
      </c>
    </row>
    <row r="11" spans="1:5" x14ac:dyDescent="0.25">
      <c r="D11" s="3">
        <f t="shared" si="0"/>
        <v>23077</v>
      </c>
      <c r="E11">
        <v>1</v>
      </c>
    </row>
    <row r="12" spans="1:5" x14ac:dyDescent="0.25">
      <c r="D12">
        <v>23200</v>
      </c>
      <c r="E12">
        <v>8</v>
      </c>
    </row>
    <row r="13" spans="1:5" x14ac:dyDescent="0.25">
      <c r="D13">
        <v>23201</v>
      </c>
      <c r="E13">
        <v>6</v>
      </c>
    </row>
    <row r="14" spans="1:5" x14ac:dyDescent="0.25">
      <c r="D14">
        <v>23202</v>
      </c>
      <c r="E14">
        <v>5</v>
      </c>
    </row>
    <row r="16" spans="1:5" x14ac:dyDescent="0.25">
      <c r="A16">
        <v>23203</v>
      </c>
      <c r="B16">
        <v>10</v>
      </c>
      <c r="D16">
        <v>23203</v>
      </c>
      <c r="E1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CALCULETE</vt:lpstr>
      <vt:lpstr>BORD</vt:lpstr>
      <vt:lpstr>STATS44</vt:lpstr>
      <vt:lpstr>satisf44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T</cp:lastModifiedBy>
  <dcterms:created xsi:type="dcterms:W3CDTF">2017-11-13T18:47:52Z</dcterms:created>
  <dcterms:modified xsi:type="dcterms:W3CDTF">2017-11-14T20:10:36Z</dcterms:modified>
</cp:coreProperties>
</file>