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ml.chartshapes+xml"/>
  <Override PartName="/xl/charts/chart2.xml" ContentType="application/vnd.openxmlformats-officedocument.drawingml.chart+xml"/>
  <Override PartName="/xl/drawings/drawing4.xml" ContentType="application/vnd.openxmlformats-officedocument.drawingml.chartshapes+xml"/>
  <Override PartName="/xl/charts/chart3.xml" ContentType="application/vnd.openxmlformats-officedocument.drawingml.chart+xml"/>
  <Override PartName="/xl/charts/chart4.xml" ContentType="application/vnd.openxmlformats-officedocument.drawingml.chart+xml"/>
  <Override PartName="/xl/drawings/drawing5.xml" ContentType="application/vnd.openxmlformats-officedocument.drawing+xml"/>
  <Override PartName="/xl/charts/chart5.xml" ContentType="application/vnd.openxmlformats-officedocument.drawingml.chart+xml"/>
  <Override PartName="/xl/drawings/drawing6.xml" ContentType="application/vnd.openxmlformats-officedocument.drawingml.chartshapes+xml"/>
  <Override PartName="/xl/charts/chart6.xml" ContentType="application/vnd.openxmlformats-officedocument.drawingml.chart+xml"/>
  <Override PartName="/xl/drawings/drawing7.xml" ContentType="application/vnd.openxmlformats-officedocument.drawingml.chartshapes+xml"/>
  <Override PartName="/xl/charts/chart7.xml" ContentType="application/vnd.openxmlformats-officedocument.drawingml.chart+xml"/>
  <Override PartName="/xl/theme/themeOverride1.xml" ContentType="application/vnd.openxmlformats-officedocument.themeOverride+xml"/>
  <Override PartName="/xl/drawings/drawing8.xml" ContentType="application/vnd.openxmlformats-officedocument.drawingml.chartshapes+xml"/>
  <Override PartName="/xl/charts/chart8.xml" ContentType="application/vnd.openxmlformats-officedocument.drawingml.chart+xml"/>
  <Override PartName="/xl/theme/themeOverride2.xml" ContentType="application/vnd.openxmlformats-officedocument.themeOverride+xml"/>
  <Override PartName="/xl/drawings/drawing9.xml" ContentType="application/vnd.openxmlformats-officedocument.drawingml.chartshapes+xml"/>
  <Override PartName="/xl/drawings/drawing10.xml" ContentType="application/vnd.openxmlformats-officedocument.drawing+xml"/>
  <Override PartName="/xl/charts/chart9.xml" ContentType="application/vnd.openxmlformats-officedocument.drawingml.chart+xml"/>
  <Override PartName="/xl/theme/themeOverride3.xml" ContentType="application/vnd.openxmlformats-officedocument.themeOverride+xml"/>
  <Override PartName="/xl/drawings/drawing11.xml" ContentType="application/vnd.openxmlformats-officedocument.drawingml.chartshapes+xml"/>
  <Override PartName="/xl/charts/chart10.xml" ContentType="application/vnd.openxmlformats-officedocument.drawingml.chart+xml"/>
  <Override PartName="/xl/theme/themeOverride4.xml" ContentType="application/vnd.openxmlformats-officedocument.themeOverride+xml"/>
  <Override PartName="/xl/drawings/drawing12.xml" ContentType="application/vnd.openxmlformats-officedocument.drawingml.chartshapes+xml"/>
  <Override PartName="/xl/charts/chart11.xml" ContentType="application/vnd.openxmlformats-officedocument.drawingml.chart+xml"/>
  <Override PartName="/xl/theme/themeOverride5.xml" ContentType="application/vnd.openxmlformats-officedocument.themeOverride+xml"/>
  <Override PartName="/xl/drawings/drawing13.xml" ContentType="application/vnd.openxmlformats-officedocument.drawingml.chartshapes+xml"/>
  <Override PartName="/xl/charts/chart12.xml" ContentType="application/vnd.openxmlformats-officedocument.drawingml.chart+xml"/>
  <Override PartName="/xl/theme/themeOverride6.xml" ContentType="application/vnd.openxmlformats-officedocument.themeOverride+xml"/>
  <Override PartName="/xl/drawings/drawing14.xml" ContentType="application/vnd.openxmlformats-officedocument.drawingml.chartshap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codeName="{8C4F1C90-05EB-6A55-5F09-09C24B55AC0B}"/>
  <workbookPr codeName="ThisWorkbook"/>
  <bookViews>
    <workbookView xWindow="240" yWindow="90" windowWidth="19320" windowHeight="8160" tabRatio="836"/>
  </bookViews>
  <sheets>
    <sheet name="Nouveau" sheetId="3" r:id="rId1"/>
    <sheet name="Interface" sheetId="28" state="hidden" r:id="rId2"/>
    <sheet name="Janvier" sheetId="1" r:id="rId3"/>
    <sheet name="Février" sheetId="26" r:id="rId4"/>
    <sheet name="Mars" sheetId="25" r:id="rId5"/>
    <sheet name="File_Active" sheetId="27" r:id="rId6"/>
  </sheets>
  <definedNames>
    <definedName name="_xlnm._FilterDatabase" localSheetId="1" hidden="1">Interface!$A$2:$A$10</definedName>
    <definedName name="A_15">#REF!</definedName>
    <definedName name="A_18">#REF!</definedName>
    <definedName name="A_25">#REF!</definedName>
    <definedName name="A_8">#REF!</definedName>
    <definedName name="A_9">#REF!</definedName>
    <definedName name="A_Acceuil">#REF!</definedName>
    <definedName name="A_Boulogne">#REF!</definedName>
    <definedName name="A_Calais">#REF!</definedName>
    <definedName name="A_Coll">#REF!</definedName>
    <definedName name="A_Courriel">#REF!</definedName>
    <definedName name="A_Desvres">#REF!</definedName>
    <definedName name="A_Entourage">#REF!</definedName>
    <definedName name="A_Etaples">#REF!</definedName>
    <definedName name="A_F">#REF!</definedName>
    <definedName name="A_H">#REF!</definedName>
    <definedName name="A_Hesdin">#REF!</definedName>
    <definedName name="A_Ind">#REF!</definedName>
    <definedName name="A_Marquise">#REF!</definedName>
    <definedName name="A_Montreuil">#REF!</definedName>
    <definedName name="A_Outreau">#REF!</definedName>
    <definedName name="A_PAEJ">#REF!</definedName>
    <definedName name="A_Parents">#REF!</definedName>
    <definedName name="A_Portel">#REF!</definedName>
    <definedName name="A_Prof">#REF!</definedName>
    <definedName name="A_Tel">#REF!</definedName>
    <definedName name="AOUT_15">#REF!</definedName>
    <definedName name="AOUT_18">#REF!</definedName>
    <definedName name="AOUT_25">#REF!</definedName>
    <definedName name="AOUT_8">#REF!</definedName>
    <definedName name="AOUT_9">#REF!</definedName>
    <definedName name="AOUT_acceuil">#REF!</definedName>
    <definedName name="AOUT_Boulogne">#REF!</definedName>
    <definedName name="AOUT_Calais">#REF!</definedName>
    <definedName name="AOUT_Coll">#REF!</definedName>
    <definedName name="AOUT_Courriel">#REF!</definedName>
    <definedName name="AOUT_Desvres">#REF!</definedName>
    <definedName name="AOUT_Entourage">#REF!</definedName>
    <definedName name="AOUT_Etaples">#REF!</definedName>
    <definedName name="AOUT_F">#REF!</definedName>
    <definedName name="AOUT_H">#REF!</definedName>
    <definedName name="AOUT_Hesdin">#REF!</definedName>
    <definedName name="AOUT_Ind">#REF!</definedName>
    <definedName name="AOUT_Marquise">#REF!</definedName>
    <definedName name="AOUT_Montreuil">#REF!</definedName>
    <definedName name="AOUT_Outreau">#REF!</definedName>
    <definedName name="AOUT_PAEJ">#REF!</definedName>
    <definedName name="AOUT_Parents">#REF!</definedName>
    <definedName name="AOUT_Portel">#REF!</definedName>
    <definedName name="AOUT_Prof">#REF!</definedName>
    <definedName name="AOUT_Tel">#REF!</definedName>
    <definedName name="BD_Date" localSheetId="3">OFFSET(Février!$B$1,1,0,COUNTA(Février!$A:$A)-1,1)</definedName>
    <definedName name="BD_Date" localSheetId="4">OFFSET(Mars!$B$1,1,0,COUNTA(Mars!$A:$A)-1,1)</definedName>
    <definedName name="BD_Date">OFFSET(Janvier!$B$1,1,0,COUNTA(Janvier!$A:$A)-1,1)</definedName>
    <definedName name="BD_Nom" localSheetId="3">OFFSET(Février!$C$1,1,0,COUNTA(Février!$A:$A)-1,1)</definedName>
    <definedName name="BD_Nom" localSheetId="4">OFFSET(Mars!$C$1,1,0,COUNTA(Mars!$A:$A)-1,1)</definedName>
    <definedName name="BD_Nom">OFFSET(Janvier!$C$1,1,0,COUNTA(Janvier!$A:$A)-1,1)</definedName>
    <definedName name="Date">OFFSET(Janvier!$B:$B,1,,,)</definedName>
    <definedName name="DATES">OFFSET(Janvier!$B$1,1,0,COUNTA(Janvier!$A:$A)-1,1)</definedName>
    <definedName name="DEC_15">#REF!</definedName>
    <definedName name="DEC_18">#REF!</definedName>
    <definedName name="DEC_25">#REF!</definedName>
    <definedName name="DEC_8">#REF!</definedName>
    <definedName name="DEC_9">#REF!</definedName>
    <definedName name="DEC_acceuil">#REF!</definedName>
    <definedName name="DEC_Boulogne">#REF!</definedName>
    <definedName name="DEC_Calais">#REF!</definedName>
    <definedName name="DEC_Coll">#REF!</definedName>
    <definedName name="DEC_Courriel">#REF!</definedName>
    <definedName name="DEC_Desvres">#REF!</definedName>
    <definedName name="DEC_Entourage">#REF!</definedName>
    <definedName name="DEC_Etaples">#REF!</definedName>
    <definedName name="DEC_F">#REF!</definedName>
    <definedName name="DEC_H">#REF!</definedName>
    <definedName name="DEC_Hesdin">#REF!</definedName>
    <definedName name="DEC_Ind">#REF!</definedName>
    <definedName name="DEC_Marquise">#REF!</definedName>
    <definedName name="DEC_Montreuil">#REF!</definedName>
    <definedName name="DEC_Outreau">#REF!</definedName>
    <definedName name="DEC_PAEJ">#REF!</definedName>
    <definedName name="DEC_Parents">#REF!</definedName>
    <definedName name="DEC_Portel">#REF!</definedName>
    <definedName name="DEC_Prof">#REF!</definedName>
    <definedName name="DEC_Tel">#REF!</definedName>
    <definedName name="educateur">OFFSET(Interface!$J$1,1,,COUNTA(Interface!$J:$J)-1,)</definedName>
    <definedName name="F_Calais">Février!$AI$14</definedName>
    <definedName name="FEV_15">Février!$AN$20</definedName>
    <definedName name="FEV_18">Février!$AO$20</definedName>
    <definedName name="FEV_25">Février!$AP$20</definedName>
    <definedName name="FEV_8">Février!$AL$20</definedName>
    <definedName name="FEV_9">Février!$AM$20</definedName>
    <definedName name="Fev_Acceuil">Février!$AQ$5</definedName>
    <definedName name="FEV_Boulogne">Février!$AI$12</definedName>
    <definedName name="FEV_Coll">Février!$AH$5</definedName>
    <definedName name="FEV_Courriel">Février!$AO$5</definedName>
    <definedName name="FEV_Desvre">Février!$AI$16</definedName>
    <definedName name="FEV_Entourage">Février!$AN$5</definedName>
    <definedName name="FEV_Etaples">Février!$AI$18</definedName>
    <definedName name="FEV_F">Février!$AM$13</definedName>
    <definedName name="FEV_H">Février!$AL$13</definedName>
    <definedName name="FEV_Hesdin">Février!$AI$20</definedName>
    <definedName name="FEV_Ind">Février!$AI$5</definedName>
    <definedName name="FEV_Marquise">Février!$AI$24</definedName>
    <definedName name="FEV_Montreuil">Février!$AI$26</definedName>
    <definedName name="FEV_Outreau">Février!$AI$28</definedName>
    <definedName name="FEV_PAEJ">Février!$AK$5</definedName>
    <definedName name="FEV_Parents">Février!$AM$5</definedName>
    <definedName name="FEV_Portel">Février!$AI$22</definedName>
    <definedName name="FEV_Prof">Février!$AP$5</definedName>
    <definedName name="FEV_Tel">Février!$AL$5</definedName>
    <definedName name="Fiche_Nom">OFFSET(File_Active!$B$2,0,0,COUNTA(File_Active!#REF!),)</definedName>
    <definedName name="J_15">Janvier!$AN$20</definedName>
    <definedName name="J_18">Janvier!$AO$20</definedName>
    <definedName name="J_25">Janvier!$AP$20</definedName>
    <definedName name="J_8">Janvier!$AL$20</definedName>
    <definedName name="J_9">Janvier!$AM$20</definedName>
    <definedName name="J_acceuil">Janvier!$AH$5</definedName>
    <definedName name="J_Boulogne">Janvier!$AI$12</definedName>
    <definedName name="J_Calais">Janvier!$AI$14</definedName>
    <definedName name="J_Coll">Janvier!$AI$5</definedName>
    <definedName name="J_Courriel">Janvier!$AP$5</definedName>
    <definedName name="J_Desvres">Janvier!$AI$16</definedName>
    <definedName name="J_Entourage">Janvier!$AO$5</definedName>
    <definedName name="J_Etaples">Janvier!$AI$18</definedName>
    <definedName name="J_F">Janvier!$AL$13</definedName>
    <definedName name="J_H">Janvier!$AM$13</definedName>
    <definedName name="J_Hesdin">Janvier!$AI$20</definedName>
    <definedName name="J_Ind">Janvier!$AJ$5</definedName>
    <definedName name="J_Marquise">Janvier!$AI$24</definedName>
    <definedName name="J_Montreuil">Janvier!$AI$26</definedName>
    <definedName name="J_Outreau">Janvier!$AI$28</definedName>
    <definedName name="J_PAEJ">Janvier!$AL$5</definedName>
    <definedName name="J_Parent">Janvier!$AN$5</definedName>
    <definedName name="J_Portel">Janvier!$AI$22</definedName>
    <definedName name="J_Prof">Janvier!$AQ$5</definedName>
    <definedName name="J_Tel">Janvier!$AM$5</definedName>
    <definedName name="JUILLET_15">#REF!</definedName>
    <definedName name="JUILLET_18">#REF!</definedName>
    <definedName name="JUILLET_25">#REF!</definedName>
    <definedName name="JUILLET_25.">#REF!</definedName>
    <definedName name="JUILLET_8">#REF!</definedName>
    <definedName name="JUILLET_9">#REF!</definedName>
    <definedName name="JUILLET_acceuil">#REF!</definedName>
    <definedName name="JUILLET_Boulogne">#REF!</definedName>
    <definedName name="JUILLET_Calais">#REF!</definedName>
    <definedName name="JUILLET_Coll">#REF!</definedName>
    <definedName name="JUILLET_Courriel">#REF!</definedName>
    <definedName name="JUILLET_Desvres">#REF!</definedName>
    <definedName name="JUILLET_Entourage">#REF!</definedName>
    <definedName name="JUILLET_Etaples">#REF!</definedName>
    <definedName name="JUILLET_F">#REF!</definedName>
    <definedName name="JUILLET_H">#REF!</definedName>
    <definedName name="JUILLET_Hesdin">#REF!</definedName>
    <definedName name="JUILLET_Ind">#REF!</definedName>
    <definedName name="JUILLET_Marquise">#REF!</definedName>
    <definedName name="JUILLET_Montreuil">#REF!</definedName>
    <definedName name="JUILLET_Outreau">#REF!</definedName>
    <definedName name="JUILLET_PAEJ">#REF!</definedName>
    <definedName name="JUILLET_Parent">#REF!</definedName>
    <definedName name="JUILLET_Portel">#REF!</definedName>
    <definedName name="JUILLET_Prof">#REF!</definedName>
    <definedName name="JUILLET_Tel">#REF!</definedName>
    <definedName name="JUIN_15">#REF!</definedName>
    <definedName name="JUIN_18">#REF!</definedName>
    <definedName name="JUIN_25.">#REF!</definedName>
    <definedName name="JUIN_8">#REF!</definedName>
    <definedName name="JUIN_9">#REF!</definedName>
    <definedName name="JUIN_acceuil">#REF!</definedName>
    <definedName name="JUIN_Boulogne">#REF!</definedName>
    <definedName name="JUIN_Calais">#REF!</definedName>
    <definedName name="JUIN_Coll">#REF!</definedName>
    <definedName name="JUIN_Courriel">#REF!</definedName>
    <definedName name="JUIN_Desvres">#REF!</definedName>
    <definedName name="JUIN_Entourage">#REF!</definedName>
    <definedName name="JUIN_Etaples">#REF!</definedName>
    <definedName name="JUIN_F">#REF!</definedName>
    <definedName name="JUIN_H">#REF!</definedName>
    <definedName name="JUIN_Hesdin">#REF!</definedName>
    <definedName name="JUIN_Ind">#REF!</definedName>
    <definedName name="JUIN_Marquise">#REF!</definedName>
    <definedName name="JUIN_Montreuil">#REF!</definedName>
    <definedName name="JUIN_Outreau">#REF!</definedName>
    <definedName name="JUIN_PAEJ">#REF!</definedName>
    <definedName name="JUIN_Parents">#REF!</definedName>
    <definedName name="JUIN_Portel">#REF!</definedName>
    <definedName name="JUIN_Prof">#REF!</definedName>
    <definedName name="JUIN_Tel">#REF!</definedName>
    <definedName name="Lieux">OFFSET(Interface!$A$1,1,,COUNTA(Interface!$A:$A)-1,)</definedName>
    <definedName name="MAI_15">#REF!</definedName>
    <definedName name="MAI_18">#REF!</definedName>
    <definedName name="MAI_25">#REF!</definedName>
    <definedName name="MAI_8">#REF!</definedName>
    <definedName name="MAI_9">#REF!</definedName>
    <definedName name="MAI_acceuil">#REF!</definedName>
    <definedName name="MAI_Boulogne">#REF!</definedName>
    <definedName name="MAI_Calais">#REF!</definedName>
    <definedName name="MAI_Coll">#REF!</definedName>
    <definedName name="MAI_Courriel">#REF!</definedName>
    <definedName name="MAI_Desvres">#REF!</definedName>
    <definedName name="MAI_Entourage">#REF!</definedName>
    <definedName name="MAI_Etaples">#REF!</definedName>
    <definedName name="MAI_F">#REF!</definedName>
    <definedName name="MAI_H">#REF!</definedName>
    <definedName name="MAI_Hesdin">#REF!</definedName>
    <definedName name="MAI_Ind">#REF!</definedName>
    <definedName name="MAI_Marquise">#REF!</definedName>
    <definedName name="MAI_Montreuil">#REF!</definedName>
    <definedName name="MAI_Outreau">#REF!</definedName>
    <definedName name="MAI_PAEJ">#REF!</definedName>
    <definedName name="MAI_Parents">#REF!</definedName>
    <definedName name="MAI_Portel">#REF!</definedName>
    <definedName name="MAI_Prof">#REF!</definedName>
    <definedName name="MAI_Tel">#REF!</definedName>
    <definedName name="Mars_15">Mars!$AN$20</definedName>
    <definedName name="Mars_18">Mars!$AO$20</definedName>
    <definedName name="Mars_25">Mars!$AP$20</definedName>
    <definedName name="Mars_8">Mars!$AL$20</definedName>
    <definedName name="Mars_9">Mars!$AM$20</definedName>
    <definedName name="Mars_acceuil">Mars!$AQ$5</definedName>
    <definedName name="Mars_Boulogne">Mars!$AI$12</definedName>
    <definedName name="Mars_Calais">Mars!$AI$14</definedName>
    <definedName name="Mars_Coll">Mars!$AH$5</definedName>
    <definedName name="Mars_Courriel">Mars!$AO$5</definedName>
    <definedName name="Mars_Desvres">Mars!$AI$16</definedName>
    <definedName name="Mars_Entourage">Mars!$AN$5</definedName>
    <definedName name="Mars_Etaples">Mars!$AI$18</definedName>
    <definedName name="Mars_F">Mars!$AM$13</definedName>
    <definedName name="Mars_H">Mars!$AL$13</definedName>
    <definedName name="Mars_Hesdin">Mars!$AI$20</definedName>
    <definedName name="Mars_Ind">Mars!$AI$5</definedName>
    <definedName name="Mars_Marquise">Mars!$AI$24</definedName>
    <definedName name="Mars_Montreuil">Mars!$AI$26</definedName>
    <definedName name="Mars_Outreau">Mars!$AI$28</definedName>
    <definedName name="Mars_PAEJ">Mars!$AK$5</definedName>
    <definedName name="Mars_Parents">Mars!$AM$5</definedName>
    <definedName name="Mars_Portel">Mars!$AI$22</definedName>
    <definedName name="Mars_Prof">Mars!$AP$5</definedName>
    <definedName name="Mars_Tel">Mars!$AL$5</definedName>
    <definedName name="Mois">Interface!$G$2:$G$13</definedName>
    <definedName name="Nom_annuaire">OFFSET(Interface!$K$1,1,,COUNTA(Interface!$K:$K)-1,)</definedName>
    <definedName name="Noms">OFFSET(File_Active!$B$2,0,0,COUNTA(File_Active!A:A),0)</definedName>
    <definedName name="NOV_15">#REF!</definedName>
    <definedName name="NOV_18">#REF!</definedName>
    <definedName name="NOV_25">#REF!</definedName>
    <definedName name="NOV_8">#REF!</definedName>
    <definedName name="NOV_9">#REF!</definedName>
    <definedName name="NOV_acceuil">#REF!</definedName>
    <definedName name="NOV_Boulogne">#REF!</definedName>
    <definedName name="NOV_Calais">#REF!</definedName>
    <definedName name="NOV_Coll">#REF!</definedName>
    <definedName name="NOV_Courriel">#REF!</definedName>
    <definedName name="NOV_Desvres">#REF!</definedName>
    <definedName name="NOV_Entourage">#REF!</definedName>
    <definedName name="NOV_Etaples">#REF!</definedName>
    <definedName name="NOV_F">#REF!</definedName>
    <definedName name="NOV_H">#REF!</definedName>
    <definedName name="NOV_Hesdin">#REF!</definedName>
    <definedName name="NOV_Ind">#REF!</definedName>
    <definedName name="NOV_Marquise">#REF!</definedName>
    <definedName name="NOV_Montreuil">#REF!</definedName>
    <definedName name="NOV_Outreau">#REF!</definedName>
    <definedName name="NOV_PAEJ">#REF!</definedName>
    <definedName name="NOV_Parents">#REF!</definedName>
    <definedName name="NOV_Portel">#REF!</definedName>
    <definedName name="NOV_Prof">#REF!</definedName>
    <definedName name="NOV_Tel">#REF!</definedName>
    <definedName name="OCT_15">#REF!</definedName>
    <definedName name="OCT_18">#REF!</definedName>
    <definedName name="OCT_25">#REF!</definedName>
    <definedName name="OCT_8">#REF!</definedName>
    <definedName name="OCT_9">#REF!</definedName>
    <definedName name="OCT_acceuil">#REF!</definedName>
    <definedName name="OCT_Boulogne">#REF!</definedName>
    <definedName name="OCT_Calais">#REF!</definedName>
    <definedName name="OCT_Coll">#REF!</definedName>
    <definedName name="OCT_Courriel">#REF!</definedName>
    <definedName name="OCT_Desvres">#REF!</definedName>
    <definedName name="OCT_Entourage">#REF!</definedName>
    <definedName name="OCT_Etaples">#REF!</definedName>
    <definedName name="OCT_F">#REF!</definedName>
    <definedName name="OCT_H">#REF!</definedName>
    <definedName name="OCT_Hesdin">#REF!</definedName>
    <definedName name="OCT_Ind">#REF!</definedName>
    <definedName name="OCT_Marquise">#REF!</definedName>
    <definedName name="OCT_Montreuil">#REF!</definedName>
    <definedName name="OCT_Outreau">#REF!</definedName>
    <definedName name="OCT_PAEJ">#REF!</definedName>
    <definedName name="OCT_Parents">#REF!</definedName>
    <definedName name="OCT_Portel">#REF!</definedName>
    <definedName name="OCT_Prof">#REF!</definedName>
    <definedName name="OCT_Tel">#REF!</definedName>
    <definedName name="Septbre_15">#REF!</definedName>
    <definedName name="Septbre_18">#REF!</definedName>
    <definedName name="Septbre_25">#REF!</definedName>
    <definedName name="Septbre_8">#REF!</definedName>
    <definedName name="Septbre_9">#REF!</definedName>
    <definedName name="Septbre_acceuil">#REF!</definedName>
    <definedName name="Septbre_Boulogne">#REF!</definedName>
    <definedName name="Septbre_Calais">#REF!</definedName>
    <definedName name="Septbre_Coll">#REF!</definedName>
    <definedName name="Septbre_Courriel">#REF!</definedName>
    <definedName name="Septbre_Desvres">#REF!</definedName>
    <definedName name="Septbre_Entourage">#REF!</definedName>
    <definedName name="Septbre_Etaples">#REF!</definedName>
    <definedName name="Septbre_F">#REF!</definedName>
    <definedName name="Septbre_H">#REF!</definedName>
    <definedName name="Septbre_Hesdin">#REF!</definedName>
    <definedName name="Septbre_Ind">#REF!</definedName>
    <definedName name="Septbre_Marquise">#REF!</definedName>
    <definedName name="Septbre_Montreuil">#REF!</definedName>
    <definedName name="Septbre_Outreau">#REF!</definedName>
    <definedName name="Septbre_PAEJ">#REF!</definedName>
    <definedName name="Septbre_Parents">#REF!</definedName>
    <definedName name="Septbre_Portel">#REF!</definedName>
    <definedName name="Septbre_Prof">#REF!</definedName>
    <definedName name="Septbre_TEL">#REF!</definedName>
    <definedName name="solver_eng" localSheetId="0" hidden="1">1</definedName>
    <definedName name="solver_neg" localSheetId="0" hidden="1">1</definedName>
    <definedName name="solver_num" localSheetId="0" hidden="1">0</definedName>
    <definedName name="solver_opt" localSheetId="0" hidden="1">Nouveau!$J$8</definedName>
    <definedName name="solver_typ" localSheetId="0" hidden="1">1</definedName>
    <definedName name="solver_val" localSheetId="0" hidden="1">0</definedName>
    <definedName name="solver_ver" localSheetId="0" hidden="1">3</definedName>
    <definedName name="Z_65C0662A_4FFB_4943_99CD_6F446BE97BEE_.wvu.FilterData" localSheetId="1" hidden="1">Interface!$A$2:$A$10</definedName>
    <definedName name="_xlnm.Print_Area" localSheetId="2">Janvier!$AH$3:$AR$29</definedName>
  </definedNames>
  <calcPr calcId="145621"/>
  <customWorkbookViews>
    <customWorkbookView name="Nouveau" guid="{65C0662A-4FFB-4943-99CD-6F446BE97BEE}" maximized="1" windowWidth="1362" windowHeight="553" tabRatio="836" activeSheetId="3"/>
  </customWorkbookViews>
  <fileRecoveryPr repairLoad="1"/>
</workbook>
</file>

<file path=xl/calcChain.xml><?xml version="1.0" encoding="utf-8"?>
<calcChain xmlns="http://schemas.openxmlformats.org/spreadsheetml/2006/main">
  <c r="AM13" i="26" l="1"/>
  <c r="AL13" i="26"/>
  <c r="AM13" i="25"/>
  <c r="AL13" i="25"/>
  <c r="AH5" i="26"/>
  <c r="AL5" i="25"/>
  <c r="AL5" i="26"/>
  <c r="AI28" i="1"/>
  <c r="AI26" i="1"/>
  <c r="AI24" i="1"/>
  <c r="AI22" i="1"/>
  <c r="AI20" i="1"/>
  <c r="AI18" i="1"/>
  <c r="AI16" i="1"/>
  <c r="AI14" i="1"/>
  <c r="AI12" i="1"/>
  <c r="AM5" i="1"/>
  <c r="AM28" i="25"/>
  <c r="AM26" i="25"/>
  <c r="AJ5" i="25"/>
  <c r="AI5" i="25"/>
  <c r="AH5" i="25"/>
  <c r="AM28" i="26"/>
  <c r="AM26" i="26"/>
  <c r="AJ5" i="26"/>
  <c r="AI5" i="26"/>
  <c r="AM28" i="1"/>
  <c r="AM26" i="1"/>
  <c r="AL20" i="1"/>
  <c r="AM20" i="1" s="1"/>
  <c r="AN20" i="1" s="1"/>
  <c r="AO20" i="1" s="1"/>
  <c r="AQ5" i="1"/>
  <c r="AK5" i="1"/>
  <c r="AJ5" i="1"/>
  <c r="AI5" i="1"/>
  <c r="AL13" i="1"/>
  <c r="AM13" i="1"/>
  <c r="S1" i="25"/>
  <c r="V1" i="1"/>
  <c r="AI28" i="25"/>
  <c r="AI26" i="25"/>
  <c r="AI24" i="25"/>
  <c r="AI22" i="25"/>
  <c r="AI20" i="25"/>
  <c r="AI18" i="25"/>
  <c r="AI16" i="25"/>
  <c r="AI14" i="25"/>
  <c r="AI12" i="25"/>
  <c r="AI28" i="26"/>
  <c r="AI26" i="26"/>
  <c r="AI24" i="26"/>
  <c r="AI22" i="26"/>
  <c r="AI20" i="26"/>
  <c r="AI18" i="26"/>
  <c r="AI16" i="26"/>
  <c r="AI14" i="26"/>
  <c r="AI12" i="26"/>
  <c r="AQ5" i="26"/>
  <c r="AH5" i="1"/>
  <c r="AQ5" i="25"/>
  <c r="AP5" i="25"/>
  <c r="AO5" i="25"/>
  <c r="AN5" i="25"/>
  <c r="AM5" i="25"/>
  <c r="AK5" i="25"/>
  <c r="AP20" i="25"/>
  <c r="AL20" i="25"/>
  <c r="AP5" i="26"/>
  <c r="AO5" i="26"/>
  <c r="AN5" i="26"/>
  <c r="AM5" i="26"/>
  <c r="AK5" i="26"/>
  <c r="AP20" i="26"/>
  <c r="AL20" i="26"/>
  <c r="AM20" i="26" s="1"/>
  <c r="AN20" i="26" s="1"/>
  <c r="AO20" i="26" s="1"/>
  <c r="V1" i="26"/>
  <c r="AP5" i="1"/>
  <c r="AN5" i="1"/>
  <c r="AL5" i="1"/>
  <c r="AP20" i="1"/>
  <c r="AM20" i="25"/>
  <c r="AN20" i="25" s="1"/>
  <c r="AO20" i="25" s="1"/>
  <c r="AO5" i="1"/>
</calcChain>
</file>

<file path=xl/sharedStrings.xml><?xml version="1.0" encoding="utf-8"?>
<sst xmlns="http://schemas.openxmlformats.org/spreadsheetml/2006/main" count="345" uniqueCount="100">
  <si>
    <t>Date</t>
  </si>
  <si>
    <t>Nom</t>
  </si>
  <si>
    <t xml:space="preserve"> Sexe</t>
  </si>
  <si>
    <t>Acc. Coll</t>
  </si>
  <si>
    <t>Acc. Ind</t>
  </si>
  <si>
    <t>Hors PAEJ</t>
  </si>
  <si>
    <t>Age</t>
  </si>
  <si>
    <t>Aide par Tel</t>
  </si>
  <si>
    <t>Parents</t>
  </si>
  <si>
    <t>Entourage</t>
  </si>
  <si>
    <t>Courriel</t>
  </si>
  <si>
    <t>Prof.</t>
  </si>
  <si>
    <t>Autre</t>
  </si>
  <si>
    <t>Educ</t>
  </si>
  <si>
    <t>N°</t>
  </si>
  <si>
    <t xml:space="preserve">Homme </t>
  </si>
  <si>
    <t>Femme</t>
  </si>
  <si>
    <t>Tranche d'age</t>
  </si>
  <si>
    <t>moins de 8 ans</t>
  </si>
  <si>
    <t xml:space="preserve">9-14 </t>
  </si>
  <si>
    <t>15-17</t>
  </si>
  <si>
    <t>18-25</t>
  </si>
  <si>
    <t>plus de 25 ans</t>
  </si>
  <si>
    <t>Nombre d'acceuil</t>
  </si>
  <si>
    <t>Homme</t>
  </si>
  <si>
    <t>Boulogne</t>
  </si>
  <si>
    <t>Etaples</t>
  </si>
  <si>
    <t>Montreuil</t>
  </si>
  <si>
    <t>Hesdin</t>
  </si>
  <si>
    <t>Desvres</t>
  </si>
  <si>
    <t xml:space="preserve">Marquise </t>
  </si>
  <si>
    <t>Le Portel</t>
  </si>
  <si>
    <t>Outreau</t>
  </si>
  <si>
    <t>Calais</t>
  </si>
  <si>
    <t>Lieux de permanence</t>
  </si>
  <si>
    <t xml:space="preserve">Lieux de permanence </t>
  </si>
  <si>
    <t>Nombre d'acceuil par lieu de permanence</t>
  </si>
  <si>
    <t>BOULOGNE</t>
  </si>
  <si>
    <t>CALAIS</t>
  </si>
  <si>
    <t>DESVRES</t>
  </si>
  <si>
    <t>ETAPLES</t>
  </si>
  <si>
    <t>HESDIN</t>
  </si>
  <si>
    <t>LE PORTEL</t>
  </si>
  <si>
    <t>MARQUISE</t>
  </si>
  <si>
    <t>MONTREUIL</t>
  </si>
  <si>
    <t>OUTREAU</t>
  </si>
  <si>
    <t xml:space="preserve"> </t>
  </si>
  <si>
    <t>Tranches d'âges</t>
  </si>
  <si>
    <t>Mois</t>
  </si>
  <si>
    <t>Lieux</t>
  </si>
  <si>
    <t>Educateurs</t>
  </si>
  <si>
    <t>damien</t>
  </si>
  <si>
    <t>Nom Annuaire</t>
  </si>
  <si>
    <t>Wacquinghen</t>
  </si>
  <si>
    <t>Damien</t>
  </si>
  <si>
    <t>Fanny</t>
  </si>
  <si>
    <t>Adele</t>
  </si>
  <si>
    <t>Sexe</t>
  </si>
  <si>
    <t>Rendez-vous</t>
  </si>
  <si>
    <t>Acc Familial</t>
  </si>
  <si>
    <t>Collectif</t>
  </si>
  <si>
    <t>Individuel</t>
  </si>
  <si>
    <t>Familial</t>
  </si>
  <si>
    <t>Types d'accueils</t>
  </si>
  <si>
    <t>Rendez-Vous</t>
  </si>
  <si>
    <t>Avec Rdv</t>
  </si>
  <si>
    <t>Sans Rdv</t>
  </si>
  <si>
    <t>Types Accueils</t>
  </si>
  <si>
    <t>Acc. Familial</t>
  </si>
  <si>
    <t>Nouvel Enregistrement</t>
  </si>
  <si>
    <t>Formulaire d'impression</t>
  </si>
  <si>
    <t>Formulaire de recherche</t>
  </si>
  <si>
    <t>Déverouiller/Verrouiller</t>
  </si>
  <si>
    <t>types d'accueils</t>
  </si>
  <si>
    <t>Maud</t>
  </si>
  <si>
    <t>Stagiaire 1</t>
  </si>
  <si>
    <t>Stagiaire 2</t>
  </si>
  <si>
    <t>Janvier</t>
  </si>
  <si>
    <t>Février</t>
  </si>
  <si>
    <t>Mars</t>
  </si>
  <si>
    <t>Avril</t>
  </si>
  <si>
    <t>Mai</t>
  </si>
  <si>
    <t>Juin</t>
  </si>
  <si>
    <t>Juillet</t>
  </si>
  <si>
    <t>Aout</t>
  </si>
  <si>
    <t>Septembre</t>
  </si>
  <si>
    <t>Octobre</t>
  </si>
  <si>
    <t>Novembre</t>
  </si>
  <si>
    <t>Decembre</t>
  </si>
  <si>
    <t xml:space="preserve">Base de données </t>
  </si>
  <si>
    <t>14/02/2012</t>
  </si>
  <si>
    <t>Martin</t>
  </si>
  <si>
    <t/>
  </si>
  <si>
    <t>Non</t>
  </si>
  <si>
    <t>NSP</t>
  </si>
  <si>
    <t>kk</t>
  </si>
  <si>
    <t>Oui</t>
  </si>
  <si>
    <t>gh</t>
  </si>
  <si>
    <t>lolo</t>
  </si>
  <si>
    <t>corentin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</si>
</sst>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dd/yyyy"/>
  </numFmts>
  <fonts count="22" x14ac:knownFonts="1">
    <font>
      <sz val="11"/>
      <color theme="1"/>
      <name val="Calibri"/>
      <family val="2"/>
      <scheme val="minor"/>
    </font>
    <font>
      <b/>
      <sz val="11"/>
      <color indexed="8"/>
      <name val="Calibri"/>
      <family val="2"/>
    </font>
    <font>
      <sz val="11"/>
      <name val="Calibri"/>
      <family val="2"/>
    </font>
    <font>
      <b/>
      <sz val="11"/>
      <name val="Calibri"/>
      <family val="2"/>
    </font>
    <font>
      <b/>
      <sz val="16"/>
      <name val="Calibri"/>
      <family val="2"/>
    </font>
    <font>
      <sz val="8"/>
      <name val="Calibri"/>
      <family val="2"/>
    </font>
    <font>
      <b/>
      <sz val="11"/>
      <color indexed="8"/>
      <name val="Calibri"/>
      <family val="2"/>
    </font>
    <font>
      <b/>
      <sz val="11"/>
      <color indexed="9"/>
      <name val="Calibri"/>
      <family val="2"/>
    </font>
    <font>
      <b/>
      <sz val="12"/>
      <color indexed="9"/>
      <name val="Calibri"/>
      <family val="2"/>
    </font>
    <font>
      <b/>
      <sz val="11"/>
      <color indexed="9"/>
      <name val="Calibri"/>
      <family val="2"/>
    </font>
    <font>
      <sz val="11"/>
      <name val="Calibri"/>
      <family val="2"/>
    </font>
    <font>
      <sz val="11"/>
      <color indexed="56"/>
      <name val="Calibri"/>
      <family val="2"/>
    </font>
    <font>
      <sz val="11"/>
      <color indexed="55"/>
      <name val="Calibri"/>
      <family val="2"/>
    </font>
    <font>
      <b/>
      <sz val="14"/>
      <color indexed="8"/>
      <name val="Calibri"/>
      <family val="2"/>
    </font>
    <font>
      <sz val="11"/>
      <color indexed="18"/>
      <name val="Calibri"/>
      <family val="2"/>
    </font>
    <font>
      <b/>
      <sz val="16"/>
      <color indexed="8"/>
      <name val="Calibri"/>
      <family val="2"/>
    </font>
    <font>
      <sz val="11"/>
      <color indexed="30"/>
      <name val="Calibri"/>
      <family val="2"/>
    </font>
    <font>
      <sz val="11"/>
      <color indexed="30"/>
      <name val="Calibri"/>
      <family val="2"/>
    </font>
    <font>
      <b/>
      <sz val="11"/>
      <name val="Calibri"/>
      <family val="2"/>
    </font>
    <font>
      <b/>
      <sz val="20"/>
      <color indexed="9"/>
      <name val="Calibri"/>
      <family val="2"/>
    </font>
    <font>
      <b/>
      <sz val="16"/>
      <color indexed="9"/>
      <name val="Calibri"/>
      <family val="2"/>
    </font>
    <font>
      <sz val="11"/>
      <color theme="0"/>
      <name val="Calibri"/>
      <family val="2"/>
      <scheme val="minor"/>
    </font>
  </fonts>
  <fills count="12">
    <fill>
      <patternFill patternType="none"/>
    </fill>
    <fill>
      <patternFill patternType="gray125"/>
    </fill>
    <fill>
      <patternFill patternType="solid">
        <fgColor indexed="9"/>
        <bgColor indexed="64"/>
      </patternFill>
    </fill>
    <fill>
      <patternFill patternType="solid">
        <fgColor indexed="30"/>
        <bgColor indexed="64"/>
      </patternFill>
    </fill>
    <fill>
      <patternFill patternType="solid">
        <fgColor indexed="9"/>
        <bgColor indexed="31"/>
      </patternFill>
    </fill>
    <fill>
      <patternFill patternType="solid">
        <fgColor indexed="30"/>
        <bgColor indexed="62"/>
      </patternFill>
    </fill>
    <fill>
      <patternFill patternType="solid">
        <fgColor indexed="63"/>
        <bgColor indexed="64"/>
      </patternFill>
    </fill>
    <fill>
      <patternFill patternType="solid">
        <fgColor indexed="8"/>
        <bgColor indexed="64"/>
      </patternFill>
    </fill>
    <fill>
      <patternFill patternType="solid">
        <fgColor indexed="44"/>
        <bgColor indexed="64"/>
      </patternFill>
    </fill>
    <fill>
      <patternFill patternType="solid">
        <fgColor indexed="49"/>
        <bgColor indexed="64"/>
      </patternFill>
    </fill>
    <fill>
      <patternFill patternType="solid">
        <fgColor indexed="12"/>
        <bgColor indexed="64"/>
      </patternFill>
    </fill>
    <fill>
      <patternFill patternType="solid">
        <fgColor theme="8"/>
      </patternFill>
    </fill>
  </fills>
  <borders count="28">
    <border>
      <left/>
      <right/>
      <top/>
      <bottom/>
      <diagonal/>
    </border>
    <border>
      <left/>
      <right/>
      <top/>
      <bottom style="thin">
        <color indexed="64"/>
      </bottom>
      <diagonal/>
    </border>
    <border>
      <left/>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30"/>
      </left>
      <right style="thin">
        <color indexed="30"/>
      </right>
      <top style="thin">
        <color indexed="30"/>
      </top>
      <bottom/>
      <diagonal/>
    </border>
    <border>
      <left style="thin">
        <color indexed="56"/>
      </left>
      <right style="thin">
        <color indexed="56"/>
      </right>
      <top style="thin">
        <color indexed="56"/>
      </top>
      <bottom style="thin">
        <color indexed="56"/>
      </bottom>
      <diagonal/>
    </border>
    <border>
      <left/>
      <right style="thick">
        <color indexed="9"/>
      </right>
      <top/>
      <bottom/>
      <diagonal/>
    </border>
    <border>
      <left/>
      <right/>
      <top/>
      <bottom style="thick">
        <color indexed="9"/>
      </bottom>
      <diagonal/>
    </border>
    <border>
      <left/>
      <right style="thick">
        <color indexed="9"/>
      </right>
      <top/>
      <bottom style="thick">
        <color indexed="9"/>
      </bottom>
      <diagonal/>
    </border>
    <border>
      <left/>
      <right/>
      <top style="thick">
        <color indexed="9"/>
      </top>
      <bottom/>
      <diagonal/>
    </border>
    <border>
      <left/>
      <right style="thick">
        <color indexed="9"/>
      </right>
      <top style="thick">
        <color indexed="9"/>
      </top>
      <bottom/>
      <diagonal/>
    </border>
    <border>
      <left style="thick">
        <color indexed="9"/>
      </left>
      <right/>
      <top style="thick">
        <color indexed="9"/>
      </top>
      <bottom/>
      <diagonal/>
    </border>
    <border>
      <left style="thick">
        <color indexed="9"/>
      </left>
      <right/>
      <top/>
      <bottom/>
      <diagonal/>
    </border>
    <border>
      <left style="thick">
        <color indexed="9"/>
      </left>
      <right/>
      <top/>
      <bottom style="thick">
        <color indexed="9"/>
      </bottom>
      <diagonal/>
    </border>
    <border>
      <left style="medium">
        <color indexed="22"/>
      </left>
      <right/>
      <top style="medium">
        <color indexed="22"/>
      </top>
      <bottom/>
      <diagonal/>
    </border>
    <border>
      <left/>
      <right/>
      <top style="medium">
        <color indexed="22"/>
      </top>
      <bottom/>
      <diagonal/>
    </border>
    <border>
      <left/>
      <right style="medium">
        <color indexed="22"/>
      </right>
      <top style="medium">
        <color indexed="22"/>
      </top>
      <bottom/>
      <diagonal/>
    </border>
    <border>
      <left style="medium">
        <color indexed="22"/>
      </left>
      <right/>
      <top/>
      <bottom style="medium">
        <color indexed="22"/>
      </bottom>
      <diagonal/>
    </border>
    <border>
      <left/>
      <right/>
      <top/>
      <bottom style="medium">
        <color indexed="22"/>
      </bottom>
      <diagonal/>
    </border>
    <border>
      <left/>
      <right style="medium">
        <color indexed="22"/>
      </right>
      <top/>
      <bottom style="medium">
        <color indexed="22"/>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s>
  <cellStyleXfs count="2">
    <xf numFmtId="0" fontId="0" fillId="0" borderId="0"/>
    <xf numFmtId="0" fontId="21" fillId="11" borderId="0" applyNumberFormat="0" applyBorder="0" applyAlignment="0" applyProtection="0"/>
  </cellStyleXfs>
  <cellXfs count="119">
    <xf numFmtId="0" fontId="0" fillId="0" borderId="0" xfId="0"/>
    <xf numFmtId="0" fontId="2" fillId="2" borderId="0" xfId="0" applyFont="1" applyFill="1" applyBorder="1"/>
    <xf numFmtId="14" fontId="4" fillId="2" borderId="0" xfId="0" applyNumberFormat="1" applyFont="1" applyFill="1" applyBorder="1" applyAlignment="1">
      <alignment horizontal="center" vertical="center"/>
    </xf>
    <xf numFmtId="14" fontId="4" fillId="2" borderId="0" xfId="0" applyNumberFormat="1" applyFont="1" applyFill="1" applyBorder="1" applyAlignment="1">
      <alignment vertical="center"/>
    </xf>
    <xf numFmtId="0" fontId="7" fillId="3" borderId="0" xfId="0" applyFont="1" applyFill="1" applyBorder="1" applyAlignment="1" applyProtection="1">
      <alignment horizontal="center" vertical="center"/>
    </xf>
    <xf numFmtId="0" fontId="9" fillId="3" borderId="0" xfId="0" applyFont="1" applyFill="1" applyBorder="1" applyAlignment="1" applyProtection="1">
      <alignment horizontal="center" vertical="center"/>
    </xf>
    <xf numFmtId="22" fontId="0" fillId="0" borderId="0" xfId="0" applyNumberFormat="1"/>
    <xf numFmtId="14" fontId="0" fillId="0" borderId="0" xfId="0" applyNumberFormat="1"/>
    <xf numFmtId="0" fontId="7" fillId="3" borderId="1" xfId="0" applyFont="1" applyFill="1" applyBorder="1" applyAlignment="1" applyProtection="1">
      <alignment horizontal="center" vertical="center"/>
      <protection hidden="1"/>
    </xf>
    <xf numFmtId="0" fontId="9" fillId="3" borderId="1" xfId="0" applyFont="1" applyFill="1" applyBorder="1" applyAlignment="1" applyProtection="1">
      <alignment horizontal="center" vertical="center"/>
      <protection hidden="1"/>
    </xf>
    <xf numFmtId="0" fontId="2" fillId="2" borderId="0" xfId="0" applyFont="1" applyFill="1" applyBorder="1" applyProtection="1">
      <protection hidden="1"/>
    </xf>
    <xf numFmtId="14" fontId="4" fillId="2" borderId="0" xfId="0" applyNumberFormat="1" applyFont="1" applyFill="1" applyBorder="1" applyAlignment="1" applyProtection="1">
      <alignment horizontal="center" vertical="center"/>
      <protection hidden="1"/>
    </xf>
    <xf numFmtId="17" fontId="2" fillId="2" borderId="0" xfId="0" applyNumberFormat="1" applyFont="1" applyFill="1" applyBorder="1" applyProtection="1">
      <protection hidden="1"/>
    </xf>
    <xf numFmtId="0" fontId="2" fillId="2" borderId="0" xfId="0" applyFont="1" applyFill="1" applyBorder="1" applyAlignment="1" applyProtection="1">
      <protection hidden="1"/>
    </xf>
    <xf numFmtId="0" fontId="0" fillId="0" borderId="0" xfId="0" applyProtection="1">
      <protection hidden="1"/>
    </xf>
    <xf numFmtId="0" fontId="0" fillId="0" borderId="0" xfId="0" applyNumberFormat="1" applyProtection="1">
      <protection hidden="1"/>
    </xf>
    <xf numFmtId="0" fontId="0" fillId="0" borderId="0" xfId="0" applyAlignment="1" applyProtection="1">
      <alignment horizontal="left"/>
      <protection hidden="1"/>
    </xf>
    <xf numFmtId="14" fontId="4" fillId="2" borderId="0" xfId="0" applyNumberFormat="1" applyFont="1" applyFill="1" applyBorder="1" applyAlignment="1" applyProtection="1">
      <alignment vertical="center"/>
      <protection hidden="1"/>
    </xf>
    <xf numFmtId="0" fontId="13" fillId="0" borderId="0" xfId="0" applyFont="1"/>
    <xf numFmtId="14" fontId="2" fillId="2" borderId="0" xfId="0" applyNumberFormat="1" applyFont="1" applyFill="1" applyBorder="1" applyAlignment="1" applyProtection="1">
      <alignment horizontal="center" vertical="center"/>
      <protection hidden="1"/>
    </xf>
    <xf numFmtId="14" fontId="4" fillId="2" borderId="2" xfId="0" applyNumberFormat="1" applyFont="1" applyFill="1" applyBorder="1" applyAlignment="1" applyProtection="1">
      <alignment horizontal="center" vertical="center"/>
      <protection hidden="1"/>
    </xf>
    <xf numFmtId="14" fontId="4" fillId="2" borderId="3" xfId="0" applyNumberFormat="1" applyFont="1" applyFill="1" applyBorder="1" applyAlignment="1" applyProtection="1">
      <alignment vertical="center"/>
      <protection hidden="1"/>
    </xf>
    <xf numFmtId="14" fontId="4" fillId="2" borderId="4" xfId="0" applyNumberFormat="1" applyFont="1" applyFill="1" applyBorder="1" applyAlignment="1" applyProtection="1">
      <alignment vertical="center"/>
      <protection hidden="1"/>
    </xf>
    <xf numFmtId="0" fontId="7" fillId="3" borderId="5" xfId="0" applyFont="1" applyFill="1" applyBorder="1" applyAlignment="1">
      <alignment horizontal="center" vertical="center"/>
    </xf>
    <xf numFmtId="0" fontId="3" fillId="2" borderId="0" xfId="0" applyFont="1" applyFill="1" applyBorder="1" applyAlignment="1" applyProtection="1">
      <alignment horizontal="center" vertical="center"/>
      <protection hidden="1"/>
    </xf>
    <xf numFmtId="0" fontId="0" fillId="0" borderId="0" xfId="0" applyAlignment="1">
      <alignment horizontal="center" vertical="center"/>
    </xf>
    <xf numFmtId="164" fontId="9" fillId="3" borderId="1" xfId="0" applyNumberFormat="1" applyFont="1" applyFill="1" applyBorder="1" applyAlignment="1" applyProtection="1">
      <alignment horizontal="center" vertical="center"/>
      <protection hidden="1"/>
    </xf>
    <xf numFmtId="164" fontId="3" fillId="2" borderId="0" xfId="0" applyNumberFormat="1" applyFont="1" applyFill="1" applyBorder="1" applyAlignment="1" applyProtection="1">
      <alignment horizontal="center" vertical="center"/>
      <protection hidden="1"/>
    </xf>
    <xf numFmtId="164" fontId="9" fillId="3" borderId="0" xfId="0" applyNumberFormat="1" applyFont="1" applyFill="1" applyBorder="1" applyAlignment="1" applyProtection="1">
      <alignment horizontal="center" vertical="center"/>
    </xf>
    <xf numFmtId="0" fontId="3" fillId="2" borderId="0" xfId="0" applyFont="1" applyFill="1" applyBorder="1" applyAlignment="1">
      <alignment horizontal="center" vertical="center"/>
    </xf>
    <xf numFmtId="164" fontId="3" fillId="2" borderId="0" xfId="0" applyNumberFormat="1" applyFont="1" applyFill="1" applyBorder="1" applyAlignment="1">
      <alignment horizontal="center" vertical="center"/>
    </xf>
    <xf numFmtId="0" fontId="0" fillId="4" borderId="6" xfId="0" applyFont="1" applyFill="1" applyBorder="1"/>
    <xf numFmtId="0" fontId="0" fillId="2" borderId="6" xfId="0" applyFont="1" applyFill="1" applyBorder="1"/>
    <xf numFmtId="0" fontId="18" fillId="5" borderId="6" xfId="0" applyFont="1" applyFill="1" applyBorder="1" applyAlignment="1">
      <alignment horizontal="center" vertical="center"/>
    </xf>
    <xf numFmtId="0" fontId="15" fillId="6" borderId="0" xfId="1" applyFont="1" applyFill="1" applyBorder="1" applyAlignment="1" applyProtection="1">
      <alignment vertical="center"/>
      <protection hidden="1"/>
    </xf>
    <xf numFmtId="0" fontId="21" fillId="6" borderId="0" xfId="1" applyFill="1" applyProtection="1">
      <protection hidden="1"/>
    </xf>
    <xf numFmtId="0" fontId="16" fillId="6" borderId="0" xfId="1" applyFont="1" applyFill="1" applyBorder="1" applyAlignment="1" applyProtection="1">
      <protection hidden="1"/>
    </xf>
    <xf numFmtId="0" fontId="14" fillId="6" borderId="0" xfId="1" applyFont="1" applyFill="1" applyProtection="1">
      <protection hidden="1"/>
    </xf>
    <xf numFmtId="0" fontId="12" fillId="6" borderId="0" xfId="1" applyFont="1" applyFill="1" applyProtection="1">
      <protection hidden="1"/>
    </xf>
    <xf numFmtId="0" fontId="21" fillId="6" borderId="7" xfId="1" applyFill="1" applyBorder="1" applyProtection="1">
      <protection hidden="1"/>
    </xf>
    <xf numFmtId="0" fontId="0" fillId="6" borderId="0" xfId="0" applyFill="1" applyProtection="1">
      <protection hidden="1"/>
    </xf>
    <xf numFmtId="0" fontId="0" fillId="6" borderId="7" xfId="0" applyFill="1" applyBorder="1" applyProtection="1">
      <protection hidden="1"/>
    </xf>
    <xf numFmtId="0" fontId="17" fillId="6" borderId="0" xfId="1" applyFont="1" applyFill="1" applyBorder="1" applyProtection="1">
      <protection hidden="1"/>
    </xf>
    <xf numFmtId="0" fontId="21" fillId="6" borderId="0" xfId="1" applyFill="1" applyAlignment="1" applyProtection="1">
      <protection hidden="1"/>
    </xf>
    <xf numFmtId="0" fontId="10" fillId="6" borderId="0" xfId="1" applyFont="1" applyFill="1" applyAlignment="1" applyProtection="1">
      <protection hidden="1"/>
    </xf>
    <xf numFmtId="0" fontId="21" fillId="6" borderId="0" xfId="1" applyFill="1" applyAlignment="1" applyProtection="1">
      <alignment horizontal="center"/>
      <protection hidden="1"/>
    </xf>
    <xf numFmtId="0" fontId="11" fillId="6" borderId="0" xfId="1" applyFont="1" applyFill="1" applyProtection="1">
      <protection hidden="1"/>
    </xf>
    <xf numFmtId="0" fontId="21" fillId="6" borderId="0" xfId="1" applyFill="1" applyBorder="1" applyProtection="1">
      <protection hidden="1"/>
    </xf>
    <xf numFmtId="0" fontId="21" fillId="6" borderId="0" xfId="1" applyFill="1" applyBorder="1" applyAlignment="1" applyProtection="1">
      <protection hidden="1"/>
    </xf>
    <xf numFmtId="0" fontId="11" fillId="6" borderId="0" xfId="0" applyFont="1" applyFill="1" applyProtection="1">
      <protection hidden="1"/>
    </xf>
    <xf numFmtId="0" fontId="1" fillId="6" borderId="0" xfId="0" applyFont="1" applyFill="1" applyAlignment="1" applyProtection="1">
      <alignment horizontal="center" vertical="center"/>
      <protection hidden="1"/>
    </xf>
    <xf numFmtId="0" fontId="0" fillId="6" borderId="0" xfId="0" applyFill="1" applyBorder="1" applyProtection="1">
      <protection hidden="1"/>
    </xf>
    <xf numFmtId="0" fontId="0" fillId="6" borderId="0" xfId="0" applyFill="1" applyBorder="1" applyAlignment="1" applyProtection="1">
      <protection hidden="1"/>
    </xf>
    <xf numFmtId="0" fontId="0" fillId="6" borderId="8" xfId="0" applyFill="1" applyBorder="1" applyProtection="1">
      <protection hidden="1"/>
    </xf>
    <xf numFmtId="0" fontId="0" fillId="6" borderId="8" xfId="0" applyFill="1" applyBorder="1" applyAlignment="1" applyProtection="1">
      <protection hidden="1"/>
    </xf>
    <xf numFmtId="0" fontId="0" fillId="6" borderId="9" xfId="0" applyFill="1" applyBorder="1" applyProtection="1">
      <protection hidden="1"/>
    </xf>
    <xf numFmtId="0" fontId="0" fillId="6" borderId="10" xfId="0" applyFill="1" applyBorder="1" applyProtection="1">
      <protection hidden="1"/>
    </xf>
    <xf numFmtId="0" fontId="0" fillId="6" borderId="11" xfId="0" applyFill="1" applyBorder="1" applyProtection="1">
      <protection hidden="1"/>
    </xf>
    <xf numFmtId="0" fontId="0" fillId="6" borderId="12" xfId="0" applyFill="1" applyBorder="1" applyProtection="1">
      <protection hidden="1"/>
    </xf>
    <xf numFmtId="0" fontId="0" fillId="6" borderId="13" xfId="0" applyFill="1" applyBorder="1" applyProtection="1">
      <protection hidden="1"/>
    </xf>
    <xf numFmtId="0" fontId="0" fillId="6" borderId="14" xfId="0" applyFill="1" applyBorder="1" applyProtection="1">
      <protection hidden="1"/>
    </xf>
    <xf numFmtId="0" fontId="3" fillId="10" borderId="21" xfId="0" applyFont="1" applyFill="1" applyBorder="1" applyAlignment="1" applyProtection="1">
      <alignment horizontal="center" vertical="center"/>
      <protection hidden="1"/>
    </xf>
    <xf numFmtId="164" fontId="3" fillId="10" borderId="21" xfId="0" applyNumberFormat="1" applyFont="1" applyFill="1" applyBorder="1" applyAlignment="1" applyProtection="1">
      <alignment horizontal="center" vertical="center"/>
      <protection hidden="1"/>
    </xf>
    <xf numFmtId="0" fontId="19" fillId="7" borderId="12" xfId="1" applyFont="1" applyFill="1" applyBorder="1" applyAlignment="1" applyProtection="1">
      <alignment horizontal="center" vertical="center"/>
      <protection hidden="1"/>
    </xf>
    <xf numFmtId="0" fontId="19" fillId="7" borderId="10" xfId="1" applyFont="1" applyFill="1" applyBorder="1" applyAlignment="1" applyProtection="1">
      <alignment horizontal="center" vertical="center"/>
      <protection hidden="1"/>
    </xf>
    <xf numFmtId="0" fontId="19" fillId="7" borderId="11" xfId="1" applyFont="1" applyFill="1" applyBorder="1" applyAlignment="1" applyProtection="1">
      <alignment horizontal="center" vertical="center"/>
      <protection hidden="1"/>
    </xf>
    <xf numFmtId="0" fontId="19" fillId="7" borderId="13" xfId="1" applyFont="1" applyFill="1" applyBorder="1" applyAlignment="1" applyProtection="1">
      <alignment horizontal="center" vertical="center"/>
      <protection hidden="1"/>
    </xf>
    <xf numFmtId="0" fontId="19" fillId="7" borderId="0" xfId="1" applyFont="1" applyFill="1" applyBorder="1" applyAlignment="1" applyProtection="1">
      <alignment horizontal="center" vertical="center"/>
      <protection hidden="1"/>
    </xf>
    <xf numFmtId="0" fontId="19" fillId="7" borderId="7" xfId="1" applyFont="1" applyFill="1" applyBorder="1" applyAlignment="1" applyProtection="1">
      <alignment horizontal="center" vertical="center"/>
      <protection hidden="1"/>
    </xf>
    <xf numFmtId="0" fontId="19" fillId="7" borderId="14" xfId="1" applyFont="1" applyFill="1" applyBorder="1" applyAlignment="1" applyProtection="1">
      <alignment horizontal="center" vertical="center"/>
      <protection hidden="1"/>
    </xf>
    <xf numFmtId="0" fontId="19" fillId="7" borderId="8" xfId="1" applyFont="1" applyFill="1" applyBorder="1" applyAlignment="1" applyProtection="1">
      <alignment horizontal="center" vertical="center"/>
      <protection hidden="1"/>
    </xf>
    <xf numFmtId="0" fontId="19" fillId="7" borderId="9" xfId="1" applyFont="1" applyFill="1" applyBorder="1" applyAlignment="1" applyProtection="1">
      <alignment horizontal="center" vertical="center"/>
      <protection hidden="1"/>
    </xf>
    <xf numFmtId="0" fontId="20" fillId="7" borderId="15" xfId="1" applyFont="1" applyFill="1" applyBorder="1" applyAlignment="1" applyProtection="1">
      <alignment horizontal="center" vertical="center"/>
      <protection hidden="1"/>
    </xf>
    <xf numFmtId="0" fontId="20" fillId="7" borderId="16" xfId="1" applyFont="1" applyFill="1" applyBorder="1" applyAlignment="1" applyProtection="1">
      <alignment horizontal="center" vertical="center"/>
      <protection hidden="1"/>
    </xf>
    <xf numFmtId="0" fontId="20" fillId="7" borderId="17" xfId="1" applyFont="1" applyFill="1" applyBorder="1" applyAlignment="1" applyProtection="1">
      <alignment horizontal="center" vertical="center"/>
      <protection hidden="1"/>
    </xf>
    <xf numFmtId="0" fontId="20" fillId="7" borderId="18" xfId="1" applyFont="1" applyFill="1" applyBorder="1" applyAlignment="1" applyProtection="1">
      <alignment horizontal="center" vertical="center"/>
      <protection hidden="1"/>
    </xf>
    <xf numFmtId="0" fontId="20" fillId="7" borderId="19" xfId="1" applyFont="1" applyFill="1" applyBorder="1" applyAlignment="1" applyProtection="1">
      <alignment horizontal="center" vertical="center"/>
      <protection hidden="1"/>
    </xf>
    <xf numFmtId="0" fontId="20" fillId="7" borderId="20" xfId="1" applyFont="1" applyFill="1" applyBorder="1" applyAlignment="1" applyProtection="1">
      <alignment horizontal="center" vertical="center"/>
      <protection hidden="1"/>
    </xf>
    <xf numFmtId="0" fontId="20" fillId="7" borderId="15" xfId="0" applyFont="1" applyFill="1" applyBorder="1" applyAlignment="1" applyProtection="1">
      <alignment horizontal="center" vertical="center"/>
      <protection hidden="1"/>
    </xf>
    <xf numFmtId="0" fontId="20" fillId="7" borderId="16" xfId="0" applyFont="1" applyFill="1" applyBorder="1" applyAlignment="1" applyProtection="1">
      <alignment horizontal="center" vertical="center"/>
      <protection hidden="1"/>
    </xf>
    <xf numFmtId="0" fontId="20" fillId="7" borderId="17" xfId="0" applyFont="1" applyFill="1" applyBorder="1" applyAlignment="1" applyProtection="1">
      <alignment horizontal="center" vertical="center"/>
      <protection hidden="1"/>
    </xf>
    <xf numFmtId="0" fontId="20" fillId="7" borderId="18" xfId="0" applyFont="1" applyFill="1" applyBorder="1" applyAlignment="1" applyProtection="1">
      <alignment horizontal="center" vertical="center"/>
      <protection hidden="1"/>
    </xf>
    <xf numFmtId="0" fontId="20" fillId="7" borderId="19" xfId="0" applyFont="1" applyFill="1" applyBorder="1" applyAlignment="1" applyProtection="1">
      <alignment horizontal="center" vertical="center"/>
      <protection hidden="1"/>
    </xf>
    <xf numFmtId="0" fontId="20" fillId="7" borderId="20" xfId="0" applyFont="1" applyFill="1" applyBorder="1" applyAlignment="1" applyProtection="1">
      <alignment horizontal="center" vertical="center"/>
      <protection hidden="1"/>
    </xf>
    <xf numFmtId="0" fontId="20" fillId="7" borderId="12" xfId="0" applyFont="1" applyFill="1" applyBorder="1" applyAlignment="1" applyProtection="1">
      <alignment horizontal="center" vertical="center"/>
      <protection hidden="1"/>
    </xf>
    <xf numFmtId="0" fontId="20" fillId="7" borderId="10" xfId="0" applyFont="1" applyFill="1" applyBorder="1" applyAlignment="1" applyProtection="1">
      <alignment horizontal="center" vertical="center"/>
      <protection hidden="1"/>
    </xf>
    <xf numFmtId="0" fontId="20" fillId="7" borderId="11" xfId="0" applyFont="1" applyFill="1" applyBorder="1" applyAlignment="1" applyProtection="1">
      <alignment horizontal="center" vertical="center"/>
      <protection hidden="1"/>
    </xf>
    <xf numFmtId="0" fontId="20" fillId="7" borderId="14" xfId="0" applyFont="1" applyFill="1" applyBorder="1" applyAlignment="1" applyProtection="1">
      <alignment horizontal="center" vertical="center"/>
      <protection hidden="1"/>
    </xf>
    <xf numFmtId="0" fontId="20" fillId="7" borderId="8" xfId="0" applyFont="1" applyFill="1" applyBorder="1" applyAlignment="1" applyProtection="1">
      <alignment horizontal="center" vertical="center"/>
      <protection hidden="1"/>
    </xf>
    <xf numFmtId="0" fontId="20" fillId="7" borderId="9" xfId="0" applyFont="1" applyFill="1" applyBorder="1" applyAlignment="1" applyProtection="1">
      <alignment horizontal="center" vertical="center"/>
      <protection hidden="1"/>
    </xf>
    <xf numFmtId="0" fontId="0" fillId="0" borderId="0" xfId="0" applyAlignment="1">
      <alignment horizontal="center"/>
    </xf>
    <xf numFmtId="0" fontId="3" fillId="8" borderId="21" xfId="0" applyFont="1" applyFill="1" applyBorder="1" applyAlignment="1" applyProtection="1">
      <alignment horizontal="center" vertical="center"/>
      <protection hidden="1"/>
    </xf>
    <xf numFmtId="0" fontId="9" fillId="3" borderId="21" xfId="0" applyFont="1" applyFill="1" applyBorder="1" applyAlignment="1" applyProtection="1">
      <alignment horizontal="center" vertical="center"/>
      <protection hidden="1"/>
    </xf>
    <xf numFmtId="0" fontId="6" fillId="8" borderId="21" xfId="0" applyFont="1" applyFill="1" applyBorder="1" applyAlignment="1" applyProtection="1">
      <alignment horizontal="center" vertical="center"/>
      <protection hidden="1"/>
    </xf>
    <xf numFmtId="14" fontId="3" fillId="2" borderId="0" xfId="0" applyNumberFormat="1" applyFont="1" applyFill="1" applyBorder="1" applyAlignment="1" applyProtection="1">
      <alignment horizontal="center" vertical="center"/>
      <protection hidden="1"/>
    </xf>
    <xf numFmtId="0" fontId="4" fillId="2" borderId="0" xfId="0" applyNumberFormat="1" applyFont="1" applyFill="1" applyBorder="1" applyAlignment="1" applyProtection="1">
      <alignment horizontal="center" vertical="center"/>
      <protection hidden="1"/>
    </xf>
    <xf numFmtId="0" fontId="7" fillId="3" borderId="22" xfId="0" applyFont="1" applyFill="1" applyBorder="1" applyAlignment="1" applyProtection="1">
      <alignment horizontal="center" vertical="center"/>
      <protection hidden="1"/>
    </xf>
    <xf numFmtId="0" fontId="7" fillId="3" borderId="23" xfId="0" applyFont="1" applyFill="1" applyBorder="1" applyAlignment="1" applyProtection="1">
      <alignment horizontal="center" vertical="center"/>
      <protection hidden="1"/>
    </xf>
    <xf numFmtId="0" fontId="7" fillId="3" borderId="21" xfId="0" applyFont="1" applyFill="1" applyBorder="1" applyAlignment="1" applyProtection="1">
      <alignment horizontal="center" vertical="center"/>
      <protection hidden="1"/>
    </xf>
    <xf numFmtId="0" fontId="7" fillId="3" borderId="24" xfId="0" applyFont="1" applyFill="1" applyBorder="1" applyAlignment="1" applyProtection="1">
      <alignment horizontal="center" vertical="center"/>
      <protection hidden="1"/>
    </xf>
    <xf numFmtId="0" fontId="7" fillId="3" borderId="25" xfId="0" applyFont="1" applyFill="1" applyBorder="1" applyAlignment="1" applyProtection="1">
      <alignment horizontal="center" vertical="center"/>
      <protection hidden="1"/>
    </xf>
    <xf numFmtId="0" fontId="7" fillId="3" borderId="26" xfId="0" applyFont="1" applyFill="1" applyBorder="1" applyAlignment="1" applyProtection="1">
      <alignment horizontal="center" vertical="center"/>
      <protection hidden="1"/>
    </xf>
    <xf numFmtId="0" fontId="7" fillId="3" borderId="27" xfId="0" applyFont="1" applyFill="1" applyBorder="1" applyAlignment="1" applyProtection="1">
      <alignment horizontal="center" vertical="center"/>
      <protection hidden="1"/>
    </xf>
    <xf numFmtId="0" fontId="8" fillId="3" borderId="21" xfId="0" applyFont="1" applyFill="1" applyBorder="1" applyAlignment="1" applyProtection="1">
      <alignment horizontal="center" vertical="center"/>
      <protection hidden="1"/>
    </xf>
    <xf numFmtId="0" fontId="3" fillId="9" borderId="21" xfId="0" applyFont="1" applyFill="1" applyBorder="1" applyAlignment="1" applyProtection="1">
      <alignment horizontal="center" vertical="center"/>
      <protection hidden="1"/>
    </xf>
    <xf numFmtId="0" fontId="18" fillId="9" borderId="21" xfId="0" applyFont="1" applyFill="1" applyBorder="1" applyAlignment="1" applyProtection="1">
      <alignment horizontal="center" vertical="center"/>
      <protection hidden="1"/>
    </xf>
    <xf numFmtId="0" fontId="3" fillId="8" borderId="22" xfId="0" applyFont="1" applyFill="1" applyBorder="1" applyAlignment="1" applyProtection="1">
      <alignment horizontal="center" vertical="center"/>
      <protection hidden="1"/>
    </xf>
    <xf numFmtId="0" fontId="3" fillId="8" borderId="24" xfId="0" applyFont="1" applyFill="1" applyBorder="1" applyAlignment="1" applyProtection="1">
      <alignment horizontal="center" vertical="center"/>
      <protection hidden="1"/>
    </xf>
    <xf numFmtId="0" fontId="3" fillId="8" borderId="26" xfId="0" applyFont="1" applyFill="1" applyBorder="1" applyAlignment="1" applyProtection="1">
      <alignment horizontal="center" vertical="center"/>
      <protection hidden="1"/>
    </xf>
    <xf numFmtId="0" fontId="3" fillId="8" borderId="27" xfId="0" applyFont="1" applyFill="1" applyBorder="1" applyAlignment="1" applyProtection="1">
      <alignment horizontal="center" vertical="center"/>
      <protection hidden="1"/>
    </xf>
    <xf numFmtId="0" fontId="7" fillId="3" borderId="21" xfId="0" applyFont="1" applyFill="1" applyBorder="1" applyAlignment="1">
      <alignment horizontal="center" vertical="center"/>
    </xf>
    <xf numFmtId="0" fontId="9" fillId="3" borderId="21" xfId="0" applyFont="1" applyFill="1" applyBorder="1" applyAlignment="1">
      <alignment horizontal="center" vertical="center"/>
    </xf>
    <xf numFmtId="0" fontId="3" fillId="8" borderId="21" xfId="0" applyFont="1" applyFill="1" applyBorder="1" applyAlignment="1">
      <alignment horizontal="center" vertical="center"/>
    </xf>
    <xf numFmtId="0" fontId="6" fillId="8" borderId="21" xfId="0" applyFont="1" applyFill="1" applyBorder="1" applyAlignment="1">
      <alignment horizontal="center" vertical="center"/>
    </xf>
    <xf numFmtId="0" fontId="8" fillId="3" borderId="21" xfId="0" applyFont="1" applyFill="1" applyBorder="1" applyAlignment="1">
      <alignment horizontal="center" vertical="center"/>
    </xf>
    <xf numFmtId="0" fontId="3" fillId="9" borderId="21" xfId="0" applyFont="1" applyFill="1" applyBorder="1" applyAlignment="1">
      <alignment horizontal="center" vertical="center"/>
    </xf>
    <xf numFmtId="0" fontId="0" fillId="10" borderId="21" xfId="0" applyFill="1" applyBorder="1"/>
    <xf numFmtId="164" fontId="2" fillId="10" borderId="21" xfId="0" applyNumberFormat="1" applyFont="1" applyFill="1" applyBorder="1" applyAlignment="1" applyProtection="1">
      <alignment vertical="center"/>
      <protection hidden="1"/>
    </xf>
    <xf numFmtId="0" fontId="2" fillId="10" borderId="21" xfId="0" applyFont="1" applyFill="1" applyBorder="1" applyAlignment="1" applyProtection="1">
      <alignment vertical="center"/>
      <protection hidden="1"/>
    </xf>
  </cellXfs>
  <cellStyles count="2">
    <cellStyle name="Accent5" xfId="1" builtinId="45"/>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3.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5.xml.rels><?xml version="1.0" encoding="UTF-8" standalone="yes"?>
<Relationships xmlns="http://schemas.openxmlformats.org/package/2006/relationships"><Relationship Id="rId1" Type="http://schemas.openxmlformats.org/officeDocument/2006/relationships/chartUserShapes" Target="../drawings/drawing6.xml"/></Relationships>
</file>

<file path=xl/charts/_rels/chart6.xml.rels><?xml version="1.0" encoding="UTF-8" standalone="yes"?>
<Relationships xmlns="http://schemas.openxmlformats.org/package/2006/relationships"><Relationship Id="rId1" Type="http://schemas.openxmlformats.org/officeDocument/2006/relationships/chartUserShapes" Target="../drawings/drawing7.xml"/></Relationships>
</file>

<file path=xl/charts/_rels/chart7.xml.rels><?xml version="1.0" encoding="UTF-8" standalone="yes"?>
<Relationships xmlns="http://schemas.openxmlformats.org/package/2006/relationships"><Relationship Id="rId2" Type="http://schemas.openxmlformats.org/officeDocument/2006/relationships/chartUserShapes" Target="../drawings/drawing8.xml"/><Relationship Id="rId1" Type="http://schemas.openxmlformats.org/officeDocument/2006/relationships/themeOverride" Target="../theme/themeOverride1.xml"/></Relationships>
</file>

<file path=xl/charts/_rels/chart8.xml.rels><?xml version="1.0" encoding="UTF-8" standalone="yes"?>
<Relationships xmlns="http://schemas.openxmlformats.org/package/2006/relationships"><Relationship Id="rId2" Type="http://schemas.openxmlformats.org/officeDocument/2006/relationships/chartUserShapes" Target="../drawings/drawing9.xml"/><Relationship Id="rId1" Type="http://schemas.openxmlformats.org/officeDocument/2006/relationships/themeOverride" Target="../theme/themeOverride2.xml"/></Relationships>
</file>

<file path=xl/charts/_rels/chart9.xml.rels><?xml version="1.0" encoding="UTF-8" standalone="yes"?>
<Relationships xmlns="http://schemas.openxmlformats.org/package/2006/relationships"><Relationship Id="rId2" Type="http://schemas.openxmlformats.org/officeDocument/2006/relationships/chartUserShapes" Target="../drawings/drawing11.xml"/><Relationship Id="rId1" Type="http://schemas.openxmlformats.org/officeDocument/2006/relationships/themeOverride" Target="../theme/themeOverride3.xml"/></Relationships>
</file>

<file path=xl/charts/_rels/chart10.xml.rels><?xml version="1.0" encoding="UTF-8" standalone="yes"?>
<Relationships xmlns="http://schemas.openxmlformats.org/package/2006/relationships"><Relationship Id="rId2" Type="http://schemas.openxmlformats.org/officeDocument/2006/relationships/chartUserShapes" Target="../drawings/drawing12.xml"/><Relationship Id="rId1" Type="http://schemas.openxmlformats.org/officeDocument/2006/relationships/themeOverride" Target="../theme/themeOverride4.xml"/></Relationships>
</file>

<file path=xl/charts/_rels/chart11.xml.rels><?xml version="1.0" encoding="UTF-8" standalone="yes"?>
<Relationships xmlns="http://schemas.openxmlformats.org/package/2006/relationships"><Relationship Id="rId2" Type="http://schemas.openxmlformats.org/officeDocument/2006/relationships/chartUserShapes" Target="../drawings/drawing13.xml"/><Relationship Id="rId1" Type="http://schemas.openxmlformats.org/officeDocument/2006/relationships/themeOverride" Target="../theme/themeOverride5.xml"/></Relationships>
</file>

<file path=xl/charts/_rels/chart12.xml.rels><?xml version="1.0" encoding="UTF-8" standalone="yes"?>
<Relationships xmlns="http://schemas.openxmlformats.org/package/2006/relationships"><Relationship Id="rId2" Type="http://schemas.openxmlformats.org/officeDocument/2006/relationships/chartUserShapes" Target="../drawings/drawing14.xml"/><Relationship Id="rId1" Type="http://schemas.openxmlformats.org/officeDocument/2006/relationships/themeOverride" Target="../theme/themeOverride6.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a:t>Fréquentation</a:t>
            </a:r>
            <a:r>
              <a:rPr lang="fr-FR" baseline="0"/>
              <a:t> Homme Femme</a:t>
            </a:r>
          </a:p>
          <a:p>
            <a:pPr>
              <a:defRPr/>
            </a:pPr>
            <a:r>
              <a:rPr lang="fr-FR" baseline="0"/>
              <a:t>Janvier</a:t>
            </a:r>
          </a:p>
        </c:rich>
      </c:tx>
      <c:overlay val="0"/>
      <c:spPr>
        <a:noFill/>
        <a:ln w="25400">
          <a:noFill/>
        </a:ln>
      </c:spPr>
    </c:title>
    <c:autoTitleDeleted val="0"/>
    <c:view3D>
      <c:rotX val="30"/>
      <c:rotY val="0"/>
      <c:rAngAx val="0"/>
      <c:perspective val="30"/>
    </c:view3D>
    <c:floor>
      <c:thickness val="0"/>
    </c:floor>
    <c:sideWall>
      <c:thickness val="0"/>
    </c:sideWall>
    <c:backWall>
      <c:thickness val="0"/>
    </c:backWall>
    <c:plotArea>
      <c:layout/>
      <c:pie3DChart>
        <c:varyColors val="1"/>
        <c:ser>
          <c:idx val="0"/>
          <c:order val="0"/>
          <c:dLbls>
            <c:spPr>
              <a:noFill/>
              <a:ln w="25400">
                <a:noFill/>
              </a:ln>
            </c:spPr>
            <c:showLegendKey val="0"/>
            <c:showVal val="0"/>
            <c:showCatName val="0"/>
            <c:showSerName val="0"/>
            <c:showPercent val="1"/>
            <c:showBubbleSize val="0"/>
            <c:showLeaderLines val="1"/>
          </c:dLbls>
          <c:cat>
            <c:strRef>
              <c:f>Janvier!$AL$11:$AM$11</c:f>
              <c:strCache>
                <c:ptCount val="2"/>
                <c:pt idx="0">
                  <c:v>Femme</c:v>
                </c:pt>
                <c:pt idx="1">
                  <c:v>Homme</c:v>
                </c:pt>
              </c:strCache>
            </c:strRef>
          </c:cat>
          <c:val>
            <c:numRef>
              <c:f>Janvier!$AL$13:$AM$13</c:f>
              <c:numCache>
                <c:formatCode>General</c:formatCode>
                <c:ptCount val="2"/>
                <c:pt idx="0">
                  <c:v>0</c:v>
                </c:pt>
                <c:pt idx="1">
                  <c:v>5</c:v>
                </c:pt>
              </c:numCache>
            </c:numRef>
          </c:val>
        </c:ser>
        <c:dLbls>
          <c:showLegendKey val="0"/>
          <c:showVal val="0"/>
          <c:showCatName val="0"/>
          <c:showSerName val="0"/>
          <c:showPercent val="1"/>
          <c:showBubbleSize val="0"/>
          <c:showLeaderLines val="1"/>
        </c:dLbls>
      </c:pie3DChart>
      <c:spPr>
        <a:noFill/>
        <a:ln w="25400">
          <a:noFill/>
        </a:ln>
      </c:spPr>
    </c:plotArea>
    <c:legend>
      <c:legendPos val="r"/>
      <c:layout>
        <c:manualLayout>
          <c:xMode val="edge"/>
          <c:yMode val="edge"/>
          <c:x val="0.40638030295129307"/>
          <c:y val="0.19070927413144928"/>
          <c:w val="0.1872400713256811"/>
          <c:h val="5.8679776655830553E-2"/>
        </c:manualLayout>
      </c:layout>
      <c:overlay val="0"/>
    </c:legend>
    <c:plotVisOnly val="1"/>
    <c:dispBlanksAs val="zero"/>
    <c:showDLblsOverMax val="0"/>
  </c:chart>
  <c:spPr>
    <a:ln>
      <a:noFill/>
    </a:ln>
  </c:spPr>
  <c:printSettings>
    <c:headerFooter/>
    <c:pageMargins b="0.75000000000000011" l="0.70000000000000007" r="0.70000000000000007" t="0.75000000000000011" header="0.30000000000000004" footer="0.30000000000000004"/>
    <c:pageSetup orientation="portrait"/>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a:t>AGES</a:t>
            </a:r>
          </a:p>
          <a:p>
            <a:pPr>
              <a:defRPr/>
            </a:pPr>
            <a:r>
              <a:rPr lang="fr-FR"/>
              <a:t>Janvier</a:t>
            </a:r>
          </a:p>
        </c:rich>
      </c:tx>
      <c:overlay val="0"/>
      <c:spPr>
        <a:noFill/>
        <a:ln w="25400">
          <a:noFill/>
        </a:ln>
      </c:spPr>
    </c:title>
    <c:autoTitleDeleted val="0"/>
    <c:view3D>
      <c:rotX val="30"/>
      <c:rotY val="0"/>
      <c:rAngAx val="0"/>
      <c:perspective val="30"/>
    </c:view3D>
    <c:floor>
      <c:thickness val="0"/>
    </c:floor>
    <c:sideWall>
      <c:thickness val="0"/>
    </c:sideWall>
    <c:backWall>
      <c:thickness val="0"/>
    </c:backWall>
    <c:plotArea>
      <c:layout/>
      <c:pie3DChart>
        <c:varyColors val="1"/>
        <c:ser>
          <c:idx val="0"/>
          <c:order val="0"/>
          <c:dLbls>
            <c:spPr>
              <a:noFill/>
              <a:ln w="25400">
                <a:noFill/>
              </a:ln>
            </c:spPr>
            <c:showLegendKey val="0"/>
            <c:showVal val="0"/>
            <c:showCatName val="0"/>
            <c:showSerName val="0"/>
            <c:showPercent val="1"/>
            <c:showBubbleSize val="0"/>
            <c:showLeaderLines val="1"/>
          </c:dLbls>
          <c:cat>
            <c:strRef>
              <c:f>Janvier!$AL$18:$AP$18</c:f>
              <c:strCache>
                <c:ptCount val="5"/>
                <c:pt idx="0">
                  <c:v>moins de 8 ans</c:v>
                </c:pt>
                <c:pt idx="1">
                  <c:v>9-14 </c:v>
                </c:pt>
                <c:pt idx="2">
                  <c:v>15-17</c:v>
                </c:pt>
                <c:pt idx="3">
                  <c:v>18-25</c:v>
                </c:pt>
                <c:pt idx="4">
                  <c:v>plus de 25 ans</c:v>
                </c:pt>
              </c:strCache>
            </c:strRef>
          </c:cat>
          <c:val>
            <c:numRef>
              <c:f>Janvier!$AL$20:$AP$20</c:f>
              <c:numCache>
                <c:formatCode>General</c:formatCode>
                <c:ptCount val="5"/>
                <c:pt idx="0">
                  <c:v>0</c:v>
                </c:pt>
                <c:pt idx="1">
                  <c:v>0</c:v>
                </c:pt>
                <c:pt idx="2">
                  <c:v>0</c:v>
                </c:pt>
                <c:pt idx="3">
                  <c:v>0</c:v>
                </c:pt>
                <c:pt idx="4">
                  <c:v>1</c:v>
                </c:pt>
              </c:numCache>
            </c:numRef>
          </c:val>
        </c:ser>
        <c:dLbls>
          <c:showLegendKey val="0"/>
          <c:showVal val="0"/>
          <c:showCatName val="0"/>
          <c:showSerName val="0"/>
          <c:showPercent val="1"/>
          <c:showBubbleSize val="0"/>
          <c:showLeaderLines val="1"/>
        </c:dLbls>
      </c:pie3DChart>
      <c:spPr>
        <a:noFill/>
        <a:ln w="25400">
          <a:noFill/>
        </a:ln>
      </c:spPr>
    </c:plotArea>
    <c:legend>
      <c:legendPos val="r"/>
      <c:layout>
        <c:manualLayout>
          <c:xMode val="edge"/>
          <c:yMode val="edge"/>
          <c:x val="8.0272215497735305E-2"/>
          <c:y val="0.18352941176470589"/>
          <c:w val="0.83809635163737195"/>
          <c:h val="7.7647058823529416E-2"/>
        </c:manualLayout>
      </c:layout>
      <c:overlay val="0"/>
      <c:txPr>
        <a:bodyPr/>
        <a:lstStyle/>
        <a:p>
          <a:pPr>
            <a:defRPr sz="1600"/>
          </a:pPr>
          <a:endParaRPr lang="fr-FR"/>
        </a:p>
      </c:txPr>
    </c:legend>
    <c:plotVisOnly val="1"/>
    <c:dispBlanksAs val="zero"/>
    <c:showDLblsOverMax val="0"/>
  </c:chart>
  <c:spPr>
    <a:ln>
      <a:noFill/>
    </a:ln>
  </c:spPr>
  <c:printSettings>
    <c:headerFooter/>
    <c:pageMargins b="0.75000000000000011" l="0.70000000000000007" r="0.70000000000000007" t="0.75000000000000011" header="0.30000000000000004" footer="0.30000000000000004"/>
    <c:pageSetup orientation="portrait"/>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a:t>JANVIER 2012</a:t>
            </a:r>
          </a:p>
        </c:rich>
      </c:tx>
      <c:overlay val="0"/>
      <c:spPr>
        <a:noFill/>
        <a:ln w="25400">
          <a:noFill/>
        </a:ln>
      </c:spPr>
    </c:title>
    <c:autoTitleDeleted val="0"/>
    <c:view3D>
      <c:rotX val="0"/>
      <c:rotY val="0"/>
      <c:depthPercent val="100"/>
      <c:rAngAx val="0"/>
      <c:perspective val="10"/>
    </c:view3D>
    <c:floor>
      <c:thickness val="0"/>
    </c:floor>
    <c:sideWall>
      <c:thickness val="0"/>
    </c:sideWall>
    <c:backWall>
      <c:thickness val="0"/>
    </c:backWall>
    <c:plotArea>
      <c:layout>
        <c:manualLayout>
          <c:layoutTarget val="inner"/>
          <c:xMode val="edge"/>
          <c:yMode val="edge"/>
          <c:x val="4.7528010012903403E-2"/>
          <c:y val="0.11142146155304057"/>
          <c:w val="0.9031271927733211"/>
          <c:h val="0.87413531589867055"/>
        </c:manualLayout>
      </c:layout>
      <c:bar3DChart>
        <c:barDir val="col"/>
        <c:grouping val="clustered"/>
        <c:varyColors val="0"/>
        <c:ser>
          <c:idx val="0"/>
          <c:order val="0"/>
          <c:tx>
            <c:v>Nombre d'acceuil</c:v>
          </c:tx>
          <c:invertIfNegative val="0"/>
          <c:dLbls>
            <c:dLbl>
              <c:idx val="0"/>
              <c:showLegendKey val="0"/>
              <c:showVal val="1"/>
              <c:showCatName val="0"/>
              <c:showSerName val="1"/>
              <c:showPercent val="0"/>
              <c:showBubbleSize val="0"/>
            </c:dLbl>
            <c:spPr>
              <a:noFill/>
              <a:ln w="25400">
                <a:noFill/>
              </a:ln>
            </c:spPr>
            <c:txPr>
              <a:bodyPr/>
              <a:lstStyle/>
              <a:p>
                <a:pPr>
                  <a:defRPr sz="1200" b="1"/>
                </a:pPr>
                <a:endParaRPr lang="fr-FR"/>
              </a:p>
            </c:txPr>
            <c:showLegendKey val="0"/>
            <c:showVal val="0"/>
            <c:showCatName val="0"/>
            <c:showSerName val="1"/>
            <c:showPercent val="0"/>
            <c:showBubbleSize val="0"/>
            <c:showLeaderLines val="0"/>
          </c:dLbls>
          <c:cat>
            <c:strLit>
              <c:ptCount val="1"/>
              <c:pt idx="0">
                <c:v>Janvier 2012</c:v>
              </c:pt>
            </c:strLit>
          </c:cat>
          <c:val>
            <c:numRef>
              <c:f>Janvier!$AH$5</c:f>
              <c:numCache>
                <c:formatCode>General</c:formatCode>
                <c:ptCount val="1"/>
                <c:pt idx="0">
                  <c:v>5</c:v>
                </c:pt>
              </c:numCache>
            </c:numRef>
          </c:val>
        </c:ser>
        <c:ser>
          <c:idx val="1"/>
          <c:order val="1"/>
          <c:tx>
            <c:strRef>
              <c:f>Janvier!$AI$3</c:f>
              <c:strCache>
                <c:ptCount val="1"/>
                <c:pt idx="0">
                  <c:v>Acc. Coll</c:v>
                </c:pt>
              </c:strCache>
            </c:strRef>
          </c:tx>
          <c:invertIfNegative val="0"/>
          <c:dLbls>
            <c:dLbl>
              <c:idx val="0"/>
              <c:spPr>
                <a:noFill/>
                <a:ln w="25400">
                  <a:noFill/>
                </a:ln>
              </c:spPr>
              <c:txPr>
                <a:bodyPr/>
                <a:lstStyle/>
                <a:p>
                  <a:pPr>
                    <a:defRPr sz="1200" b="1"/>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Janvier 2012</c:v>
              </c:pt>
            </c:strLit>
          </c:cat>
          <c:val>
            <c:numRef>
              <c:f>Janvier!$AI$5</c:f>
              <c:numCache>
                <c:formatCode>General</c:formatCode>
                <c:ptCount val="1"/>
                <c:pt idx="0">
                  <c:v>2</c:v>
                </c:pt>
              </c:numCache>
            </c:numRef>
          </c:val>
        </c:ser>
        <c:ser>
          <c:idx val="2"/>
          <c:order val="2"/>
          <c:tx>
            <c:strRef>
              <c:f>Janvier!$AJ$3</c:f>
              <c:strCache>
                <c:ptCount val="1"/>
                <c:pt idx="0">
                  <c:v>Acc. Ind</c:v>
                </c:pt>
              </c:strCache>
            </c:strRef>
          </c:tx>
          <c:invertIfNegative val="0"/>
          <c:dLbls>
            <c:dLbl>
              <c:idx val="0"/>
              <c:spPr>
                <a:noFill/>
                <a:ln w="25400">
                  <a:noFill/>
                </a:ln>
              </c:spPr>
              <c:txPr>
                <a:bodyPr/>
                <a:lstStyle/>
                <a:p>
                  <a:pPr>
                    <a:defRPr sz="1200" b="1"/>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Janvier 2012</c:v>
              </c:pt>
            </c:strLit>
          </c:cat>
          <c:val>
            <c:numRef>
              <c:f>Janvier!$AJ$5</c:f>
              <c:numCache>
                <c:formatCode>General</c:formatCode>
                <c:ptCount val="1"/>
                <c:pt idx="0">
                  <c:v>0</c:v>
                </c:pt>
              </c:numCache>
            </c:numRef>
          </c:val>
        </c:ser>
        <c:ser>
          <c:idx val="3"/>
          <c:order val="3"/>
          <c:tx>
            <c:strRef>
              <c:f>Janvier!$AL$3</c:f>
              <c:strCache>
                <c:ptCount val="1"/>
                <c:pt idx="0">
                  <c:v>Hors PAEJ</c:v>
                </c:pt>
              </c:strCache>
            </c:strRef>
          </c:tx>
          <c:invertIfNegative val="0"/>
          <c:dLbls>
            <c:dLbl>
              <c:idx val="0"/>
              <c:spPr>
                <a:noFill/>
                <a:ln w="25400">
                  <a:noFill/>
                </a:ln>
              </c:spPr>
              <c:txPr>
                <a:bodyPr/>
                <a:lstStyle/>
                <a:p>
                  <a:pPr>
                    <a:defRPr sz="1200" b="1"/>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Janvier 2012</c:v>
              </c:pt>
            </c:strLit>
          </c:cat>
          <c:val>
            <c:numRef>
              <c:f>Janvier!$AL$5</c:f>
              <c:numCache>
                <c:formatCode>General</c:formatCode>
                <c:ptCount val="1"/>
                <c:pt idx="0">
                  <c:v>0</c:v>
                </c:pt>
              </c:numCache>
            </c:numRef>
          </c:val>
        </c:ser>
        <c:ser>
          <c:idx val="4"/>
          <c:order val="4"/>
          <c:tx>
            <c:strRef>
              <c:f>Janvier!$AM$3</c:f>
              <c:strCache>
                <c:ptCount val="1"/>
                <c:pt idx="0">
                  <c:v>Aide par Tel</c:v>
                </c:pt>
              </c:strCache>
            </c:strRef>
          </c:tx>
          <c:invertIfNegative val="0"/>
          <c:dLbls>
            <c:dLbl>
              <c:idx val="0"/>
              <c:spPr>
                <a:noFill/>
                <a:ln w="25400">
                  <a:noFill/>
                </a:ln>
              </c:spPr>
              <c:txPr>
                <a:bodyPr/>
                <a:lstStyle/>
                <a:p>
                  <a:pPr>
                    <a:defRPr sz="1200" b="1"/>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Janvier 2012</c:v>
              </c:pt>
            </c:strLit>
          </c:cat>
          <c:val>
            <c:numRef>
              <c:f>Janvier!$AM$5</c:f>
              <c:numCache>
                <c:formatCode>General</c:formatCode>
                <c:ptCount val="1"/>
                <c:pt idx="0">
                  <c:v>0</c:v>
                </c:pt>
              </c:numCache>
            </c:numRef>
          </c:val>
        </c:ser>
        <c:ser>
          <c:idx val="5"/>
          <c:order val="5"/>
          <c:tx>
            <c:strRef>
              <c:f>Janvier!$AN$3</c:f>
              <c:strCache>
                <c:ptCount val="1"/>
                <c:pt idx="0">
                  <c:v>Parents</c:v>
                </c:pt>
              </c:strCache>
            </c:strRef>
          </c:tx>
          <c:invertIfNegative val="0"/>
          <c:dLbls>
            <c:dLbl>
              <c:idx val="0"/>
              <c:spPr>
                <a:noFill/>
                <a:ln w="25400">
                  <a:noFill/>
                </a:ln>
              </c:spPr>
              <c:txPr>
                <a:bodyPr/>
                <a:lstStyle/>
                <a:p>
                  <a:pPr>
                    <a:defRPr sz="1200" b="1"/>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Janvier 2012</c:v>
              </c:pt>
            </c:strLit>
          </c:cat>
          <c:val>
            <c:numRef>
              <c:f>Janvier!$AN$5</c:f>
              <c:numCache>
                <c:formatCode>General</c:formatCode>
                <c:ptCount val="1"/>
                <c:pt idx="0">
                  <c:v>0</c:v>
                </c:pt>
              </c:numCache>
            </c:numRef>
          </c:val>
        </c:ser>
        <c:ser>
          <c:idx val="6"/>
          <c:order val="6"/>
          <c:tx>
            <c:strRef>
              <c:f>Janvier!$AO$3</c:f>
              <c:strCache>
                <c:ptCount val="1"/>
                <c:pt idx="0">
                  <c:v>Entourage</c:v>
                </c:pt>
              </c:strCache>
            </c:strRef>
          </c:tx>
          <c:invertIfNegative val="0"/>
          <c:dLbls>
            <c:dLbl>
              <c:idx val="0"/>
              <c:spPr>
                <a:noFill/>
                <a:ln w="25400">
                  <a:noFill/>
                </a:ln>
              </c:spPr>
              <c:txPr>
                <a:bodyPr/>
                <a:lstStyle/>
                <a:p>
                  <a:pPr>
                    <a:defRPr sz="1200" b="1"/>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Janvier 2012</c:v>
              </c:pt>
            </c:strLit>
          </c:cat>
          <c:val>
            <c:numRef>
              <c:f>Janvier!$AO$5</c:f>
              <c:numCache>
                <c:formatCode>General</c:formatCode>
                <c:ptCount val="1"/>
                <c:pt idx="0">
                  <c:v>0</c:v>
                </c:pt>
              </c:numCache>
            </c:numRef>
          </c:val>
        </c:ser>
        <c:ser>
          <c:idx val="7"/>
          <c:order val="7"/>
          <c:tx>
            <c:strRef>
              <c:f>Janvier!$AP$3</c:f>
              <c:strCache>
                <c:ptCount val="1"/>
                <c:pt idx="0">
                  <c:v>Courriel</c:v>
                </c:pt>
              </c:strCache>
            </c:strRef>
          </c:tx>
          <c:invertIfNegative val="0"/>
          <c:dLbls>
            <c:dLbl>
              <c:idx val="0"/>
              <c:spPr>
                <a:noFill/>
                <a:ln w="25400">
                  <a:noFill/>
                </a:ln>
              </c:spPr>
              <c:txPr>
                <a:bodyPr/>
                <a:lstStyle/>
                <a:p>
                  <a:pPr>
                    <a:defRPr sz="1200" b="1"/>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Janvier 2012</c:v>
              </c:pt>
            </c:strLit>
          </c:cat>
          <c:val>
            <c:numRef>
              <c:f>Janvier!$AP$5</c:f>
              <c:numCache>
                <c:formatCode>General</c:formatCode>
                <c:ptCount val="1"/>
                <c:pt idx="0">
                  <c:v>0</c:v>
                </c:pt>
              </c:numCache>
            </c:numRef>
          </c:val>
        </c:ser>
        <c:ser>
          <c:idx val="8"/>
          <c:order val="8"/>
          <c:tx>
            <c:strRef>
              <c:f>Janvier!$AQ$3</c:f>
              <c:strCache>
                <c:ptCount val="1"/>
                <c:pt idx="0">
                  <c:v>Prof.</c:v>
                </c:pt>
              </c:strCache>
            </c:strRef>
          </c:tx>
          <c:invertIfNegative val="0"/>
          <c:dLbls>
            <c:dLbl>
              <c:idx val="0"/>
              <c:spPr>
                <a:noFill/>
                <a:ln w="25400">
                  <a:noFill/>
                </a:ln>
              </c:spPr>
              <c:txPr>
                <a:bodyPr/>
                <a:lstStyle/>
                <a:p>
                  <a:pPr>
                    <a:defRPr sz="1200" b="1"/>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Janvier 2012</c:v>
              </c:pt>
            </c:strLit>
          </c:cat>
          <c:val>
            <c:numRef>
              <c:f>Janvier!$AQ$5</c:f>
              <c:numCache>
                <c:formatCode>General</c:formatCode>
                <c:ptCount val="1"/>
                <c:pt idx="0">
                  <c:v>0</c:v>
                </c:pt>
              </c:numCache>
            </c:numRef>
          </c:val>
        </c:ser>
        <c:ser>
          <c:idx val="9"/>
          <c:order val="9"/>
          <c:tx>
            <c:strRef>
              <c:f>Janvier!$AK$3</c:f>
              <c:strCache>
                <c:ptCount val="1"/>
                <c:pt idx="0">
                  <c:v>Acc Familial</c:v>
                </c:pt>
              </c:strCache>
            </c:strRef>
          </c:tx>
          <c:invertIfNegative val="0"/>
          <c:dLbls>
            <c:spPr>
              <a:noFill/>
              <a:ln w="25400">
                <a:noFill/>
              </a:ln>
            </c:spPr>
            <c:showLegendKey val="0"/>
            <c:showVal val="1"/>
            <c:showCatName val="0"/>
            <c:showSerName val="0"/>
            <c:showPercent val="0"/>
            <c:showBubbleSize val="0"/>
            <c:showLeaderLines val="0"/>
          </c:dLbls>
          <c:val>
            <c:numRef>
              <c:f>Janvier!$AK$5</c:f>
              <c:numCache>
                <c:formatCode>General</c:formatCode>
                <c:ptCount val="1"/>
                <c:pt idx="0">
                  <c:v>0</c:v>
                </c:pt>
              </c:numCache>
            </c:numRef>
          </c:val>
        </c:ser>
        <c:dLbls>
          <c:showLegendKey val="0"/>
          <c:showVal val="1"/>
          <c:showCatName val="0"/>
          <c:showSerName val="0"/>
          <c:showPercent val="0"/>
          <c:showBubbleSize val="0"/>
        </c:dLbls>
        <c:gapWidth val="150"/>
        <c:shape val="cylinder"/>
        <c:axId val="34047872"/>
        <c:axId val="34049408"/>
        <c:axId val="0"/>
      </c:bar3DChart>
      <c:catAx>
        <c:axId val="34047872"/>
        <c:scaling>
          <c:orientation val="minMax"/>
        </c:scaling>
        <c:delete val="1"/>
        <c:axPos val="b"/>
        <c:majorTickMark val="out"/>
        <c:minorTickMark val="none"/>
        <c:tickLblPos val="none"/>
        <c:crossAx val="34049408"/>
        <c:crosses val="autoZero"/>
        <c:auto val="1"/>
        <c:lblAlgn val="ctr"/>
        <c:lblOffset val="100"/>
        <c:noMultiLvlLbl val="0"/>
      </c:catAx>
      <c:valAx>
        <c:axId val="34049408"/>
        <c:scaling>
          <c:orientation val="minMax"/>
        </c:scaling>
        <c:delete val="0"/>
        <c:axPos val="l"/>
        <c:majorGridlines/>
        <c:numFmt formatCode="General" sourceLinked="1"/>
        <c:majorTickMark val="none"/>
        <c:minorTickMark val="none"/>
        <c:tickLblPos val="nextTo"/>
        <c:crossAx val="34047872"/>
        <c:crosses val="autoZero"/>
        <c:crossBetween val="between"/>
        <c:majorUnit val="1"/>
      </c:valAx>
      <c:spPr>
        <a:noFill/>
        <a:ln w="25400">
          <a:noFill/>
        </a:ln>
      </c:spPr>
    </c:plotArea>
    <c:legend>
      <c:legendPos val="r"/>
      <c:layout>
        <c:manualLayout>
          <c:xMode val="edge"/>
          <c:yMode val="edge"/>
          <c:x val="0.93037330513578986"/>
          <c:y val="0.31949458483754511"/>
          <c:w val="6.4144771184966073E-2"/>
          <c:h val="0.43501805054151627"/>
        </c:manualLayout>
      </c:layout>
      <c:overlay val="0"/>
    </c:legend>
    <c:plotVisOnly val="1"/>
    <c:dispBlanksAs val="gap"/>
    <c:showDLblsOverMax val="0"/>
  </c:chart>
  <c:spPr>
    <a:solidFill>
      <a:schemeClr val="lt1"/>
    </a:solidFill>
    <a:ln w="25400" cap="flat" cmpd="sng" algn="ctr">
      <a:noFill/>
      <a:prstDash val="solid"/>
    </a:ln>
    <a:effectLst/>
  </c:spPr>
  <c:txPr>
    <a:bodyPr/>
    <a:lstStyle/>
    <a:p>
      <a:pPr>
        <a:defRPr>
          <a:solidFill>
            <a:schemeClr val="dk1"/>
          </a:solidFill>
          <a:latin typeface="+mn-lt"/>
          <a:ea typeface="+mn-ea"/>
          <a:cs typeface="+mn-cs"/>
        </a:defRPr>
      </a:pPr>
      <a:endParaRPr lang="fr-FR"/>
    </a:p>
  </c:txPr>
  <c:printSettings>
    <c:headerFooter/>
    <c:pageMargins b="0.75000000000000011" l="0.25" r="0.25" t="0.75000000000000011" header="0.30000000000000004" footer="0.30000000000000004"/>
    <c:pageSetup paperSize="9" orientation="landscape" horizontalDpi="-3" verticalDpi="300"/>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a:t>Fréquentation par lieux de Permanence</a:t>
            </a:r>
          </a:p>
          <a:p>
            <a:pPr>
              <a:defRPr/>
            </a:pPr>
            <a:r>
              <a:rPr lang="fr-FR"/>
              <a:t>Janvier</a:t>
            </a:r>
          </a:p>
        </c:rich>
      </c:tx>
      <c:overlay val="0"/>
      <c:spPr>
        <a:noFill/>
        <a:ln w="25400">
          <a:noFill/>
        </a:ln>
      </c:spPr>
    </c:title>
    <c:autoTitleDeleted val="0"/>
    <c:view3D>
      <c:rotX val="0"/>
      <c:rotY val="0"/>
      <c:depthPercent val="100"/>
      <c:rAngAx val="0"/>
      <c:perspective val="10"/>
    </c:view3D>
    <c:floor>
      <c:thickness val="0"/>
    </c:floor>
    <c:sideWall>
      <c:thickness val="0"/>
      <c:spPr>
        <a:noFill/>
        <a:ln w="25400">
          <a:noFill/>
        </a:ln>
      </c:spPr>
    </c:sideWall>
    <c:backWall>
      <c:thickness val="0"/>
      <c:spPr>
        <a:noFill/>
        <a:ln w="25400">
          <a:noFill/>
        </a:ln>
      </c:spPr>
    </c:backWall>
    <c:plotArea>
      <c:layout>
        <c:manualLayout>
          <c:layoutTarget val="inner"/>
          <c:xMode val="edge"/>
          <c:yMode val="edge"/>
          <c:x val="4.7528010012903403E-2"/>
          <c:y val="0.11142146155304057"/>
          <c:w val="0.9031271927733211"/>
          <c:h val="0.87413531589867055"/>
        </c:manualLayout>
      </c:layout>
      <c:bar3DChart>
        <c:barDir val="col"/>
        <c:grouping val="clustered"/>
        <c:varyColors val="0"/>
        <c:ser>
          <c:idx val="0"/>
          <c:order val="0"/>
          <c:tx>
            <c:strRef>
              <c:f>Janvier!$AH$12</c:f>
              <c:strCache>
                <c:ptCount val="1"/>
                <c:pt idx="0">
                  <c:v>Boulogne</c:v>
                </c:pt>
              </c:strCache>
            </c:strRef>
          </c:tx>
          <c:invertIfNegative val="0"/>
          <c:dLbls>
            <c:dLbl>
              <c:idx val="0"/>
              <c:showLegendKey val="0"/>
              <c:showVal val="1"/>
              <c:showCatName val="0"/>
              <c:showSerName val="1"/>
              <c:showPercent val="0"/>
              <c:showBubbleSize val="0"/>
            </c:dLbl>
            <c:spPr>
              <a:noFill/>
              <a:ln w="25400">
                <a:noFill/>
              </a:ln>
            </c:spPr>
            <c:txPr>
              <a:bodyPr/>
              <a:lstStyle/>
              <a:p>
                <a:pPr>
                  <a:defRPr sz="1200" b="1"/>
                </a:pPr>
                <a:endParaRPr lang="fr-FR"/>
              </a:p>
            </c:txPr>
            <c:showLegendKey val="0"/>
            <c:showVal val="0"/>
            <c:showCatName val="0"/>
            <c:showSerName val="1"/>
            <c:showPercent val="0"/>
            <c:showBubbleSize val="0"/>
            <c:showLeaderLines val="0"/>
          </c:dLbls>
          <c:val>
            <c:numRef>
              <c:f>Janvier!$AI$12</c:f>
              <c:numCache>
                <c:formatCode>General</c:formatCode>
                <c:ptCount val="1"/>
                <c:pt idx="0">
                  <c:v>3</c:v>
                </c:pt>
              </c:numCache>
            </c:numRef>
          </c:val>
        </c:ser>
        <c:ser>
          <c:idx val="1"/>
          <c:order val="1"/>
          <c:tx>
            <c:strRef>
              <c:f>Janvier!$AH$14</c:f>
              <c:strCache>
                <c:ptCount val="1"/>
                <c:pt idx="0">
                  <c:v>Calais</c:v>
                </c:pt>
              </c:strCache>
            </c:strRef>
          </c:tx>
          <c:invertIfNegative val="0"/>
          <c:dLbls>
            <c:spPr>
              <a:noFill/>
              <a:ln w="25400">
                <a:noFill/>
              </a:ln>
            </c:spPr>
            <c:showLegendKey val="0"/>
            <c:showVal val="1"/>
            <c:showCatName val="0"/>
            <c:showSerName val="0"/>
            <c:showPercent val="0"/>
            <c:showBubbleSize val="0"/>
            <c:showLeaderLines val="0"/>
          </c:dLbls>
          <c:val>
            <c:numRef>
              <c:f>Janvier!$AI$14</c:f>
              <c:numCache>
                <c:formatCode>General</c:formatCode>
                <c:ptCount val="1"/>
                <c:pt idx="0">
                  <c:v>2</c:v>
                </c:pt>
              </c:numCache>
            </c:numRef>
          </c:val>
        </c:ser>
        <c:ser>
          <c:idx val="2"/>
          <c:order val="2"/>
          <c:tx>
            <c:strRef>
              <c:f>Janvier!$AH$16</c:f>
              <c:strCache>
                <c:ptCount val="1"/>
                <c:pt idx="0">
                  <c:v>Desvres</c:v>
                </c:pt>
              </c:strCache>
            </c:strRef>
          </c:tx>
          <c:invertIfNegative val="0"/>
          <c:dLbls>
            <c:spPr>
              <a:noFill/>
              <a:ln w="25400">
                <a:noFill/>
              </a:ln>
            </c:spPr>
            <c:showLegendKey val="0"/>
            <c:showVal val="1"/>
            <c:showCatName val="0"/>
            <c:showSerName val="0"/>
            <c:showPercent val="0"/>
            <c:showBubbleSize val="0"/>
            <c:showLeaderLines val="0"/>
          </c:dLbls>
          <c:val>
            <c:numRef>
              <c:f>Janvier!$AI$16</c:f>
              <c:numCache>
                <c:formatCode>General</c:formatCode>
                <c:ptCount val="1"/>
                <c:pt idx="0">
                  <c:v>0</c:v>
                </c:pt>
              </c:numCache>
            </c:numRef>
          </c:val>
        </c:ser>
        <c:ser>
          <c:idx val="3"/>
          <c:order val="3"/>
          <c:tx>
            <c:strRef>
              <c:f>Janvier!$AH$18</c:f>
              <c:strCache>
                <c:ptCount val="1"/>
                <c:pt idx="0">
                  <c:v>Etaples</c:v>
                </c:pt>
              </c:strCache>
            </c:strRef>
          </c:tx>
          <c:invertIfNegative val="0"/>
          <c:dLbls>
            <c:spPr>
              <a:noFill/>
              <a:ln w="25400">
                <a:noFill/>
              </a:ln>
            </c:spPr>
            <c:showLegendKey val="0"/>
            <c:showVal val="1"/>
            <c:showCatName val="0"/>
            <c:showSerName val="0"/>
            <c:showPercent val="0"/>
            <c:showBubbleSize val="0"/>
            <c:showLeaderLines val="0"/>
          </c:dLbls>
          <c:val>
            <c:numRef>
              <c:f>Janvier!$AI$18</c:f>
              <c:numCache>
                <c:formatCode>General</c:formatCode>
                <c:ptCount val="1"/>
                <c:pt idx="0">
                  <c:v>0</c:v>
                </c:pt>
              </c:numCache>
            </c:numRef>
          </c:val>
        </c:ser>
        <c:ser>
          <c:idx val="4"/>
          <c:order val="4"/>
          <c:tx>
            <c:strRef>
              <c:f>Janvier!$AH$20</c:f>
              <c:strCache>
                <c:ptCount val="1"/>
                <c:pt idx="0">
                  <c:v>Hesdin</c:v>
                </c:pt>
              </c:strCache>
            </c:strRef>
          </c:tx>
          <c:invertIfNegative val="0"/>
          <c:dLbls>
            <c:spPr>
              <a:noFill/>
              <a:ln w="25400">
                <a:noFill/>
              </a:ln>
            </c:spPr>
            <c:showLegendKey val="0"/>
            <c:showVal val="1"/>
            <c:showCatName val="0"/>
            <c:showSerName val="0"/>
            <c:showPercent val="0"/>
            <c:showBubbleSize val="0"/>
            <c:showLeaderLines val="0"/>
          </c:dLbls>
          <c:val>
            <c:numRef>
              <c:f>Janvier!$AI$20</c:f>
              <c:numCache>
                <c:formatCode>General</c:formatCode>
                <c:ptCount val="1"/>
                <c:pt idx="0">
                  <c:v>0</c:v>
                </c:pt>
              </c:numCache>
            </c:numRef>
          </c:val>
        </c:ser>
        <c:ser>
          <c:idx val="5"/>
          <c:order val="5"/>
          <c:tx>
            <c:strRef>
              <c:f>Janvier!$AH$22</c:f>
              <c:strCache>
                <c:ptCount val="1"/>
                <c:pt idx="0">
                  <c:v>Le Portel</c:v>
                </c:pt>
              </c:strCache>
            </c:strRef>
          </c:tx>
          <c:invertIfNegative val="0"/>
          <c:dLbls>
            <c:spPr>
              <a:noFill/>
              <a:ln w="25400">
                <a:noFill/>
              </a:ln>
            </c:spPr>
            <c:showLegendKey val="0"/>
            <c:showVal val="1"/>
            <c:showCatName val="0"/>
            <c:showSerName val="0"/>
            <c:showPercent val="0"/>
            <c:showBubbleSize val="0"/>
            <c:showLeaderLines val="0"/>
          </c:dLbls>
          <c:val>
            <c:numRef>
              <c:f>Janvier!$AI$22</c:f>
              <c:numCache>
                <c:formatCode>General</c:formatCode>
                <c:ptCount val="1"/>
                <c:pt idx="0">
                  <c:v>0</c:v>
                </c:pt>
              </c:numCache>
            </c:numRef>
          </c:val>
        </c:ser>
        <c:ser>
          <c:idx val="6"/>
          <c:order val="6"/>
          <c:tx>
            <c:strRef>
              <c:f>Janvier!$AH$24</c:f>
              <c:strCache>
                <c:ptCount val="1"/>
                <c:pt idx="0">
                  <c:v>Marquise </c:v>
                </c:pt>
              </c:strCache>
            </c:strRef>
          </c:tx>
          <c:invertIfNegative val="0"/>
          <c:dLbls>
            <c:spPr>
              <a:noFill/>
              <a:ln w="25400">
                <a:noFill/>
              </a:ln>
            </c:spPr>
            <c:showLegendKey val="0"/>
            <c:showVal val="1"/>
            <c:showCatName val="0"/>
            <c:showSerName val="0"/>
            <c:showPercent val="0"/>
            <c:showBubbleSize val="0"/>
            <c:showLeaderLines val="0"/>
          </c:dLbls>
          <c:val>
            <c:numRef>
              <c:f>Janvier!$AI$24</c:f>
              <c:numCache>
                <c:formatCode>General</c:formatCode>
                <c:ptCount val="1"/>
                <c:pt idx="0">
                  <c:v>0</c:v>
                </c:pt>
              </c:numCache>
            </c:numRef>
          </c:val>
        </c:ser>
        <c:ser>
          <c:idx val="7"/>
          <c:order val="7"/>
          <c:tx>
            <c:strRef>
              <c:f>Janvier!$AH$26</c:f>
              <c:strCache>
                <c:ptCount val="1"/>
                <c:pt idx="0">
                  <c:v>Montreuil</c:v>
                </c:pt>
              </c:strCache>
            </c:strRef>
          </c:tx>
          <c:invertIfNegative val="0"/>
          <c:dLbls>
            <c:spPr>
              <a:noFill/>
              <a:ln w="25400">
                <a:noFill/>
              </a:ln>
            </c:spPr>
            <c:showLegendKey val="0"/>
            <c:showVal val="1"/>
            <c:showCatName val="0"/>
            <c:showSerName val="0"/>
            <c:showPercent val="0"/>
            <c:showBubbleSize val="0"/>
            <c:showLeaderLines val="0"/>
          </c:dLbls>
          <c:val>
            <c:numRef>
              <c:f>Janvier!$AI$26</c:f>
              <c:numCache>
                <c:formatCode>General</c:formatCode>
                <c:ptCount val="1"/>
                <c:pt idx="0">
                  <c:v>0</c:v>
                </c:pt>
              </c:numCache>
            </c:numRef>
          </c:val>
        </c:ser>
        <c:ser>
          <c:idx val="8"/>
          <c:order val="8"/>
          <c:tx>
            <c:strRef>
              <c:f>Janvier!$AH$28</c:f>
              <c:strCache>
                <c:ptCount val="1"/>
                <c:pt idx="0">
                  <c:v>Outreau</c:v>
                </c:pt>
              </c:strCache>
            </c:strRef>
          </c:tx>
          <c:invertIfNegative val="0"/>
          <c:dLbls>
            <c:spPr>
              <a:noFill/>
              <a:ln w="25400">
                <a:noFill/>
              </a:ln>
            </c:spPr>
            <c:showLegendKey val="0"/>
            <c:showVal val="1"/>
            <c:showCatName val="0"/>
            <c:showSerName val="0"/>
            <c:showPercent val="0"/>
            <c:showBubbleSize val="0"/>
            <c:showLeaderLines val="0"/>
          </c:dLbls>
          <c:val>
            <c:numRef>
              <c:f>Janvier!$AI$28</c:f>
              <c:numCache>
                <c:formatCode>General</c:formatCode>
                <c:ptCount val="1"/>
                <c:pt idx="0">
                  <c:v>0</c:v>
                </c:pt>
              </c:numCache>
            </c:numRef>
          </c:val>
        </c:ser>
        <c:dLbls>
          <c:showLegendKey val="0"/>
          <c:showVal val="1"/>
          <c:showCatName val="0"/>
          <c:showSerName val="0"/>
          <c:showPercent val="0"/>
          <c:showBubbleSize val="0"/>
        </c:dLbls>
        <c:gapWidth val="150"/>
        <c:shape val="cylinder"/>
        <c:axId val="34129792"/>
        <c:axId val="34131328"/>
        <c:axId val="0"/>
      </c:bar3DChart>
      <c:catAx>
        <c:axId val="34129792"/>
        <c:scaling>
          <c:orientation val="minMax"/>
        </c:scaling>
        <c:delete val="1"/>
        <c:axPos val="b"/>
        <c:majorTickMark val="out"/>
        <c:minorTickMark val="none"/>
        <c:tickLblPos val="none"/>
        <c:crossAx val="34131328"/>
        <c:crosses val="autoZero"/>
        <c:auto val="1"/>
        <c:lblAlgn val="ctr"/>
        <c:lblOffset val="100"/>
        <c:noMultiLvlLbl val="0"/>
      </c:catAx>
      <c:valAx>
        <c:axId val="34131328"/>
        <c:scaling>
          <c:orientation val="minMax"/>
        </c:scaling>
        <c:delete val="0"/>
        <c:axPos val="l"/>
        <c:majorGridlines/>
        <c:numFmt formatCode="General" sourceLinked="1"/>
        <c:majorTickMark val="none"/>
        <c:minorTickMark val="none"/>
        <c:tickLblPos val="nextTo"/>
        <c:crossAx val="34129792"/>
        <c:crosses val="autoZero"/>
        <c:crossBetween val="between"/>
        <c:majorUnit val="1"/>
      </c:valAx>
      <c:spPr>
        <a:noFill/>
        <a:ln w="25400">
          <a:noFill/>
        </a:ln>
      </c:spPr>
    </c:plotArea>
    <c:legend>
      <c:legendPos val="r"/>
      <c:layout>
        <c:manualLayout>
          <c:xMode val="edge"/>
          <c:yMode val="edge"/>
          <c:x val="0.95292880711250039"/>
          <c:y val="0.36804308797127466"/>
          <c:w val="4.214561639727888E-2"/>
          <c:h val="0.38779174147217232"/>
        </c:manualLayout>
      </c:layout>
      <c:overlay val="0"/>
    </c:legend>
    <c:plotVisOnly val="1"/>
    <c:dispBlanksAs val="gap"/>
    <c:showDLblsOverMax val="0"/>
  </c:chart>
  <c:spPr>
    <a:solidFill>
      <a:schemeClr val="lt1"/>
    </a:solidFill>
    <a:ln w="25400" cap="flat" cmpd="sng" algn="ctr">
      <a:noFill/>
      <a:prstDash val="solid"/>
    </a:ln>
    <a:effectLst/>
  </c:spPr>
  <c:txPr>
    <a:bodyPr/>
    <a:lstStyle/>
    <a:p>
      <a:pPr>
        <a:defRPr>
          <a:solidFill>
            <a:schemeClr val="dk1"/>
          </a:solidFill>
          <a:latin typeface="+mn-lt"/>
          <a:ea typeface="+mn-ea"/>
          <a:cs typeface="+mn-cs"/>
        </a:defRPr>
      </a:pPr>
      <a:endParaRPr lang="fr-FR"/>
    </a:p>
  </c:txPr>
  <c:printSettings>
    <c:headerFooter/>
    <c:pageMargins b="0.75000000000000011" l="0.25" r="0.25" t="0.75000000000000011" header="0.30000000000000004" footer="0.30000000000000004"/>
    <c:pageSetup paperSize="9" orientation="landscape" horizontalDpi="-3" verticalDpi="0"/>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AGES</a:t>
            </a:r>
          </a:p>
          <a:p>
            <a:pPr>
              <a:defRPr/>
            </a:pPr>
            <a:r>
              <a:rPr lang="fr-FR"/>
              <a:t>Février</a:t>
            </a:r>
          </a:p>
        </c:rich>
      </c:tx>
      <c:overlay val="0"/>
      <c:spPr>
        <a:noFill/>
        <a:ln w="25400">
          <a:noFill/>
        </a:ln>
      </c:spPr>
    </c:title>
    <c:autoTitleDeleted val="0"/>
    <c:view3D>
      <c:rotX val="30"/>
      <c:rotY val="0"/>
      <c:rAngAx val="0"/>
      <c:perspective val="30"/>
    </c:view3D>
    <c:floor>
      <c:thickness val="0"/>
    </c:floor>
    <c:sideWall>
      <c:thickness val="0"/>
    </c:sideWall>
    <c:backWall>
      <c:thickness val="0"/>
    </c:backWall>
    <c:plotArea>
      <c:layout>
        <c:manualLayout>
          <c:layoutTarget val="inner"/>
          <c:xMode val="edge"/>
          <c:yMode val="edge"/>
          <c:x val="9.3055555555555586E-2"/>
          <c:y val="0.24323636628754741"/>
          <c:w val="0.81388888888888899"/>
          <c:h val="0.64767096821230674"/>
        </c:manualLayout>
      </c:layout>
      <c:pie3DChart>
        <c:varyColors val="1"/>
        <c:ser>
          <c:idx val="0"/>
          <c:order val="0"/>
          <c:dLbls>
            <c:spPr>
              <a:noFill/>
              <a:ln w="25400">
                <a:noFill/>
              </a:ln>
            </c:spPr>
            <c:showLegendKey val="0"/>
            <c:showVal val="0"/>
            <c:showCatName val="1"/>
            <c:showSerName val="0"/>
            <c:showPercent val="1"/>
            <c:showBubbleSize val="0"/>
            <c:showLeaderLines val="1"/>
          </c:dLbls>
          <c:cat>
            <c:strRef>
              <c:f>Février!$AL$18:$AP$18</c:f>
              <c:strCache>
                <c:ptCount val="5"/>
                <c:pt idx="0">
                  <c:v>moins de 8 ans</c:v>
                </c:pt>
                <c:pt idx="1">
                  <c:v>9-14 </c:v>
                </c:pt>
                <c:pt idx="2">
                  <c:v>15-17</c:v>
                </c:pt>
                <c:pt idx="3">
                  <c:v>18-25</c:v>
                </c:pt>
                <c:pt idx="4">
                  <c:v>plus de 25 ans</c:v>
                </c:pt>
              </c:strCache>
            </c:strRef>
          </c:cat>
          <c:val>
            <c:numRef>
              <c:f>Février!$AL$20:$AP$20</c:f>
              <c:numCache>
                <c:formatCode>General</c:formatCode>
                <c:ptCount val="5"/>
                <c:pt idx="0">
                  <c:v>0</c:v>
                </c:pt>
                <c:pt idx="1">
                  <c:v>0</c:v>
                </c:pt>
                <c:pt idx="2">
                  <c:v>0</c:v>
                </c:pt>
                <c:pt idx="3">
                  <c:v>0</c:v>
                </c:pt>
                <c:pt idx="4">
                  <c:v>0</c:v>
                </c:pt>
              </c:numCache>
            </c:numRef>
          </c:val>
        </c:ser>
        <c:dLbls>
          <c:showLegendKey val="0"/>
          <c:showVal val="0"/>
          <c:showCatName val="1"/>
          <c:showSerName val="0"/>
          <c:showPercent val="1"/>
          <c:showBubbleSize val="0"/>
          <c:showLeaderLines val="1"/>
        </c:dLbls>
      </c:pie3DChart>
      <c:spPr>
        <a:noFill/>
        <a:ln w="25400">
          <a:noFill/>
        </a:ln>
      </c:spPr>
    </c:plotArea>
    <c:plotVisOnly val="1"/>
    <c:dispBlanksAs val="zero"/>
    <c:showDLblsOverMax val="0"/>
  </c:chart>
  <c:spPr>
    <a:ln>
      <a:noFill/>
    </a:ln>
  </c:spPr>
  <c:printSettings>
    <c:headerFooter/>
    <c:pageMargins b="0.75000000000000011" l="0.70000000000000007" r="0.70000000000000007" t="0.75000000000000011" header="0.30000000000000004" footer="0.30000000000000004"/>
    <c:pageSetup paperSize="9" orientation="landscape" horizontalDpi="-3" verticalDpi="0"/>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SEXES</a:t>
            </a:r>
          </a:p>
          <a:p>
            <a:pPr>
              <a:defRPr/>
            </a:pPr>
            <a:r>
              <a:rPr lang="fr-FR"/>
              <a:t>Février</a:t>
            </a:r>
          </a:p>
        </c:rich>
      </c:tx>
      <c:overlay val="0"/>
      <c:spPr>
        <a:noFill/>
        <a:ln w="25400">
          <a:noFill/>
        </a:ln>
      </c:spPr>
    </c:title>
    <c:autoTitleDeleted val="0"/>
    <c:view3D>
      <c:rotX val="30"/>
      <c:rotY val="0"/>
      <c:rAngAx val="0"/>
      <c:perspective val="30"/>
    </c:view3D>
    <c:floor>
      <c:thickness val="0"/>
    </c:floor>
    <c:sideWall>
      <c:thickness val="0"/>
    </c:sideWall>
    <c:backWall>
      <c:thickness val="0"/>
    </c:backWall>
    <c:plotArea>
      <c:layout/>
      <c:pie3DChart>
        <c:varyColors val="1"/>
        <c:ser>
          <c:idx val="0"/>
          <c:order val="0"/>
          <c:dLbls>
            <c:spPr>
              <a:noFill/>
              <a:ln w="25400">
                <a:noFill/>
              </a:ln>
            </c:spPr>
            <c:showLegendKey val="0"/>
            <c:showVal val="0"/>
            <c:showCatName val="0"/>
            <c:showSerName val="0"/>
            <c:showPercent val="1"/>
            <c:showBubbleSize val="0"/>
            <c:showLeaderLines val="1"/>
          </c:dLbls>
          <c:cat>
            <c:strRef>
              <c:f>Février!$AL$11:$AM$11</c:f>
              <c:strCache>
                <c:ptCount val="2"/>
                <c:pt idx="0">
                  <c:v>Homme </c:v>
                </c:pt>
                <c:pt idx="1">
                  <c:v>Femme</c:v>
                </c:pt>
              </c:strCache>
            </c:strRef>
          </c:cat>
          <c:val>
            <c:numRef>
              <c:f>Février!$AL$13:$AM$13</c:f>
              <c:numCache>
                <c:formatCode>General</c:formatCode>
                <c:ptCount val="2"/>
                <c:pt idx="0">
                  <c:v>0</c:v>
                </c:pt>
                <c:pt idx="1">
                  <c:v>0</c:v>
                </c:pt>
              </c:numCache>
            </c:numRef>
          </c:val>
        </c:ser>
        <c:dLbls>
          <c:showLegendKey val="0"/>
          <c:showVal val="0"/>
          <c:showCatName val="0"/>
          <c:showSerName val="0"/>
          <c:showPercent val="1"/>
          <c:showBubbleSize val="0"/>
          <c:showLeaderLines val="1"/>
        </c:dLbls>
      </c:pie3DChart>
      <c:spPr>
        <a:noFill/>
        <a:ln w="25400">
          <a:noFill/>
        </a:ln>
      </c:spPr>
    </c:plotArea>
    <c:legend>
      <c:legendPos val="r"/>
      <c:layout>
        <c:manualLayout>
          <c:xMode val="edge"/>
          <c:yMode val="edge"/>
          <c:x val="0.404858833157833"/>
          <c:y val="0.18483412322274881"/>
          <c:w val="0.18758459269646263"/>
          <c:h val="5.6872037914691941E-2"/>
        </c:manualLayout>
      </c:layout>
      <c:overlay val="0"/>
    </c:legend>
    <c:plotVisOnly val="1"/>
    <c:dispBlanksAs val="zero"/>
    <c:showDLblsOverMax val="0"/>
  </c:chart>
  <c:spPr>
    <a:ln>
      <a:noFill/>
    </a:ln>
  </c:spPr>
  <c:printSettings>
    <c:headerFooter/>
    <c:pageMargins b="0.75000000000000011" l="0.70000000000000007" r="0.70000000000000007" t="0.75000000000000011" header="0.30000000000000004" footer="0.30000000000000004"/>
    <c:pageSetup paperSize="9" orientation="landscape" horizontalDpi="-3" verticalDpi="0"/>
  </c:printSettings>
  <c:userShapes r:id="rId1"/>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a:t>FEVRIER 2012</a:t>
            </a:r>
          </a:p>
        </c:rich>
      </c:tx>
      <c:overlay val="0"/>
      <c:spPr>
        <a:noFill/>
        <a:ln w="25400">
          <a:noFill/>
        </a:ln>
      </c:spPr>
    </c:title>
    <c:autoTitleDeleted val="0"/>
    <c:view3D>
      <c:rotX val="0"/>
      <c:rotY val="0"/>
      <c:depthPercent val="100"/>
      <c:rAngAx val="0"/>
      <c:perspective val="10"/>
    </c:view3D>
    <c:floor>
      <c:thickness val="0"/>
    </c:floor>
    <c:sideWall>
      <c:thickness val="0"/>
    </c:sideWall>
    <c:backWall>
      <c:thickness val="0"/>
    </c:backWall>
    <c:plotArea>
      <c:layout/>
      <c:bar3DChart>
        <c:barDir val="col"/>
        <c:grouping val="clustered"/>
        <c:varyColors val="0"/>
        <c:ser>
          <c:idx val="0"/>
          <c:order val="0"/>
          <c:tx>
            <c:strRef>
              <c:f>Février!$AH$3</c:f>
              <c:strCache>
                <c:ptCount val="1"/>
                <c:pt idx="0">
                  <c:v>Acc. Coll</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pPr>
              <a:noFill/>
              <a:ln w="25400">
                <a:noFill/>
              </a:ln>
            </c:spPr>
            <c:showLegendKey val="0"/>
            <c:showVal val="0"/>
            <c:showCatName val="0"/>
            <c:showSerName val="1"/>
            <c:showPercent val="0"/>
            <c:showBubbleSize val="0"/>
            <c:showLeaderLines val="0"/>
          </c:dLbls>
          <c:cat>
            <c:strLit>
              <c:ptCount val="1"/>
              <c:pt idx="0">
                <c:v>FEVRIER 2012</c:v>
              </c:pt>
            </c:strLit>
          </c:cat>
          <c:val>
            <c:numRef>
              <c:f>Février!$AH$5</c:f>
              <c:numCache>
                <c:formatCode>General</c:formatCode>
                <c:ptCount val="1"/>
                <c:pt idx="0">
                  <c:v>0</c:v>
                </c:pt>
              </c:numCache>
            </c:numRef>
          </c:val>
        </c:ser>
        <c:ser>
          <c:idx val="1"/>
          <c:order val="1"/>
          <c:tx>
            <c:strRef>
              <c:f>Février!$AI$3</c:f>
              <c:strCache>
                <c:ptCount val="1"/>
                <c:pt idx="0">
                  <c:v>Acc. Ind</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FEVRIER 2012</c:v>
              </c:pt>
            </c:strLit>
          </c:cat>
          <c:val>
            <c:numRef>
              <c:f>Février!$AI$5</c:f>
              <c:numCache>
                <c:formatCode>General</c:formatCode>
                <c:ptCount val="1"/>
                <c:pt idx="0">
                  <c:v>0</c:v>
                </c:pt>
              </c:numCache>
            </c:numRef>
          </c:val>
        </c:ser>
        <c:ser>
          <c:idx val="2"/>
          <c:order val="2"/>
          <c:tx>
            <c:strRef>
              <c:f>Février!$AK$3</c:f>
              <c:strCache>
                <c:ptCount val="1"/>
                <c:pt idx="0">
                  <c:v>Hors PAEJ</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FEVRIER 2012</c:v>
              </c:pt>
            </c:strLit>
          </c:cat>
          <c:val>
            <c:numRef>
              <c:f>Février!$AK$5</c:f>
              <c:numCache>
                <c:formatCode>General</c:formatCode>
                <c:ptCount val="1"/>
                <c:pt idx="0">
                  <c:v>0</c:v>
                </c:pt>
              </c:numCache>
            </c:numRef>
          </c:val>
        </c:ser>
        <c:ser>
          <c:idx val="3"/>
          <c:order val="3"/>
          <c:tx>
            <c:strRef>
              <c:f>Février!$AL$3</c:f>
              <c:strCache>
                <c:ptCount val="1"/>
                <c:pt idx="0">
                  <c:v>Aide par Tel</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FEVRIER 2012</c:v>
              </c:pt>
            </c:strLit>
          </c:cat>
          <c:val>
            <c:numRef>
              <c:f>Février!$AL$5</c:f>
              <c:numCache>
                <c:formatCode>General</c:formatCode>
                <c:ptCount val="1"/>
                <c:pt idx="0">
                  <c:v>0</c:v>
                </c:pt>
              </c:numCache>
            </c:numRef>
          </c:val>
        </c:ser>
        <c:ser>
          <c:idx val="4"/>
          <c:order val="4"/>
          <c:tx>
            <c:strRef>
              <c:f>Février!$AM$3</c:f>
              <c:strCache>
                <c:ptCount val="1"/>
                <c:pt idx="0">
                  <c:v>Parents</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FEVRIER 2012</c:v>
              </c:pt>
            </c:strLit>
          </c:cat>
          <c:val>
            <c:numRef>
              <c:f>Février!$AM$5</c:f>
              <c:numCache>
                <c:formatCode>General</c:formatCode>
                <c:ptCount val="1"/>
                <c:pt idx="0">
                  <c:v>0</c:v>
                </c:pt>
              </c:numCache>
            </c:numRef>
          </c:val>
        </c:ser>
        <c:ser>
          <c:idx val="5"/>
          <c:order val="5"/>
          <c:tx>
            <c:strRef>
              <c:f>Février!$AN$3</c:f>
              <c:strCache>
                <c:ptCount val="1"/>
                <c:pt idx="0">
                  <c:v>Entourage</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FEVRIER 2012</c:v>
              </c:pt>
            </c:strLit>
          </c:cat>
          <c:val>
            <c:numRef>
              <c:f>Février!$AN$5</c:f>
              <c:numCache>
                <c:formatCode>General</c:formatCode>
                <c:ptCount val="1"/>
                <c:pt idx="0">
                  <c:v>0</c:v>
                </c:pt>
              </c:numCache>
            </c:numRef>
          </c:val>
        </c:ser>
        <c:ser>
          <c:idx val="6"/>
          <c:order val="6"/>
          <c:tx>
            <c:strRef>
              <c:f>Février!$AO$3</c:f>
              <c:strCache>
                <c:ptCount val="1"/>
                <c:pt idx="0">
                  <c:v>Courriel</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FEVRIER 2012</c:v>
              </c:pt>
            </c:strLit>
          </c:cat>
          <c:val>
            <c:numRef>
              <c:f>Février!$AO$5</c:f>
              <c:numCache>
                <c:formatCode>General</c:formatCode>
                <c:ptCount val="1"/>
                <c:pt idx="0">
                  <c:v>0</c:v>
                </c:pt>
              </c:numCache>
            </c:numRef>
          </c:val>
        </c:ser>
        <c:ser>
          <c:idx val="7"/>
          <c:order val="7"/>
          <c:tx>
            <c:strRef>
              <c:f>Février!$AP$3</c:f>
              <c:strCache>
                <c:ptCount val="1"/>
                <c:pt idx="0">
                  <c:v>Prof.</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FEVRIER 2012</c:v>
              </c:pt>
            </c:strLit>
          </c:cat>
          <c:val>
            <c:numRef>
              <c:f>Février!$AP$5</c:f>
              <c:numCache>
                <c:formatCode>General</c:formatCode>
                <c:ptCount val="1"/>
                <c:pt idx="0">
                  <c:v>0</c:v>
                </c:pt>
              </c:numCache>
            </c:numRef>
          </c:val>
        </c:ser>
        <c:ser>
          <c:idx val="8"/>
          <c:order val="8"/>
          <c:tx>
            <c:strRef>
              <c:f>Février!$AQ$3</c:f>
              <c:strCache>
                <c:ptCount val="1"/>
                <c:pt idx="0">
                  <c:v>Nombre d'acceuil</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FEVRIER 2012</c:v>
              </c:pt>
            </c:strLit>
          </c:cat>
          <c:val>
            <c:numRef>
              <c:f>Février!$AQ$5</c:f>
              <c:numCache>
                <c:formatCode>General</c:formatCode>
                <c:ptCount val="1"/>
                <c:pt idx="0">
                  <c:v>0</c:v>
                </c:pt>
              </c:numCache>
            </c:numRef>
          </c:val>
        </c:ser>
        <c:ser>
          <c:idx val="9"/>
          <c:order val="9"/>
          <c:tx>
            <c:strRef>
              <c:f>Février!$AJ$3</c:f>
              <c:strCache>
                <c:ptCount val="1"/>
                <c:pt idx="0">
                  <c:v>Acc. Familial</c:v>
                </c:pt>
              </c:strCache>
            </c:strRef>
          </c:tx>
          <c:invertIfNegative val="0"/>
          <c:dLbls>
            <c:spPr>
              <a:noFill/>
              <a:ln w="25400">
                <a:noFill/>
              </a:ln>
            </c:spPr>
            <c:showLegendKey val="0"/>
            <c:showVal val="1"/>
            <c:showCatName val="0"/>
            <c:showSerName val="0"/>
            <c:showPercent val="0"/>
            <c:showBubbleSize val="0"/>
            <c:showLeaderLines val="0"/>
          </c:dLbls>
          <c:val>
            <c:numRef>
              <c:f>Février!$AJ$5</c:f>
              <c:numCache>
                <c:formatCode>General</c:formatCode>
                <c:ptCount val="1"/>
                <c:pt idx="0">
                  <c:v>0</c:v>
                </c:pt>
              </c:numCache>
            </c:numRef>
          </c:val>
        </c:ser>
        <c:dLbls>
          <c:showLegendKey val="0"/>
          <c:showVal val="1"/>
          <c:showCatName val="0"/>
          <c:showSerName val="0"/>
          <c:showPercent val="0"/>
          <c:showBubbleSize val="0"/>
        </c:dLbls>
        <c:gapWidth val="150"/>
        <c:shape val="cylinder"/>
        <c:axId val="32635520"/>
        <c:axId val="32661888"/>
        <c:axId val="0"/>
      </c:bar3DChart>
      <c:catAx>
        <c:axId val="32635520"/>
        <c:scaling>
          <c:orientation val="minMax"/>
        </c:scaling>
        <c:delete val="1"/>
        <c:axPos val="b"/>
        <c:majorTickMark val="out"/>
        <c:minorTickMark val="none"/>
        <c:tickLblPos val="none"/>
        <c:crossAx val="32661888"/>
        <c:crosses val="autoZero"/>
        <c:auto val="1"/>
        <c:lblAlgn val="ctr"/>
        <c:lblOffset val="100"/>
        <c:noMultiLvlLbl val="0"/>
      </c:catAx>
      <c:valAx>
        <c:axId val="32661888"/>
        <c:scaling>
          <c:orientation val="minMax"/>
        </c:scaling>
        <c:delete val="0"/>
        <c:axPos val="l"/>
        <c:majorGridlines/>
        <c:numFmt formatCode="General" sourceLinked="1"/>
        <c:majorTickMark val="none"/>
        <c:minorTickMark val="none"/>
        <c:tickLblPos val="nextTo"/>
        <c:crossAx val="32635520"/>
        <c:crosses val="autoZero"/>
        <c:crossBetween val="between"/>
        <c:majorUnit val="1"/>
      </c:valAx>
      <c:spPr>
        <a:noFill/>
        <a:ln w="25400">
          <a:noFill/>
        </a:ln>
      </c:spPr>
    </c:plotArea>
    <c:legend>
      <c:legendPos val="r"/>
      <c:layout>
        <c:manualLayout>
          <c:xMode val="edge"/>
          <c:yMode val="edge"/>
          <c:x val="0.92681525324737146"/>
          <c:y val="0.31949458483754511"/>
          <c:w val="6.8501190543235918E-2"/>
          <c:h val="0.43501805054151627"/>
        </c:manualLayout>
      </c:layout>
      <c:overlay val="0"/>
    </c:legend>
    <c:plotVisOnly val="1"/>
    <c:dispBlanksAs val="gap"/>
    <c:showDLblsOverMax val="0"/>
  </c:chart>
  <c:spPr>
    <a:solidFill>
      <a:schemeClr val="lt1"/>
    </a:solidFill>
    <a:ln w="25400" cap="flat" cmpd="sng" algn="ctr">
      <a:noFill/>
      <a:prstDash val="solid"/>
    </a:ln>
    <a:effectLst/>
  </c:spPr>
  <c:txPr>
    <a:bodyPr/>
    <a:lstStyle/>
    <a:p>
      <a:pPr>
        <a:defRPr>
          <a:solidFill>
            <a:schemeClr val="dk1"/>
          </a:solidFill>
          <a:latin typeface="+mn-lt"/>
          <a:ea typeface="+mn-ea"/>
          <a:cs typeface="+mn-cs"/>
        </a:defRPr>
      </a:pPr>
      <a:endParaRPr lang="fr-FR"/>
    </a:p>
  </c:txPr>
  <c:printSettings>
    <c:headerFooter/>
    <c:pageMargins b="0.75000000000000011" l="0.70000000000000007" r="0.70000000000000007" t="0.75000000000000011" header="0.30000000000000004" footer="0.30000000000000004"/>
    <c:pageSetup paperSize="9" orientation="landscape" horizontalDpi="-3" verticalDpi="0"/>
  </c:printSettings>
  <c:userShapes r:id="rId2"/>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sz="1800" b="1" i="0" baseline="0">
                <a:effectLst/>
              </a:rPr>
              <a:t>Fréquentation par lieux de Permanence</a:t>
            </a:r>
            <a:endParaRPr lang="fr-FR">
              <a:effectLst/>
            </a:endParaRPr>
          </a:p>
          <a:p>
            <a:pPr>
              <a:defRPr/>
            </a:pPr>
            <a:r>
              <a:rPr lang="fr-FR" sz="1800" b="1" i="0" baseline="0">
                <a:effectLst/>
              </a:rPr>
              <a:t>Fevrier</a:t>
            </a:r>
            <a:endParaRPr lang="fr-FR">
              <a:effectLst/>
            </a:endParaRPr>
          </a:p>
        </c:rich>
      </c:tx>
      <c:overlay val="0"/>
      <c:spPr>
        <a:noFill/>
        <a:ln w="25400">
          <a:noFill/>
        </a:ln>
      </c:spPr>
    </c:title>
    <c:autoTitleDeleted val="0"/>
    <c:view3D>
      <c:rotX val="0"/>
      <c:rotY val="0"/>
      <c:depthPercent val="100"/>
      <c:rAngAx val="0"/>
      <c:perspective val="10"/>
    </c:view3D>
    <c:floor>
      <c:thickness val="0"/>
    </c:floor>
    <c:sideWall>
      <c:thickness val="0"/>
    </c:sideWall>
    <c:backWall>
      <c:thickness val="0"/>
    </c:backWall>
    <c:plotArea>
      <c:layout/>
      <c:bar3DChart>
        <c:barDir val="col"/>
        <c:grouping val="clustered"/>
        <c:varyColors val="0"/>
        <c:ser>
          <c:idx val="0"/>
          <c:order val="0"/>
          <c:tx>
            <c:strRef>
              <c:f>Février!$AH$12</c:f>
              <c:strCache>
                <c:ptCount val="1"/>
                <c:pt idx="0">
                  <c:v>Boulogne</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pPr>
              <a:noFill/>
              <a:ln w="25400">
                <a:noFill/>
              </a:ln>
            </c:spPr>
            <c:showLegendKey val="0"/>
            <c:showVal val="0"/>
            <c:showCatName val="0"/>
            <c:showSerName val="1"/>
            <c:showPercent val="0"/>
            <c:showBubbleSize val="0"/>
            <c:showLeaderLines val="0"/>
          </c:dLbls>
          <c:val>
            <c:numRef>
              <c:f>Février!$AI$12</c:f>
              <c:numCache>
                <c:formatCode>General</c:formatCode>
                <c:ptCount val="1"/>
                <c:pt idx="0">
                  <c:v>0</c:v>
                </c:pt>
              </c:numCache>
            </c:numRef>
          </c:val>
        </c:ser>
        <c:ser>
          <c:idx val="1"/>
          <c:order val="1"/>
          <c:tx>
            <c:strRef>
              <c:f>Février!$AH$14</c:f>
              <c:strCache>
                <c:ptCount val="1"/>
                <c:pt idx="0">
                  <c:v>Calais</c:v>
                </c:pt>
              </c:strCache>
            </c:strRef>
          </c:tx>
          <c:invertIfNegative val="0"/>
          <c:dLbls>
            <c:spPr>
              <a:noFill/>
              <a:ln w="25400">
                <a:noFill/>
              </a:ln>
            </c:spPr>
            <c:showLegendKey val="0"/>
            <c:showVal val="1"/>
            <c:showCatName val="0"/>
            <c:showSerName val="0"/>
            <c:showPercent val="0"/>
            <c:showBubbleSize val="0"/>
            <c:showLeaderLines val="0"/>
          </c:dLbls>
          <c:val>
            <c:numRef>
              <c:f>Février!$AI$14</c:f>
              <c:numCache>
                <c:formatCode>General</c:formatCode>
                <c:ptCount val="1"/>
                <c:pt idx="0">
                  <c:v>0</c:v>
                </c:pt>
              </c:numCache>
            </c:numRef>
          </c:val>
        </c:ser>
        <c:ser>
          <c:idx val="2"/>
          <c:order val="2"/>
          <c:tx>
            <c:strRef>
              <c:f>Février!$AH$16</c:f>
              <c:strCache>
                <c:ptCount val="1"/>
                <c:pt idx="0">
                  <c:v>Desvres</c:v>
                </c:pt>
              </c:strCache>
            </c:strRef>
          </c:tx>
          <c:invertIfNegative val="0"/>
          <c:dLbls>
            <c:spPr>
              <a:noFill/>
              <a:ln w="25400">
                <a:noFill/>
              </a:ln>
            </c:spPr>
            <c:showLegendKey val="0"/>
            <c:showVal val="1"/>
            <c:showCatName val="0"/>
            <c:showSerName val="0"/>
            <c:showPercent val="0"/>
            <c:showBubbleSize val="0"/>
            <c:showLeaderLines val="0"/>
          </c:dLbls>
          <c:val>
            <c:numRef>
              <c:f>Février!$AI$16</c:f>
              <c:numCache>
                <c:formatCode>General</c:formatCode>
                <c:ptCount val="1"/>
                <c:pt idx="0">
                  <c:v>0</c:v>
                </c:pt>
              </c:numCache>
            </c:numRef>
          </c:val>
        </c:ser>
        <c:ser>
          <c:idx val="3"/>
          <c:order val="3"/>
          <c:tx>
            <c:strRef>
              <c:f>Février!$AH$18</c:f>
              <c:strCache>
                <c:ptCount val="1"/>
                <c:pt idx="0">
                  <c:v>Etaples</c:v>
                </c:pt>
              </c:strCache>
            </c:strRef>
          </c:tx>
          <c:invertIfNegative val="0"/>
          <c:dLbls>
            <c:spPr>
              <a:noFill/>
              <a:ln w="25400">
                <a:noFill/>
              </a:ln>
            </c:spPr>
            <c:showLegendKey val="0"/>
            <c:showVal val="1"/>
            <c:showCatName val="0"/>
            <c:showSerName val="0"/>
            <c:showPercent val="0"/>
            <c:showBubbleSize val="0"/>
            <c:showLeaderLines val="0"/>
          </c:dLbls>
          <c:val>
            <c:numRef>
              <c:f>Février!$AI$18</c:f>
              <c:numCache>
                <c:formatCode>General</c:formatCode>
                <c:ptCount val="1"/>
                <c:pt idx="0">
                  <c:v>0</c:v>
                </c:pt>
              </c:numCache>
            </c:numRef>
          </c:val>
        </c:ser>
        <c:ser>
          <c:idx val="4"/>
          <c:order val="4"/>
          <c:tx>
            <c:strRef>
              <c:f>Février!$AH$20</c:f>
              <c:strCache>
                <c:ptCount val="1"/>
                <c:pt idx="0">
                  <c:v>Hesdin</c:v>
                </c:pt>
              </c:strCache>
            </c:strRef>
          </c:tx>
          <c:invertIfNegative val="0"/>
          <c:dLbls>
            <c:spPr>
              <a:noFill/>
              <a:ln w="25400">
                <a:noFill/>
              </a:ln>
            </c:spPr>
            <c:showLegendKey val="0"/>
            <c:showVal val="1"/>
            <c:showCatName val="0"/>
            <c:showSerName val="0"/>
            <c:showPercent val="0"/>
            <c:showBubbleSize val="0"/>
            <c:showLeaderLines val="0"/>
          </c:dLbls>
          <c:val>
            <c:numRef>
              <c:f>Février!$AI$20</c:f>
              <c:numCache>
                <c:formatCode>General</c:formatCode>
                <c:ptCount val="1"/>
                <c:pt idx="0">
                  <c:v>0</c:v>
                </c:pt>
              </c:numCache>
            </c:numRef>
          </c:val>
        </c:ser>
        <c:ser>
          <c:idx val="5"/>
          <c:order val="5"/>
          <c:tx>
            <c:strRef>
              <c:f>Février!$AH$22</c:f>
              <c:strCache>
                <c:ptCount val="1"/>
                <c:pt idx="0">
                  <c:v>Le Portel</c:v>
                </c:pt>
              </c:strCache>
            </c:strRef>
          </c:tx>
          <c:invertIfNegative val="0"/>
          <c:dLbls>
            <c:spPr>
              <a:noFill/>
              <a:ln w="25400">
                <a:noFill/>
              </a:ln>
            </c:spPr>
            <c:showLegendKey val="0"/>
            <c:showVal val="1"/>
            <c:showCatName val="0"/>
            <c:showSerName val="0"/>
            <c:showPercent val="0"/>
            <c:showBubbleSize val="0"/>
            <c:showLeaderLines val="0"/>
          </c:dLbls>
          <c:val>
            <c:numRef>
              <c:f>Février!$AI$22</c:f>
              <c:numCache>
                <c:formatCode>General</c:formatCode>
                <c:ptCount val="1"/>
                <c:pt idx="0">
                  <c:v>0</c:v>
                </c:pt>
              </c:numCache>
            </c:numRef>
          </c:val>
        </c:ser>
        <c:ser>
          <c:idx val="6"/>
          <c:order val="6"/>
          <c:tx>
            <c:strRef>
              <c:f>Février!$AH$24</c:f>
              <c:strCache>
                <c:ptCount val="1"/>
                <c:pt idx="0">
                  <c:v>Marquise </c:v>
                </c:pt>
              </c:strCache>
            </c:strRef>
          </c:tx>
          <c:invertIfNegative val="0"/>
          <c:dLbls>
            <c:spPr>
              <a:noFill/>
              <a:ln w="25400">
                <a:noFill/>
              </a:ln>
            </c:spPr>
            <c:showLegendKey val="0"/>
            <c:showVal val="1"/>
            <c:showCatName val="0"/>
            <c:showSerName val="0"/>
            <c:showPercent val="0"/>
            <c:showBubbleSize val="0"/>
            <c:showLeaderLines val="0"/>
          </c:dLbls>
          <c:val>
            <c:numRef>
              <c:f>Février!$AI$24</c:f>
              <c:numCache>
                <c:formatCode>General</c:formatCode>
                <c:ptCount val="1"/>
                <c:pt idx="0">
                  <c:v>0</c:v>
                </c:pt>
              </c:numCache>
            </c:numRef>
          </c:val>
        </c:ser>
        <c:ser>
          <c:idx val="7"/>
          <c:order val="7"/>
          <c:tx>
            <c:strRef>
              <c:f>Février!$AH$26</c:f>
              <c:strCache>
                <c:ptCount val="1"/>
                <c:pt idx="0">
                  <c:v>Montreuil</c:v>
                </c:pt>
              </c:strCache>
            </c:strRef>
          </c:tx>
          <c:invertIfNegative val="0"/>
          <c:dLbls>
            <c:spPr>
              <a:noFill/>
              <a:ln w="25400">
                <a:noFill/>
              </a:ln>
            </c:spPr>
            <c:showLegendKey val="0"/>
            <c:showVal val="1"/>
            <c:showCatName val="0"/>
            <c:showSerName val="0"/>
            <c:showPercent val="0"/>
            <c:showBubbleSize val="0"/>
            <c:showLeaderLines val="0"/>
          </c:dLbls>
          <c:val>
            <c:numRef>
              <c:f>Février!$AI$26</c:f>
              <c:numCache>
                <c:formatCode>General</c:formatCode>
                <c:ptCount val="1"/>
                <c:pt idx="0">
                  <c:v>0</c:v>
                </c:pt>
              </c:numCache>
            </c:numRef>
          </c:val>
        </c:ser>
        <c:ser>
          <c:idx val="8"/>
          <c:order val="8"/>
          <c:tx>
            <c:strRef>
              <c:f>Février!$AH$28</c:f>
              <c:strCache>
                <c:ptCount val="1"/>
                <c:pt idx="0">
                  <c:v>Outreau</c:v>
                </c:pt>
              </c:strCache>
            </c:strRef>
          </c:tx>
          <c:invertIfNegative val="0"/>
          <c:dLbls>
            <c:spPr>
              <a:noFill/>
              <a:ln w="25400">
                <a:noFill/>
              </a:ln>
            </c:spPr>
            <c:showLegendKey val="0"/>
            <c:showVal val="1"/>
            <c:showCatName val="0"/>
            <c:showSerName val="0"/>
            <c:showPercent val="0"/>
            <c:showBubbleSize val="0"/>
            <c:showLeaderLines val="0"/>
          </c:dLbls>
          <c:val>
            <c:numRef>
              <c:f>Février!$AI$28</c:f>
              <c:numCache>
                <c:formatCode>General</c:formatCode>
                <c:ptCount val="1"/>
                <c:pt idx="0">
                  <c:v>0</c:v>
                </c:pt>
              </c:numCache>
            </c:numRef>
          </c:val>
        </c:ser>
        <c:dLbls>
          <c:showLegendKey val="0"/>
          <c:showVal val="1"/>
          <c:showCatName val="0"/>
          <c:showSerName val="0"/>
          <c:showPercent val="0"/>
          <c:showBubbleSize val="0"/>
        </c:dLbls>
        <c:gapWidth val="150"/>
        <c:shape val="cylinder"/>
        <c:axId val="34780288"/>
        <c:axId val="34781824"/>
        <c:axId val="0"/>
      </c:bar3DChart>
      <c:catAx>
        <c:axId val="34780288"/>
        <c:scaling>
          <c:orientation val="minMax"/>
        </c:scaling>
        <c:delete val="1"/>
        <c:axPos val="b"/>
        <c:majorTickMark val="out"/>
        <c:minorTickMark val="none"/>
        <c:tickLblPos val="none"/>
        <c:crossAx val="34781824"/>
        <c:crosses val="autoZero"/>
        <c:auto val="1"/>
        <c:lblAlgn val="ctr"/>
        <c:lblOffset val="100"/>
        <c:noMultiLvlLbl val="0"/>
      </c:catAx>
      <c:valAx>
        <c:axId val="34781824"/>
        <c:scaling>
          <c:orientation val="minMax"/>
        </c:scaling>
        <c:delete val="0"/>
        <c:axPos val="l"/>
        <c:majorGridlines/>
        <c:numFmt formatCode="General" sourceLinked="1"/>
        <c:majorTickMark val="none"/>
        <c:minorTickMark val="none"/>
        <c:tickLblPos val="nextTo"/>
        <c:crossAx val="34780288"/>
        <c:crosses val="autoZero"/>
        <c:crossBetween val="between"/>
        <c:majorUnit val="1"/>
      </c:valAx>
      <c:spPr>
        <a:noFill/>
        <a:ln w="25400">
          <a:noFill/>
        </a:ln>
      </c:spPr>
    </c:plotArea>
    <c:legend>
      <c:legendPos val="r"/>
      <c:layout>
        <c:manualLayout>
          <c:xMode val="edge"/>
          <c:yMode val="edge"/>
          <c:x val="0.94762191450933175"/>
          <c:y val="0.36642599277978338"/>
          <c:w val="4.6357615894039736E-2"/>
          <c:h val="0.38989169675090252"/>
        </c:manualLayout>
      </c:layout>
      <c:overlay val="0"/>
    </c:legend>
    <c:plotVisOnly val="1"/>
    <c:dispBlanksAs val="gap"/>
    <c:showDLblsOverMax val="0"/>
  </c:chart>
  <c:spPr>
    <a:solidFill>
      <a:schemeClr val="lt1"/>
    </a:solidFill>
    <a:ln w="25400" cap="flat" cmpd="sng" algn="ctr">
      <a:noFill/>
      <a:prstDash val="solid"/>
    </a:ln>
    <a:effectLst/>
  </c:spPr>
  <c:txPr>
    <a:bodyPr/>
    <a:lstStyle/>
    <a:p>
      <a:pPr>
        <a:defRPr>
          <a:solidFill>
            <a:schemeClr val="dk1"/>
          </a:solidFill>
          <a:latin typeface="+mn-lt"/>
          <a:ea typeface="+mn-ea"/>
          <a:cs typeface="+mn-cs"/>
        </a:defRPr>
      </a:pPr>
      <a:endParaRPr lang="fr-FR"/>
    </a:p>
  </c:txPr>
  <c:printSettings>
    <c:headerFooter/>
    <c:pageMargins b="0.75000000000000011" l="0.70000000000000007" r="0.70000000000000007" t="0.75000000000000011" header="0.30000000000000004" footer="0.30000000000000004"/>
    <c:pageSetup paperSize="9" orientation="landscape" horizontalDpi="-3" verticalDpi="0"/>
  </c:printSettings>
  <c:userShapes r:id="rId2"/>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a:t>MARS 2012</a:t>
            </a:r>
          </a:p>
        </c:rich>
      </c:tx>
      <c:overlay val="0"/>
      <c:spPr>
        <a:noFill/>
        <a:ln w="25400">
          <a:noFill/>
        </a:ln>
      </c:spPr>
    </c:title>
    <c:autoTitleDeleted val="0"/>
    <c:view3D>
      <c:rotX val="0"/>
      <c:rotY val="0"/>
      <c:depthPercent val="100"/>
      <c:rAngAx val="0"/>
      <c:perspective val="10"/>
    </c:view3D>
    <c:floor>
      <c:thickness val="0"/>
    </c:floor>
    <c:sideWall>
      <c:thickness val="0"/>
    </c:sideWall>
    <c:backWall>
      <c:thickness val="0"/>
    </c:backWall>
    <c:plotArea>
      <c:layout/>
      <c:bar3DChart>
        <c:barDir val="col"/>
        <c:grouping val="clustered"/>
        <c:varyColors val="0"/>
        <c:ser>
          <c:idx val="0"/>
          <c:order val="0"/>
          <c:tx>
            <c:strRef>
              <c:f>Mars!$AH$3</c:f>
              <c:strCache>
                <c:ptCount val="1"/>
                <c:pt idx="0">
                  <c:v>Acc. Coll</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pPr>
              <a:noFill/>
              <a:ln w="25400">
                <a:noFill/>
              </a:ln>
            </c:spPr>
            <c:showLegendKey val="0"/>
            <c:showVal val="0"/>
            <c:showCatName val="0"/>
            <c:showSerName val="1"/>
            <c:showPercent val="0"/>
            <c:showBubbleSize val="0"/>
            <c:showLeaderLines val="0"/>
          </c:dLbls>
          <c:cat>
            <c:strLit>
              <c:ptCount val="1"/>
              <c:pt idx="0">
                <c:v>MARS 2012</c:v>
              </c:pt>
            </c:strLit>
          </c:cat>
          <c:val>
            <c:numRef>
              <c:f>Mars!$AH$5</c:f>
              <c:numCache>
                <c:formatCode>General</c:formatCode>
                <c:ptCount val="1"/>
                <c:pt idx="0">
                  <c:v>0</c:v>
                </c:pt>
              </c:numCache>
            </c:numRef>
          </c:val>
        </c:ser>
        <c:ser>
          <c:idx val="1"/>
          <c:order val="1"/>
          <c:tx>
            <c:strRef>
              <c:f>Mars!$AI$3</c:f>
              <c:strCache>
                <c:ptCount val="1"/>
                <c:pt idx="0">
                  <c:v>Acc. Ind</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MARS 2012</c:v>
              </c:pt>
            </c:strLit>
          </c:cat>
          <c:val>
            <c:numRef>
              <c:f>Mars!$AI$5</c:f>
              <c:numCache>
                <c:formatCode>General</c:formatCode>
                <c:ptCount val="1"/>
                <c:pt idx="0">
                  <c:v>0</c:v>
                </c:pt>
              </c:numCache>
            </c:numRef>
          </c:val>
        </c:ser>
        <c:ser>
          <c:idx val="2"/>
          <c:order val="2"/>
          <c:tx>
            <c:strRef>
              <c:f>Mars!$AK$3</c:f>
              <c:strCache>
                <c:ptCount val="1"/>
                <c:pt idx="0">
                  <c:v>Hors PAEJ</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MARS 2012</c:v>
              </c:pt>
            </c:strLit>
          </c:cat>
          <c:val>
            <c:numRef>
              <c:f>Mars!$AK$5</c:f>
              <c:numCache>
                <c:formatCode>General</c:formatCode>
                <c:ptCount val="1"/>
                <c:pt idx="0">
                  <c:v>0</c:v>
                </c:pt>
              </c:numCache>
            </c:numRef>
          </c:val>
        </c:ser>
        <c:ser>
          <c:idx val="3"/>
          <c:order val="3"/>
          <c:tx>
            <c:strRef>
              <c:f>Mars!$AL$3</c:f>
              <c:strCache>
                <c:ptCount val="1"/>
                <c:pt idx="0">
                  <c:v>Aide par Tel</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MARS 2012</c:v>
              </c:pt>
            </c:strLit>
          </c:cat>
          <c:val>
            <c:numRef>
              <c:f>Mars!$AL$5</c:f>
              <c:numCache>
                <c:formatCode>General</c:formatCode>
                <c:ptCount val="1"/>
                <c:pt idx="0">
                  <c:v>0</c:v>
                </c:pt>
              </c:numCache>
            </c:numRef>
          </c:val>
        </c:ser>
        <c:ser>
          <c:idx val="4"/>
          <c:order val="4"/>
          <c:tx>
            <c:strRef>
              <c:f>Mars!$AM$3</c:f>
              <c:strCache>
                <c:ptCount val="1"/>
                <c:pt idx="0">
                  <c:v>Parents</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MARS 2012</c:v>
              </c:pt>
            </c:strLit>
          </c:cat>
          <c:val>
            <c:numRef>
              <c:f>Mars!$AM$5</c:f>
              <c:numCache>
                <c:formatCode>General</c:formatCode>
                <c:ptCount val="1"/>
                <c:pt idx="0">
                  <c:v>0</c:v>
                </c:pt>
              </c:numCache>
            </c:numRef>
          </c:val>
        </c:ser>
        <c:ser>
          <c:idx val="5"/>
          <c:order val="5"/>
          <c:tx>
            <c:strRef>
              <c:f>Mars!$AN$3</c:f>
              <c:strCache>
                <c:ptCount val="1"/>
                <c:pt idx="0">
                  <c:v>Entourage</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MARS 2012</c:v>
              </c:pt>
            </c:strLit>
          </c:cat>
          <c:val>
            <c:numRef>
              <c:f>Mars!$AN$5</c:f>
              <c:numCache>
                <c:formatCode>General</c:formatCode>
                <c:ptCount val="1"/>
                <c:pt idx="0">
                  <c:v>0</c:v>
                </c:pt>
              </c:numCache>
            </c:numRef>
          </c:val>
        </c:ser>
        <c:ser>
          <c:idx val="6"/>
          <c:order val="6"/>
          <c:tx>
            <c:strRef>
              <c:f>Mars!$AO$3</c:f>
              <c:strCache>
                <c:ptCount val="1"/>
                <c:pt idx="0">
                  <c:v>Courriel</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MARS 2012</c:v>
              </c:pt>
            </c:strLit>
          </c:cat>
          <c:val>
            <c:numRef>
              <c:f>Mars!$AO$5</c:f>
              <c:numCache>
                <c:formatCode>General</c:formatCode>
                <c:ptCount val="1"/>
                <c:pt idx="0">
                  <c:v>0</c:v>
                </c:pt>
              </c:numCache>
            </c:numRef>
          </c:val>
        </c:ser>
        <c:ser>
          <c:idx val="7"/>
          <c:order val="7"/>
          <c:tx>
            <c:strRef>
              <c:f>Mars!$AP$3</c:f>
              <c:strCache>
                <c:ptCount val="1"/>
                <c:pt idx="0">
                  <c:v>Prof.</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MARS 2012</c:v>
              </c:pt>
            </c:strLit>
          </c:cat>
          <c:val>
            <c:numRef>
              <c:f>Mars!$AP$5</c:f>
              <c:numCache>
                <c:formatCode>General</c:formatCode>
                <c:ptCount val="1"/>
                <c:pt idx="0">
                  <c:v>0</c:v>
                </c:pt>
              </c:numCache>
            </c:numRef>
          </c:val>
        </c:ser>
        <c:ser>
          <c:idx val="8"/>
          <c:order val="8"/>
          <c:tx>
            <c:strRef>
              <c:f>Mars!$AQ$3</c:f>
              <c:strCache>
                <c:ptCount val="1"/>
                <c:pt idx="0">
                  <c:v>Nombre d'acceuil</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howLegendKey val="0"/>
            <c:showVal val="0"/>
            <c:showCatName val="0"/>
            <c:showSerName val="0"/>
            <c:showPercent val="0"/>
            <c:showBubbleSize val="0"/>
          </c:dLbls>
          <c:cat>
            <c:strLit>
              <c:ptCount val="1"/>
              <c:pt idx="0">
                <c:v>MARS 2012</c:v>
              </c:pt>
            </c:strLit>
          </c:cat>
          <c:val>
            <c:numRef>
              <c:f>Mars!$AQ$5</c:f>
              <c:numCache>
                <c:formatCode>General</c:formatCode>
                <c:ptCount val="1"/>
                <c:pt idx="0">
                  <c:v>0</c:v>
                </c:pt>
              </c:numCache>
            </c:numRef>
          </c:val>
        </c:ser>
        <c:ser>
          <c:idx val="9"/>
          <c:order val="9"/>
          <c:tx>
            <c:strRef>
              <c:f>Mars!$AJ$3</c:f>
              <c:strCache>
                <c:ptCount val="1"/>
                <c:pt idx="0">
                  <c:v>Acc. Familial</c:v>
                </c:pt>
              </c:strCache>
            </c:strRef>
          </c:tx>
          <c:invertIfNegative val="0"/>
          <c:dLbls>
            <c:spPr>
              <a:noFill/>
              <a:ln w="25400">
                <a:noFill/>
              </a:ln>
            </c:spPr>
            <c:showLegendKey val="0"/>
            <c:showVal val="1"/>
            <c:showCatName val="0"/>
            <c:showSerName val="0"/>
            <c:showPercent val="0"/>
            <c:showBubbleSize val="0"/>
            <c:showLeaderLines val="0"/>
          </c:dLbls>
          <c:val>
            <c:numRef>
              <c:f>Mars!$AJ$5</c:f>
              <c:numCache>
                <c:formatCode>General</c:formatCode>
                <c:ptCount val="1"/>
                <c:pt idx="0">
                  <c:v>0</c:v>
                </c:pt>
              </c:numCache>
            </c:numRef>
          </c:val>
        </c:ser>
        <c:dLbls>
          <c:showLegendKey val="0"/>
          <c:showVal val="1"/>
          <c:showCatName val="0"/>
          <c:showSerName val="0"/>
          <c:showPercent val="0"/>
          <c:showBubbleSize val="0"/>
        </c:dLbls>
        <c:gapWidth val="150"/>
        <c:shape val="cylinder"/>
        <c:axId val="34429568"/>
        <c:axId val="34447744"/>
        <c:axId val="0"/>
      </c:bar3DChart>
      <c:catAx>
        <c:axId val="34429568"/>
        <c:scaling>
          <c:orientation val="minMax"/>
        </c:scaling>
        <c:delete val="1"/>
        <c:axPos val="b"/>
        <c:majorTickMark val="out"/>
        <c:minorTickMark val="none"/>
        <c:tickLblPos val="none"/>
        <c:crossAx val="34447744"/>
        <c:crosses val="autoZero"/>
        <c:auto val="1"/>
        <c:lblAlgn val="ctr"/>
        <c:lblOffset val="100"/>
        <c:noMultiLvlLbl val="0"/>
      </c:catAx>
      <c:valAx>
        <c:axId val="34447744"/>
        <c:scaling>
          <c:orientation val="minMax"/>
        </c:scaling>
        <c:delete val="0"/>
        <c:axPos val="l"/>
        <c:majorGridlines/>
        <c:numFmt formatCode="General" sourceLinked="1"/>
        <c:majorTickMark val="none"/>
        <c:minorTickMark val="none"/>
        <c:tickLblPos val="nextTo"/>
        <c:crossAx val="34429568"/>
        <c:crosses val="autoZero"/>
        <c:crossBetween val="between"/>
        <c:majorUnit val="1"/>
      </c:valAx>
      <c:spPr>
        <a:noFill/>
        <a:ln w="25400">
          <a:noFill/>
        </a:ln>
      </c:spPr>
    </c:plotArea>
    <c:legend>
      <c:legendPos val="r"/>
      <c:layout>
        <c:manualLayout>
          <c:xMode val="edge"/>
          <c:yMode val="edge"/>
          <c:x val="0.90652851827958314"/>
          <c:y val="0.34514663871900181"/>
          <c:w val="8.6795283665066475E-2"/>
          <c:h val="0.37134080326464036"/>
        </c:manualLayout>
      </c:layout>
      <c:overlay val="0"/>
    </c:legend>
    <c:plotVisOnly val="1"/>
    <c:dispBlanksAs val="gap"/>
    <c:showDLblsOverMax val="0"/>
  </c:chart>
  <c:spPr>
    <a:solidFill>
      <a:schemeClr val="lt1"/>
    </a:solidFill>
    <a:ln w="25400" cap="flat" cmpd="sng" algn="ctr">
      <a:noFill/>
      <a:prstDash val="solid"/>
    </a:ln>
    <a:effectLst/>
  </c:spPr>
  <c:txPr>
    <a:bodyPr/>
    <a:lstStyle/>
    <a:p>
      <a:pPr>
        <a:defRPr>
          <a:solidFill>
            <a:schemeClr val="dk1"/>
          </a:solidFill>
          <a:latin typeface="+mn-lt"/>
          <a:ea typeface="+mn-ea"/>
          <a:cs typeface="+mn-cs"/>
        </a:defRPr>
      </a:pPr>
      <a:endParaRPr lang="fr-FR"/>
    </a:p>
  </c:txPr>
  <c:printSettings>
    <c:headerFooter/>
    <c:pageMargins b="0.75000000000000011" l="0.70000000000000007" r="0.70000000000000007" t="0.75000000000000011" header="0.30000000000000004" footer="0.30000000000000004"/>
    <c:pageSetup paperSize="9" orientation="landscape" horizontalDpi="-3" verticalDpi="0"/>
  </c:printSettings>
  <c:userShapes r:id="rId2"/>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a:t>Fréquentation Homme/Femme</a:t>
            </a:r>
          </a:p>
          <a:p>
            <a:pPr>
              <a:defRPr/>
            </a:pPr>
            <a:r>
              <a:rPr lang="fr-FR"/>
              <a:t>Mars</a:t>
            </a:r>
          </a:p>
        </c:rich>
      </c:tx>
      <c:overlay val="0"/>
      <c:spPr>
        <a:noFill/>
        <a:ln w="25400">
          <a:noFill/>
        </a:ln>
      </c:spPr>
    </c:title>
    <c:autoTitleDeleted val="0"/>
    <c:view3D>
      <c:rotX val="30"/>
      <c:rotY val="0"/>
      <c:rAngAx val="0"/>
      <c:perspective val="30"/>
    </c:view3D>
    <c:floor>
      <c:thickness val="0"/>
    </c:floor>
    <c:sideWall>
      <c:thickness val="0"/>
    </c:sideWall>
    <c:backWall>
      <c:thickness val="0"/>
    </c:backWall>
    <c:plotArea>
      <c:layout/>
      <c:pie3DChart>
        <c:varyColors val="1"/>
        <c:ser>
          <c:idx val="0"/>
          <c:order val="0"/>
          <c:dLbls>
            <c:spPr>
              <a:noFill/>
              <a:ln w="25400">
                <a:noFill/>
              </a:ln>
            </c:spPr>
            <c:showLegendKey val="0"/>
            <c:showVal val="0"/>
            <c:showCatName val="0"/>
            <c:showSerName val="0"/>
            <c:showPercent val="1"/>
            <c:showBubbleSize val="0"/>
            <c:showLeaderLines val="1"/>
          </c:dLbls>
          <c:cat>
            <c:strRef>
              <c:f>Mars!$AL$11:$AM$11</c:f>
              <c:strCache>
                <c:ptCount val="2"/>
                <c:pt idx="0">
                  <c:v>Homme </c:v>
                </c:pt>
                <c:pt idx="1">
                  <c:v>Femme</c:v>
                </c:pt>
              </c:strCache>
            </c:strRef>
          </c:cat>
          <c:val>
            <c:numRef>
              <c:f>Mars!$AL$13:$AM$13</c:f>
              <c:numCache>
                <c:formatCode>General</c:formatCode>
                <c:ptCount val="2"/>
                <c:pt idx="0">
                  <c:v>0</c:v>
                </c:pt>
                <c:pt idx="1">
                  <c:v>0</c:v>
                </c:pt>
              </c:numCache>
            </c:numRef>
          </c:val>
        </c:ser>
        <c:dLbls>
          <c:showLegendKey val="0"/>
          <c:showVal val="0"/>
          <c:showCatName val="0"/>
          <c:showSerName val="0"/>
          <c:showPercent val="1"/>
          <c:showBubbleSize val="0"/>
          <c:showLeaderLines val="1"/>
        </c:dLbls>
      </c:pie3DChart>
      <c:spPr>
        <a:noFill/>
        <a:ln w="25400">
          <a:noFill/>
        </a:ln>
      </c:spPr>
    </c:plotArea>
    <c:legend>
      <c:legendPos val="r"/>
      <c:layout>
        <c:manualLayout>
          <c:xMode val="edge"/>
          <c:yMode val="edge"/>
          <c:x val="0.38269581840797434"/>
          <c:y val="0.19070927413144928"/>
          <c:w val="0.23128138590742797"/>
          <c:h val="5.8679776655830553E-2"/>
        </c:manualLayout>
      </c:layout>
      <c:overlay val="0"/>
      <c:txPr>
        <a:bodyPr/>
        <a:lstStyle/>
        <a:p>
          <a:pPr rtl="0">
            <a:defRPr/>
          </a:pPr>
          <a:endParaRPr lang="fr-FR"/>
        </a:p>
      </c:txPr>
    </c:legend>
    <c:plotVisOnly val="1"/>
    <c:dispBlanksAs val="zero"/>
    <c:showDLblsOverMax val="0"/>
  </c:chart>
  <c:spPr>
    <a:ln>
      <a:noFill/>
    </a:ln>
  </c:spPr>
  <c:printSettings>
    <c:headerFooter/>
    <c:pageMargins b="0.75000000000000011" l="0.70000000000000007" r="0.70000000000000007" t="0.75000000000000011" header="0.30000000000000004" footer="0.30000000000000004"/>
    <c:pageSetup/>
  </c:printSettings>
  <c:userShapes r:id="rId2"/>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a:t>AGES</a:t>
            </a:r>
          </a:p>
          <a:p>
            <a:pPr>
              <a:defRPr/>
            </a:pPr>
            <a:r>
              <a:rPr lang="fr-FR"/>
              <a:t>Mars</a:t>
            </a:r>
          </a:p>
        </c:rich>
      </c:tx>
      <c:overlay val="0"/>
      <c:spPr>
        <a:noFill/>
        <a:ln w="25400">
          <a:noFill/>
        </a:ln>
      </c:spPr>
    </c:title>
    <c:autoTitleDeleted val="0"/>
    <c:view3D>
      <c:rotX val="30"/>
      <c:rotY val="0"/>
      <c:rAngAx val="0"/>
      <c:perspective val="30"/>
    </c:view3D>
    <c:floor>
      <c:thickness val="0"/>
    </c:floor>
    <c:sideWall>
      <c:thickness val="0"/>
    </c:sideWall>
    <c:backWall>
      <c:thickness val="0"/>
    </c:backWall>
    <c:plotArea>
      <c:layout/>
      <c:pie3DChart>
        <c:varyColors val="1"/>
        <c:ser>
          <c:idx val="0"/>
          <c:order val="0"/>
          <c:dLbls>
            <c:spPr>
              <a:noFill/>
              <a:ln w="25400">
                <a:noFill/>
              </a:ln>
            </c:spPr>
            <c:showLegendKey val="0"/>
            <c:showVal val="0"/>
            <c:showCatName val="0"/>
            <c:showSerName val="0"/>
            <c:showPercent val="1"/>
            <c:showBubbleSize val="0"/>
            <c:showLeaderLines val="1"/>
          </c:dLbls>
          <c:cat>
            <c:strRef>
              <c:f>Mars!$AL$18:$AP$18</c:f>
              <c:strCache>
                <c:ptCount val="5"/>
                <c:pt idx="0">
                  <c:v>moins de 8 ans</c:v>
                </c:pt>
                <c:pt idx="1">
                  <c:v>9-14 </c:v>
                </c:pt>
                <c:pt idx="2">
                  <c:v>15-17</c:v>
                </c:pt>
                <c:pt idx="3">
                  <c:v>18-25</c:v>
                </c:pt>
                <c:pt idx="4">
                  <c:v>plus de 25 ans</c:v>
                </c:pt>
              </c:strCache>
            </c:strRef>
          </c:cat>
          <c:val>
            <c:numRef>
              <c:f>Mars!$AL$20:$AP$20</c:f>
              <c:numCache>
                <c:formatCode>General</c:formatCode>
                <c:ptCount val="5"/>
                <c:pt idx="0">
                  <c:v>0</c:v>
                </c:pt>
                <c:pt idx="1">
                  <c:v>0</c:v>
                </c:pt>
                <c:pt idx="2">
                  <c:v>0</c:v>
                </c:pt>
                <c:pt idx="3">
                  <c:v>0</c:v>
                </c:pt>
                <c:pt idx="4">
                  <c:v>0</c:v>
                </c:pt>
              </c:numCache>
            </c:numRef>
          </c:val>
        </c:ser>
        <c:dLbls>
          <c:showLegendKey val="0"/>
          <c:showVal val="0"/>
          <c:showCatName val="0"/>
          <c:showSerName val="0"/>
          <c:showPercent val="1"/>
          <c:showBubbleSize val="0"/>
          <c:showLeaderLines val="1"/>
        </c:dLbls>
      </c:pie3DChart>
      <c:spPr>
        <a:noFill/>
        <a:ln w="25400">
          <a:noFill/>
        </a:ln>
      </c:spPr>
    </c:plotArea>
    <c:legend>
      <c:legendPos val="r"/>
      <c:layout>
        <c:manualLayout>
          <c:xMode val="edge"/>
          <c:yMode val="edge"/>
          <c:x val="0.19462025316455697"/>
          <c:y val="0.18439758883160837"/>
          <c:w val="0.60917721518987344"/>
          <c:h val="5.6737719640494885E-2"/>
        </c:manualLayout>
      </c:layout>
      <c:overlay val="0"/>
    </c:legend>
    <c:plotVisOnly val="1"/>
    <c:dispBlanksAs val="zero"/>
    <c:showDLblsOverMax val="0"/>
  </c:chart>
  <c:spPr>
    <a:ln>
      <a:noFill/>
    </a:ln>
  </c:spPr>
  <c:printSettings>
    <c:headerFooter/>
    <c:pageMargins b="0.75000000000000011" l="0.70000000000000007" r="0.70000000000000007" t="0.75000000000000011" header="0.30000000000000004" footer="0.30000000000000004"/>
    <c:pageSetup/>
  </c:printSettings>
  <c:userShapes r:id="rId2"/>
</c:chartSpace>
</file>

<file path=xl/charts/chart1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34"/>
    </mc:Choice>
    <mc:Fallback>
      <c:style val="34"/>
    </mc:Fallback>
  </mc:AlternateContent>
  <c:chart>
    <c:title>
      <c:tx>
        <c:rich>
          <a:bodyPr/>
          <a:lstStyle/>
          <a:p>
            <a:pPr>
              <a:defRPr/>
            </a:pPr>
            <a:r>
              <a:rPr lang="fr-FR" sz="1800" b="1" i="0" baseline="0">
                <a:effectLst/>
              </a:rPr>
              <a:t>Fréquentation par lieux de Permanence</a:t>
            </a:r>
            <a:endParaRPr lang="fr-FR">
              <a:effectLst/>
            </a:endParaRPr>
          </a:p>
          <a:p>
            <a:pPr>
              <a:defRPr/>
            </a:pPr>
            <a:r>
              <a:rPr lang="fr-FR" sz="1800" b="1" i="0" baseline="0">
                <a:effectLst/>
              </a:rPr>
              <a:t>Mars</a:t>
            </a:r>
            <a:endParaRPr lang="fr-FR">
              <a:effectLst/>
            </a:endParaRPr>
          </a:p>
          <a:p>
            <a:pPr>
              <a:defRPr/>
            </a:pPr>
            <a:endParaRPr lang="fr-FR"/>
          </a:p>
        </c:rich>
      </c:tx>
      <c:overlay val="0"/>
      <c:spPr>
        <a:noFill/>
        <a:ln w="25400">
          <a:noFill/>
        </a:ln>
      </c:spPr>
    </c:title>
    <c:autoTitleDeleted val="0"/>
    <c:view3D>
      <c:rotX val="0"/>
      <c:rotY val="0"/>
      <c:depthPercent val="100"/>
      <c:rAngAx val="0"/>
      <c:perspective val="10"/>
    </c:view3D>
    <c:floor>
      <c:thickness val="0"/>
    </c:floor>
    <c:sideWall>
      <c:thickness val="0"/>
    </c:sideWall>
    <c:backWall>
      <c:thickness val="0"/>
    </c:backWall>
    <c:plotArea>
      <c:layout/>
      <c:bar3DChart>
        <c:barDir val="col"/>
        <c:grouping val="clustered"/>
        <c:varyColors val="0"/>
        <c:ser>
          <c:idx val="0"/>
          <c:order val="0"/>
          <c:tx>
            <c:strRef>
              <c:f>Mars!$AH$12</c:f>
              <c:strCache>
                <c:ptCount val="1"/>
                <c:pt idx="0">
                  <c:v>Boulogne</c:v>
                </c:pt>
              </c:strCache>
            </c:strRef>
          </c:tx>
          <c:invertIfNegative val="0"/>
          <c:dLbls>
            <c:dLbl>
              <c:idx val="0"/>
              <c:spPr>
                <a:noFill/>
                <a:ln w="25400">
                  <a:noFill/>
                </a:ln>
              </c:spPr>
              <c:txPr>
                <a:bodyPr/>
                <a:lstStyle/>
                <a:p>
                  <a:pPr>
                    <a:defRPr/>
                  </a:pPr>
                  <a:endParaRPr lang="fr-FR"/>
                </a:p>
              </c:txPr>
              <c:showLegendKey val="0"/>
              <c:showVal val="1"/>
              <c:showCatName val="0"/>
              <c:showSerName val="1"/>
              <c:showPercent val="0"/>
              <c:showBubbleSize val="0"/>
            </c:dLbl>
            <c:spPr>
              <a:noFill/>
              <a:ln w="25400">
                <a:noFill/>
              </a:ln>
            </c:spPr>
            <c:showLegendKey val="0"/>
            <c:showVal val="0"/>
            <c:showCatName val="0"/>
            <c:showSerName val="1"/>
            <c:showPercent val="0"/>
            <c:showBubbleSize val="0"/>
            <c:showLeaderLines val="0"/>
          </c:dLbls>
          <c:val>
            <c:numRef>
              <c:f>Mars!$AI$12</c:f>
              <c:numCache>
                <c:formatCode>General</c:formatCode>
                <c:ptCount val="1"/>
                <c:pt idx="0">
                  <c:v>0</c:v>
                </c:pt>
              </c:numCache>
            </c:numRef>
          </c:val>
        </c:ser>
        <c:ser>
          <c:idx val="1"/>
          <c:order val="1"/>
          <c:tx>
            <c:strRef>
              <c:f>Mars!$AH$14</c:f>
              <c:strCache>
                <c:ptCount val="1"/>
                <c:pt idx="0">
                  <c:v>Calais</c:v>
                </c:pt>
              </c:strCache>
            </c:strRef>
          </c:tx>
          <c:invertIfNegative val="0"/>
          <c:dLbls>
            <c:spPr>
              <a:noFill/>
              <a:ln w="25400">
                <a:noFill/>
              </a:ln>
            </c:spPr>
            <c:showLegendKey val="0"/>
            <c:showVal val="1"/>
            <c:showCatName val="0"/>
            <c:showSerName val="0"/>
            <c:showPercent val="0"/>
            <c:showBubbleSize val="0"/>
            <c:showLeaderLines val="0"/>
          </c:dLbls>
          <c:val>
            <c:numRef>
              <c:f>Mars!$AI$14</c:f>
              <c:numCache>
                <c:formatCode>General</c:formatCode>
                <c:ptCount val="1"/>
                <c:pt idx="0">
                  <c:v>0</c:v>
                </c:pt>
              </c:numCache>
            </c:numRef>
          </c:val>
        </c:ser>
        <c:ser>
          <c:idx val="2"/>
          <c:order val="2"/>
          <c:tx>
            <c:strRef>
              <c:f>Mars!$AH$16</c:f>
              <c:strCache>
                <c:ptCount val="1"/>
                <c:pt idx="0">
                  <c:v>Desvres</c:v>
                </c:pt>
              </c:strCache>
            </c:strRef>
          </c:tx>
          <c:invertIfNegative val="0"/>
          <c:dLbls>
            <c:spPr>
              <a:noFill/>
              <a:ln w="25400">
                <a:noFill/>
              </a:ln>
            </c:spPr>
            <c:showLegendKey val="0"/>
            <c:showVal val="1"/>
            <c:showCatName val="0"/>
            <c:showSerName val="0"/>
            <c:showPercent val="0"/>
            <c:showBubbleSize val="0"/>
            <c:showLeaderLines val="0"/>
          </c:dLbls>
          <c:val>
            <c:numRef>
              <c:f>Mars!$AI$16</c:f>
              <c:numCache>
                <c:formatCode>General</c:formatCode>
                <c:ptCount val="1"/>
                <c:pt idx="0">
                  <c:v>0</c:v>
                </c:pt>
              </c:numCache>
            </c:numRef>
          </c:val>
        </c:ser>
        <c:ser>
          <c:idx val="3"/>
          <c:order val="3"/>
          <c:tx>
            <c:strRef>
              <c:f>Mars!$AH$18</c:f>
              <c:strCache>
                <c:ptCount val="1"/>
                <c:pt idx="0">
                  <c:v>Etaples</c:v>
                </c:pt>
              </c:strCache>
            </c:strRef>
          </c:tx>
          <c:invertIfNegative val="0"/>
          <c:dLbls>
            <c:spPr>
              <a:noFill/>
              <a:ln w="25400">
                <a:noFill/>
              </a:ln>
            </c:spPr>
            <c:showLegendKey val="0"/>
            <c:showVal val="1"/>
            <c:showCatName val="0"/>
            <c:showSerName val="0"/>
            <c:showPercent val="0"/>
            <c:showBubbleSize val="0"/>
            <c:showLeaderLines val="0"/>
          </c:dLbls>
          <c:val>
            <c:numRef>
              <c:f>Mars!$AI$18</c:f>
              <c:numCache>
                <c:formatCode>General</c:formatCode>
                <c:ptCount val="1"/>
                <c:pt idx="0">
                  <c:v>0</c:v>
                </c:pt>
              </c:numCache>
            </c:numRef>
          </c:val>
        </c:ser>
        <c:ser>
          <c:idx val="4"/>
          <c:order val="4"/>
          <c:tx>
            <c:strRef>
              <c:f>Mars!$AH$20</c:f>
              <c:strCache>
                <c:ptCount val="1"/>
                <c:pt idx="0">
                  <c:v>Hesdin</c:v>
                </c:pt>
              </c:strCache>
            </c:strRef>
          </c:tx>
          <c:invertIfNegative val="0"/>
          <c:dLbls>
            <c:spPr>
              <a:noFill/>
              <a:ln w="25400">
                <a:noFill/>
              </a:ln>
            </c:spPr>
            <c:showLegendKey val="0"/>
            <c:showVal val="1"/>
            <c:showCatName val="0"/>
            <c:showSerName val="0"/>
            <c:showPercent val="0"/>
            <c:showBubbleSize val="0"/>
            <c:showLeaderLines val="0"/>
          </c:dLbls>
          <c:val>
            <c:numRef>
              <c:f>Mars!$AI$20</c:f>
              <c:numCache>
                <c:formatCode>General</c:formatCode>
                <c:ptCount val="1"/>
                <c:pt idx="0">
                  <c:v>0</c:v>
                </c:pt>
              </c:numCache>
            </c:numRef>
          </c:val>
        </c:ser>
        <c:ser>
          <c:idx val="5"/>
          <c:order val="5"/>
          <c:tx>
            <c:strRef>
              <c:f>Mars!$AH$22</c:f>
              <c:strCache>
                <c:ptCount val="1"/>
                <c:pt idx="0">
                  <c:v>Le Portel</c:v>
                </c:pt>
              </c:strCache>
            </c:strRef>
          </c:tx>
          <c:invertIfNegative val="0"/>
          <c:dLbls>
            <c:spPr>
              <a:noFill/>
              <a:ln w="25400">
                <a:noFill/>
              </a:ln>
            </c:spPr>
            <c:showLegendKey val="0"/>
            <c:showVal val="1"/>
            <c:showCatName val="0"/>
            <c:showSerName val="0"/>
            <c:showPercent val="0"/>
            <c:showBubbleSize val="0"/>
            <c:showLeaderLines val="0"/>
          </c:dLbls>
          <c:val>
            <c:numRef>
              <c:f>Mars!$AI$22</c:f>
              <c:numCache>
                <c:formatCode>General</c:formatCode>
                <c:ptCount val="1"/>
                <c:pt idx="0">
                  <c:v>0</c:v>
                </c:pt>
              </c:numCache>
            </c:numRef>
          </c:val>
        </c:ser>
        <c:ser>
          <c:idx val="6"/>
          <c:order val="6"/>
          <c:tx>
            <c:strRef>
              <c:f>Mars!$AH$24</c:f>
              <c:strCache>
                <c:ptCount val="1"/>
                <c:pt idx="0">
                  <c:v>Marquise </c:v>
                </c:pt>
              </c:strCache>
            </c:strRef>
          </c:tx>
          <c:invertIfNegative val="0"/>
          <c:dLbls>
            <c:spPr>
              <a:noFill/>
              <a:ln w="25400">
                <a:noFill/>
              </a:ln>
            </c:spPr>
            <c:showLegendKey val="0"/>
            <c:showVal val="1"/>
            <c:showCatName val="0"/>
            <c:showSerName val="0"/>
            <c:showPercent val="0"/>
            <c:showBubbleSize val="0"/>
            <c:showLeaderLines val="0"/>
          </c:dLbls>
          <c:val>
            <c:numRef>
              <c:f>Mars!$AI$24</c:f>
              <c:numCache>
                <c:formatCode>General</c:formatCode>
                <c:ptCount val="1"/>
                <c:pt idx="0">
                  <c:v>0</c:v>
                </c:pt>
              </c:numCache>
            </c:numRef>
          </c:val>
        </c:ser>
        <c:ser>
          <c:idx val="7"/>
          <c:order val="7"/>
          <c:tx>
            <c:strRef>
              <c:f>Mars!$AH$26</c:f>
              <c:strCache>
                <c:ptCount val="1"/>
                <c:pt idx="0">
                  <c:v>Montreuil</c:v>
                </c:pt>
              </c:strCache>
            </c:strRef>
          </c:tx>
          <c:invertIfNegative val="0"/>
          <c:dLbls>
            <c:spPr>
              <a:noFill/>
              <a:ln w="25400">
                <a:noFill/>
              </a:ln>
            </c:spPr>
            <c:showLegendKey val="0"/>
            <c:showVal val="1"/>
            <c:showCatName val="0"/>
            <c:showSerName val="0"/>
            <c:showPercent val="0"/>
            <c:showBubbleSize val="0"/>
            <c:showLeaderLines val="0"/>
          </c:dLbls>
          <c:val>
            <c:numRef>
              <c:f>Mars!$AI$26</c:f>
              <c:numCache>
                <c:formatCode>General</c:formatCode>
                <c:ptCount val="1"/>
                <c:pt idx="0">
                  <c:v>0</c:v>
                </c:pt>
              </c:numCache>
            </c:numRef>
          </c:val>
        </c:ser>
        <c:ser>
          <c:idx val="8"/>
          <c:order val="8"/>
          <c:tx>
            <c:strRef>
              <c:f>Mars!$AH$28</c:f>
              <c:strCache>
                <c:ptCount val="1"/>
                <c:pt idx="0">
                  <c:v>Outreau</c:v>
                </c:pt>
              </c:strCache>
            </c:strRef>
          </c:tx>
          <c:invertIfNegative val="0"/>
          <c:dLbls>
            <c:spPr>
              <a:noFill/>
              <a:ln w="25400">
                <a:noFill/>
              </a:ln>
            </c:spPr>
            <c:showLegendKey val="0"/>
            <c:showVal val="1"/>
            <c:showCatName val="0"/>
            <c:showSerName val="0"/>
            <c:showPercent val="0"/>
            <c:showBubbleSize val="0"/>
            <c:showLeaderLines val="0"/>
          </c:dLbls>
          <c:val>
            <c:numRef>
              <c:f>Mars!$AI$28</c:f>
              <c:numCache>
                <c:formatCode>General</c:formatCode>
                <c:ptCount val="1"/>
                <c:pt idx="0">
                  <c:v>0</c:v>
                </c:pt>
              </c:numCache>
            </c:numRef>
          </c:val>
        </c:ser>
        <c:dLbls>
          <c:showLegendKey val="0"/>
          <c:showVal val="1"/>
          <c:showCatName val="0"/>
          <c:showSerName val="0"/>
          <c:showPercent val="0"/>
          <c:showBubbleSize val="0"/>
        </c:dLbls>
        <c:gapWidth val="150"/>
        <c:shape val="cylinder"/>
        <c:axId val="34685696"/>
        <c:axId val="34687232"/>
        <c:axId val="0"/>
      </c:bar3DChart>
      <c:catAx>
        <c:axId val="34685696"/>
        <c:scaling>
          <c:orientation val="minMax"/>
        </c:scaling>
        <c:delete val="1"/>
        <c:axPos val="b"/>
        <c:majorTickMark val="out"/>
        <c:minorTickMark val="none"/>
        <c:tickLblPos val="none"/>
        <c:crossAx val="34687232"/>
        <c:crosses val="autoZero"/>
        <c:auto val="1"/>
        <c:lblAlgn val="ctr"/>
        <c:lblOffset val="100"/>
        <c:noMultiLvlLbl val="0"/>
      </c:catAx>
      <c:valAx>
        <c:axId val="34687232"/>
        <c:scaling>
          <c:orientation val="minMax"/>
        </c:scaling>
        <c:delete val="0"/>
        <c:axPos val="l"/>
        <c:majorGridlines/>
        <c:numFmt formatCode="General" sourceLinked="1"/>
        <c:majorTickMark val="none"/>
        <c:minorTickMark val="none"/>
        <c:tickLblPos val="nextTo"/>
        <c:crossAx val="34685696"/>
        <c:crosses val="autoZero"/>
        <c:crossBetween val="between"/>
        <c:majorUnit val="1"/>
      </c:valAx>
      <c:spPr>
        <a:noFill/>
        <a:ln w="25400">
          <a:noFill/>
        </a:ln>
      </c:spPr>
    </c:plotArea>
    <c:legend>
      <c:legendPos val="r"/>
      <c:layout>
        <c:manualLayout>
          <c:xMode val="edge"/>
          <c:yMode val="edge"/>
          <c:x val="0.93364267882749119"/>
          <c:y val="0.40566100024107005"/>
          <c:w val="5.9413625016294894E-2"/>
          <c:h val="0.33962316299252376"/>
        </c:manualLayout>
      </c:layout>
      <c:overlay val="0"/>
    </c:legend>
    <c:plotVisOnly val="1"/>
    <c:dispBlanksAs val="gap"/>
    <c:showDLblsOverMax val="0"/>
  </c:chart>
  <c:spPr>
    <a:solidFill>
      <a:schemeClr val="lt1"/>
    </a:solidFill>
    <a:ln w="25400" cap="flat" cmpd="sng" algn="ctr">
      <a:noFill/>
      <a:prstDash val="solid"/>
    </a:ln>
    <a:effectLst/>
  </c:spPr>
  <c:txPr>
    <a:bodyPr/>
    <a:lstStyle/>
    <a:p>
      <a:pPr>
        <a:defRPr>
          <a:solidFill>
            <a:schemeClr val="dk1"/>
          </a:solidFill>
          <a:latin typeface="+mn-lt"/>
          <a:ea typeface="+mn-ea"/>
          <a:cs typeface="+mn-cs"/>
        </a:defRPr>
      </a:pPr>
      <a:endParaRPr lang="fr-FR"/>
    </a:p>
  </c:txPr>
  <c:printSettings>
    <c:headerFooter/>
    <c:pageMargins b="0.75000000000000011" l="0.70000000000000007" r="0.70000000000000007" t="0.75000000000000011" header="0.30000000000000004" footer="0.30000000000000004"/>
    <c:pageSetup paperSize="9" orientation="landscape" horizontalDpi="-3" verticalDpi="0"/>
  </c:printSettings>
  <c:userShapes r:id="rId2"/>
</c:chartSpace>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eg"/><Relationship Id="rId6" Type="http://schemas.openxmlformats.org/officeDocument/2006/relationships/hyperlink" Target="http://forum.excel-pratique.com/excel/userform-t28518.html#http://forum.excel-pratique.com/excel/userform-t28518.html" TargetMode="External"/><Relationship Id="rId5" Type="http://schemas.openxmlformats.org/officeDocument/2006/relationships/image" Target="../media/image5.png"/><Relationship Id="rId4" Type="http://schemas.openxmlformats.org/officeDocument/2006/relationships/image" Target="../media/image4.jpeg"/></Relationships>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1" Type="http://schemas.openxmlformats.org/officeDocument/2006/relationships/image" Target="../media/image6.jpeg"/></Relationships>
</file>

<file path=xl/drawings/_rels/drawing5.xml.rels><?xml version="1.0" encoding="UTF-8" standalone="yes"?>
<Relationships xmlns="http://schemas.openxmlformats.org/package/2006/relationships"><Relationship Id="rId3" Type="http://schemas.openxmlformats.org/officeDocument/2006/relationships/chart" Target="../charts/chart7.xml"/><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8.xml"/></Relationships>
</file>

<file path=xl/drawings/_rels/drawing6.xml.rels><?xml version="1.0" encoding="UTF-8" standalone="yes"?>
<Relationships xmlns="http://schemas.openxmlformats.org/package/2006/relationships"><Relationship Id="rId1" Type="http://schemas.openxmlformats.org/officeDocument/2006/relationships/image" Target="../media/image6.jpeg"/></Relationships>
</file>

<file path=xl/drawings/_rels/drawing7.xml.rels><?xml version="1.0" encoding="UTF-8" standalone="yes"?>
<Relationships xmlns="http://schemas.openxmlformats.org/package/2006/relationships"><Relationship Id="rId1" Type="http://schemas.openxmlformats.org/officeDocument/2006/relationships/image" Target="../media/image6.jpeg"/></Relationships>
</file>

<file path=xl/drawings/_rels/drawing8.xml.rels><?xml version="1.0" encoding="UTF-8" standalone="yes"?>
<Relationships xmlns="http://schemas.openxmlformats.org/package/2006/relationships"><Relationship Id="rId1" Type="http://schemas.openxmlformats.org/officeDocument/2006/relationships/image" Target="../media/image7.jpeg"/></Relationships>
</file>

<file path=xl/drawings/_rels/drawing9.xml.rels><?xml version="1.0" encoding="UTF-8" standalone="yes"?>
<Relationships xmlns="http://schemas.openxmlformats.org/package/2006/relationships"><Relationship Id="rId1" Type="http://schemas.openxmlformats.org/officeDocument/2006/relationships/image" Target="../media/image7.jpeg"/></Relationships>
</file>

<file path=xl/drawings/_rels/drawing10.xml.rels><?xml version="1.0" encoding="UTF-8" standalone="yes"?>
<Relationships xmlns="http://schemas.openxmlformats.org/package/2006/relationships"><Relationship Id="rId3" Type="http://schemas.openxmlformats.org/officeDocument/2006/relationships/chart" Target="../charts/chart11.xml"/><Relationship Id="rId2" Type="http://schemas.openxmlformats.org/officeDocument/2006/relationships/chart" Target="../charts/chart10.xml"/><Relationship Id="rId1" Type="http://schemas.openxmlformats.org/officeDocument/2006/relationships/chart" Target="../charts/chart9.xml"/><Relationship Id="rId4" Type="http://schemas.openxmlformats.org/officeDocument/2006/relationships/chart" Target="../charts/chart12.xml"/></Relationships>
</file>

<file path=xl/drawings/_rels/drawing11.xml.rels><?xml version="1.0" encoding="UTF-8" standalone="yes"?>
<Relationships xmlns="http://schemas.openxmlformats.org/package/2006/relationships"><Relationship Id="rId1" Type="http://schemas.openxmlformats.org/officeDocument/2006/relationships/image" Target="../media/image7.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6.jpeg"/></Relationships>
</file>

<file path=xl/drawings/_rels/drawing1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14.xml.rels><?xml version="1.0" encoding="UTF-8" standalone="yes"?>
<Relationships xmlns="http://schemas.openxmlformats.org/package/2006/relationships"><Relationship Id="rId1" Type="http://schemas.openxmlformats.org/officeDocument/2006/relationships/image" Target="../media/image7.jpeg"/></Relationships>
</file>

<file path=xl/drawings/drawing1.xml><?xml version="1.0" encoding="utf-8"?>
<xdr:wsDr xmlns:xdr="http://schemas.openxmlformats.org/drawingml/2006/spreadsheetDrawing" xmlns:a="http://schemas.openxmlformats.org/drawingml/2006/main">
  <xdr:twoCellAnchor>
    <xdr:from>
      <xdr:col>9</xdr:col>
      <xdr:colOff>269401</xdr:colOff>
      <xdr:row>29</xdr:row>
      <xdr:rowOff>111353</xdr:rowOff>
    </xdr:from>
    <xdr:to>
      <xdr:col>9</xdr:col>
      <xdr:colOff>833453</xdr:colOff>
      <xdr:row>32</xdr:row>
      <xdr:rowOff>69273</xdr:rowOff>
    </xdr:to>
    <xdr:pic macro="[0]!lock_1">
      <xdr:nvPicPr>
        <xdr:cNvPr id="28" name="Image 27"/>
        <xdr:cNvPicPr>
          <a:picLocks noChangeAspect="1"/>
        </xdr:cNvPicPr>
      </xdr:nvPicPr>
      <xdr:blipFill>
        <a:blip xmlns:r="http://schemas.openxmlformats.org/officeDocument/2006/relationships" r:embed="rId1" cstate="print">
          <a:extLst/>
        </a:blip>
        <a:stretch>
          <a:fillRect/>
        </a:stretch>
      </xdr:blipFill>
      <xdr:spPr>
        <a:xfrm>
          <a:off x="11353037" y="8822398"/>
          <a:ext cx="564052" cy="581375"/>
        </a:xfrm>
        <a:prstGeom prst="roundRect">
          <a:avLst>
            <a:gd name="adj" fmla="val 4167"/>
          </a:avLst>
        </a:prstGeom>
        <a:solidFill>
          <a:srgbClr val="FFFFFF"/>
        </a:solidFill>
        <a:ln w="28575" cap="sq">
          <a:solidFill>
            <a:schemeClr val="tx1"/>
          </a:solidFill>
          <a:miter lim="800000"/>
        </a:ln>
        <a:effectLst>
          <a:reflection blurRad="12700" stA="28000" endPos="28000" dist="5000" dir="5400000" sy="-100000" algn="bl" rotWithShape="0"/>
        </a:effectLst>
      </xdr:spPr>
    </xdr:pic>
    <xdr:clientData/>
  </xdr:twoCellAnchor>
  <xdr:twoCellAnchor>
    <xdr:from>
      <xdr:col>8</xdr:col>
      <xdr:colOff>640773</xdr:colOff>
      <xdr:row>29</xdr:row>
      <xdr:rowOff>121228</xdr:rowOff>
    </xdr:from>
    <xdr:to>
      <xdr:col>9</xdr:col>
      <xdr:colOff>134609</xdr:colOff>
      <xdr:row>32</xdr:row>
      <xdr:rowOff>85195</xdr:rowOff>
    </xdr:to>
    <xdr:pic macro="[0]!Un_Lock">
      <xdr:nvPicPr>
        <xdr:cNvPr id="29" name="Image 28"/>
        <xdr:cNvPicPr>
          <a:picLocks noChangeAspect="1"/>
        </xdr:cNvPicPr>
      </xdr:nvPicPr>
      <xdr:blipFill>
        <a:blip xmlns:r="http://schemas.openxmlformats.org/officeDocument/2006/relationships" r:embed="rId2" cstate="print">
          <a:extLst/>
        </a:blip>
        <a:stretch>
          <a:fillRect/>
        </a:stretch>
      </xdr:blipFill>
      <xdr:spPr>
        <a:xfrm>
          <a:off x="10668000" y="8832273"/>
          <a:ext cx="550245" cy="587422"/>
        </a:xfrm>
        <a:prstGeom prst="roundRect">
          <a:avLst>
            <a:gd name="adj" fmla="val 4167"/>
          </a:avLst>
        </a:prstGeom>
        <a:solidFill>
          <a:srgbClr val="FFFFFF"/>
        </a:solidFill>
        <a:ln w="28575" cap="sq">
          <a:solidFill>
            <a:schemeClr val="tx1"/>
          </a:solidFill>
          <a:miter lim="800000"/>
        </a:ln>
        <a:effectLst>
          <a:reflection blurRad="12700" stA="28000" endPos="28000" dist="5000" dir="5400000" sy="-100000" algn="bl" rotWithShape="0"/>
        </a:effectLst>
      </xdr:spPr>
    </xdr:pic>
    <xdr:clientData/>
  </xdr:twoCellAnchor>
  <xdr:twoCellAnchor>
    <xdr:from>
      <xdr:col>4</xdr:col>
      <xdr:colOff>432057</xdr:colOff>
      <xdr:row>29</xdr:row>
      <xdr:rowOff>17320</xdr:rowOff>
    </xdr:from>
    <xdr:to>
      <xdr:col>4</xdr:col>
      <xdr:colOff>1229591</xdr:colOff>
      <xdr:row>32</xdr:row>
      <xdr:rowOff>103909</xdr:rowOff>
    </xdr:to>
    <xdr:pic macro="[0]!Impressions">
      <xdr:nvPicPr>
        <xdr:cNvPr id="30" name="Image 29"/>
        <xdr:cNvPicPr>
          <a:picLocks noChangeAspect="1"/>
        </xdr:cNvPicPr>
      </xdr:nvPicPr>
      <xdr:blipFill>
        <a:blip xmlns:r="http://schemas.openxmlformats.org/officeDocument/2006/relationships" r:embed="rId3" cstate="print">
          <a:extLst/>
        </a:blip>
        <a:stretch>
          <a:fillRect/>
        </a:stretch>
      </xdr:blipFill>
      <xdr:spPr>
        <a:xfrm>
          <a:off x="4865512" y="8728365"/>
          <a:ext cx="797534" cy="710044"/>
        </a:xfrm>
        <a:prstGeom prst="roundRect">
          <a:avLst>
            <a:gd name="adj" fmla="val 4167"/>
          </a:avLst>
        </a:prstGeom>
        <a:solidFill>
          <a:srgbClr val="FFFFFF"/>
        </a:solidFill>
        <a:ln w="28575" cap="sq">
          <a:solidFill>
            <a:schemeClr val="tx1"/>
          </a:solidFill>
          <a:miter lim="800000"/>
        </a:ln>
        <a:effectLst>
          <a:reflection blurRad="12700" stA="28000" endPos="28000" dist="5000" dir="5400000" sy="-100000" algn="bl" rotWithShape="0"/>
        </a:effectLst>
      </xdr:spPr>
    </xdr:pic>
    <xdr:clientData/>
  </xdr:twoCellAnchor>
  <xdr:twoCellAnchor>
    <xdr:from>
      <xdr:col>8</xdr:col>
      <xdr:colOff>865910</xdr:colOff>
      <xdr:row>20</xdr:row>
      <xdr:rowOff>225136</xdr:rowOff>
    </xdr:from>
    <xdr:to>
      <xdr:col>9</xdr:col>
      <xdr:colOff>565283</xdr:colOff>
      <xdr:row>23</xdr:row>
      <xdr:rowOff>51954</xdr:rowOff>
    </xdr:to>
    <xdr:pic macro="[0]!rechercher">
      <xdr:nvPicPr>
        <xdr:cNvPr id="8" name="Image 7"/>
        <xdr:cNvPicPr>
          <a:picLocks noChangeAspect="1"/>
        </xdr:cNvPicPr>
      </xdr:nvPicPr>
      <xdr:blipFill>
        <a:blip xmlns:r="http://schemas.openxmlformats.org/officeDocument/2006/relationships" r:embed="rId4" cstate="print">
          <a:extLst/>
        </a:blip>
        <a:stretch>
          <a:fillRect/>
        </a:stretch>
      </xdr:blipFill>
      <xdr:spPr>
        <a:xfrm>
          <a:off x="10893137" y="6598227"/>
          <a:ext cx="755782" cy="762000"/>
        </a:xfrm>
        <a:prstGeom prst="roundRect">
          <a:avLst>
            <a:gd name="adj" fmla="val 4167"/>
          </a:avLst>
        </a:prstGeom>
        <a:solidFill>
          <a:srgbClr val="FFFFFF"/>
        </a:solidFill>
        <a:ln w="28575" cap="sq">
          <a:solidFill>
            <a:schemeClr val="tx1"/>
          </a:solidFill>
          <a:miter lim="800000"/>
        </a:ln>
        <a:effectLst>
          <a:reflection blurRad="12700" stA="28000" endPos="28000" dist="5000" dir="5400000" sy="-100000" algn="bl" rotWithShape="0"/>
        </a:effectLst>
      </xdr:spPr>
    </xdr:pic>
    <xdr:clientData/>
  </xdr:twoCellAnchor>
  <xdr:twoCellAnchor>
    <xdr:from>
      <xdr:col>4</xdr:col>
      <xdr:colOff>431351</xdr:colOff>
      <xdr:row>20</xdr:row>
      <xdr:rowOff>137326</xdr:rowOff>
    </xdr:from>
    <xdr:to>
      <xdr:col>4</xdr:col>
      <xdr:colOff>1212274</xdr:colOff>
      <xdr:row>22</xdr:row>
      <xdr:rowOff>259772</xdr:rowOff>
    </xdr:to>
    <xdr:pic macro="[0]!controle">
      <xdr:nvPicPr>
        <xdr:cNvPr id="36" name="Image 35"/>
        <xdr:cNvPicPr>
          <a:picLocks noChangeAspect="1"/>
        </xdr:cNvPicPr>
      </xdr:nvPicPr>
      <xdr:blipFill>
        <a:blip xmlns:r="http://schemas.openxmlformats.org/officeDocument/2006/relationships" r:embed="rId5" cstate="print">
          <a:extLst/>
        </a:blip>
        <a:stretch>
          <a:fillRect/>
        </a:stretch>
      </xdr:blipFill>
      <xdr:spPr>
        <a:xfrm>
          <a:off x="4864806" y="6510417"/>
          <a:ext cx="780923" cy="763219"/>
        </a:xfrm>
        <a:prstGeom prst="roundRect">
          <a:avLst>
            <a:gd name="adj" fmla="val 4167"/>
          </a:avLst>
        </a:prstGeom>
        <a:solidFill>
          <a:srgbClr val="FFFFFF"/>
        </a:solidFill>
        <a:ln w="38100" cap="sq">
          <a:solidFill>
            <a:schemeClr val="tx1"/>
          </a:solidFill>
          <a:miter lim="800000"/>
        </a:ln>
        <a:effectLst>
          <a:reflection blurRad="12700" stA="28000" endPos="28000" dist="5000" dir="5400000" sy="-100000" algn="bl" rotWithShape="0"/>
        </a:effectLst>
      </xdr:spPr>
      <xdr:style>
        <a:lnRef idx="0">
          <a:scrgbClr r="0" g="0" b="0"/>
        </a:lnRef>
        <a:fillRef idx="1002">
          <a:schemeClr val="dk2"/>
        </a:fillRef>
        <a:effectRef idx="0">
          <a:scrgbClr r="0" g="0" b="0"/>
        </a:effectRef>
        <a:fontRef idx="major"/>
      </xdr:style>
    </xdr:pic>
    <xdr:clientData/>
  </xdr:twoCellAnchor>
  <xdr:twoCellAnchor>
    <xdr:from>
      <xdr:col>10</xdr:col>
      <xdr:colOff>466725</xdr:colOff>
      <xdr:row>16</xdr:row>
      <xdr:rowOff>142875</xdr:rowOff>
    </xdr:from>
    <xdr:to>
      <xdr:col>27</xdr:col>
      <xdr:colOff>381000</xdr:colOff>
      <xdr:row>45</xdr:row>
      <xdr:rowOff>123825</xdr:rowOff>
    </xdr:to>
    <xdr:sp macro="" textlink="">
      <xdr:nvSpPr>
        <xdr:cNvPr id="1030" name="Text Box 6"/>
        <xdr:cNvSpPr txBox="1">
          <a:spLocks noChangeArrowheads="1"/>
        </xdr:cNvSpPr>
      </xdr:nvSpPr>
      <xdr:spPr bwMode="auto">
        <a:xfrm>
          <a:off x="12687300" y="5153025"/>
          <a:ext cx="14211300" cy="6781800"/>
        </a:xfrm>
        <a:prstGeom prst="rect">
          <a:avLst/>
        </a:prstGeom>
        <a:solidFill>
          <a:srgbClr val="FFFFFF"/>
        </a:solidFill>
        <a:ln w="9525">
          <a:solidFill>
            <a:srgbClr val="000000"/>
          </a:solidFill>
          <a:miter lim="800000"/>
          <a:headEnd/>
          <a:tailEnd/>
        </a:ln>
      </xdr:spPr>
      <xdr:txBody>
        <a:bodyPr vertOverflow="clip" wrap="square" lIns="36576" tIns="36576" rIns="0" bIns="0" anchor="t" upright="1"/>
        <a:lstStyle/>
        <a:p>
          <a:pPr algn="l" rtl="0">
            <a:defRPr sz="1000"/>
          </a:pPr>
          <a:r>
            <a:rPr lang="fr-FR" sz="1800" b="0" i="0" u="none" strike="noStrike" baseline="0">
              <a:solidFill>
                <a:srgbClr val="000000"/>
              </a:solidFill>
              <a:latin typeface="Calibri"/>
            </a:rPr>
            <a:t>Bonsoir Forum !</a:t>
          </a:r>
        </a:p>
        <a:p>
          <a:pPr algn="l" rtl="0">
            <a:defRPr sz="1000"/>
          </a:pPr>
          <a:endParaRPr lang="fr-FR" sz="1800" b="0" i="0" u="none" strike="noStrike" baseline="0">
            <a:solidFill>
              <a:srgbClr val="000000"/>
            </a:solidFill>
            <a:latin typeface="Calibri"/>
          </a:endParaRPr>
        </a:p>
        <a:p>
          <a:pPr algn="l" rtl="0">
            <a:defRPr sz="1000"/>
          </a:pPr>
          <a:r>
            <a:rPr lang="fr-FR" sz="1800" b="0" i="0" u="none" strike="noStrike" baseline="0">
              <a:solidFill>
                <a:srgbClr val="000000"/>
              </a:solidFill>
              <a:latin typeface="Calibri"/>
            </a:rPr>
            <a:t>J'ai créé une userform d'enregistrement, et lors de l'enregistrement j'aimerai créer une vérification de l’existence du nom qui va être enregistrer, dans une autre feuille. Et le cas échéant, si il n'existe pas dans cette feuille, appliquer l'enregistrement dans celle-ci, avec un MsgBox demandant la confirmation. ( Tout ça avec l'userform Enregistrement )</a:t>
          </a:r>
        </a:p>
        <a:p>
          <a:pPr algn="l" rtl="0">
            <a:defRPr sz="1000"/>
          </a:pPr>
          <a:endParaRPr lang="fr-FR" sz="1800" b="0" i="0" u="none" strike="noStrike" baseline="0">
            <a:solidFill>
              <a:srgbClr val="000000"/>
            </a:solidFill>
            <a:latin typeface="Calibri"/>
          </a:endParaRPr>
        </a:p>
        <a:p>
          <a:pPr algn="l" rtl="0">
            <a:defRPr sz="1000"/>
          </a:pPr>
          <a:r>
            <a:rPr lang="fr-FR" sz="1800" b="0" i="0" u="none" strike="noStrike" baseline="0">
              <a:solidFill>
                <a:srgbClr val="000000"/>
              </a:solidFill>
              <a:latin typeface="Calibri"/>
            </a:rPr>
            <a:t>Pour résumer brièvement :</a:t>
          </a:r>
        </a:p>
        <a:p>
          <a:pPr algn="l" rtl="0">
            <a:defRPr sz="1000"/>
          </a:pPr>
          <a:r>
            <a:rPr lang="fr-FR" sz="1800" b="0" i="0" u="none" strike="noStrike" baseline="0">
              <a:solidFill>
                <a:srgbClr val="000000"/>
              </a:solidFill>
              <a:latin typeface="Calibri"/>
            </a:rPr>
            <a:t>- Enregistrement</a:t>
          </a:r>
        </a:p>
        <a:p>
          <a:pPr algn="l" rtl="0">
            <a:defRPr sz="1000"/>
          </a:pPr>
          <a:r>
            <a:rPr lang="fr-FR" sz="1800" b="0" i="0" u="none" strike="noStrike" baseline="0">
              <a:solidFill>
                <a:srgbClr val="000000"/>
              </a:solidFill>
              <a:latin typeface="Calibri"/>
            </a:rPr>
            <a:t>-Vérification de l’existence du nom dans la page File_Active</a:t>
          </a:r>
        </a:p>
        <a:p>
          <a:pPr algn="l" rtl="0">
            <a:defRPr sz="1000"/>
          </a:pPr>
          <a:r>
            <a:rPr lang="fr-FR" sz="1800" b="0" i="0" u="none" strike="noStrike" baseline="0">
              <a:solidFill>
                <a:srgbClr val="000000"/>
              </a:solidFill>
              <a:latin typeface="Calibri"/>
            </a:rPr>
            <a:t>-Si non</a:t>
          </a:r>
        </a:p>
        <a:p>
          <a:pPr algn="l" rtl="0">
            <a:defRPr sz="1000"/>
          </a:pPr>
          <a:r>
            <a:rPr lang="fr-FR" sz="1800" b="0" i="0" u="none" strike="noStrike" baseline="0">
              <a:solidFill>
                <a:srgbClr val="000000"/>
              </a:solidFill>
              <a:latin typeface="Calibri"/>
            </a:rPr>
            <a:t>-Enregistrement dans la page:</a:t>
          </a:r>
        </a:p>
        <a:p>
          <a:pPr algn="l" rtl="0">
            <a:defRPr sz="1000"/>
          </a:pPr>
          <a:r>
            <a:rPr lang="fr-FR" sz="1800" b="0" i="0" u="none" strike="noStrike" baseline="0">
              <a:solidFill>
                <a:srgbClr val="000000"/>
              </a:solidFill>
              <a:latin typeface="Calibri"/>
            </a:rPr>
            <a:t>° du mois concerné</a:t>
          </a:r>
        </a:p>
        <a:p>
          <a:pPr algn="l" rtl="0">
            <a:defRPr sz="1000"/>
          </a:pPr>
          <a:r>
            <a:rPr lang="fr-FR" sz="1800" b="0" i="0" u="none" strike="noStrike" baseline="0">
              <a:solidFill>
                <a:srgbClr val="000000"/>
              </a:solidFill>
              <a:latin typeface="Calibri"/>
            </a:rPr>
            <a:t>° et dans File Active</a:t>
          </a:r>
        </a:p>
        <a:p>
          <a:pPr algn="l" rtl="0">
            <a:defRPr sz="1000"/>
          </a:pPr>
          <a:r>
            <a:rPr lang="fr-FR" sz="1800" b="0" i="0" u="none" strike="noStrike" baseline="0">
              <a:solidFill>
                <a:srgbClr val="000000"/>
              </a:solidFill>
              <a:latin typeface="Calibri"/>
            </a:rPr>
            <a:t>-Si oui enregistrement Simple dans le mois concerné.</a:t>
          </a:r>
        </a:p>
        <a:p>
          <a:pPr algn="l" rtl="0">
            <a:defRPr sz="1000"/>
          </a:pPr>
          <a:endParaRPr lang="fr-FR" sz="1800" b="0" i="0" u="none" strike="noStrike" baseline="0">
            <a:solidFill>
              <a:srgbClr val="000000"/>
            </a:solidFill>
            <a:latin typeface="Calibri"/>
          </a:endParaRPr>
        </a:p>
        <a:p>
          <a:pPr algn="l" rtl="0">
            <a:defRPr sz="1000"/>
          </a:pPr>
          <a:r>
            <a:rPr lang="fr-FR" sz="1800" b="0" i="0" u="none" strike="noStrike" baseline="0">
              <a:solidFill>
                <a:srgbClr val="000000"/>
              </a:solidFill>
              <a:latin typeface="Calibri"/>
            </a:rPr>
            <a:t>J'aimerai aussi beaucoup savoir comment utiliser mon userform Recherche pour que sur plusieurs critères elle, donne accès au bonne enregistrement, (mais ça ce n'est vraiment pas urgent) ce qui m'intéresse aussi c'est de savoir combien de critères je peux donner à l'utilisateur, pour éviter que le système rame.</a:t>
          </a:r>
        </a:p>
        <a:p>
          <a:pPr algn="l" rtl="0">
            <a:defRPr sz="1000"/>
          </a:pPr>
          <a:endParaRPr lang="fr-FR" sz="1800" b="0" i="0" u="none" strike="noStrike" baseline="0">
            <a:solidFill>
              <a:srgbClr val="000000"/>
            </a:solidFill>
            <a:latin typeface="Calibri"/>
          </a:endParaRPr>
        </a:p>
        <a:p>
          <a:pPr algn="l" rtl="0">
            <a:defRPr sz="1000"/>
          </a:pPr>
          <a:endParaRPr lang="fr-FR" sz="1800" b="0" i="0" u="none" strike="noStrike" baseline="0">
            <a:solidFill>
              <a:srgbClr val="000000"/>
            </a:solidFill>
            <a:latin typeface="Calibri"/>
          </a:endParaRPr>
        </a:p>
        <a:p>
          <a:pPr algn="l" rtl="0">
            <a:defRPr sz="1000"/>
          </a:pPr>
          <a:r>
            <a:rPr lang="fr-FR" sz="1800" b="0" i="0" u="none" strike="noStrike" baseline="0">
              <a:solidFill>
                <a:srgbClr val="000000"/>
              </a:solidFill>
              <a:latin typeface="Calibri"/>
            </a:rPr>
            <a:t>Merci d'avance pour votre aide précieuse !</a:t>
          </a:r>
        </a:p>
        <a:p>
          <a:pPr algn="l" rtl="0">
            <a:defRPr sz="1000"/>
          </a:pPr>
          <a:endParaRPr lang="fr-FR" sz="1800" b="0" i="0" u="none" strike="noStrike" baseline="0">
            <a:solidFill>
              <a:srgbClr val="000000"/>
            </a:solidFill>
            <a:latin typeface="Calibri"/>
          </a:endParaRPr>
        </a:p>
        <a:p>
          <a:pPr algn="l" rtl="0">
            <a:defRPr sz="1000"/>
          </a:pPr>
          <a:r>
            <a:rPr lang="fr-FR" sz="1800" b="0" i="0" u="none" strike="noStrike" baseline="0">
              <a:solidFill>
                <a:srgbClr val="000000"/>
              </a:solidFill>
              <a:latin typeface="Calibri"/>
            </a:rPr>
            <a:t>Corentin</a:t>
          </a:r>
        </a:p>
        <a:p>
          <a:pPr algn="l" rtl="0">
            <a:defRPr sz="1000"/>
          </a:pPr>
          <a:endParaRPr lang="fr-FR" sz="1800" b="0" i="0" u="none" strike="noStrike" baseline="0">
            <a:solidFill>
              <a:srgbClr val="000000"/>
            </a:solidFill>
            <a:latin typeface="Calibri"/>
          </a:endParaRPr>
        </a:p>
        <a:p>
          <a:pPr algn="l" rtl="0">
            <a:defRPr sz="1000"/>
          </a:pPr>
          <a:endParaRPr lang="fr-FR" sz="1800" b="0" i="0" u="none" strike="noStrike" baseline="0">
            <a:solidFill>
              <a:srgbClr val="000000"/>
            </a:solidFill>
            <a:latin typeface="Calibri"/>
          </a:endParaRPr>
        </a:p>
        <a:p>
          <a:pPr algn="l" rtl="0">
            <a:defRPr sz="1000"/>
          </a:pPr>
          <a:r>
            <a:rPr lang="fr-FR" sz="1800" b="0" i="0" u="none" strike="noStrike" baseline="0">
              <a:solidFill>
                <a:srgbClr val="000000"/>
              </a:solidFill>
              <a:latin typeface="Calibri"/>
            </a:rPr>
            <a:t>P.S: Désolé pour le message précédent mais Bug système .</a:t>
          </a:r>
        </a:p>
      </xdr:txBody>
    </xdr:sp>
    <xdr:clientData/>
  </xdr:twoCellAnchor>
  <xdr:twoCellAnchor>
    <xdr:from>
      <xdr:col>9</xdr:col>
      <xdr:colOff>952500</xdr:colOff>
      <xdr:row>2</xdr:row>
      <xdr:rowOff>47625</xdr:rowOff>
    </xdr:from>
    <xdr:to>
      <xdr:col>23</xdr:col>
      <xdr:colOff>104775</xdr:colOff>
      <xdr:row>4</xdr:row>
      <xdr:rowOff>228600</xdr:rowOff>
    </xdr:to>
    <xdr:sp macro="" textlink="">
      <xdr:nvSpPr>
        <xdr:cNvPr id="1031" name="Text Box 7">
          <a:hlinkClick xmlns:r="http://schemas.openxmlformats.org/officeDocument/2006/relationships" r:id="rId6"/>
        </xdr:cNvPr>
        <xdr:cNvSpPr txBox="1">
          <a:spLocks noChangeArrowheads="1"/>
        </xdr:cNvSpPr>
      </xdr:nvSpPr>
      <xdr:spPr bwMode="auto">
        <a:xfrm>
          <a:off x="12039600" y="752475"/>
          <a:ext cx="11534775" cy="704850"/>
        </a:xfrm>
        <a:prstGeom prst="rect">
          <a:avLst/>
        </a:prstGeom>
        <a:solidFill>
          <a:srgbClr val="FFFFFF"/>
        </a:solidFill>
        <a:ln w="9525">
          <a:solidFill>
            <a:srgbClr val="000000"/>
          </a:solidFill>
          <a:miter lim="800000"/>
          <a:headEnd/>
          <a:tailEnd/>
        </a:ln>
      </xdr:spPr>
      <xdr:txBody>
        <a:bodyPr vertOverflow="clip" wrap="square" lIns="45720" tIns="45720" rIns="0" bIns="0" anchor="t" upright="1"/>
        <a:lstStyle/>
        <a:p>
          <a:pPr algn="l" rtl="0">
            <a:defRPr sz="1000"/>
          </a:pPr>
          <a:r>
            <a:rPr lang="fr-FR" sz="2200" b="0" i="0" u="none" strike="noStrike" baseline="0">
              <a:solidFill>
                <a:srgbClr val="000000"/>
              </a:solidFill>
              <a:latin typeface="Calibri"/>
            </a:rPr>
            <a:t>http://forum.excel-pratique.com/excel/userform-t28518.html</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18</xdr:col>
      <xdr:colOff>381000</xdr:colOff>
      <xdr:row>31</xdr:row>
      <xdr:rowOff>38100</xdr:rowOff>
    </xdr:from>
    <xdr:to>
      <xdr:col>24</xdr:col>
      <xdr:colOff>704850</xdr:colOff>
      <xdr:row>51</xdr:row>
      <xdr:rowOff>123825</xdr:rowOff>
    </xdr:to>
    <xdr:graphicFrame macro="">
      <xdr:nvGraphicFramePr>
        <xdr:cNvPr id="3073" name="Janvier_Graph_Sex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25</xdr:col>
      <xdr:colOff>1600200</xdr:colOff>
      <xdr:row>32</xdr:row>
      <xdr:rowOff>133350</xdr:rowOff>
    </xdr:from>
    <xdr:to>
      <xdr:col>30</xdr:col>
      <xdr:colOff>295275</xdr:colOff>
      <xdr:row>53</xdr:row>
      <xdr:rowOff>180975</xdr:rowOff>
    </xdr:to>
    <xdr:graphicFrame macro="">
      <xdr:nvGraphicFramePr>
        <xdr:cNvPr id="3074" name="Janvier_Graph_Ag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18</xdr:col>
      <xdr:colOff>457200</xdr:colOff>
      <xdr:row>3</xdr:row>
      <xdr:rowOff>161925</xdr:rowOff>
    </xdr:from>
    <xdr:to>
      <xdr:col>30</xdr:col>
      <xdr:colOff>1409700</xdr:colOff>
      <xdr:row>30</xdr:row>
      <xdr:rowOff>152400</xdr:rowOff>
    </xdr:to>
    <xdr:graphicFrame macro="">
      <xdr:nvGraphicFramePr>
        <xdr:cNvPr id="3075" name="Janvier_graph_Principal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18</xdr:col>
      <xdr:colOff>571500</xdr:colOff>
      <xdr:row>60</xdr:row>
      <xdr:rowOff>28575</xdr:rowOff>
    </xdr:from>
    <xdr:to>
      <xdr:col>31</xdr:col>
      <xdr:colOff>57150</xdr:colOff>
      <xdr:row>88</xdr:row>
      <xdr:rowOff>0</xdr:rowOff>
    </xdr:to>
    <xdr:graphicFrame macro="">
      <xdr:nvGraphicFramePr>
        <xdr:cNvPr id="3076" name="Janvier_Graph_Lieux"/>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3.xml><?xml version="1.0" encoding="utf-8"?>
<c:userShapes xmlns:c="http://schemas.openxmlformats.org/drawingml/2006/chart">
  <cdr:relSizeAnchor xmlns:cdr="http://schemas.openxmlformats.org/drawingml/2006/chartDrawing">
    <cdr:from>
      <cdr:x>0.87897</cdr:x>
      <cdr:y>0.83676</cdr:y>
    </cdr:from>
    <cdr:to>
      <cdr:x>0.98921</cdr:x>
      <cdr:y>0.9511</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6259285" y="3259791"/>
          <a:ext cx="785812" cy="445434"/>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4.xml><?xml version="1.0" encoding="utf-8"?>
<c:userShapes xmlns:c="http://schemas.openxmlformats.org/drawingml/2006/chart">
  <cdr:relSizeAnchor xmlns:cdr="http://schemas.openxmlformats.org/drawingml/2006/chartDrawing">
    <cdr:from>
      <cdr:x>0.84587</cdr:x>
      <cdr:y>0.82976</cdr:y>
    </cdr:from>
    <cdr:to>
      <cdr:x>0.96607</cdr:x>
      <cdr:y>0.9475</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5929314" y="3365728"/>
          <a:ext cx="842576" cy="477610"/>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5.xml><?xml version="1.0" encoding="utf-8"?>
<xdr:wsDr xmlns:xdr="http://schemas.openxmlformats.org/drawingml/2006/spreadsheetDrawing" xmlns:a="http://schemas.openxmlformats.org/drawingml/2006/main">
  <xdr:twoCellAnchor>
    <xdr:from>
      <xdr:col>25</xdr:col>
      <xdr:colOff>704850</xdr:colOff>
      <xdr:row>31</xdr:row>
      <xdr:rowOff>161925</xdr:rowOff>
    </xdr:from>
    <xdr:to>
      <xdr:col>31</xdr:col>
      <xdr:colOff>914400</xdr:colOff>
      <xdr:row>47</xdr:row>
      <xdr:rowOff>85725</xdr:rowOff>
    </xdr:to>
    <xdr:graphicFrame macro="">
      <xdr:nvGraphicFramePr>
        <xdr:cNvPr id="8193" name="Février_Graph_Ag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16</xdr:col>
      <xdr:colOff>685800</xdr:colOff>
      <xdr:row>31</xdr:row>
      <xdr:rowOff>171450</xdr:rowOff>
    </xdr:from>
    <xdr:to>
      <xdr:col>22</xdr:col>
      <xdr:colOff>485775</xdr:colOff>
      <xdr:row>52</xdr:row>
      <xdr:rowOff>171450</xdr:rowOff>
    </xdr:to>
    <xdr:graphicFrame macro="">
      <xdr:nvGraphicFramePr>
        <xdr:cNvPr id="8194" name="Février_Graph_Sex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571500</xdr:colOff>
      <xdr:row>3</xdr:row>
      <xdr:rowOff>133350</xdr:rowOff>
    </xdr:from>
    <xdr:to>
      <xdr:col>32</xdr:col>
      <xdr:colOff>9525</xdr:colOff>
      <xdr:row>30</xdr:row>
      <xdr:rowOff>114300</xdr:rowOff>
    </xdr:to>
    <xdr:graphicFrame macro="">
      <xdr:nvGraphicFramePr>
        <xdr:cNvPr id="8195" name="Février_Graph_Principal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638175</xdr:colOff>
      <xdr:row>59</xdr:row>
      <xdr:rowOff>47625</xdr:rowOff>
    </xdr:from>
    <xdr:to>
      <xdr:col>31</xdr:col>
      <xdr:colOff>933450</xdr:colOff>
      <xdr:row>86</xdr:row>
      <xdr:rowOff>180975</xdr:rowOff>
    </xdr:to>
    <xdr:graphicFrame macro="">
      <xdr:nvGraphicFramePr>
        <xdr:cNvPr id="8196" name="Février_Graph_Lieux"/>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6.xml><?xml version="1.0" encoding="utf-8"?>
<c:userShapes xmlns:c="http://schemas.openxmlformats.org/drawingml/2006/chart">
  <cdr:relSizeAnchor xmlns:cdr="http://schemas.openxmlformats.org/drawingml/2006/chartDrawing">
    <cdr:from>
      <cdr:x>0.84356</cdr:x>
      <cdr:y>0.80241</cdr:y>
    </cdr:from>
    <cdr:to>
      <cdr:x>0.9903</cdr:x>
      <cdr:y>0.9459</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4392243" y="2408451"/>
          <a:ext cx="764042" cy="433401"/>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7.xml><?xml version="1.0" encoding="utf-8"?>
<c:userShapes xmlns:c="http://schemas.openxmlformats.org/drawingml/2006/chart">
  <cdr:relSizeAnchor xmlns:cdr="http://schemas.openxmlformats.org/drawingml/2006/chartDrawing">
    <cdr:from>
      <cdr:x>0.8046</cdr:x>
      <cdr:y>0.78993</cdr:y>
    </cdr:from>
    <cdr:to>
      <cdr:x>0.9636</cdr:x>
      <cdr:y>0.95329</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4000500" y="2166938"/>
          <a:ext cx="790575" cy="448133"/>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8.xml><?xml version="1.0" encoding="utf-8"?>
<c:userShapes xmlns:c="http://schemas.openxmlformats.org/drawingml/2006/chart">
  <cdr:relSizeAnchor xmlns:cdr="http://schemas.openxmlformats.org/drawingml/2006/chartDrawing">
    <cdr:from>
      <cdr:x>0.93156</cdr:x>
      <cdr:y>0.82802</cdr:y>
    </cdr:from>
    <cdr:to>
      <cdr:x>0.98176</cdr:x>
      <cdr:y>0.91053</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15882937" y="4400871"/>
          <a:ext cx="855826" cy="438549"/>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9.xml><?xml version="1.0" encoding="utf-8"?>
<c:userShapes xmlns:c="http://schemas.openxmlformats.org/drawingml/2006/chart">
  <cdr:relSizeAnchor xmlns:cdr="http://schemas.openxmlformats.org/drawingml/2006/chartDrawing">
    <cdr:from>
      <cdr:x>0.93156</cdr:x>
      <cdr:y>0.82802</cdr:y>
    </cdr:from>
    <cdr:to>
      <cdr:x>0.98176</cdr:x>
      <cdr:y>0.91053</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15882937" y="4400871"/>
          <a:ext cx="855826" cy="438549"/>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10.xml><?xml version="1.0" encoding="utf-8"?>
<xdr:wsDr xmlns:xdr="http://schemas.openxmlformats.org/drawingml/2006/spreadsheetDrawing" xmlns:a="http://schemas.openxmlformats.org/drawingml/2006/main">
  <xdr:twoCellAnchor>
    <xdr:from>
      <xdr:col>17</xdr:col>
      <xdr:colOff>152400</xdr:colOff>
      <xdr:row>5</xdr:row>
      <xdr:rowOff>76200</xdr:rowOff>
    </xdr:from>
    <xdr:to>
      <xdr:col>31</xdr:col>
      <xdr:colOff>904875</xdr:colOff>
      <xdr:row>34</xdr:row>
      <xdr:rowOff>114300</xdr:rowOff>
    </xdr:to>
    <xdr:graphicFrame macro="">
      <xdr:nvGraphicFramePr>
        <xdr:cNvPr id="13313" name="Mars_Graph_Principal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17</xdr:col>
      <xdr:colOff>304800</xdr:colOff>
      <xdr:row>36</xdr:row>
      <xdr:rowOff>190500</xdr:rowOff>
    </xdr:from>
    <xdr:to>
      <xdr:col>23</xdr:col>
      <xdr:colOff>38100</xdr:colOff>
      <xdr:row>57</xdr:row>
      <xdr:rowOff>28575</xdr:rowOff>
    </xdr:to>
    <xdr:graphicFrame macro="">
      <xdr:nvGraphicFramePr>
        <xdr:cNvPr id="13314" name="Mars_Graph_Sex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23</xdr:col>
      <xdr:colOff>304800</xdr:colOff>
      <xdr:row>35</xdr:row>
      <xdr:rowOff>95250</xdr:rowOff>
    </xdr:from>
    <xdr:to>
      <xdr:col>31</xdr:col>
      <xdr:colOff>228600</xdr:colOff>
      <xdr:row>56</xdr:row>
      <xdr:rowOff>47625</xdr:rowOff>
    </xdr:to>
    <xdr:graphicFrame macro="">
      <xdr:nvGraphicFramePr>
        <xdr:cNvPr id="13315" name="Mars_Graph_Ag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17</xdr:col>
      <xdr:colOff>504825</xdr:colOff>
      <xdr:row>61</xdr:row>
      <xdr:rowOff>133350</xdr:rowOff>
    </xdr:from>
    <xdr:to>
      <xdr:col>31</xdr:col>
      <xdr:colOff>762000</xdr:colOff>
      <xdr:row>93</xdr:row>
      <xdr:rowOff>95250</xdr:rowOff>
    </xdr:to>
    <xdr:graphicFrame macro="">
      <xdr:nvGraphicFramePr>
        <xdr:cNvPr id="13316" name="Mars_Graph_Lieux"/>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11.xml><?xml version="1.0" encoding="utf-8"?>
<c:userShapes xmlns:c="http://schemas.openxmlformats.org/drawingml/2006/chart">
  <cdr:relSizeAnchor xmlns:cdr="http://schemas.openxmlformats.org/drawingml/2006/chartDrawing">
    <cdr:from>
      <cdr:x>0.93492</cdr:x>
      <cdr:y>0.87776</cdr:y>
    </cdr:from>
    <cdr:to>
      <cdr:x>0.97884</cdr:x>
      <cdr:y>0.94996</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15249951" y="5300661"/>
          <a:ext cx="716462" cy="436017"/>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12.xml><?xml version="1.0" encoding="utf-8"?>
<c:userShapes xmlns:c="http://schemas.openxmlformats.org/drawingml/2006/chart">
  <cdr:relSizeAnchor xmlns:cdr="http://schemas.openxmlformats.org/drawingml/2006/chartDrawing">
    <cdr:from>
      <cdr:x>0.8599</cdr:x>
      <cdr:y>0.84629</cdr:y>
    </cdr:from>
    <cdr:to>
      <cdr:x>0.98269</cdr:x>
      <cdr:y>0.97418</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6167437" y="3309938"/>
          <a:ext cx="882187" cy="500063"/>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13.xml><?xml version="1.0" encoding="utf-8"?>
<c:userShapes xmlns:c="http://schemas.openxmlformats.org/drawingml/2006/chart">
  <cdr:relSizeAnchor xmlns:cdr="http://schemas.openxmlformats.org/drawingml/2006/chartDrawing">
    <cdr:from>
      <cdr:x>0.83647</cdr:x>
      <cdr:y>0.8528</cdr:y>
    </cdr:from>
    <cdr:to>
      <cdr:x>0.97739</cdr:x>
      <cdr:y>0.97664</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5286376" y="3476625"/>
          <a:ext cx="890588" cy="504825"/>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drawings/drawing14.xml><?xml version="1.0" encoding="utf-8"?>
<c:userShapes xmlns:c="http://schemas.openxmlformats.org/drawingml/2006/chart">
  <cdr:relSizeAnchor xmlns:cdr="http://schemas.openxmlformats.org/drawingml/2006/chartDrawing">
    <cdr:from>
      <cdr:x>0.93492</cdr:x>
      <cdr:y>0.87776</cdr:y>
    </cdr:from>
    <cdr:to>
      <cdr:x>0.97884</cdr:x>
      <cdr:y>0.94996</cdr:y>
    </cdr:to>
    <cdr:pic>
      <cdr:nvPicPr>
        <cdr:cNvPr id="2" name="Image 1"/>
        <cdr:cNvPicPr>
          <a:picLocks xmlns:a="http://schemas.openxmlformats.org/drawingml/2006/main" noChangeAspect="1"/>
        </cdr:cNvPicPr>
      </cdr:nvPicPr>
      <cdr:blipFill>
        <a:blip xmlns:a="http://schemas.openxmlformats.org/drawingml/2006/main" xmlns:r="http://schemas.openxmlformats.org/officeDocument/2006/relationships" r:embed="rId1">
          <a:extLst/>
        </a:blip>
        <a:stretch xmlns:a="http://schemas.openxmlformats.org/drawingml/2006/main">
          <a:fillRect/>
        </a:stretch>
      </cdr:blipFill>
      <cdr:spPr>
        <a:xfrm xmlns:a="http://schemas.openxmlformats.org/drawingml/2006/main">
          <a:off x="15249951" y="5300661"/>
          <a:ext cx="716462" cy="436017"/>
        </a:xfrm>
        <a:prstGeom xmlns:a="http://schemas.openxmlformats.org/drawingml/2006/main" prst="roundRect">
          <a:avLst>
            <a:gd name="adj" fmla="val 16667"/>
          </a:avLst>
        </a:prstGeom>
        <a:ln xmlns:a="http://schemas.openxmlformats.org/drawingml/2006/main">
          <a:noFill/>
        </a:ln>
        <a:effectLst xmlns:a="http://schemas.openxmlformats.org/drawingml/2006/main">
          <a:outerShdw blurRad="152400" dist="12000" dir="900000" sy="98000" kx="110000" ky="200000" algn="tl" rotWithShape="0">
            <a:srgbClr val="000000">
              <a:alpha val="30000"/>
            </a:srgbClr>
          </a:outerShdw>
        </a:effectLst>
        <a:scene3d xmlns:a="http://schemas.openxmlformats.org/drawingml/2006/main">
          <a:camera prst="perspectiveRelaxed">
            <a:rot lat="19800000" lon="1200000" rev="20820000"/>
          </a:camera>
          <a:lightRig rig="threePt" dir="t"/>
        </a:scene3d>
        <a:sp3d xmlns:a="http://schemas.openxmlformats.org/drawingml/2006/main" contourW="6350" prstMaterial="matte">
          <a:bevelT w="101600" h="101600"/>
          <a:contourClr>
            <a:srgbClr val="969696"/>
          </a:contourClr>
        </a:sp3d>
      </cdr:spPr>
    </cdr:pic>
  </cdr:relSizeAnchor>
</c:userShape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noFill/>
        <a:effectLst>
          <a:outerShdw blurRad="50800" dist="38100" algn="l" rotWithShape="0">
            <a:prstClr val="black">
              <a:alpha val="40000"/>
            </a:prstClr>
          </a:outerShdw>
        </a:effectLst>
        <a:scene3d>
          <a:camera prst="orthographicFront"/>
          <a:lightRig rig="threePt" dir="t"/>
        </a:scene3d>
        <a:sp3d prstMaterial="powder">
          <a:bevelT w="165100" prst="coolSlant"/>
        </a:sp3d>
      </a:spPr>
      <a:bodyPr vertOverflow="clip" horzOverflow="clip" rtlCol="0" anchor="t"/>
      <a:lstStyle>
        <a:defPPr algn="l">
          <a:defRPr sz="1100"/>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theme/themeOverride1.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3.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4.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5.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6.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tint="-0.249977111117893"/>
  </sheetPr>
  <dimension ref="A1:Y41"/>
  <sheetViews>
    <sheetView showGridLines="0" tabSelected="1" zoomScale="55" zoomScaleNormal="55" workbookViewId="0">
      <selection activeCell="X8" sqref="X8"/>
    </sheetView>
  </sheetViews>
  <sheetFormatPr baseColWidth="10" defaultRowHeight="15" x14ac:dyDescent="0.25"/>
  <cols>
    <col min="1" max="1" width="11.42578125" style="40"/>
    <col min="2" max="2" width="15.7109375" style="40" bestFit="1" customWidth="1"/>
    <col min="3" max="3" width="19.85546875" style="40" customWidth="1"/>
    <col min="4" max="4" width="19.5703125" style="40" customWidth="1"/>
    <col min="5" max="5" width="25.140625" style="40" customWidth="1"/>
    <col min="6" max="6" width="21" style="40" customWidth="1"/>
    <col min="7" max="7" width="22.85546875" style="40" customWidth="1"/>
    <col min="8" max="8" width="14.85546875" style="40" customWidth="1"/>
    <col min="9" max="9" width="15.85546875" style="40" customWidth="1"/>
    <col min="10" max="10" width="17" style="40" bestFit="1" customWidth="1"/>
    <col min="11" max="11" width="12" style="40" customWidth="1"/>
    <col min="12" max="12" width="12.7109375" style="40" customWidth="1"/>
    <col min="13" max="13" width="11.42578125" style="40"/>
    <col min="14" max="14" width="13" style="40" customWidth="1"/>
    <col min="15" max="15" width="16" style="40" bestFit="1" customWidth="1"/>
    <col min="16" max="16" width="23.5703125" style="40" bestFit="1" customWidth="1"/>
    <col min="17" max="16384" width="11.42578125" style="40"/>
  </cols>
  <sheetData>
    <row r="1" spans="1:20" ht="30" customHeight="1" x14ac:dyDescent="0.25">
      <c r="A1" s="51"/>
      <c r="B1" s="51"/>
      <c r="C1" s="51"/>
      <c r="D1" s="51"/>
      <c r="E1" s="51"/>
      <c r="F1" s="51"/>
      <c r="G1" s="51"/>
      <c r="H1" s="51"/>
      <c r="I1" s="51"/>
      <c r="J1" s="51"/>
      <c r="K1" s="51"/>
      <c r="L1" s="51"/>
      <c r="M1" s="51"/>
      <c r="N1" s="51"/>
      <c r="O1" s="51"/>
      <c r="P1" s="51"/>
      <c r="S1" s="35"/>
    </row>
    <row r="2" spans="1:20" ht="25.5" customHeight="1" x14ac:dyDescent="0.25"/>
    <row r="3" spans="1:20" ht="26.25" customHeight="1" x14ac:dyDescent="0.25"/>
    <row r="5" spans="1:20" ht="24" customHeight="1" thickBot="1" x14ac:dyDescent="0.3"/>
    <row r="6" spans="1:20" ht="21" customHeight="1" thickTop="1" x14ac:dyDescent="0.25">
      <c r="B6" s="58"/>
      <c r="C6" s="56"/>
      <c r="D6" s="56"/>
      <c r="E6" s="56"/>
      <c r="F6" s="56"/>
      <c r="G6" s="56"/>
      <c r="H6" s="56"/>
      <c r="I6" s="56"/>
      <c r="J6" s="56"/>
      <c r="K6" s="56"/>
      <c r="L6" s="56"/>
      <c r="M6" s="56"/>
      <c r="N6" s="56"/>
      <c r="O6" s="56"/>
      <c r="P6" s="56"/>
      <c r="Q6" s="56"/>
      <c r="R6" s="56"/>
      <c r="S6" s="56"/>
      <c r="T6" s="57"/>
    </row>
    <row r="7" spans="1:20" ht="21.75" customHeight="1" x14ac:dyDescent="0.25">
      <c r="B7" s="59"/>
      <c r="T7" s="41"/>
    </row>
    <row r="8" spans="1:20" ht="19.5" customHeight="1" thickBot="1" x14ac:dyDescent="0.3">
      <c r="B8" s="59"/>
      <c r="C8" s="34"/>
      <c r="D8" s="35"/>
      <c r="E8" s="35"/>
      <c r="F8" s="35"/>
      <c r="G8" s="35"/>
      <c r="H8" s="35"/>
      <c r="I8" s="35"/>
      <c r="J8" s="35"/>
      <c r="K8" s="36"/>
      <c r="L8" s="36"/>
      <c r="M8" s="37"/>
      <c r="N8" s="38"/>
      <c r="O8" s="35"/>
      <c r="P8" s="35"/>
      <c r="Q8" s="35"/>
      <c r="R8" s="35"/>
      <c r="S8" s="35"/>
      <c r="T8" s="39"/>
    </row>
    <row r="9" spans="1:20" ht="22.5" customHeight="1" thickTop="1" x14ac:dyDescent="0.25">
      <c r="B9" s="59"/>
      <c r="C9" s="36"/>
      <c r="D9" s="38"/>
      <c r="E9" s="38"/>
      <c r="F9" s="35"/>
      <c r="G9" s="63" t="s">
        <v>89</v>
      </c>
      <c r="H9" s="64"/>
      <c r="I9" s="64"/>
      <c r="J9" s="64"/>
      <c r="K9" s="64"/>
      <c r="L9" s="64"/>
      <c r="M9" s="64"/>
      <c r="N9" s="64"/>
      <c r="O9" s="65"/>
      <c r="T9" s="41"/>
    </row>
    <row r="10" spans="1:20" ht="27.75" customHeight="1" x14ac:dyDescent="0.25">
      <c r="B10" s="59"/>
      <c r="C10" s="42"/>
      <c r="D10" s="35"/>
      <c r="E10" s="35"/>
      <c r="F10" s="35"/>
      <c r="G10" s="66"/>
      <c r="H10" s="67"/>
      <c r="I10" s="67"/>
      <c r="J10" s="67"/>
      <c r="K10" s="67"/>
      <c r="L10" s="67"/>
      <c r="M10" s="67"/>
      <c r="N10" s="67"/>
      <c r="O10" s="68"/>
      <c r="T10" s="41"/>
    </row>
    <row r="11" spans="1:20" ht="24" customHeight="1" x14ac:dyDescent="0.25">
      <c r="B11" s="59"/>
      <c r="C11" s="43"/>
      <c r="D11" s="35"/>
      <c r="E11" s="35"/>
      <c r="F11" s="35"/>
      <c r="G11" s="66"/>
      <c r="H11" s="67"/>
      <c r="I11" s="67"/>
      <c r="J11" s="67"/>
      <c r="K11" s="67"/>
      <c r="L11" s="67"/>
      <c r="M11" s="67"/>
      <c r="N11" s="67"/>
      <c r="O11" s="68"/>
      <c r="T11" s="41"/>
    </row>
    <row r="12" spans="1:20" ht="26.25" customHeight="1" x14ac:dyDescent="0.25">
      <c r="B12" s="59"/>
      <c r="C12" s="43"/>
      <c r="D12" s="35"/>
      <c r="E12" s="35"/>
      <c r="F12" s="35"/>
      <c r="G12" s="66"/>
      <c r="H12" s="67"/>
      <c r="I12" s="67"/>
      <c r="J12" s="67"/>
      <c r="K12" s="67"/>
      <c r="L12" s="67"/>
      <c r="M12" s="67"/>
      <c r="N12" s="67"/>
      <c r="O12" s="68"/>
      <c r="T12" s="41"/>
    </row>
    <row r="13" spans="1:20" ht="31.5" customHeight="1" x14ac:dyDescent="0.25">
      <c r="B13" s="59"/>
      <c r="C13" s="43"/>
      <c r="D13" s="35"/>
      <c r="E13" s="35"/>
      <c r="F13" s="35"/>
      <c r="G13" s="66"/>
      <c r="H13" s="67"/>
      <c r="I13" s="67"/>
      <c r="J13" s="67"/>
      <c r="K13" s="67"/>
      <c r="L13" s="67"/>
      <c r="M13" s="67"/>
      <c r="N13" s="67"/>
      <c r="O13" s="68"/>
      <c r="T13" s="41"/>
    </row>
    <row r="14" spans="1:20" ht="28.5" customHeight="1" thickBot="1" x14ac:dyDescent="0.3">
      <c r="B14" s="59"/>
      <c r="C14" s="43"/>
      <c r="D14" s="44"/>
      <c r="E14" s="44"/>
      <c r="F14" s="44"/>
      <c r="G14" s="69"/>
      <c r="H14" s="70"/>
      <c r="I14" s="70"/>
      <c r="J14" s="70"/>
      <c r="K14" s="70"/>
      <c r="L14" s="70"/>
      <c r="M14" s="70"/>
      <c r="N14" s="70"/>
      <c r="O14" s="71"/>
      <c r="T14" s="41"/>
    </row>
    <row r="15" spans="1:20" ht="27.75" customHeight="1" thickTop="1" x14ac:dyDescent="0.25">
      <c r="B15" s="59"/>
      <c r="C15" s="45"/>
      <c r="D15" s="35"/>
      <c r="E15" s="35"/>
      <c r="F15" s="35"/>
      <c r="G15" s="35"/>
      <c r="H15" s="35"/>
      <c r="I15" s="35"/>
      <c r="J15" s="35"/>
      <c r="K15" s="35"/>
      <c r="L15" s="35"/>
      <c r="T15" s="41"/>
    </row>
    <row r="16" spans="1:20" ht="23.25" customHeight="1" x14ac:dyDescent="0.25">
      <c r="B16" s="59"/>
      <c r="C16" s="43"/>
      <c r="D16" s="35"/>
      <c r="E16" s="35"/>
      <c r="F16" s="35"/>
      <c r="G16" s="35"/>
      <c r="H16" s="35"/>
      <c r="I16" s="35"/>
      <c r="J16" s="35"/>
      <c r="K16" s="46"/>
      <c r="L16" s="35"/>
      <c r="T16" s="41"/>
    </row>
    <row r="17" spans="2:25" ht="27.75" customHeight="1" x14ac:dyDescent="0.25">
      <c r="B17" s="59"/>
      <c r="C17" s="43"/>
      <c r="D17" s="35"/>
      <c r="E17" s="35"/>
      <c r="F17" s="35"/>
      <c r="G17" s="35"/>
      <c r="H17" s="35"/>
      <c r="I17" s="35"/>
      <c r="J17" s="35"/>
      <c r="K17" s="46"/>
      <c r="L17" s="35"/>
      <c r="T17" s="41"/>
    </row>
    <row r="18" spans="2:25" ht="27" customHeight="1" x14ac:dyDescent="0.25">
      <c r="B18" s="59"/>
      <c r="C18" s="43"/>
      <c r="D18" s="35"/>
      <c r="E18" s="47"/>
      <c r="F18" s="47"/>
      <c r="G18" s="47"/>
      <c r="H18" s="47"/>
      <c r="I18" s="47"/>
      <c r="J18" s="47"/>
      <c r="K18" s="46"/>
      <c r="L18" s="35"/>
      <c r="T18" s="41"/>
    </row>
    <row r="19" spans="2:25" ht="29.25" customHeight="1" x14ac:dyDescent="0.25">
      <c r="B19" s="59"/>
      <c r="C19" s="43"/>
      <c r="D19" s="35"/>
      <c r="E19" s="47"/>
      <c r="F19" s="48"/>
      <c r="G19" s="48"/>
      <c r="H19" s="48"/>
      <c r="I19" s="48"/>
      <c r="J19" s="48"/>
      <c r="K19" s="49"/>
      <c r="L19" s="35"/>
      <c r="T19" s="41"/>
    </row>
    <row r="20" spans="2:25" ht="24" customHeight="1" x14ac:dyDescent="0.25">
      <c r="B20" s="59"/>
      <c r="C20" s="43"/>
      <c r="D20" s="35"/>
      <c r="E20" s="47"/>
      <c r="F20" s="48"/>
      <c r="G20" s="48"/>
      <c r="H20" s="48"/>
      <c r="I20" s="48"/>
      <c r="J20" s="48"/>
      <c r="K20" s="49"/>
      <c r="L20" s="35"/>
      <c r="T20" s="41"/>
    </row>
    <row r="21" spans="2:25" ht="27" customHeight="1" thickBot="1" x14ac:dyDescent="0.3">
      <c r="B21" s="59"/>
      <c r="C21" s="43"/>
      <c r="D21" s="35"/>
      <c r="E21" s="47"/>
      <c r="F21" s="48"/>
      <c r="G21" s="48"/>
      <c r="H21" s="48"/>
      <c r="I21" s="48"/>
      <c r="J21" s="48"/>
      <c r="K21" s="49"/>
      <c r="L21" s="35"/>
      <c r="T21" s="41"/>
    </row>
    <row r="22" spans="2:25" ht="23.25" customHeight="1" x14ac:dyDescent="0.25">
      <c r="B22" s="59"/>
      <c r="C22" s="43"/>
      <c r="D22" s="35"/>
      <c r="E22" s="47"/>
      <c r="F22" s="72" t="s">
        <v>69</v>
      </c>
      <c r="G22" s="73"/>
      <c r="H22" s="74"/>
      <c r="I22" s="48"/>
      <c r="J22" s="48"/>
      <c r="K22" s="78" t="s">
        <v>71</v>
      </c>
      <c r="L22" s="79"/>
      <c r="M22" s="79"/>
      <c r="N22" s="80"/>
      <c r="T22" s="41"/>
    </row>
    <row r="23" spans="2:25" ht="22.5" customHeight="1" thickBot="1" x14ac:dyDescent="0.3">
      <c r="B23" s="59"/>
      <c r="C23" s="43"/>
      <c r="D23" s="35"/>
      <c r="E23" s="47"/>
      <c r="F23" s="75"/>
      <c r="G23" s="76"/>
      <c r="H23" s="77"/>
      <c r="I23" s="48"/>
      <c r="J23" s="48"/>
      <c r="K23" s="81"/>
      <c r="L23" s="82"/>
      <c r="M23" s="82"/>
      <c r="N23" s="83"/>
      <c r="T23" s="41"/>
      <c r="U23" s="35"/>
      <c r="V23" s="35"/>
      <c r="W23" s="35"/>
      <c r="X23" s="49"/>
      <c r="Y23" s="35"/>
    </row>
    <row r="24" spans="2:25" ht="29.25" customHeight="1" x14ac:dyDescent="0.25">
      <c r="B24" s="59"/>
      <c r="C24" s="43"/>
      <c r="D24" s="35"/>
      <c r="E24" s="47"/>
      <c r="F24" s="48"/>
      <c r="G24" s="48"/>
      <c r="H24" s="48"/>
      <c r="I24" s="48"/>
      <c r="J24" s="48"/>
      <c r="K24" s="49"/>
      <c r="L24" s="35"/>
      <c r="T24" s="41"/>
      <c r="U24" s="35"/>
      <c r="V24" s="35"/>
      <c r="W24" s="35"/>
      <c r="X24" s="46"/>
      <c r="Y24" s="35"/>
    </row>
    <row r="25" spans="2:25" x14ac:dyDescent="0.25">
      <c r="B25" s="59"/>
      <c r="C25" s="43"/>
      <c r="D25" s="35"/>
      <c r="E25" s="47"/>
      <c r="F25" s="48"/>
      <c r="G25" s="48"/>
      <c r="H25" s="48"/>
      <c r="I25" s="48"/>
      <c r="J25" s="48"/>
      <c r="K25" s="49"/>
      <c r="L25" s="35"/>
      <c r="T25" s="41"/>
      <c r="U25" s="35"/>
      <c r="V25" s="35"/>
      <c r="W25" s="35"/>
      <c r="X25" s="46"/>
      <c r="Y25" s="35"/>
    </row>
    <row r="26" spans="2:25" x14ac:dyDescent="0.25">
      <c r="B26" s="59"/>
      <c r="C26" s="35"/>
      <c r="D26" s="35"/>
      <c r="E26" s="47"/>
      <c r="F26" s="48"/>
      <c r="G26" s="48"/>
      <c r="H26" s="48"/>
      <c r="I26" s="48"/>
      <c r="J26" s="48"/>
      <c r="K26" s="49"/>
      <c r="L26" s="35"/>
      <c r="T26" s="41"/>
      <c r="U26" s="35"/>
      <c r="V26" s="35"/>
      <c r="X26" s="49"/>
    </row>
    <row r="27" spans="2:25" ht="21.75" customHeight="1" x14ac:dyDescent="0.25">
      <c r="B27" s="59"/>
      <c r="C27" s="43"/>
      <c r="T27" s="41"/>
      <c r="U27" s="35"/>
      <c r="V27" s="35"/>
      <c r="X27" s="49"/>
    </row>
    <row r="28" spans="2:25" x14ac:dyDescent="0.25">
      <c r="B28" s="59"/>
      <c r="C28" s="43"/>
      <c r="T28" s="41"/>
      <c r="X28" s="49"/>
    </row>
    <row r="29" spans="2:25" x14ac:dyDescent="0.25">
      <c r="B29" s="59"/>
      <c r="T29" s="41"/>
      <c r="X29" s="49"/>
    </row>
    <row r="30" spans="2:25" ht="15.75" thickBot="1" x14ac:dyDescent="0.3">
      <c r="B30" s="59"/>
      <c r="D30" s="50"/>
      <c r="E30" s="51"/>
      <c r="F30" s="48"/>
      <c r="G30" s="48"/>
      <c r="H30" s="48"/>
      <c r="I30" s="48"/>
      <c r="J30" s="48"/>
      <c r="S30" s="35"/>
      <c r="T30" s="39"/>
      <c r="X30" s="49"/>
    </row>
    <row r="31" spans="2:25" ht="15.75" thickTop="1" x14ac:dyDescent="0.25">
      <c r="B31" s="59"/>
      <c r="D31" s="35"/>
      <c r="E31" s="47"/>
      <c r="F31" s="72" t="s">
        <v>70</v>
      </c>
      <c r="G31" s="73"/>
      <c r="H31" s="74"/>
      <c r="I31" s="48"/>
      <c r="J31" s="48"/>
      <c r="K31" s="84" t="s">
        <v>72</v>
      </c>
      <c r="L31" s="85"/>
      <c r="M31" s="85"/>
      <c r="N31" s="86"/>
      <c r="S31" s="35"/>
      <c r="T31" s="39"/>
      <c r="X31" s="49"/>
    </row>
    <row r="32" spans="2:25" ht="15.75" thickBot="1" x14ac:dyDescent="0.3">
      <c r="B32" s="59"/>
      <c r="D32" s="35"/>
      <c r="E32" s="47"/>
      <c r="F32" s="75"/>
      <c r="G32" s="76"/>
      <c r="H32" s="77"/>
      <c r="I32" s="48"/>
      <c r="J32" s="48"/>
      <c r="K32" s="87"/>
      <c r="L32" s="88"/>
      <c r="M32" s="88"/>
      <c r="N32" s="89"/>
      <c r="S32" s="35"/>
      <c r="T32" s="39"/>
      <c r="X32" s="49"/>
    </row>
    <row r="33" spans="2:24" x14ac:dyDescent="0.25">
      <c r="B33" s="59"/>
      <c r="D33" s="35"/>
      <c r="E33" s="47"/>
      <c r="F33" s="48"/>
      <c r="G33" s="48"/>
      <c r="H33" s="48"/>
      <c r="I33" s="48"/>
      <c r="J33" s="48"/>
      <c r="K33" s="49"/>
      <c r="L33" s="35"/>
      <c r="T33" s="41"/>
      <c r="X33" s="49"/>
    </row>
    <row r="34" spans="2:24" x14ac:dyDescent="0.25">
      <c r="B34" s="59"/>
      <c r="E34" s="51"/>
      <c r="F34" s="52"/>
      <c r="G34" s="52"/>
      <c r="H34" s="52"/>
      <c r="I34" s="52"/>
      <c r="J34" s="52"/>
      <c r="T34" s="41"/>
      <c r="X34" s="49"/>
    </row>
    <row r="35" spans="2:24" x14ac:dyDescent="0.25">
      <c r="B35" s="59"/>
      <c r="E35" s="51"/>
      <c r="F35" s="52"/>
      <c r="G35" s="52"/>
      <c r="H35" s="52"/>
      <c r="I35" s="52"/>
      <c r="J35" s="52"/>
      <c r="T35" s="41"/>
      <c r="X35" s="49"/>
    </row>
    <row r="36" spans="2:24" x14ac:dyDescent="0.25">
      <c r="B36" s="59"/>
      <c r="E36" s="51"/>
      <c r="F36" s="52"/>
      <c r="G36" s="52"/>
      <c r="H36" s="52"/>
      <c r="I36" s="52"/>
      <c r="J36" s="52"/>
      <c r="T36" s="41"/>
      <c r="X36" s="49"/>
    </row>
    <row r="37" spans="2:24" x14ac:dyDescent="0.25">
      <c r="B37" s="59"/>
      <c r="E37" s="51"/>
      <c r="F37" s="52"/>
      <c r="G37" s="52"/>
      <c r="H37" s="52"/>
      <c r="I37" s="52"/>
      <c r="J37" s="52"/>
      <c r="T37" s="41"/>
    </row>
    <row r="38" spans="2:24" x14ac:dyDescent="0.25">
      <c r="B38" s="59"/>
      <c r="E38" s="51"/>
      <c r="F38" s="52"/>
      <c r="G38" s="52"/>
      <c r="H38" s="52"/>
      <c r="I38" s="52"/>
      <c r="J38" s="52"/>
      <c r="T38" s="41"/>
    </row>
    <row r="39" spans="2:24" x14ac:dyDescent="0.25">
      <c r="B39" s="59"/>
      <c r="E39" s="51"/>
      <c r="F39" s="52"/>
      <c r="G39" s="52"/>
      <c r="H39" s="52"/>
      <c r="I39" s="52"/>
      <c r="J39" s="52"/>
      <c r="T39" s="41"/>
    </row>
    <row r="40" spans="2:24" ht="15.75" thickBot="1" x14ac:dyDescent="0.3">
      <c r="B40" s="60"/>
      <c r="C40" s="53"/>
      <c r="D40" s="53"/>
      <c r="E40" s="53"/>
      <c r="F40" s="54"/>
      <c r="G40" s="54"/>
      <c r="H40" s="54"/>
      <c r="I40" s="54"/>
      <c r="J40" s="54"/>
      <c r="K40" s="53"/>
      <c r="L40" s="53"/>
      <c r="M40" s="53"/>
      <c r="N40" s="53"/>
      <c r="O40" s="53"/>
      <c r="P40" s="53"/>
      <c r="Q40" s="53"/>
      <c r="R40" s="53"/>
      <c r="S40" s="53"/>
      <c r="T40" s="55"/>
    </row>
    <row r="41" spans="2:24" ht="15.75" thickTop="1" x14ac:dyDescent="0.25"/>
  </sheetData>
  <customSheetViews>
    <customSheetView guid="{65C0662A-4FFB-4943-99CD-6F446BE97BEE}" scale="55" showGridLines="0">
      <selection activeCell="G25" sqref="G25"/>
      <pageMargins left="0.7" right="0.7" top="0.75" bottom="0.75" header="0.3" footer="0.3"/>
      <pageSetup paperSize="9" orientation="portrait" horizontalDpi="4294967293" r:id="rId1"/>
    </customSheetView>
  </customSheetViews>
  <mergeCells count="5">
    <mergeCell ref="G9:O14"/>
    <mergeCell ref="F22:H23"/>
    <mergeCell ref="F31:H32"/>
    <mergeCell ref="K22:N23"/>
    <mergeCell ref="K31:N32"/>
  </mergeCells>
  <phoneticPr fontId="5" type="noConversion"/>
  <pageMargins left="0.7" right="0.7" top="0.75" bottom="0.75" header="0.3" footer="0.3"/>
  <pageSetup paperSize="9" orientation="portrait" horizontalDpi="4294967293"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C00000"/>
  </sheetPr>
  <dimension ref="A1:K16"/>
  <sheetViews>
    <sheetView workbookViewId="0">
      <selection activeCell="K13" sqref="K13"/>
    </sheetView>
  </sheetViews>
  <sheetFormatPr baseColWidth="10" defaultRowHeight="15" x14ac:dyDescent="0.25"/>
  <cols>
    <col min="1" max="1" width="18.140625" customWidth="1"/>
    <col min="3" max="3" width="15.7109375" bestFit="1" customWidth="1"/>
    <col min="4" max="4" width="13.28515625" customWidth="1"/>
    <col min="6" max="6" width="15.7109375" bestFit="1" customWidth="1"/>
    <col min="11" max="11" width="23" customWidth="1"/>
  </cols>
  <sheetData>
    <row r="1" spans="1:11" x14ac:dyDescent="0.25">
      <c r="A1" t="s">
        <v>49</v>
      </c>
      <c r="G1" s="33" t="s">
        <v>48</v>
      </c>
      <c r="J1" t="s">
        <v>50</v>
      </c>
      <c r="K1" t="s">
        <v>52</v>
      </c>
    </row>
    <row r="2" spans="1:11" ht="18.75" x14ac:dyDescent="0.3">
      <c r="A2" s="18" t="s">
        <v>37</v>
      </c>
      <c r="C2" t="s">
        <v>57</v>
      </c>
      <c r="D2" t="s">
        <v>73</v>
      </c>
      <c r="G2" s="31" t="s">
        <v>77</v>
      </c>
      <c r="J2" t="s">
        <v>54</v>
      </c>
      <c r="K2" t="s">
        <v>51</v>
      </c>
    </row>
    <row r="3" spans="1:11" ht="18.75" x14ac:dyDescent="0.3">
      <c r="A3" s="18" t="s">
        <v>38</v>
      </c>
      <c r="C3" t="s">
        <v>24</v>
      </c>
      <c r="D3" s="25" t="s">
        <v>60</v>
      </c>
      <c r="G3" s="32" t="s">
        <v>78</v>
      </c>
      <c r="J3" t="s">
        <v>55</v>
      </c>
    </row>
    <row r="4" spans="1:11" ht="18.75" x14ac:dyDescent="0.3">
      <c r="A4" s="18" t="s">
        <v>39</v>
      </c>
      <c r="C4" t="s">
        <v>16</v>
      </c>
      <c r="D4" s="25" t="s">
        <v>61</v>
      </c>
      <c r="G4" s="31" t="s">
        <v>79</v>
      </c>
      <c r="J4" t="s">
        <v>56</v>
      </c>
    </row>
    <row r="5" spans="1:11" ht="18.75" x14ac:dyDescent="0.3">
      <c r="A5" s="18" t="s">
        <v>40</v>
      </c>
      <c r="B5" s="90"/>
      <c r="C5" s="90"/>
      <c r="D5" s="25" t="s">
        <v>62</v>
      </c>
      <c r="G5" s="32" t="s">
        <v>80</v>
      </c>
      <c r="J5" t="s">
        <v>74</v>
      </c>
    </row>
    <row r="6" spans="1:11" ht="18.75" x14ac:dyDescent="0.3">
      <c r="A6" s="18" t="s">
        <v>41</v>
      </c>
      <c r="G6" s="31" t="s">
        <v>81</v>
      </c>
      <c r="J6" t="s">
        <v>75</v>
      </c>
    </row>
    <row r="7" spans="1:11" ht="18.75" x14ac:dyDescent="0.3">
      <c r="A7" s="18" t="s">
        <v>42</v>
      </c>
      <c r="G7" s="32" t="s">
        <v>82</v>
      </c>
      <c r="J7" t="s">
        <v>76</v>
      </c>
    </row>
    <row r="8" spans="1:11" ht="18.75" x14ac:dyDescent="0.3">
      <c r="A8" s="18" t="s">
        <v>43</v>
      </c>
      <c r="G8" s="31" t="s">
        <v>83</v>
      </c>
    </row>
    <row r="9" spans="1:11" ht="18.75" x14ac:dyDescent="0.3">
      <c r="A9" s="18" t="s">
        <v>44</v>
      </c>
      <c r="G9" s="32" t="s">
        <v>84</v>
      </c>
    </row>
    <row r="10" spans="1:11" ht="18.75" x14ac:dyDescent="0.3">
      <c r="A10" s="18" t="s">
        <v>45</v>
      </c>
      <c r="G10" s="31" t="s">
        <v>85</v>
      </c>
    </row>
    <row r="11" spans="1:11" ht="18.75" x14ac:dyDescent="0.3">
      <c r="A11" s="18" t="s">
        <v>53</v>
      </c>
      <c r="G11" s="32" t="s">
        <v>86</v>
      </c>
    </row>
    <row r="12" spans="1:11" x14ac:dyDescent="0.25">
      <c r="G12" s="31" t="s">
        <v>87</v>
      </c>
    </row>
    <row r="13" spans="1:11" x14ac:dyDescent="0.25">
      <c r="G13" s="32" t="s">
        <v>88</v>
      </c>
    </row>
    <row r="14" spans="1:11" x14ac:dyDescent="0.25">
      <c r="C14" s="6"/>
      <c r="F14" s="6"/>
    </row>
    <row r="16" spans="1:11" x14ac:dyDescent="0.25">
      <c r="C16" s="7"/>
    </row>
  </sheetData>
  <autoFilter ref="A2:A10">
    <sortState ref="A3:A10">
      <sortCondition ref="A2:A10"/>
    </sortState>
  </autoFilter>
  <customSheetViews>
    <customSheetView guid="{65C0662A-4FFB-4943-99CD-6F446BE97BEE}" showAutoFilter="1">
      <selection activeCell="A25" sqref="A25"/>
      <pageMargins left="0.7" right="0.7" top="0.75" bottom="0.75" header="0.3" footer="0.3"/>
      <autoFilter ref="B1"/>
    </customSheetView>
  </customSheetViews>
  <mergeCells count="1">
    <mergeCell ref="B5:C5"/>
  </mergeCells>
  <phoneticPr fontId="5"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3" tint="0.39997558519241921"/>
    <pageSetUpPr fitToPage="1"/>
  </sheetPr>
  <dimension ref="A1:BQ74"/>
  <sheetViews>
    <sheetView showGridLines="0" zoomScale="70" zoomScaleNormal="70" workbookViewId="0">
      <pane ySplit="1" topLeftCell="A2" activePane="bottomLeft" state="frozen"/>
      <selection pane="bottomLeft" activeCell="N26" sqref="N26"/>
    </sheetView>
  </sheetViews>
  <sheetFormatPr baseColWidth="10" defaultRowHeight="15" x14ac:dyDescent="0.25"/>
  <cols>
    <col min="1" max="1" width="13.140625" style="24" customWidth="1"/>
    <col min="2" max="2" width="15.7109375" style="27" customWidth="1"/>
    <col min="3" max="3" width="15.5703125" style="24" customWidth="1"/>
    <col min="4" max="4" width="11.42578125" style="24"/>
    <col min="5" max="5" width="22" style="24" customWidth="1"/>
    <col min="6" max="6" width="16.140625" style="24" customWidth="1"/>
    <col min="7" max="7" width="11.42578125" style="24"/>
    <col min="8" max="8" width="18.42578125" style="24" customWidth="1"/>
    <col min="9" max="9" width="12.140625" style="24" customWidth="1"/>
    <col min="10" max="10" width="15.5703125" style="24" customWidth="1"/>
    <col min="11" max="11" width="13" style="24" customWidth="1"/>
    <col min="12" max="12" width="11.42578125" style="24"/>
    <col min="13" max="13" width="9.5703125" style="24" customWidth="1"/>
    <col min="14" max="14" width="16.5703125" style="24" customWidth="1"/>
    <col min="15" max="15" width="27.5703125" style="24" customWidth="1"/>
    <col min="16" max="16" width="17.28515625" style="24" customWidth="1"/>
    <col min="17" max="20" width="11.42578125" style="10"/>
    <col min="21" max="21" width="23.28515625" style="10" bestFit="1" customWidth="1"/>
    <col min="22" max="22" width="11.42578125" style="10" bestFit="1"/>
    <col min="23" max="23" width="15.28515625" style="10" customWidth="1"/>
    <col min="24" max="24" width="25.28515625" style="10" customWidth="1"/>
    <col min="25" max="25" width="23.5703125" style="10" customWidth="1"/>
    <col min="26" max="26" width="25.7109375" style="10" customWidth="1"/>
    <col min="27" max="27" width="28.85546875" style="10" customWidth="1"/>
    <col min="28" max="28" width="32.140625" style="10" customWidth="1"/>
    <col min="29" max="29" width="18.7109375" style="10" customWidth="1"/>
    <col min="30" max="30" width="19.140625" style="10" customWidth="1"/>
    <col min="31" max="31" width="22.42578125" style="10" customWidth="1"/>
    <col min="32" max="32" width="24.5703125" style="10" customWidth="1"/>
    <col min="33" max="33" width="18.5703125" style="10" customWidth="1"/>
    <col min="34" max="34" width="28.28515625" style="10" bestFit="1" customWidth="1"/>
    <col min="35" max="35" width="24.140625" style="10" customWidth="1"/>
    <col min="36" max="36" width="27.5703125" style="10" customWidth="1"/>
    <col min="37" max="37" width="18.7109375" style="10" customWidth="1"/>
    <col min="38" max="38" width="18.5703125" style="10" customWidth="1"/>
    <col min="39" max="39" width="28.85546875" style="10" customWidth="1"/>
    <col min="40" max="40" width="22" style="10" customWidth="1"/>
    <col min="41" max="42" width="29.7109375" style="10" customWidth="1"/>
    <col min="43" max="43" width="16.42578125" style="10" customWidth="1"/>
    <col min="44" max="44" width="12.85546875" style="10" customWidth="1"/>
    <col min="45" max="54" width="29.7109375" style="10" customWidth="1"/>
    <col min="55" max="55" width="30" style="10" customWidth="1"/>
    <col min="56" max="56" width="32" style="10" customWidth="1"/>
    <col min="57" max="57" width="35.28515625" style="10" customWidth="1"/>
    <col min="58" max="58" width="25" style="10" customWidth="1"/>
    <col min="59" max="59" width="25.42578125" style="10" customWidth="1"/>
    <col min="60" max="60" width="28.7109375" style="10" customWidth="1"/>
    <col min="61" max="61" width="31" style="10" customWidth="1"/>
    <col min="62" max="62" width="24.85546875" style="10" customWidth="1"/>
    <col min="63" max="63" width="27.85546875" style="10" customWidth="1"/>
    <col min="64" max="64" width="36" style="10" customWidth="1"/>
    <col min="65" max="65" width="28.7109375" style="10" customWidth="1"/>
    <col min="66" max="66" width="28.28515625" style="10" bestFit="1" customWidth="1"/>
    <col min="67" max="67" width="33" style="10" bestFit="1" customWidth="1"/>
    <col min="68" max="68" width="25.42578125" style="10" bestFit="1" customWidth="1"/>
    <col min="69" max="69" width="28.5703125" style="10" bestFit="1" customWidth="1"/>
    <col min="70" max="16384" width="11.42578125" style="10"/>
  </cols>
  <sheetData>
    <row r="1" spans="1:69" ht="44.25" customHeight="1" x14ac:dyDescent="0.25">
      <c r="A1" s="23" t="s">
        <v>14</v>
      </c>
      <c r="B1" s="26" t="s">
        <v>0</v>
      </c>
      <c r="C1" s="9" t="s">
        <v>1</v>
      </c>
      <c r="D1" s="9" t="s">
        <v>2</v>
      </c>
      <c r="E1" s="9" t="s">
        <v>63</v>
      </c>
      <c r="F1" s="9" t="s">
        <v>5</v>
      </c>
      <c r="G1" s="9" t="s">
        <v>6</v>
      </c>
      <c r="H1" s="9" t="s">
        <v>7</v>
      </c>
      <c r="I1" s="9" t="s">
        <v>8</v>
      </c>
      <c r="J1" s="9" t="s">
        <v>9</v>
      </c>
      <c r="K1" s="9" t="s">
        <v>10</v>
      </c>
      <c r="L1" s="9" t="s">
        <v>11</v>
      </c>
      <c r="M1" s="9" t="s">
        <v>12</v>
      </c>
      <c r="N1" s="9" t="s">
        <v>13</v>
      </c>
      <c r="O1" s="9" t="s">
        <v>34</v>
      </c>
      <c r="P1" s="9" t="s">
        <v>58</v>
      </c>
      <c r="Q1" s="21"/>
      <c r="R1" s="21"/>
      <c r="S1" s="21"/>
      <c r="T1" s="21"/>
      <c r="U1" s="22"/>
      <c r="V1" s="94">
        <f ca="1">TODAY()</f>
        <v>40953</v>
      </c>
      <c r="W1" s="94"/>
      <c r="X1" s="94"/>
    </row>
    <row r="2" spans="1:69" ht="18" customHeight="1" x14ac:dyDescent="0.25">
      <c r="A2" s="61">
        <v>1</v>
      </c>
      <c r="B2" s="62" t="s">
        <v>90</v>
      </c>
      <c r="C2" s="61" t="s">
        <v>91</v>
      </c>
      <c r="D2" s="61" t="s">
        <v>24</v>
      </c>
      <c r="E2" s="61" t="s">
        <v>92</v>
      </c>
      <c r="F2" s="61" t="s">
        <v>93</v>
      </c>
      <c r="G2" s="61" t="s">
        <v>94</v>
      </c>
      <c r="H2" s="61" t="s">
        <v>93</v>
      </c>
      <c r="I2" s="61" t="s">
        <v>93</v>
      </c>
      <c r="J2" s="61" t="s">
        <v>93</v>
      </c>
      <c r="K2" s="61" t="s">
        <v>93</v>
      </c>
      <c r="L2" s="61" t="s">
        <v>93</v>
      </c>
      <c r="M2" s="61"/>
      <c r="N2" s="61" t="s">
        <v>55</v>
      </c>
      <c r="O2" s="61" t="s">
        <v>38</v>
      </c>
      <c r="P2" s="61" t="s">
        <v>93</v>
      </c>
      <c r="Q2" s="11"/>
      <c r="R2" s="11"/>
      <c r="S2" s="11"/>
      <c r="T2" s="11"/>
      <c r="AH2" s="20"/>
      <c r="AI2" s="19"/>
      <c r="AJ2" s="19"/>
      <c r="AK2" s="19"/>
    </row>
    <row r="3" spans="1:69" ht="16.5" customHeight="1" x14ac:dyDescent="0.25">
      <c r="A3" s="61">
        <v>2</v>
      </c>
      <c r="B3" s="62" t="s">
        <v>90</v>
      </c>
      <c r="C3" s="61" t="s">
        <v>91</v>
      </c>
      <c r="D3" s="61" t="s">
        <v>24</v>
      </c>
      <c r="E3" s="61" t="s">
        <v>92</v>
      </c>
      <c r="F3" s="61" t="s">
        <v>93</v>
      </c>
      <c r="G3" s="61" t="s">
        <v>94</v>
      </c>
      <c r="H3" s="61" t="s">
        <v>93</v>
      </c>
      <c r="I3" s="61" t="s">
        <v>93</v>
      </c>
      <c r="J3" s="61" t="s">
        <v>93</v>
      </c>
      <c r="K3" s="61" t="s">
        <v>93</v>
      </c>
      <c r="L3" s="61" t="s">
        <v>93</v>
      </c>
      <c r="M3" s="61"/>
      <c r="N3" s="61" t="s">
        <v>55</v>
      </c>
      <c r="O3" s="61" t="s">
        <v>38</v>
      </c>
      <c r="P3" s="61" t="s">
        <v>93</v>
      </c>
      <c r="Q3" s="11"/>
      <c r="R3" s="11"/>
      <c r="S3" s="11"/>
      <c r="T3" s="95"/>
      <c r="AH3" s="92" t="s">
        <v>23</v>
      </c>
      <c r="AI3" s="92" t="s">
        <v>3</v>
      </c>
      <c r="AJ3" s="92" t="s">
        <v>4</v>
      </c>
      <c r="AK3" s="92" t="s">
        <v>59</v>
      </c>
      <c r="AL3" s="92" t="s">
        <v>5</v>
      </c>
      <c r="AM3" s="92" t="s">
        <v>7</v>
      </c>
      <c r="AN3" s="92" t="s">
        <v>8</v>
      </c>
      <c r="AO3" s="92" t="s">
        <v>9</v>
      </c>
      <c r="AP3" s="92" t="s">
        <v>10</v>
      </c>
      <c r="AQ3" s="92" t="s">
        <v>11</v>
      </c>
      <c r="AR3" s="92"/>
    </row>
    <row r="4" spans="1:69" ht="16.5" customHeight="1" x14ac:dyDescent="0.25">
      <c r="A4" s="61">
        <v>3</v>
      </c>
      <c r="B4" s="62" t="s">
        <v>90</v>
      </c>
      <c r="C4" s="61" t="s">
        <v>95</v>
      </c>
      <c r="D4" s="61" t="s">
        <v>24</v>
      </c>
      <c r="E4" s="61" t="s">
        <v>60</v>
      </c>
      <c r="F4" s="61" t="s">
        <v>93</v>
      </c>
      <c r="G4" s="61">
        <v>32</v>
      </c>
      <c r="H4" s="61" t="s">
        <v>93</v>
      </c>
      <c r="I4" s="61" t="s">
        <v>93</v>
      </c>
      <c r="J4" s="61" t="s">
        <v>93</v>
      </c>
      <c r="K4" s="61" t="s">
        <v>93</v>
      </c>
      <c r="L4" s="61" t="s">
        <v>93</v>
      </c>
      <c r="M4" s="61"/>
      <c r="N4" s="61" t="s">
        <v>56</v>
      </c>
      <c r="O4" s="61" t="s">
        <v>37</v>
      </c>
      <c r="P4" s="61" t="s">
        <v>96</v>
      </c>
      <c r="Q4" s="11"/>
      <c r="R4" s="11"/>
      <c r="S4" s="11"/>
      <c r="T4" s="95"/>
      <c r="AH4" s="92"/>
      <c r="AI4" s="92"/>
      <c r="AJ4" s="92"/>
      <c r="AK4" s="92"/>
      <c r="AL4" s="92"/>
      <c r="AM4" s="92"/>
      <c r="AN4" s="92"/>
      <c r="AO4" s="92"/>
      <c r="AP4" s="92"/>
      <c r="AQ4" s="92"/>
      <c r="AR4" s="92"/>
    </row>
    <row r="5" spans="1:69" ht="16.5" customHeight="1" x14ac:dyDescent="0.25">
      <c r="A5" s="61">
        <v>4</v>
      </c>
      <c r="B5" s="62" t="s">
        <v>90</v>
      </c>
      <c r="C5" s="61" t="s">
        <v>97</v>
      </c>
      <c r="D5" s="61" t="s">
        <v>24</v>
      </c>
      <c r="E5" s="61" t="s">
        <v>60</v>
      </c>
      <c r="F5" s="61" t="s">
        <v>93</v>
      </c>
      <c r="G5" s="61" t="s">
        <v>94</v>
      </c>
      <c r="H5" s="61" t="s">
        <v>93</v>
      </c>
      <c r="I5" s="61" t="s">
        <v>93</v>
      </c>
      <c r="J5" s="61" t="s">
        <v>93</v>
      </c>
      <c r="K5" s="61" t="s">
        <v>93</v>
      </c>
      <c r="L5" s="61" t="s">
        <v>93</v>
      </c>
      <c r="M5" s="61"/>
      <c r="N5" s="61" t="s">
        <v>54</v>
      </c>
      <c r="O5" s="61" t="s">
        <v>37</v>
      </c>
      <c r="P5" s="61" t="s">
        <v>96</v>
      </c>
      <c r="AH5" s="93">
        <f>COUNTA(Janvier!$A:$A)-1</f>
        <v>5</v>
      </c>
      <c r="AI5" s="91">
        <f>COUNTIFS(Janvier!$E:$E,"Collectif")</f>
        <v>2</v>
      </c>
      <c r="AJ5" s="91">
        <f>COUNTIFS(Janvier!$E:$E,"Individuel")</f>
        <v>0</v>
      </c>
      <c r="AK5" s="91">
        <f>COUNTIFS(Janvier!$E:$E,"Familial")</f>
        <v>0</v>
      </c>
      <c r="AL5" s="91">
        <f>COUNTIFS(Janvier!$F:$F,"oui")</f>
        <v>0</v>
      </c>
      <c r="AM5" s="91">
        <f>COUNTIFS(Janvier!$H:$H,"oui")</f>
        <v>0</v>
      </c>
      <c r="AN5" s="91">
        <f>COUNTIFS(Janvier!$I:$I,"oui")</f>
        <v>0</v>
      </c>
      <c r="AO5" s="91">
        <f>COUNTIFS(Janvier!$J:$J,"oui")</f>
        <v>0</v>
      </c>
      <c r="AP5" s="91">
        <f>COUNTIFS(Janvier!$K:$K,"oui")</f>
        <v>0</v>
      </c>
      <c r="AQ5" s="91">
        <f>COUNTIFS(Janvier!$L:$L,"oui")</f>
        <v>0</v>
      </c>
      <c r="AR5" s="91"/>
    </row>
    <row r="6" spans="1:69" ht="16.5" customHeight="1" x14ac:dyDescent="0.25">
      <c r="A6" s="61">
        <v>5</v>
      </c>
      <c r="B6" s="62" t="s">
        <v>90</v>
      </c>
      <c r="C6" s="61" t="s">
        <v>98</v>
      </c>
      <c r="D6" s="61" t="s">
        <v>24</v>
      </c>
      <c r="E6" s="61" t="s">
        <v>92</v>
      </c>
      <c r="F6" s="61" t="s">
        <v>93</v>
      </c>
      <c r="G6" s="61" t="s">
        <v>94</v>
      </c>
      <c r="H6" s="61" t="s">
        <v>93</v>
      </c>
      <c r="I6" s="61" t="s">
        <v>93</v>
      </c>
      <c r="J6" s="61" t="s">
        <v>93</v>
      </c>
      <c r="K6" s="61" t="s">
        <v>93</v>
      </c>
      <c r="L6" s="61" t="s">
        <v>93</v>
      </c>
      <c r="M6" s="61"/>
      <c r="N6" s="61" t="s">
        <v>54</v>
      </c>
      <c r="O6" s="61" t="s">
        <v>37</v>
      </c>
      <c r="P6" s="61" t="s">
        <v>93</v>
      </c>
      <c r="Q6" s="11"/>
      <c r="R6" s="11"/>
      <c r="S6" s="11"/>
      <c r="AH6" s="93"/>
      <c r="AI6" s="91"/>
      <c r="AJ6" s="91"/>
      <c r="AK6" s="91"/>
      <c r="AL6" s="91"/>
      <c r="AM6" s="91"/>
      <c r="AN6" s="91"/>
      <c r="AO6" s="91"/>
      <c r="AP6" s="91"/>
      <c r="AQ6" s="91"/>
      <c r="AR6" s="91"/>
    </row>
    <row r="7" spans="1:69" ht="16.5" customHeight="1" x14ac:dyDescent="0.25">
      <c r="Q7" s="11"/>
      <c r="R7" s="11"/>
      <c r="S7" s="11"/>
    </row>
    <row r="8" spans="1:69" ht="16.5" customHeight="1" x14ac:dyDescent="0.25">
      <c r="Q8" s="11"/>
      <c r="R8" s="11"/>
      <c r="S8" s="11"/>
    </row>
    <row r="9" spans="1:69" ht="16.5" customHeight="1" x14ac:dyDescent="0.25">
      <c r="Q9" s="11"/>
      <c r="R9" s="11"/>
      <c r="S9" s="11"/>
      <c r="T9" s="12"/>
    </row>
    <row r="10" spans="1:69" ht="14.25" customHeight="1" x14ac:dyDescent="0.25">
      <c r="Q10" s="11"/>
      <c r="R10" s="11"/>
      <c r="S10" s="11"/>
      <c r="AH10" s="96" t="s">
        <v>35</v>
      </c>
      <c r="AI10" s="96" t="s">
        <v>36</v>
      </c>
      <c r="AJ10" s="99"/>
    </row>
    <row r="11" spans="1:69" ht="15" customHeight="1" x14ac:dyDescent="0.25">
      <c r="AH11" s="97" t="s">
        <v>25</v>
      </c>
      <c r="AI11" s="97"/>
      <c r="AJ11" s="100"/>
      <c r="AL11" s="103" t="s">
        <v>16</v>
      </c>
      <c r="AM11" s="92" t="s">
        <v>24</v>
      </c>
    </row>
    <row r="12" spans="1:69" ht="16.5" customHeight="1" x14ac:dyDescent="0.25">
      <c r="AH12" s="98" t="s">
        <v>25</v>
      </c>
      <c r="AI12" s="93">
        <f>COUNTIFS($O:$O,"Boulogne")</f>
        <v>3</v>
      </c>
      <c r="AJ12" s="93"/>
      <c r="AK12" s="13"/>
      <c r="AL12" s="103"/>
      <c r="AM12" s="92"/>
    </row>
    <row r="13" spans="1:69" ht="16.5" customHeight="1" x14ac:dyDescent="0.25">
      <c r="AH13" s="98"/>
      <c r="AI13" s="93"/>
      <c r="AJ13" s="93"/>
      <c r="AL13" s="104">
        <f>COUNTIFS(Janvier!$D:$D,"Femme")</f>
        <v>0</v>
      </c>
      <c r="AM13" s="104">
        <f>COUNTIFS(Janvier!$D:$D,"Homme")</f>
        <v>5</v>
      </c>
    </row>
    <row r="14" spans="1:69" x14ac:dyDescent="0.25">
      <c r="Y14" s="14"/>
      <c r="Z14" s="14"/>
      <c r="AA14" s="14"/>
      <c r="AB14" s="14"/>
      <c r="AC14" s="14"/>
      <c r="AD14" s="14"/>
      <c r="AE14" s="14"/>
      <c r="AF14" s="14"/>
      <c r="AG14" s="14"/>
      <c r="AH14" s="98" t="s">
        <v>33</v>
      </c>
      <c r="AI14" s="93">
        <f>COUNTIFS($O:$O,"Calais")</f>
        <v>2</v>
      </c>
      <c r="AJ14" s="93"/>
      <c r="AK14" s="14"/>
      <c r="AL14" s="104"/>
      <c r="AM14" s="104"/>
      <c r="AN14" s="14"/>
      <c r="AO14" s="14"/>
      <c r="AP14" s="14"/>
      <c r="AQ14" s="14"/>
      <c r="AR14" s="14"/>
      <c r="AS14" s="14"/>
      <c r="AT14" s="14"/>
      <c r="AU14" s="14"/>
      <c r="AV14" s="14"/>
      <c r="AW14" s="14"/>
      <c r="AX14" s="14"/>
      <c r="AY14" s="14"/>
      <c r="AZ14" s="14"/>
      <c r="BA14" s="14"/>
      <c r="BB14" s="14"/>
      <c r="BC14" s="14"/>
      <c r="BD14" s="14"/>
      <c r="BE14" s="14"/>
      <c r="BF14" s="14"/>
      <c r="BG14" s="14"/>
      <c r="BH14" s="14"/>
      <c r="BI14" s="14"/>
      <c r="BJ14" s="14"/>
      <c r="BK14" s="14"/>
      <c r="BL14" s="14"/>
      <c r="BM14" s="14"/>
      <c r="BN14" s="14"/>
      <c r="BO14" s="14"/>
      <c r="BP14" s="14"/>
      <c r="BQ14" s="14"/>
    </row>
    <row r="15" spans="1:69" x14ac:dyDescent="0.25">
      <c r="Y15" s="15"/>
      <c r="Z15" s="15"/>
      <c r="AA15" s="15"/>
      <c r="AB15" s="15"/>
      <c r="AC15" s="15"/>
      <c r="AD15" s="15"/>
      <c r="AE15" s="15"/>
      <c r="AF15" s="15"/>
      <c r="AG15" s="15"/>
      <c r="AH15" s="98"/>
      <c r="AI15" s="93"/>
      <c r="AJ15" s="93"/>
      <c r="AK15" s="15"/>
      <c r="AL15" s="14"/>
      <c r="AM15" s="15"/>
      <c r="AN15" s="15"/>
      <c r="AO15" s="14"/>
      <c r="AP15" s="14"/>
      <c r="AQ15" s="14"/>
      <c r="AR15" s="14"/>
      <c r="AS15" s="14"/>
      <c r="AT15" s="14"/>
      <c r="AU15" s="14"/>
      <c r="AV15" s="14"/>
      <c r="AW15" s="14"/>
      <c r="AX15" s="14"/>
      <c r="AY15" s="14"/>
      <c r="AZ15" s="14"/>
      <c r="BA15" s="14"/>
      <c r="BB15" s="14"/>
      <c r="BC15" s="14"/>
      <c r="BD15" s="14"/>
      <c r="BE15" s="14"/>
      <c r="BF15" s="14"/>
      <c r="BG15" s="14"/>
      <c r="BH15" s="14"/>
      <c r="BI15" s="14"/>
      <c r="BJ15" s="14"/>
      <c r="BK15" s="14"/>
      <c r="BL15" s="14"/>
      <c r="BM15" s="14"/>
      <c r="BN15" s="14"/>
      <c r="BO15" s="14"/>
      <c r="BP15" s="14"/>
      <c r="BQ15" s="14"/>
    </row>
    <row r="16" spans="1:69" x14ac:dyDescent="0.25">
      <c r="V16" s="14"/>
      <c r="W16" s="14"/>
      <c r="X16" s="14"/>
      <c r="Y16" s="14"/>
      <c r="Z16" s="14"/>
      <c r="AA16" s="14"/>
      <c r="AB16" s="14"/>
      <c r="AC16" s="14"/>
      <c r="AD16" s="14"/>
      <c r="AE16" s="14"/>
      <c r="AF16" s="14"/>
      <c r="AG16" s="14"/>
      <c r="AH16" s="98" t="s">
        <v>29</v>
      </c>
      <c r="AI16" s="93">
        <f>COUNTIFS($O:$O,"Desvres")</f>
        <v>0</v>
      </c>
      <c r="AJ16" s="93"/>
      <c r="AK16" s="14"/>
      <c r="AL16" s="98" t="s">
        <v>47</v>
      </c>
      <c r="AM16" s="98"/>
      <c r="AN16" s="98"/>
      <c r="AO16" s="98"/>
      <c r="AP16" s="98"/>
      <c r="AQ16" s="14"/>
      <c r="AR16" s="14"/>
      <c r="AS16" s="14"/>
      <c r="AT16" s="14"/>
      <c r="AU16" s="14"/>
      <c r="AV16" s="14"/>
      <c r="AW16" s="14"/>
      <c r="AX16" s="14"/>
      <c r="AY16" s="14"/>
      <c r="AZ16" s="14"/>
      <c r="BA16" s="14"/>
      <c r="BB16" s="14"/>
      <c r="BC16" s="14"/>
      <c r="BD16" s="14"/>
      <c r="BE16" s="14"/>
      <c r="BF16" s="14"/>
      <c r="BG16" s="14"/>
      <c r="BH16" s="14"/>
      <c r="BI16" s="14"/>
      <c r="BJ16" s="14"/>
      <c r="BK16" s="14"/>
      <c r="BL16" s="14"/>
      <c r="BM16" s="14"/>
      <c r="BN16" s="14"/>
      <c r="BO16" s="14"/>
      <c r="BP16" s="14"/>
      <c r="BQ16" s="14"/>
    </row>
    <row r="17" spans="21:69" x14ac:dyDescent="0.25">
      <c r="V17" s="14"/>
      <c r="W17" s="14"/>
      <c r="X17" s="14"/>
      <c r="Y17" s="14"/>
      <c r="Z17" s="14"/>
      <c r="AA17" s="14"/>
      <c r="AB17" s="14"/>
      <c r="AC17" s="14"/>
      <c r="AD17" s="14"/>
      <c r="AE17" s="14"/>
      <c r="AF17" s="14"/>
      <c r="AG17" s="14"/>
      <c r="AH17" s="98"/>
      <c r="AI17" s="93"/>
      <c r="AJ17" s="93"/>
      <c r="AK17" s="14"/>
      <c r="AL17" s="98"/>
      <c r="AM17" s="98"/>
      <c r="AN17" s="98"/>
      <c r="AO17" s="98"/>
      <c r="AP17" s="98"/>
      <c r="AQ17" s="14"/>
      <c r="AR17" s="14"/>
      <c r="AS17" s="14"/>
      <c r="AT17" s="14"/>
      <c r="AU17" s="14"/>
      <c r="AV17" s="14"/>
      <c r="AW17" s="14"/>
      <c r="AX17" s="14"/>
      <c r="AY17" s="14"/>
      <c r="AZ17" s="14"/>
      <c r="BA17" s="14"/>
      <c r="BB17" s="14"/>
      <c r="BC17" s="14"/>
      <c r="BD17" s="14"/>
      <c r="BE17" s="14"/>
      <c r="BF17" s="14"/>
      <c r="BG17" s="14"/>
      <c r="BH17" s="14"/>
      <c r="BI17" s="14"/>
      <c r="BJ17" s="14"/>
      <c r="BK17" s="14"/>
      <c r="BL17" s="14"/>
      <c r="BM17" s="14"/>
      <c r="BN17" s="14"/>
      <c r="BO17" s="14"/>
      <c r="BP17" s="14"/>
      <c r="BQ17" s="14"/>
    </row>
    <row r="18" spans="21:69" x14ac:dyDescent="0.25">
      <c r="V18" s="15"/>
      <c r="W18" s="14"/>
      <c r="X18" s="14"/>
      <c r="Y18" s="14"/>
      <c r="Z18" s="14"/>
      <c r="AA18" s="14"/>
      <c r="AB18" s="14"/>
      <c r="AC18" s="14"/>
      <c r="AD18" s="14"/>
      <c r="AE18" s="14"/>
      <c r="AF18" s="14"/>
      <c r="AG18" s="14"/>
      <c r="AH18" s="98" t="s">
        <v>26</v>
      </c>
      <c r="AI18" s="93">
        <f>COUNTIFS($O:$O,"Etaples")</f>
        <v>0</v>
      </c>
      <c r="AJ18" s="93"/>
      <c r="AK18" s="14"/>
      <c r="AL18" s="98" t="s">
        <v>18</v>
      </c>
      <c r="AM18" s="98" t="s">
        <v>19</v>
      </c>
      <c r="AN18" s="98" t="s">
        <v>20</v>
      </c>
      <c r="AO18" s="98" t="s">
        <v>21</v>
      </c>
      <c r="AP18" s="98" t="s">
        <v>22</v>
      </c>
      <c r="AQ18" s="14"/>
      <c r="AR18" s="14"/>
      <c r="AS18" s="14"/>
      <c r="AT18" s="14"/>
      <c r="AU18" s="14"/>
      <c r="AV18" s="14"/>
      <c r="AW18" s="14"/>
      <c r="AX18" s="14"/>
      <c r="AY18" s="14"/>
      <c r="AZ18" s="14"/>
      <c r="BA18" s="14"/>
      <c r="BB18" s="14"/>
      <c r="BC18" s="14"/>
      <c r="BD18" s="14"/>
      <c r="BE18" s="14"/>
      <c r="BF18" s="14"/>
      <c r="BG18" s="14"/>
      <c r="BH18" s="14"/>
      <c r="BI18" s="14"/>
      <c r="BJ18" s="14"/>
      <c r="BK18" s="14"/>
      <c r="BL18" s="14"/>
      <c r="BM18" s="14"/>
      <c r="BN18" s="14"/>
      <c r="BO18" s="14"/>
    </row>
    <row r="19" spans="21:69" x14ac:dyDescent="0.25">
      <c r="V19" s="15"/>
      <c r="W19" s="14"/>
      <c r="X19" s="14"/>
      <c r="Y19" s="14"/>
      <c r="Z19" s="14"/>
      <c r="AA19" s="14"/>
      <c r="AB19" s="14"/>
      <c r="AC19" s="14"/>
      <c r="AD19" s="14"/>
      <c r="AE19" s="14"/>
      <c r="AF19" s="14"/>
      <c r="AG19" s="14"/>
      <c r="AH19" s="98"/>
      <c r="AI19" s="93"/>
      <c r="AJ19" s="93"/>
      <c r="AK19" s="14"/>
      <c r="AL19" s="98"/>
      <c r="AM19" s="98"/>
      <c r="AN19" s="98"/>
      <c r="AO19" s="98"/>
      <c r="AP19" s="98"/>
      <c r="AQ19" s="14"/>
      <c r="AR19" s="14"/>
      <c r="AS19" s="14"/>
      <c r="AT19" s="14"/>
      <c r="AU19" s="14"/>
      <c r="AV19" s="14"/>
      <c r="AW19" s="14"/>
      <c r="AX19" s="14"/>
      <c r="AY19" s="14"/>
      <c r="AZ19" s="14"/>
      <c r="BA19" s="14"/>
      <c r="BB19" s="14"/>
      <c r="BC19" s="14"/>
      <c r="BD19" s="14"/>
      <c r="BE19" s="14"/>
      <c r="BF19" s="14"/>
      <c r="BG19" s="14"/>
      <c r="BH19" s="14"/>
      <c r="BI19" s="14"/>
      <c r="BJ19" s="14"/>
      <c r="BK19" s="14"/>
      <c r="BL19" s="14"/>
      <c r="BM19" s="14"/>
      <c r="BN19" s="14"/>
    </row>
    <row r="20" spans="21:69" x14ac:dyDescent="0.25">
      <c r="V20" s="15"/>
      <c r="W20" s="14"/>
      <c r="X20" s="16"/>
      <c r="Y20" s="14"/>
      <c r="Z20" s="14"/>
      <c r="AA20" s="14"/>
      <c r="AB20" s="14"/>
      <c r="AC20" s="14"/>
      <c r="AD20" s="14"/>
      <c r="AE20" s="14"/>
      <c r="AF20" s="14"/>
      <c r="AG20" s="14"/>
      <c r="AH20" s="98" t="s">
        <v>28</v>
      </c>
      <c r="AI20" s="93">
        <f>COUNTIFS($O:$O,"Hesdin")</f>
        <v>0</v>
      </c>
      <c r="AJ20" s="93"/>
      <c r="AK20" s="14"/>
      <c r="AL20" s="93">
        <f>COUNTIFS(Janvier!$G:$G,"&lt;8")</f>
        <v>0</v>
      </c>
      <c r="AM20" s="93">
        <f>COUNTIFS(Janvier!$G:$G,"&lt;14")-AL20</f>
        <v>0</v>
      </c>
      <c r="AN20" s="93">
        <f>COUNTIFS(Janvier!$G:$G,"&lt;=17")-(AM20+AL20)</f>
        <v>0</v>
      </c>
      <c r="AO20" s="93">
        <f>COUNTIFS(Janvier!$G:$G,"&lt;=25")-(AN20+AM20+AL20)</f>
        <v>0</v>
      </c>
      <c r="AP20" s="93">
        <f>COUNTIFS(Janvier!$G:$G,"&gt;25")</f>
        <v>1</v>
      </c>
      <c r="AQ20" s="14"/>
      <c r="AR20" s="14"/>
      <c r="AS20" s="14"/>
      <c r="AT20" s="14"/>
      <c r="AU20" s="14"/>
      <c r="AV20" s="14"/>
      <c r="AW20" s="14"/>
      <c r="AX20" s="14"/>
      <c r="AY20" s="14"/>
      <c r="AZ20" s="14"/>
      <c r="BA20" s="14"/>
      <c r="BB20" s="14"/>
      <c r="BC20" s="14"/>
      <c r="BD20" s="14"/>
      <c r="BE20" s="14"/>
      <c r="BF20" s="14"/>
      <c r="BG20" s="14"/>
      <c r="BH20" s="14"/>
      <c r="BI20" s="14"/>
      <c r="BJ20" s="14"/>
      <c r="BK20" s="14"/>
    </row>
    <row r="21" spans="21:69" x14ac:dyDescent="0.25">
      <c r="V21" s="14"/>
      <c r="W21" s="14"/>
      <c r="X21" s="16"/>
      <c r="Y21" s="14"/>
      <c r="Z21" s="14"/>
      <c r="AA21" s="14"/>
      <c r="AB21" s="14"/>
      <c r="AC21" s="14"/>
      <c r="AD21" s="14"/>
      <c r="AE21" s="14"/>
      <c r="AF21" s="14"/>
      <c r="AG21" s="14"/>
      <c r="AH21" s="98"/>
      <c r="AI21" s="93"/>
      <c r="AJ21" s="93"/>
      <c r="AK21" s="14"/>
      <c r="AL21" s="93"/>
      <c r="AM21" s="93"/>
      <c r="AN21" s="93"/>
      <c r="AO21" s="93"/>
      <c r="AP21" s="93"/>
      <c r="AQ21" s="14"/>
      <c r="AR21" s="14"/>
      <c r="AS21" s="14"/>
      <c r="AT21" s="14"/>
      <c r="AU21" s="14"/>
      <c r="AV21" s="14"/>
      <c r="AW21" s="14"/>
      <c r="AX21" s="14"/>
      <c r="AY21" s="14"/>
      <c r="AZ21" s="14"/>
      <c r="BA21" s="14"/>
      <c r="BB21" s="14"/>
      <c r="BC21" s="14"/>
      <c r="BD21" s="14"/>
      <c r="BE21" s="14"/>
      <c r="BF21" s="14"/>
      <c r="BG21" s="14"/>
      <c r="BH21" s="14"/>
      <c r="BI21" s="14"/>
      <c r="BJ21" s="14"/>
      <c r="BK21" s="14"/>
      <c r="BL21" s="14"/>
    </row>
    <row r="22" spans="21:69" x14ac:dyDescent="0.25">
      <c r="U22" s="14"/>
      <c r="V22" s="14"/>
      <c r="W22" s="14"/>
      <c r="X22" s="16"/>
      <c r="Y22" s="14"/>
      <c r="Z22" s="14"/>
      <c r="AA22" s="14"/>
      <c r="AB22" s="14"/>
      <c r="AC22" s="14"/>
      <c r="AD22" s="14"/>
      <c r="AE22" s="14"/>
      <c r="AF22" s="14"/>
      <c r="AG22" s="14"/>
      <c r="AH22" s="98" t="s">
        <v>31</v>
      </c>
      <c r="AI22" s="93">
        <f>COUNTIFS($O:$O,"Le Portel")</f>
        <v>0</v>
      </c>
      <c r="AJ22" s="93"/>
      <c r="AO22" s="14"/>
      <c r="AP22" s="14"/>
      <c r="AQ22" s="14"/>
      <c r="AR22" s="14"/>
      <c r="AS22" s="14"/>
      <c r="AT22" s="14"/>
      <c r="AU22" s="14"/>
      <c r="AV22" s="14"/>
      <c r="AW22" s="14"/>
      <c r="AX22" s="14"/>
      <c r="AY22" s="14"/>
      <c r="AZ22" s="14"/>
      <c r="BA22" s="14"/>
      <c r="BB22" s="14"/>
      <c r="BC22" s="14"/>
      <c r="BD22" s="14"/>
      <c r="BE22" s="14"/>
      <c r="BF22" s="14"/>
      <c r="BG22" s="14"/>
      <c r="BH22" s="14"/>
      <c r="BI22" s="14"/>
    </row>
    <row r="23" spans="21:69" x14ac:dyDescent="0.25">
      <c r="U23" s="16"/>
      <c r="V23" s="15"/>
      <c r="W23" s="14"/>
      <c r="X23" s="14"/>
      <c r="Y23" s="14"/>
      <c r="Z23" s="14"/>
      <c r="AA23" s="14"/>
      <c r="AB23" s="14"/>
      <c r="AC23" s="14"/>
      <c r="AD23" s="14"/>
      <c r="AE23" s="14"/>
      <c r="AF23" s="14"/>
      <c r="AG23" s="14"/>
      <c r="AH23" s="98"/>
      <c r="AI23" s="93"/>
      <c r="AJ23" s="93"/>
      <c r="AK23" s="14"/>
      <c r="AL23" s="14"/>
      <c r="AM23" s="14"/>
      <c r="AN23" s="14"/>
      <c r="AO23" s="14"/>
      <c r="AP23" s="14"/>
      <c r="AQ23" s="14"/>
      <c r="AR23" s="14"/>
      <c r="AS23" s="14"/>
      <c r="AT23" s="14"/>
      <c r="AU23" s="14"/>
      <c r="AV23" s="14"/>
      <c r="AW23" s="14"/>
      <c r="AX23" s="14"/>
      <c r="AY23" s="14"/>
      <c r="AZ23" s="14"/>
      <c r="BA23" s="14"/>
      <c r="BB23" s="14"/>
      <c r="BC23" s="14"/>
      <c r="BD23" s="14"/>
      <c r="BE23" s="14"/>
      <c r="BF23" s="14"/>
      <c r="BG23" s="14"/>
      <c r="BH23" s="14"/>
      <c r="BI23" s="14"/>
    </row>
    <row r="24" spans="21:69" x14ac:dyDescent="0.25">
      <c r="U24" s="16"/>
      <c r="V24" s="15"/>
      <c r="W24" s="14"/>
      <c r="X24" s="14"/>
      <c r="Y24" s="14"/>
      <c r="Z24" s="14"/>
      <c r="AA24" s="14"/>
      <c r="AB24" s="14"/>
      <c r="AC24" s="14"/>
      <c r="AD24" s="14"/>
      <c r="AE24" s="14"/>
      <c r="AF24" s="14"/>
      <c r="AG24" s="14"/>
      <c r="AH24" s="98" t="s">
        <v>30</v>
      </c>
      <c r="AI24" s="93">
        <f>COUNTIFS($O:$O,"Marquise")</f>
        <v>0</v>
      </c>
      <c r="AJ24" s="93"/>
      <c r="AK24" s="14"/>
      <c r="AL24" s="96" t="s">
        <v>64</v>
      </c>
      <c r="AM24" s="99"/>
      <c r="AN24" s="14"/>
      <c r="AO24" s="14"/>
      <c r="AP24" s="14"/>
      <c r="AQ24" s="14"/>
      <c r="AR24" s="14"/>
      <c r="AS24" s="14"/>
      <c r="AT24" s="14"/>
      <c r="AU24" s="14"/>
      <c r="AV24" s="14"/>
      <c r="AW24" s="14"/>
      <c r="AX24" s="14"/>
      <c r="AY24" s="14"/>
      <c r="AZ24" s="14"/>
      <c r="BA24" s="14"/>
      <c r="BB24" s="14"/>
      <c r="BC24" s="14"/>
      <c r="BD24" s="14"/>
      <c r="BE24" s="14"/>
    </row>
    <row r="25" spans="21:69" x14ac:dyDescent="0.25">
      <c r="U25" s="16"/>
      <c r="V25" s="15"/>
      <c r="W25" s="14"/>
      <c r="X25" s="14"/>
      <c r="Y25" s="14"/>
      <c r="Z25" s="14"/>
      <c r="AA25" s="14"/>
      <c r="AB25" s="14"/>
      <c r="AC25" s="14"/>
      <c r="AD25" s="14"/>
      <c r="AE25" s="14"/>
      <c r="AF25" s="14"/>
      <c r="AG25" s="14"/>
      <c r="AH25" s="98"/>
      <c r="AI25" s="93"/>
      <c r="AJ25" s="93"/>
      <c r="AK25" s="14"/>
      <c r="AL25" s="101"/>
      <c r="AM25" s="102"/>
      <c r="AN25" s="14"/>
      <c r="AO25" s="14"/>
      <c r="AP25" s="14"/>
      <c r="AQ25" s="14"/>
      <c r="AR25" s="14"/>
      <c r="AS25" s="14"/>
      <c r="AT25" s="14"/>
      <c r="AU25" s="14"/>
      <c r="AV25" s="14"/>
      <c r="AW25" s="14"/>
      <c r="AX25" s="14"/>
      <c r="AY25" s="14"/>
      <c r="AZ25" s="14"/>
      <c r="BA25" s="14"/>
      <c r="BB25" s="14"/>
      <c r="BC25" s="14"/>
      <c r="BD25" s="14"/>
      <c r="BE25" s="14"/>
    </row>
    <row r="26" spans="21:69" x14ac:dyDescent="0.25">
      <c r="U26" s="16"/>
      <c r="V26" s="15"/>
      <c r="W26" s="14"/>
      <c r="X26" s="14"/>
      <c r="Y26" s="14"/>
      <c r="Z26" s="14"/>
      <c r="AA26" s="14"/>
      <c r="AB26" s="14"/>
      <c r="AC26" s="14"/>
      <c r="AD26" s="14"/>
      <c r="AE26" s="14"/>
      <c r="AF26" s="14"/>
      <c r="AG26" s="14"/>
      <c r="AH26" s="98" t="s">
        <v>27</v>
      </c>
      <c r="AI26" s="93">
        <f>COUNTIFS($O:$O,"Montreuil")</f>
        <v>0</v>
      </c>
      <c r="AJ26" s="93"/>
      <c r="AK26" s="14"/>
      <c r="AL26" s="98" t="s">
        <v>65</v>
      </c>
      <c r="AM26" s="91">
        <f>COUNTIFS(Janvier!$P:$P,"Oui")</f>
        <v>2</v>
      </c>
      <c r="AN26" s="14"/>
      <c r="AO26" s="14"/>
      <c r="AP26" s="14"/>
      <c r="AQ26" s="14"/>
      <c r="AR26" s="14"/>
      <c r="AS26" s="14"/>
      <c r="AT26" s="14"/>
      <c r="AU26" s="14"/>
      <c r="AV26" s="14"/>
      <c r="AW26" s="14"/>
      <c r="AX26" s="14"/>
      <c r="AY26" s="14"/>
      <c r="AZ26" s="14"/>
      <c r="BA26" s="14"/>
      <c r="BB26" s="14"/>
      <c r="BC26" s="14"/>
      <c r="BD26" s="14"/>
      <c r="BE26" s="14"/>
    </row>
    <row r="27" spans="21:69" x14ac:dyDescent="0.25">
      <c r="U27" s="16"/>
      <c r="V27" s="15"/>
      <c r="W27" s="14"/>
      <c r="X27" s="14"/>
      <c r="Y27" s="14"/>
      <c r="Z27" s="14"/>
      <c r="AA27" s="14"/>
      <c r="AB27" s="14"/>
      <c r="AC27" s="14"/>
      <c r="AD27" s="14"/>
      <c r="AE27" s="14"/>
      <c r="AF27" s="14"/>
      <c r="AG27" s="14"/>
      <c r="AH27" s="98"/>
      <c r="AI27" s="93"/>
      <c r="AJ27" s="93"/>
      <c r="AK27" s="14"/>
      <c r="AL27" s="98"/>
      <c r="AM27" s="91"/>
      <c r="AN27" s="14"/>
      <c r="AO27" s="14"/>
      <c r="AP27" s="14"/>
      <c r="AQ27" s="14"/>
      <c r="AR27" s="14"/>
      <c r="AS27" s="14"/>
      <c r="AT27" s="14"/>
      <c r="AU27" s="14"/>
      <c r="AV27" s="14"/>
      <c r="AW27" s="14"/>
      <c r="AX27" s="14"/>
      <c r="AY27" s="14"/>
      <c r="AZ27" s="14"/>
      <c r="BA27" s="14"/>
      <c r="BB27" s="14"/>
      <c r="BC27" s="14"/>
      <c r="BD27" s="14"/>
      <c r="BE27" s="14"/>
    </row>
    <row r="28" spans="21:69" x14ac:dyDescent="0.25">
      <c r="U28" s="16"/>
      <c r="V28" s="15"/>
      <c r="W28" s="14"/>
      <c r="X28" s="14"/>
      <c r="Y28" s="14"/>
      <c r="Z28" s="14"/>
      <c r="AA28" s="14"/>
      <c r="AB28" s="14"/>
      <c r="AC28" s="14"/>
      <c r="AD28" s="14"/>
      <c r="AE28" s="14"/>
      <c r="AF28" s="14"/>
      <c r="AG28" s="14"/>
      <c r="AH28" s="98" t="s">
        <v>32</v>
      </c>
      <c r="AI28" s="93">
        <f>COUNTIFS($O:$O,"Outreau")</f>
        <v>0</v>
      </c>
      <c r="AJ28" s="93"/>
      <c r="AK28" s="14"/>
      <c r="AL28" s="98" t="s">
        <v>66</v>
      </c>
      <c r="AM28" s="91">
        <f>COUNTIFS(Janvier!$P:$P,"Non")</f>
        <v>3</v>
      </c>
      <c r="AN28" s="14"/>
      <c r="AO28" s="14"/>
      <c r="AP28" s="14"/>
      <c r="AQ28" s="14"/>
      <c r="AR28" s="14"/>
      <c r="AS28" s="14"/>
      <c r="AT28" s="14"/>
      <c r="AU28" s="14"/>
      <c r="AV28" s="14"/>
    </row>
    <row r="29" spans="21:69" x14ac:dyDescent="0.25">
      <c r="U29" s="16"/>
      <c r="V29" s="15"/>
      <c r="W29" s="14"/>
      <c r="X29" s="14"/>
      <c r="Y29" s="14"/>
      <c r="Z29" s="14"/>
      <c r="AA29" s="14"/>
      <c r="AB29" s="14"/>
      <c r="AC29" s="14"/>
      <c r="AD29" s="14"/>
      <c r="AE29" s="14"/>
      <c r="AF29" s="14"/>
      <c r="AG29" s="14"/>
      <c r="AH29" s="98"/>
      <c r="AI29" s="93"/>
      <c r="AJ29" s="93"/>
      <c r="AK29" s="14"/>
      <c r="AL29" s="98"/>
      <c r="AM29" s="91"/>
      <c r="AN29" s="14"/>
      <c r="AO29" s="14"/>
      <c r="AP29" s="14"/>
      <c r="AQ29" s="14"/>
    </row>
    <row r="30" spans="21:69" x14ac:dyDescent="0.25">
      <c r="U30" s="16"/>
      <c r="V30" s="15"/>
      <c r="W30" s="14"/>
      <c r="X30" s="14"/>
      <c r="Y30" s="14"/>
      <c r="Z30" s="14"/>
      <c r="AA30" s="14"/>
      <c r="AB30" s="14"/>
      <c r="AC30" s="14"/>
      <c r="AD30" s="14"/>
      <c r="AE30" s="14"/>
      <c r="AF30" s="14"/>
      <c r="AG30" s="14"/>
      <c r="AH30" s="14"/>
      <c r="AI30" s="14"/>
      <c r="AJ30" s="14"/>
      <c r="AK30" s="14"/>
      <c r="AL30" s="14"/>
      <c r="AM30" s="14"/>
      <c r="AN30" s="14"/>
      <c r="AO30" s="14"/>
      <c r="AP30" s="14"/>
    </row>
    <row r="31" spans="21:69" x14ac:dyDescent="0.25">
      <c r="U31" s="16"/>
      <c r="V31" s="15"/>
      <c r="W31" s="14"/>
      <c r="X31" s="14"/>
      <c r="Y31" s="14"/>
      <c r="Z31" s="14"/>
      <c r="AA31" s="14"/>
      <c r="AB31" s="14"/>
      <c r="AC31" s="14"/>
      <c r="AD31" s="14"/>
      <c r="AE31" s="14"/>
      <c r="AF31" s="14"/>
      <c r="AG31" s="14"/>
      <c r="AH31" s="14"/>
      <c r="AI31" s="14"/>
      <c r="AJ31" s="14"/>
      <c r="AK31" s="14"/>
      <c r="AL31" s="14"/>
      <c r="AM31" s="14"/>
      <c r="AN31" s="14"/>
    </row>
    <row r="32" spans="21:69" x14ac:dyDescent="0.25">
      <c r="U32" s="14"/>
      <c r="V32" s="14"/>
      <c r="W32" s="14"/>
      <c r="X32" s="14"/>
      <c r="Y32" s="14"/>
      <c r="Z32" s="14"/>
      <c r="AA32" s="14"/>
      <c r="AB32" s="14"/>
      <c r="AC32" s="14"/>
      <c r="AD32" s="14"/>
      <c r="AE32" s="14"/>
      <c r="AF32" s="14"/>
      <c r="AG32" s="14"/>
      <c r="AH32" s="14"/>
      <c r="AI32" s="14"/>
      <c r="AJ32" s="14"/>
      <c r="AK32" s="14"/>
      <c r="AM32" s="14"/>
    </row>
    <row r="33" spans="21:37" x14ac:dyDescent="0.25">
      <c r="U33" s="14"/>
      <c r="V33" s="14"/>
      <c r="W33" s="14"/>
      <c r="X33" s="14"/>
      <c r="Y33" s="14"/>
      <c r="Z33" s="14"/>
      <c r="AA33" s="14"/>
      <c r="AB33" s="14"/>
      <c r="AC33" s="14"/>
      <c r="AD33" s="14"/>
      <c r="AE33" s="14"/>
      <c r="AF33" s="14"/>
      <c r="AG33" s="14"/>
      <c r="AH33" s="14"/>
      <c r="AI33" s="14"/>
      <c r="AJ33" s="14"/>
      <c r="AK33" s="14"/>
    </row>
    <row r="34" spans="21:37" x14ac:dyDescent="0.25">
      <c r="U34" s="14"/>
      <c r="V34" s="14"/>
      <c r="W34" s="14"/>
      <c r="X34" s="14"/>
      <c r="Y34" s="14"/>
      <c r="Z34" s="14"/>
      <c r="AA34" s="14"/>
      <c r="AB34" s="14"/>
      <c r="AC34" s="14"/>
      <c r="AD34" s="14"/>
      <c r="AE34" s="14"/>
      <c r="AF34" s="14"/>
      <c r="AG34" s="14"/>
      <c r="AH34" s="14"/>
      <c r="AI34" s="14"/>
      <c r="AJ34" s="14"/>
      <c r="AK34" s="14"/>
    </row>
    <row r="35" spans="21:37" x14ac:dyDescent="0.25">
      <c r="U35" s="14"/>
      <c r="V35" s="14"/>
      <c r="W35" s="14"/>
      <c r="X35" s="14"/>
      <c r="Y35" s="14"/>
      <c r="Z35" s="14"/>
      <c r="AA35" s="14"/>
      <c r="AB35" s="14"/>
      <c r="AC35" s="14"/>
      <c r="AD35" s="14"/>
      <c r="AE35" s="14"/>
      <c r="AF35" s="14"/>
      <c r="AG35" s="14"/>
      <c r="AH35" s="14"/>
      <c r="AI35" s="14"/>
      <c r="AJ35" s="14"/>
      <c r="AK35" s="14"/>
    </row>
    <row r="36" spans="21:37" x14ac:dyDescent="0.25">
      <c r="U36" s="14"/>
      <c r="V36" s="14"/>
      <c r="W36" s="14"/>
      <c r="X36" s="14"/>
      <c r="Y36" s="14"/>
      <c r="Z36" s="14"/>
      <c r="AA36" s="14"/>
      <c r="AB36" s="14"/>
      <c r="AC36" s="14"/>
      <c r="AD36" s="14"/>
      <c r="AE36" s="14"/>
      <c r="AF36" s="14"/>
      <c r="AG36" s="14"/>
      <c r="AI36" s="14"/>
      <c r="AJ36" s="14"/>
      <c r="AK36" s="14"/>
    </row>
    <row r="37" spans="21:37" x14ac:dyDescent="0.25">
      <c r="U37" s="14"/>
      <c r="V37" s="14"/>
      <c r="W37" s="14"/>
      <c r="X37" s="14"/>
      <c r="Y37" s="14"/>
      <c r="Z37" s="14"/>
      <c r="AA37" s="14"/>
      <c r="AB37" s="14"/>
      <c r="AC37" s="14"/>
      <c r="AD37" s="14"/>
      <c r="AE37" s="14"/>
      <c r="AI37" s="14"/>
      <c r="AJ37" s="14"/>
      <c r="AK37" s="14"/>
    </row>
    <row r="38" spans="21:37" x14ac:dyDescent="0.25">
      <c r="U38" s="14"/>
      <c r="V38" s="14"/>
      <c r="W38" s="14"/>
      <c r="X38" s="14"/>
      <c r="Y38" s="14"/>
      <c r="Z38" s="14"/>
      <c r="AA38" s="14"/>
      <c r="AB38" s="14"/>
      <c r="AC38" s="14"/>
      <c r="AD38" s="14"/>
      <c r="AI38" s="14"/>
      <c r="AJ38" s="14"/>
      <c r="AK38" s="14"/>
    </row>
    <row r="39" spans="21:37" x14ac:dyDescent="0.25">
      <c r="U39" s="14"/>
      <c r="V39" s="14"/>
      <c r="W39" s="14"/>
      <c r="X39" s="14"/>
      <c r="Y39" s="14"/>
      <c r="Z39" s="14"/>
      <c r="AA39" s="14"/>
      <c r="AB39" s="14"/>
    </row>
    <row r="40" spans="21:37" x14ac:dyDescent="0.25">
      <c r="U40" s="14"/>
      <c r="V40" s="14"/>
      <c r="W40" s="14"/>
      <c r="X40" s="14"/>
      <c r="Y40" s="14"/>
      <c r="Z40" s="14"/>
      <c r="AA40" s="14"/>
      <c r="AB40" s="14"/>
    </row>
    <row r="41" spans="21:37" x14ac:dyDescent="0.25">
      <c r="U41" s="14"/>
      <c r="V41" s="14"/>
      <c r="W41" s="14"/>
      <c r="X41" s="14"/>
      <c r="Y41" s="14"/>
      <c r="Z41" s="14"/>
      <c r="AA41" s="14"/>
    </row>
    <row r="42" spans="21:37" x14ac:dyDescent="0.25">
      <c r="U42" s="14"/>
      <c r="V42" s="14"/>
      <c r="X42" s="14"/>
      <c r="Y42" s="14"/>
      <c r="Z42" s="14"/>
    </row>
    <row r="43" spans="21:37" x14ac:dyDescent="0.25">
      <c r="U43" s="14"/>
      <c r="V43" s="14"/>
      <c r="X43" s="14"/>
      <c r="Y43" s="14"/>
      <c r="Z43" s="14"/>
    </row>
    <row r="44" spans="21:37" x14ac:dyDescent="0.25">
      <c r="U44" s="14"/>
      <c r="V44" s="14"/>
      <c r="X44" s="14"/>
      <c r="Y44" s="14"/>
      <c r="Z44" s="14"/>
    </row>
    <row r="45" spans="21:37" x14ac:dyDescent="0.25">
      <c r="U45" s="14"/>
      <c r="V45" s="14"/>
      <c r="X45" s="14"/>
      <c r="Y45" s="14"/>
      <c r="Z45" s="14"/>
    </row>
    <row r="46" spans="21:37" x14ac:dyDescent="0.25">
      <c r="U46" s="14"/>
      <c r="V46" s="14"/>
      <c r="X46" s="14"/>
      <c r="Y46" s="14"/>
      <c r="Z46" s="14"/>
    </row>
    <row r="47" spans="21:37" x14ac:dyDescent="0.25">
      <c r="U47" s="14"/>
      <c r="V47" s="14"/>
      <c r="X47" s="14"/>
      <c r="Y47" s="14"/>
      <c r="Z47" s="14"/>
    </row>
    <row r="48" spans="21:37" x14ac:dyDescent="0.25">
      <c r="U48" s="14"/>
      <c r="V48" s="14"/>
      <c r="X48" s="14"/>
      <c r="Y48" s="14"/>
      <c r="Z48" s="14"/>
    </row>
    <row r="49" spans="24:26" x14ac:dyDescent="0.25">
      <c r="X49" s="14"/>
      <c r="Y49" s="14"/>
      <c r="Z49" s="14"/>
    </row>
    <row r="50" spans="24:26" x14ac:dyDescent="0.25">
      <c r="X50" s="14"/>
      <c r="Y50" s="14"/>
      <c r="Z50" s="14"/>
    </row>
    <row r="51" spans="24:26" x14ac:dyDescent="0.25">
      <c r="X51" s="14"/>
      <c r="Y51" s="14"/>
      <c r="Z51" s="14"/>
    </row>
    <row r="52" spans="24:26" x14ac:dyDescent="0.25">
      <c r="X52" s="14"/>
      <c r="Y52" s="14"/>
      <c r="Z52" s="14"/>
    </row>
    <row r="53" spans="24:26" x14ac:dyDescent="0.25">
      <c r="Y53" s="14"/>
      <c r="Z53" s="14"/>
    </row>
    <row r="54" spans="24:26" x14ac:dyDescent="0.25">
      <c r="Y54" s="14"/>
      <c r="Z54" s="14"/>
    </row>
    <row r="55" spans="24:26" x14ac:dyDescent="0.25">
      <c r="Y55" s="14"/>
      <c r="Z55" s="14"/>
    </row>
    <row r="56" spans="24:26" x14ac:dyDescent="0.25">
      <c r="Y56" s="14"/>
      <c r="Z56" s="14"/>
    </row>
    <row r="57" spans="24:26" x14ac:dyDescent="0.25">
      <c r="Y57" s="14"/>
      <c r="Z57" s="14"/>
    </row>
    <row r="58" spans="24:26" x14ac:dyDescent="0.25">
      <c r="Y58" s="14"/>
      <c r="Z58" s="14"/>
    </row>
    <row r="59" spans="24:26" x14ac:dyDescent="0.25">
      <c r="Y59" s="14"/>
      <c r="Z59" s="14"/>
    </row>
    <row r="60" spans="24:26" x14ac:dyDescent="0.25">
      <c r="Y60" s="14"/>
      <c r="Z60" s="14"/>
    </row>
    <row r="61" spans="24:26" x14ac:dyDescent="0.25">
      <c r="Y61" s="14"/>
      <c r="Z61" s="14"/>
    </row>
    <row r="62" spans="24:26" x14ac:dyDescent="0.25">
      <c r="Y62" s="14"/>
      <c r="Z62" s="14"/>
    </row>
    <row r="63" spans="24:26" x14ac:dyDescent="0.25">
      <c r="Y63" s="14"/>
      <c r="Z63" s="14"/>
    </row>
    <row r="64" spans="24:26" x14ac:dyDescent="0.25">
      <c r="Y64" s="14"/>
      <c r="Z64" s="14"/>
    </row>
    <row r="65" spans="25:26" x14ac:dyDescent="0.25">
      <c r="Y65" s="14"/>
      <c r="Z65" s="14"/>
    </row>
    <row r="66" spans="25:26" x14ac:dyDescent="0.25">
      <c r="Y66" s="14"/>
      <c r="Z66" s="14"/>
    </row>
    <row r="67" spans="25:26" x14ac:dyDescent="0.25">
      <c r="Y67" s="14"/>
      <c r="Z67" s="14"/>
    </row>
    <row r="68" spans="25:26" x14ac:dyDescent="0.25">
      <c r="Y68" s="14"/>
      <c r="Z68" s="14"/>
    </row>
    <row r="69" spans="25:26" x14ac:dyDescent="0.25">
      <c r="Y69" s="14"/>
      <c r="Z69" s="14"/>
    </row>
    <row r="70" spans="25:26" x14ac:dyDescent="0.25">
      <c r="Y70" s="14"/>
      <c r="Z70" s="14"/>
    </row>
    <row r="71" spans="25:26" x14ac:dyDescent="0.25">
      <c r="Y71" s="14"/>
      <c r="Z71" s="14"/>
    </row>
    <row r="72" spans="25:26" x14ac:dyDescent="0.25">
      <c r="Y72" s="14"/>
      <c r="Z72" s="14"/>
    </row>
    <row r="73" spans="25:26" x14ac:dyDescent="0.25">
      <c r="Y73" s="14"/>
      <c r="Z73" s="14"/>
    </row>
    <row r="74" spans="25:26" x14ac:dyDescent="0.25">
      <c r="Y74" s="14"/>
      <c r="Z74" s="14"/>
    </row>
  </sheetData>
  <sheetProtection selectLockedCells="1"/>
  <customSheetViews>
    <customSheetView guid="{65C0662A-4FFB-4943-99CD-6F446BE97BEE}" scale="70" showGridLines="0" fitToPage="1">
      <pane ySplit="1" topLeftCell="A8" activePane="bottomLeft" state="frozen"/>
      <selection pane="bottomLeft" activeCell="G29" sqref="G29"/>
      <pageMargins left="0.7" right="0.7" top="0.75" bottom="0.75" header="0.3" footer="0.3"/>
      <pageSetup paperSize="9" orientation="landscape" verticalDpi="300" r:id="rId1"/>
    </customSheetView>
  </customSheetViews>
  <mergeCells count="62">
    <mergeCell ref="AQ5:AR6"/>
    <mergeCell ref="AL28:AL29"/>
    <mergeCell ref="AM26:AM27"/>
    <mergeCell ref="AM28:AM29"/>
    <mergeCell ref="AL20:AL21"/>
    <mergeCell ref="AM20:AM21"/>
    <mergeCell ref="AN18:AN19"/>
    <mergeCell ref="AP18:AP19"/>
    <mergeCell ref="AL24:AM25"/>
    <mergeCell ref="AP5:AP6"/>
    <mergeCell ref="AL16:AP17"/>
    <mergeCell ref="AL11:AL12"/>
    <mergeCell ref="AM11:AM12"/>
    <mergeCell ref="AL13:AL14"/>
    <mergeCell ref="AM13:AM14"/>
    <mergeCell ref="AP20:AP21"/>
    <mergeCell ref="AL18:AL19"/>
    <mergeCell ref="AM18:AM19"/>
    <mergeCell ref="AO5:AO6"/>
    <mergeCell ref="AL26:AL27"/>
    <mergeCell ref="AN20:AN21"/>
    <mergeCell ref="AO20:AO21"/>
    <mergeCell ref="AH18:AH19"/>
    <mergeCell ref="AH20:AH21"/>
    <mergeCell ref="AH16:AH17"/>
    <mergeCell ref="AO18:AO19"/>
    <mergeCell ref="AI28:AJ29"/>
    <mergeCell ref="AH24:AH25"/>
    <mergeCell ref="AH26:AH27"/>
    <mergeCell ref="AI22:AJ23"/>
    <mergeCell ref="AI24:AJ25"/>
    <mergeCell ref="AI26:AJ27"/>
    <mergeCell ref="AH22:AH23"/>
    <mergeCell ref="AH28:AH29"/>
    <mergeCell ref="AI18:AJ19"/>
    <mergeCell ref="AI20:AJ21"/>
    <mergeCell ref="AI12:AJ13"/>
    <mergeCell ref="T3:T4"/>
    <mergeCell ref="AI3:AI4"/>
    <mergeCell ref="AH3:AH4"/>
    <mergeCell ref="AH10:AH11"/>
    <mergeCell ref="AH14:AH15"/>
    <mergeCell ref="AI10:AJ11"/>
    <mergeCell ref="AI14:AJ15"/>
    <mergeCell ref="AH12:AH13"/>
    <mergeCell ref="AI16:AJ17"/>
    <mergeCell ref="AO3:AO4"/>
    <mergeCell ref="AP3:AP4"/>
    <mergeCell ref="AQ3:AR4"/>
    <mergeCell ref="V1:X1"/>
    <mergeCell ref="AM3:AM4"/>
    <mergeCell ref="AJ3:AJ4"/>
    <mergeCell ref="AL3:AL4"/>
    <mergeCell ref="AK5:AK6"/>
    <mergeCell ref="AN3:AN4"/>
    <mergeCell ref="AH5:AH6"/>
    <mergeCell ref="AI5:AI6"/>
    <mergeCell ref="AJ5:AJ6"/>
    <mergeCell ref="AL5:AL6"/>
    <mergeCell ref="AK3:AK4"/>
    <mergeCell ref="AM5:AM6"/>
    <mergeCell ref="AN5:AN6"/>
  </mergeCells>
  <phoneticPr fontId="5" type="noConversion"/>
  <printOptions horizontalCentered="1"/>
  <pageMargins left="0.7" right="0.7" top="0.75" bottom="0.75" header="0.3" footer="0.3"/>
  <pageSetup paperSize="9" scale="51" fitToHeight="0" orientation="landscape" horizontalDpi="4294967293" verticalDpi="300" r:id="rId2"/>
  <headerFooter>
    <oddHeader>&amp;CRésumés Janvier</oddHeader>
  </headerFooter>
  <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3" tint="0.39997558519241921"/>
  </sheetPr>
  <dimension ref="A1:AR32"/>
  <sheetViews>
    <sheetView showGridLines="0" zoomScale="70" zoomScaleNormal="70" workbookViewId="0">
      <pane ySplit="1" topLeftCell="A2" activePane="bottomLeft" state="frozen"/>
      <selection pane="bottomLeft" activeCell="D47" sqref="D47"/>
    </sheetView>
  </sheetViews>
  <sheetFormatPr baseColWidth="10" defaultRowHeight="15" x14ac:dyDescent="0.25"/>
  <cols>
    <col min="1" max="1" width="11.42578125" style="24"/>
    <col min="2" max="2" width="15.7109375" style="27" customWidth="1"/>
    <col min="3" max="3" width="15.5703125" style="24" customWidth="1"/>
    <col min="4" max="4" width="11.42578125" style="24"/>
    <col min="5" max="5" width="19.85546875" style="24" bestFit="1" customWidth="1"/>
    <col min="6" max="6" width="17" style="24" customWidth="1"/>
    <col min="7" max="7" width="11.42578125" style="24"/>
    <col min="8" max="8" width="18" style="24" customWidth="1"/>
    <col min="9" max="9" width="12.5703125" style="24" customWidth="1"/>
    <col min="10" max="10" width="15.7109375" style="24" customWidth="1"/>
    <col min="11" max="13" width="11.42578125" style="24"/>
    <col min="14" max="14" width="16.5703125" style="24" customWidth="1"/>
    <col min="15" max="15" width="23.5703125" style="24" customWidth="1"/>
    <col min="16" max="16" width="20.140625" style="24" customWidth="1"/>
    <col min="17" max="17" width="16.85546875" style="10" customWidth="1"/>
    <col min="18" max="18" width="22" style="10" bestFit="1" customWidth="1"/>
    <col min="19" max="19" width="17.42578125" style="10" bestFit="1" customWidth="1"/>
    <col min="20" max="20" width="14.7109375" style="10" bestFit="1" customWidth="1"/>
    <col min="21" max="21" width="18.7109375" style="10" customWidth="1"/>
    <col min="22" max="22" width="19.140625" style="10" customWidth="1"/>
    <col min="23" max="24" width="11.42578125" style="10"/>
    <col min="25" max="25" width="18.140625" style="10" customWidth="1"/>
    <col min="26" max="26" width="14.42578125" style="10" bestFit="1" customWidth="1"/>
    <col min="27" max="27" width="11.42578125" style="10"/>
    <col min="28" max="28" width="14.28515625" style="10" customWidth="1"/>
    <col min="29" max="29" width="14" style="10" customWidth="1"/>
    <col min="30" max="30" width="17.42578125" style="10" bestFit="1" customWidth="1"/>
    <col min="31" max="31" width="11.42578125" style="10"/>
    <col min="32" max="32" width="19.5703125" style="10" bestFit="1" customWidth="1"/>
    <col min="33" max="33" width="11.42578125" style="10"/>
    <col min="34" max="34" width="24.28515625" style="10" bestFit="1" customWidth="1"/>
    <col min="35" max="35" width="21.28515625" style="10" customWidth="1"/>
    <col min="36" max="36" width="23" style="10" customWidth="1"/>
    <col min="37" max="37" width="17.5703125" style="10" customWidth="1"/>
    <col min="38" max="38" width="19.42578125" style="10" customWidth="1"/>
    <col min="39" max="39" width="15.85546875" style="10" customWidth="1"/>
    <col min="40" max="40" width="11.42578125" style="10"/>
    <col min="41" max="41" width="15.140625" style="10" customWidth="1"/>
    <col min="42" max="42" width="17" style="10" customWidth="1"/>
    <col min="43" max="16384" width="11.42578125" style="10"/>
  </cols>
  <sheetData>
    <row r="1" spans="1:44" ht="45.75" customHeight="1" x14ac:dyDescent="0.25">
      <c r="A1" s="8" t="s">
        <v>14</v>
      </c>
      <c r="B1" s="26" t="s">
        <v>0</v>
      </c>
      <c r="C1" s="9" t="s">
        <v>1</v>
      </c>
      <c r="D1" s="9" t="s">
        <v>2</v>
      </c>
      <c r="E1" s="9" t="s">
        <v>67</v>
      </c>
      <c r="F1" s="9" t="s">
        <v>5</v>
      </c>
      <c r="G1" s="9" t="s">
        <v>6</v>
      </c>
      <c r="H1" s="9" t="s">
        <v>7</v>
      </c>
      <c r="I1" s="9" t="s">
        <v>8</v>
      </c>
      <c r="J1" s="9" t="s">
        <v>9</v>
      </c>
      <c r="K1" s="9" t="s">
        <v>10</v>
      </c>
      <c r="L1" s="9" t="s">
        <v>11</v>
      </c>
      <c r="M1" s="9" t="s">
        <v>12</v>
      </c>
      <c r="N1" s="9" t="s">
        <v>13</v>
      </c>
      <c r="O1" s="9" t="s">
        <v>34</v>
      </c>
      <c r="P1" s="9" t="s">
        <v>58</v>
      </c>
      <c r="S1" s="17"/>
      <c r="V1" s="17">
        <f ca="1">TODAY()</f>
        <v>40953</v>
      </c>
    </row>
    <row r="3" spans="1:44" ht="16.5" customHeight="1" x14ac:dyDescent="0.25">
      <c r="AH3" s="92" t="s">
        <v>3</v>
      </c>
      <c r="AI3" s="92" t="s">
        <v>4</v>
      </c>
      <c r="AJ3" s="92" t="s">
        <v>68</v>
      </c>
      <c r="AK3" s="92" t="s">
        <v>5</v>
      </c>
      <c r="AL3" s="92" t="s">
        <v>7</v>
      </c>
      <c r="AM3" s="92" t="s">
        <v>8</v>
      </c>
      <c r="AN3" s="92" t="s">
        <v>9</v>
      </c>
      <c r="AO3" s="92" t="s">
        <v>10</v>
      </c>
      <c r="AP3" s="92" t="s">
        <v>11</v>
      </c>
      <c r="AQ3" s="92" t="s">
        <v>23</v>
      </c>
      <c r="AR3" s="92"/>
    </row>
    <row r="4" spans="1:44" ht="16.5" customHeight="1" x14ac:dyDescent="0.25">
      <c r="AH4" s="92"/>
      <c r="AI4" s="92"/>
      <c r="AJ4" s="92"/>
      <c r="AK4" s="92"/>
      <c r="AL4" s="92"/>
      <c r="AM4" s="92"/>
      <c r="AN4" s="92"/>
      <c r="AO4" s="92"/>
      <c r="AP4" s="92"/>
      <c r="AQ4" s="92"/>
      <c r="AR4" s="92"/>
    </row>
    <row r="5" spans="1:44" ht="16.5" customHeight="1" x14ac:dyDescent="0.25">
      <c r="AH5" s="91">
        <f>COUNTIFS(Février!$E:$E,"Collectif")</f>
        <v>0</v>
      </c>
      <c r="AI5" s="91">
        <f>COUNTIFS(Février!$E:$E,"Individuel")</f>
        <v>0</v>
      </c>
      <c r="AJ5" s="91">
        <f>COUNTIFS(Février!$E:$E,"Familial")</f>
        <v>0</v>
      </c>
      <c r="AK5" s="91">
        <f>COUNTIFS(Février!$F:$F,"oui")</f>
        <v>0</v>
      </c>
      <c r="AL5" s="91">
        <f>COUNTIFS(Février!$H:$H,"oui")</f>
        <v>0</v>
      </c>
      <c r="AM5" s="91">
        <f>COUNTIFS(Février!$I:$I,"oui")</f>
        <v>0</v>
      </c>
      <c r="AN5" s="91">
        <f>COUNTIFS(Février!$J:$J,"oui")</f>
        <v>0</v>
      </c>
      <c r="AO5" s="91">
        <f>COUNTIFS(Février!$K:$K,"oui")</f>
        <v>0</v>
      </c>
      <c r="AP5" s="91">
        <f>COUNTIFS(Février!$L:$L,"oui")</f>
        <v>0</v>
      </c>
      <c r="AQ5" s="106">
        <f>COUNTA(Février!$A:$A)-1</f>
        <v>0</v>
      </c>
      <c r="AR5" s="107"/>
    </row>
    <row r="6" spans="1:44" ht="16.5" customHeight="1" x14ac:dyDescent="0.25">
      <c r="AH6" s="91"/>
      <c r="AI6" s="91"/>
      <c r="AJ6" s="91"/>
      <c r="AK6" s="91"/>
      <c r="AL6" s="91"/>
      <c r="AM6" s="91"/>
      <c r="AN6" s="91"/>
      <c r="AO6" s="91"/>
      <c r="AP6" s="91"/>
      <c r="AQ6" s="108"/>
      <c r="AR6" s="109"/>
    </row>
    <row r="7" spans="1:44" ht="16.5" customHeight="1" x14ac:dyDescent="0.25"/>
    <row r="8" spans="1:44" ht="16.5" customHeight="1" x14ac:dyDescent="0.25"/>
    <row r="9" spans="1:44" ht="16.5" customHeight="1" x14ac:dyDescent="0.25"/>
    <row r="10" spans="1:44" ht="16.5" customHeight="1" x14ac:dyDescent="0.25">
      <c r="AH10" s="98" t="s">
        <v>35</v>
      </c>
      <c r="AI10" s="98" t="s">
        <v>36</v>
      </c>
      <c r="AJ10" s="98"/>
    </row>
    <row r="11" spans="1:44" ht="16.5" customHeight="1" x14ac:dyDescent="0.25">
      <c r="R11" s="14"/>
      <c r="AH11" s="98" t="s">
        <v>25</v>
      </c>
      <c r="AI11" s="98"/>
      <c r="AJ11" s="98"/>
      <c r="AL11" s="103" t="s">
        <v>15</v>
      </c>
      <c r="AM11" s="103" t="s">
        <v>16</v>
      </c>
    </row>
    <row r="12" spans="1:44" x14ac:dyDescent="0.25">
      <c r="R12" s="15"/>
      <c r="S12" s="14"/>
      <c r="AH12" s="98" t="s">
        <v>25</v>
      </c>
      <c r="AI12" s="105">
        <f>COUNTIFS($O:$O,"Boulogne")</f>
        <v>0</v>
      </c>
      <c r="AJ12" s="105"/>
      <c r="AL12" s="103"/>
      <c r="AM12" s="103"/>
    </row>
    <row r="13" spans="1:44" x14ac:dyDescent="0.25">
      <c r="R13" s="15"/>
      <c r="S13" s="14"/>
      <c r="AH13" s="98"/>
      <c r="AI13" s="105"/>
      <c r="AJ13" s="105"/>
      <c r="AL13" s="104">
        <f>COUNTIFS(Février!$D:$D,"Homme")</f>
        <v>0</v>
      </c>
      <c r="AM13" s="104">
        <f>COUNTIFS(Février!$D:$D,"Femme")</f>
        <v>0</v>
      </c>
    </row>
    <row r="14" spans="1:44" x14ac:dyDescent="0.25">
      <c r="R14" s="15"/>
      <c r="S14" s="14"/>
      <c r="AH14" s="98" t="s">
        <v>33</v>
      </c>
      <c r="AI14" s="105">
        <f>COUNTIFS($O:$O,"Calais")</f>
        <v>0</v>
      </c>
      <c r="AJ14" s="105"/>
      <c r="AL14" s="104"/>
      <c r="AM14" s="104"/>
    </row>
    <row r="15" spans="1:44" x14ac:dyDescent="0.25">
      <c r="R15" s="15"/>
      <c r="S15" s="14"/>
      <c r="AH15" s="98"/>
      <c r="AI15" s="105"/>
      <c r="AJ15" s="105"/>
    </row>
    <row r="16" spans="1:44" x14ac:dyDescent="0.25">
      <c r="R16" s="15"/>
      <c r="S16" s="14"/>
      <c r="AH16" s="98" t="s">
        <v>29</v>
      </c>
      <c r="AI16" s="105">
        <f>COUNTIFS($O:$O,"Desvres")</f>
        <v>0</v>
      </c>
      <c r="AJ16" s="105"/>
      <c r="AL16" s="98" t="s">
        <v>17</v>
      </c>
      <c r="AM16" s="98"/>
      <c r="AN16" s="98"/>
      <c r="AO16" s="98"/>
      <c r="AP16" s="98"/>
    </row>
    <row r="17" spans="18:42" x14ac:dyDescent="0.25">
      <c r="R17" s="14"/>
      <c r="S17" s="14"/>
      <c r="AH17" s="98"/>
      <c r="AI17" s="105"/>
      <c r="AJ17" s="105"/>
      <c r="AL17" s="98"/>
      <c r="AM17" s="98"/>
      <c r="AN17" s="98"/>
      <c r="AO17" s="98"/>
      <c r="AP17" s="98"/>
    </row>
    <row r="18" spans="18:42" x14ac:dyDescent="0.25">
      <c r="R18" s="14"/>
      <c r="S18" s="14"/>
      <c r="AH18" s="98" t="s">
        <v>26</v>
      </c>
      <c r="AI18" s="105">
        <f>COUNTIFS($O:$O,"Etaples")</f>
        <v>0</v>
      </c>
      <c r="AJ18" s="105"/>
      <c r="AL18" s="98" t="s">
        <v>18</v>
      </c>
      <c r="AM18" s="98" t="s">
        <v>19</v>
      </c>
      <c r="AN18" s="98" t="s">
        <v>20</v>
      </c>
      <c r="AO18" s="98" t="s">
        <v>21</v>
      </c>
      <c r="AP18" s="98" t="s">
        <v>22</v>
      </c>
    </row>
    <row r="19" spans="18:42" x14ac:dyDescent="0.25">
      <c r="R19" s="14"/>
      <c r="S19" s="14"/>
      <c r="AH19" s="98"/>
      <c r="AI19" s="105"/>
      <c r="AJ19" s="105"/>
      <c r="AL19" s="98"/>
      <c r="AM19" s="98"/>
      <c r="AN19" s="98"/>
      <c r="AO19" s="98"/>
      <c r="AP19" s="98"/>
    </row>
    <row r="20" spans="18:42" x14ac:dyDescent="0.25">
      <c r="R20" s="14"/>
      <c r="S20" s="14"/>
      <c r="AH20" s="98" t="s">
        <v>28</v>
      </c>
      <c r="AI20" s="105">
        <f>COUNTIFS($O:$O,"Hesdin")</f>
        <v>0</v>
      </c>
      <c r="AJ20" s="105"/>
      <c r="AL20" s="93">
        <f>COUNTIFS(Février!$G:$G,"&lt;8")</f>
        <v>0</v>
      </c>
      <c r="AM20" s="93">
        <f>COUNTIFS(Février!$G:$G,"&lt;14")-AL20</f>
        <v>0</v>
      </c>
      <c r="AN20" s="93">
        <f>COUNTIFS(Février!$G:$G,"&lt;=17")-(AM20+AL20)</f>
        <v>0</v>
      </c>
      <c r="AO20" s="93">
        <f>COUNTIFS(Février!$G:$G,"&lt;=25")-(AN20+AM20+AL20)</f>
        <v>0</v>
      </c>
      <c r="AP20" s="93">
        <f>COUNTIFS(Février!$G:$G,"&gt;25")</f>
        <v>0</v>
      </c>
    </row>
    <row r="21" spans="18:42" x14ac:dyDescent="0.25">
      <c r="R21" s="14"/>
      <c r="S21" s="14"/>
      <c r="AH21" s="98"/>
      <c r="AI21" s="105"/>
      <c r="AJ21" s="105"/>
      <c r="AL21" s="93"/>
      <c r="AM21" s="93"/>
      <c r="AN21" s="93"/>
      <c r="AO21" s="93"/>
      <c r="AP21" s="93"/>
    </row>
    <row r="22" spans="18:42" x14ac:dyDescent="0.25">
      <c r="R22" s="14"/>
      <c r="S22" s="14"/>
      <c r="AH22" s="98" t="s">
        <v>31</v>
      </c>
      <c r="AI22" s="105">
        <f>COUNTIFS($O:$O,"Le Portel")</f>
        <v>0</v>
      </c>
      <c r="AJ22" s="105"/>
    </row>
    <row r="23" spans="18:42" x14ac:dyDescent="0.25">
      <c r="R23" s="14"/>
      <c r="S23" s="14"/>
      <c r="AH23" s="98"/>
      <c r="AI23" s="105"/>
      <c r="AJ23" s="105"/>
    </row>
    <row r="24" spans="18:42" x14ac:dyDescent="0.25">
      <c r="R24" s="14"/>
      <c r="S24" s="14"/>
      <c r="AH24" s="98" t="s">
        <v>30</v>
      </c>
      <c r="AI24" s="105">
        <f>COUNTIFS($O:$O,"Marquise")</f>
        <v>0</v>
      </c>
      <c r="AJ24" s="105"/>
      <c r="AL24" s="96" t="s">
        <v>64</v>
      </c>
      <c r="AM24" s="99"/>
    </row>
    <row r="25" spans="18:42" x14ac:dyDescent="0.25">
      <c r="R25" s="14"/>
      <c r="S25" s="14"/>
      <c r="AH25" s="98"/>
      <c r="AI25" s="105"/>
      <c r="AJ25" s="105"/>
      <c r="AL25" s="101"/>
      <c r="AM25" s="102"/>
    </row>
    <row r="26" spans="18:42" x14ac:dyDescent="0.25">
      <c r="R26" s="14"/>
      <c r="S26" s="14"/>
      <c r="AH26" s="98" t="s">
        <v>27</v>
      </c>
      <c r="AI26" s="105">
        <f>COUNTIFS($O:$O,"Montreuil")</f>
        <v>0</v>
      </c>
      <c r="AJ26" s="105"/>
      <c r="AL26" s="98" t="s">
        <v>65</v>
      </c>
      <c r="AM26" s="91">
        <f>COUNTIFS(Février!$P:$P,"Oui")</f>
        <v>0</v>
      </c>
    </row>
    <row r="27" spans="18:42" x14ac:dyDescent="0.25">
      <c r="R27" s="14"/>
      <c r="S27" s="14"/>
      <c r="AH27" s="98"/>
      <c r="AI27" s="105"/>
      <c r="AJ27" s="105"/>
      <c r="AL27" s="98"/>
      <c r="AM27" s="91"/>
    </row>
    <row r="28" spans="18:42" x14ac:dyDescent="0.25">
      <c r="R28" s="14"/>
      <c r="S28" s="14"/>
      <c r="AH28" s="98" t="s">
        <v>32</v>
      </c>
      <c r="AI28" s="105">
        <f>COUNTIFS($O:$O,"Outreau")</f>
        <v>0</v>
      </c>
      <c r="AJ28" s="105"/>
      <c r="AL28" s="98" t="s">
        <v>66</v>
      </c>
      <c r="AM28" s="91">
        <f>COUNTIFS(Février!$P:$P,"Non")</f>
        <v>0</v>
      </c>
    </row>
    <row r="29" spans="18:42" x14ac:dyDescent="0.25">
      <c r="R29" s="14"/>
      <c r="S29" s="14"/>
      <c r="AH29" s="98"/>
      <c r="AI29" s="105"/>
      <c r="AJ29" s="105"/>
      <c r="AL29" s="98"/>
      <c r="AM29" s="91"/>
    </row>
    <row r="30" spans="18:42" x14ac:dyDescent="0.25">
      <c r="S30" s="14"/>
      <c r="AK30" s="10" t="s">
        <v>46</v>
      </c>
    </row>
    <row r="31" spans="18:42" ht="16.5" customHeight="1" x14ac:dyDescent="0.25"/>
    <row r="32" spans="18:42" ht="16.5" customHeight="1" x14ac:dyDescent="0.25"/>
  </sheetData>
  <customSheetViews>
    <customSheetView guid="{65C0662A-4FFB-4943-99CD-6F446BE97BEE}" scale="70" showGridLines="0">
      <pane ySplit="1" topLeftCell="A2" activePane="bottomLeft" state="frozen"/>
      <selection pane="bottomLeft" activeCell="E10" sqref="E10"/>
      <pageMargins left="0.7" right="0.7" top="0.75" bottom="0.75" header="0.3" footer="0.3"/>
      <pageSetup paperSize="9" orientation="portrait" horizontalDpi="4294967293" verticalDpi="300" r:id="rId1"/>
    </customSheetView>
  </customSheetViews>
  <mergeCells count="60">
    <mergeCell ref="AL28:AL29"/>
    <mergeCell ref="AM26:AM27"/>
    <mergeCell ref="AM28:AM29"/>
    <mergeCell ref="AL13:AL14"/>
    <mergeCell ref="AM13:AM14"/>
    <mergeCell ref="AL18:AL19"/>
    <mergeCell ref="AM18:AM19"/>
    <mergeCell ref="AL24:AM25"/>
    <mergeCell ref="AQ3:AR4"/>
    <mergeCell ref="AL16:AP17"/>
    <mergeCell ref="AL11:AL12"/>
    <mergeCell ref="AM11:AM12"/>
    <mergeCell ref="AQ5:AR6"/>
    <mergeCell ref="AN3:AN4"/>
    <mergeCell ref="AO3:AO4"/>
    <mergeCell ref="AP3:AP4"/>
    <mergeCell ref="AL26:AL27"/>
    <mergeCell ref="AL5:AL6"/>
    <mergeCell ref="AM5:AM6"/>
    <mergeCell ref="AN5:AN6"/>
    <mergeCell ref="AO5:AO6"/>
    <mergeCell ref="AP5:AP6"/>
    <mergeCell ref="AH5:AH6"/>
    <mergeCell ref="AI5:AI6"/>
    <mergeCell ref="AJ5:AJ6"/>
    <mergeCell ref="AK5:AK6"/>
    <mergeCell ref="AH22:AH23"/>
    <mergeCell ref="AI22:AJ23"/>
    <mergeCell ref="AH14:AH15"/>
    <mergeCell ref="AI14:AJ15"/>
    <mergeCell ref="AH16:AH17"/>
    <mergeCell ref="AI16:AJ17"/>
    <mergeCell ref="AO18:AO19"/>
    <mergeCell ref="AP18:AP19"/>
    <mergeCell ref="AL20:AL21"/>
    <mergeCell ref="AM20:AM21"/>
    <mergeCell ref="AN20:AN21"/>
    <mergeCell ref="AO20:AO21"/>
    <mergeCell ref="AP20:AP21"/>
    <mergeCell ref="AH18:AH19"/>
    <mergeCell ref="AI18:AJ19"/>
    <mergeCell ref="AH20:AH21"/>
    <mergeCell ref="AI20:AJ21"/>
    <mergeCell ref="AN18:AN19"/>
    <mergeCell ref="AH26:AH27"/>
    <mergeCell ref="AH28:AH29"/>
    <mergeCell ref="AI26:AJ27"/>
    <mergeCell ref="AI28:AJ29"/>
    <mergeCell ref="AM3:AM4"/>
    <mergeCell ref="AH3:AH4"/>
    <mergeCell ref="AI3:AI4"/>
    <mergeCell ref="AJ3:AJ4"/>
    <mergeCell ref="AK3:AK4"/>
    <mergeCell ref="AL3:AL4"/>
    <mergeCell ref="AH10:AH11"/>
    <mergeCell ref="AI10:AJ11"/>
    <mergeCell ref="AH24:AH25"/>
    <mergeCell ref="AI24:AJ25"/>
    <mergeCell ref="AH12:AH13"/>
    <mergeCell ref="AI12:AJ13"/>
  </mergeCells>
  <phoneticPr fontId="5" type="noConversion"/>
  <pageMargins left="0.7" right="0.7" top="0.75" bottom="0.75" header="0.3" footer="0.3"/>
  <pageSetup paperSize="9" orientation="portrait" horizontalDpi="4294967293" verticalDpi="300" r:id="rId2"/>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39997558519241921"/>
  </sheetPr>
  <dimension ref="A1:AR39"/>
  <sheetViews>
    <sheetView showGridLines="0" zoomScale="70" zoomScaleNormal="70" workbookViewId="0">
      <pane ySplit="1" topLeftCell="A2" activePane="bottomLeft" state="frozen"/>
      <selection pane="bottomLeft" activeCell="B45" sqref="B45"/>
    </sheetView>
  </sheetViews>
  <sheetFormatPr baseColWidth="10" defaultRowHeight="15" x14ac:dyDescent="0.25"/>
  <cols>
    <col min="1" max="1" width="11.42578125" style="29"/>
    <col min="2" max="2" width="15.7109375" style="30" customWidth="1"/>
    <col min="3" max="3" width="15.5703125" style="29" customWidth="1"/>
    <col min="4" max="4" width="11.42578125" style="29"/>
    <col min="5" max="5" width="22" style="29" bestFit="1" customWidth="1"/>
    <col min="6" max="6" width="13.28515625" style="29" customWidth="1"/>
    <col min="7" max="7" width="11.42578125" style="29"/>
    <col min="8" max="8" width="14.28515625" style="29" customWidth="1"/>
    <col min="9" max="13" width="11.42578125" style="29"/>
    <col min="14" max="14" width="16.5703125" style="29" customWidth="1"/>
    <col min="15" max="15" width="23.5703125" style="29" customWidth="1"/>
    <col min="16" max="16" width="24.28515625" style="1" customWidth="1"/>
    <col min="17" max="17" width="17.140625" style="1" customWidth="1"/>
    <col min="18" max="18" width="16.28515625" style="1" bestFit="1" customWidth="1"/>
    <col min="19" max="19" width="22" style="1" bestFit="1" customWidth="1"/>
    <col min="20" max="20" width="13.42578125" style="1" bestFit="1" customWidth="1"/>
    <col min="21" max="21" width="15.28515625" style="1" bestFit="1" customWidth="1"/>
    <col min="22" max="31" width="11.42578125" style="1"/>
    <col min="32" max="32" width="17.42578125" style="1" bestFit="1" customWidth="1"/>
    <col min="33" max="33" width="11.42578125" style="1"/>
    <col min="34" max="34" width="23.7109375" style="1" customWidth="1"/>
    <col min="35" max="35" width="18.5703125" style="1" customWidth="1"/>
    <col min="36" max="36" width="27.5703125" style="1" customWidth="1"/>
    <col min="37" max="37" width="23" style="1" customWidth="1"/>
    <col min="38" max="38" width="19.85546875" style="1" customWidth="1"/>
    <col min="39" max="39" width="20.42578125" style="1" customWidth="1"/>
    <col min="40" max="40" width="25.140625" style="1" customWidth="1"/>
    <col min="41" max="41" width="11.42578125" style="1"/>
    <col min="42" max="42" width="34" style="1" customWidth="1"/>
    <col min="43" max="43" width="11.42578125" style="1"/>
    <col min="44" max="44" width="13.140625" style="1" bestFit="1" customWidth="1"/>
    <col min="45" max="45" width="19.5703125" style="1" bestFit="1" customWidth="1"/>
    <col min="46" max="46" width="14.7109375" style="1" bestFit="1" customWidth="1"/>
    <col min="47" max="47" width="16.7109375" style="1" bestFit="1" customWidth="1"/>
    <col min="48" max="48" width="11" style="1" bestFit="1" customWidth="1"/>
    <col min="49" max="49" width="19.140625" style="1" bestFit="1" customWidth="1"/>
    <col min="50" max="16384" width="11.42578125" style="1"/>
  </cols>
  <sheetData>
    <row r="1" spans="1:44" ht="45" customHeight="1" x14ac:dyDescent="0.25">
      <c r="A1" s="4" t="s">
        <v>14</v>
      </c>
      <c r="B1" s="28" t="s">
        <v>0</v>
      </c>
      <c r="C1" s="5" t="s">
        <v>1</v>
      </c>
      <c r="D1" s="5" t="s">
        <v>2</v>
      </c>
      <c r="E1" s="5" t="s">
        <v>63</v>
      </c>
      <c r="F1" s="5" t="s">
        <v>5</v>
      </c>
      <c r="G1" s="5" t="s">
        <v>6</v>
      </c>
      <c r="H1" s="5" t="s">
        <v>7</v>
      </c>
      <c r="I1" s="5" t="s">
        <v>8</v>
      </c>
      <c r="J1" s="5" t="s">
        <v>9</v>
      </c>
      <c r="K1" s="5" t="s">
        <v>10</v>
      </c>
      <c r="L1" s="5" t="s">
        <v>11</v>
      </c>
      <c r="M1" s="5" t="s">
        <v>12</v>
      </c>
      <c r="N1" s="5" t="s">
        <v>13</v>
      </c>
      <c r="O1" s="5" t="s">
        <v>34</v>
      </c>
      <c r="P1" s="5" t="s">
        <v>58</v>
      </c>
      <c r="Q1" s="3"/>
      <c r="R1" s="3"/>
      <c r="S1" s="3">
        <f ca="1">TODAY()</f>
        <v>40953</v>
      </c>
    </row>
    <row r="2" spans="1:44" ht="16.5" customHeight="1" x14ac:dyDescent="0.25">
      <c r="Q2" s="2"/>
      <c r="R2" s="2"/>
      <c r="S2" s="2"/>
    </row>
    <row r="3" spans="1:44" ht="16.5" customHeight="1" x14ac:dyDescent="0.25">
      <c r="Q3" s="2"/>
      <c r="R3" s="2"/>
      <c r="S3" s="2"/>
      <c r="AH3" s="111" t="s">
        <v>3</v>
      </c>
      <c r="AI3" s="111" t="s">
        <v>4</v>
      </c>
      <c r="AJ3" s="111" t="s">
        <v>68</v>
      </c>
      <c r="AK3" s="111" t="s">
        <v>5</v>
      </c>
      <c r="AL3" s="111" t="s">
        <v>7</v>
      </c>
      <c r="AM3" s="111" t="s">
        <v>8</v>
      </c>
      <c r="AN3" s="111" t="s">
        <v>9</v>
      </c>
      <c r="AO3" s="111" t="s">
        <v>10</v>
      </c>
      <c r="AP3" s="111" t="s">
        <v>11</v>
      </c>
      <c r="AQ3" s="111" t="s">
        <v>23</v>
      </c>
      <c r="AR3" s="111"/>
    </row>
    <row r="4" spans="1:44" ht="16.5" customHeight="1" x14ac:dyDescent="0.25">
      <c r="Q4" s="2"/>
      <c r="AH4" s="111"/>
      <c r="AI4" s="111"/>
      <c r="AJ4" s="111"/>
      <c r="AK4" s="111"/>
      <c r="AL4" s="111"/>
      <c r="AM4" s="111"/>
      <c r="AN4" s="111"/>
      <c r="AO4" s="111"/>
      <c r="AP4" s="111"/>
      <c r="AQ4" s="111"/>
      <c r="AR4" s="111"/>
    </row>
    <row r="5" spans="1:44" ht="16.5" customHeight="1" x14ac:dyDescent="0.25">
      <c r="Q5" s="2"/>
      <c r="AH5" s="112">
        <f>COUNTIFS(Mars!$E:$E,"Collectif")</f>
        <v>0</v>
      </c>
      <c r="AI5" s="112">
        <f>COUNTIFS(Mars!$E:$E,"Individuel")</f>
        <v>0</v>
      </c>
      <c r="AJ5" s="112">
        <f>COUNTIFS(Mars!$E:$E,"Familial")</f>
        <v>0</v>
      </c>
      <c r="AK5" s="112">
        <f>COUNTIFS(Mars!$F:$F,"oui")</f>
        <v>0</v>
      </c>
      <c r="AL5" s="112">
        <f>COUNTIFS(Mars!$H:$H,"oui")</f>
        <v>0</v>
      </c>
      <c r="AM5" s="112">
        <f>COUNTIFS(Mars!$I:$I,"oui")</f>
        <v>0</v>
      </c>
      <c r="AN5" s="112">
        <f>COUNTIFS(Mars!$J:$J,"oui")</f>
        <v>0</v>
      </c>
      <c r="AO5" s="112">
        <f>COUNTIFS(Mars!$K:$K,"oui")</f>
        <v>0</v>
      </c>
      <c r="AP5" s="112">
        <f>COUNTIFS(Mars!$L:$L,"oui")</f>
        <v>0</v>
      </c>
      <c r="AQ5" s="112">
        <f>COUNTA(Mars!$A:$A)-1</f>
        <v>0</v>
      </c>
      <c r="AR5" s="112"/>
    </row>
    <row r="6" spans="1:44" ht="16.5" customHeight="1" x14ac:dyDescent="0.25">
      <c r="Q6" s="2"/>
      <c r="AH6" s="112"/>
      <c r="AI6" s="112"/>
      <c r="AJ6" s="112"/>
      <c r="AK6" s="112"/>
      <c r="AL6" s="112"/>
      <c r="AM6" s="112"/>
      <c r="AN6" s="112"/>
      <c r="AO6" s="112"/>
      <c r="AP6" s="112"/>
      <c r="AQ6" s="112"/>
      <c r="AR6" s="112"/>
    </row>
    <row r="7" spans="1:44" ht="16.5" customHeight="1" x14ac:dyDescent="0.25">
      <c r="Q7" s="2"/>
    </row>
    <row r="8" spans="1:44" ht="21.75" customHeight="1" x14ac:dyDescent="0.25"/>
    <row r="9" spans="1:44" ht="16.5" customHeight="1" x14ac:dyDescent="0.25"/>
    <row r="10" spans="1:44" ht="16.5" customHeight="1" x14ac:dyDescent="0.25">
      <c r="AH10" s="110" t="s">
        <v>35</v>
      </c>
      <c r="AI10" s="110" t="s">
        <v>36</v>
      </c>
      <c r="AJ10" s="110"/>
    </row>
    <row r="11" spans="1:44" ht="16.5" customHeight="1" x14ac:dyDescent="0.25">
      <c r="AH11" s="110"/>
      <c r="AI11" s="110"/>
      <c r="AJ11" s="110"/>
      <c r="AL11" s="114" t="s">
        <v>15</v>
      </c>
      <c r="AM11" s="114" t="s">
        <v>16</v>
      </c>
    </row>
    <row r="12" spans="1:44" ht="16.5" customHeight="1" x14ac:dyDescent="0.25">
      <c r="AH12" s="110" t="s">
        <v>25</v>
      </c>
      <c r="AI12" s="113">
        <f>COUNTIFS($O:$O,"Boulogne")</f>
        <v>0</v>
      </c>
      <c r="AJ12" s="113"/>
      <c r="AL12" s="114"/>
      <c r="AM12" s="114"/>
    </row>
    <row r="13" spans="1:44" ht="16.5" customHeight="1" x14ac:dyDescent="0.25">
      <c r="AH13" s="110"/>
      <c r="AI13" s="113"/>
      <c r="AJ13" s="113"/>
      <c r="AL13" s="115">
        <f>COUNTIFS(Mars!$D:$D,"Homme")</f>
        <v>0</v>
      </c>
      <c r="AM13" s="115">
        <f>COUNTIFS(Mars!$D:$D,"Femme")</f>
        <v>0</v>
      </c>
    </row>
    <row r="14" spans="1:44" ht="16.5" customHeight="1" x14ac:dyDescent="0.25">
      <c r="AH14" s="110" t="s">
        <v>33</v>
      </c>
      <c r="AI14" s="113">
        <f>COUNTIFS($O:$O,"Calais")</f>
        <v>0</v>
      </c>
      <c r="AJ14" s="113"/>
      <c r="AL14" s="115"/>
      <c r="AM14" s="115"/>
    </row>
    <row r="15" spans="1:44" ht="16.5" customHeight="1" x14ac:dyDescent="0.25">
      <c r="AH15" s="110"/>
      <c r="AI15" s="113"/>
      <c r="AJ15" s="113"/>
    </row>
    <row r="16" spans="1:44" ht="16.5" customHeight="1" x14ac:dyDescent="0.25">
      <c r="AH16" s="110" t="s">
        <v>29</v>
      </c>
      <c r="AI16" s="113">
        <f>COUNTIFS($O:$O,"Desvres")</f>
        <v>0</v>
      </c>
      <c r="AJ16" s="113"/>
      <c r="AL16" s="110" t="s">
        <v>17</v>
      </c>
      <c r="AM16" s="110"/>
      <c r="AN16" s="110"/>
      <c r="AO16" s="110"/>
      <c r="AP16" s="110"/>
    </row>
    <row r="17" spans="34:42" ht="16.5" customHeight="1" x14ac:dyDescent="0.25">
      <c r="AH17" s="110"/>
      <c r="AI17" s="113"/>
      <c r="AJ17" s="113"/>
      <c r="AL17" s="110"/>
      <c r="AM17" s="110"/>
      <c r="AN17" s="110"/>
      <c r="AO17" s="110"/>
      <c r="AP17" s="110"/>
    </row>
    <row r="18" spans="34:42" ht="16.5" customHeight="1" x14ac:dyDescent="0.25">
      <c r="AH18" s="110" t="s">
        <v>26</v>
      </c>
      <c r="AI18" s="113">
        <f>COUNTIFS($O:$O,"Etaples")</f>
        <v>0</v>
      </c>
      <c r="AJ18" s="113"/>
      <c r="AL18" s="110" t="s">
        <v>18</v>
      </c>
      <c r="AM18" s="110" t="s">
        <v>19</v>
      </c>
      <c r="AN18" s="110" t="s">
        <v>20</v>
      </c>
      <c r="AO18" s="110" t="s">
        <v>21</v>
      </c>
      <c r="AP18" s="110" t="s">
        <v>22</v>
      </c>
    </row>
    <row r="19" spans="34:42" ht="16.5" customHeight="1" x14ac:dyDescent="0.25">
      <c r="AH19" s="110"/>
      <c r="AI19" s="113"/>
      <c r="AJ19" s="113"/>
      <c r="AL19" s="110"/>
      <c r="AM19" s="110"/>
      <c r="AN19" s="110"/>
      <c r="AO19" s="110"/>
      <c r="AP19" s="110"/>
    </row>
    <row r="20" spans="34:42" ht="16.5" customHeight="1" x14ac:dyDescent="0.25">
      <c r="AH20" s="110" t="s">
        <v>28</v>
      </c>
      <c r="AI20" s="113">
        <f>COUNTIFS($O:$O,"Hesdin")</f>
        <v>0</v>
      </c>
      <c r="AJ20" s="113"/>
      <c r="AL20" s="113">
        <f>COUNTIFS(Mars!$G:$G,"&lt;8")</f>
        <v>0</v>
      </c>
      <c r="AM20" s="113">
        <f>COUNTIFS(Mars!$G:$G,"&lt;14")-AL20</f>
        <v>0</v>
      </c>
      <c r="AN20" s="113">
        <f>COUNTIFS(Mars!$G:$G,"&lt;=17")-(AM20+AL20)</f>
        <v>0</v>
      </c>
      <c r="AO20" s="113">
        <f>COUNTIFS(Mars!$G:$G,"&lt;=25")-(AN20+AM20+AL20)</f>
        <v>0</v>
      </c>
      <c r="AP20" s="113">
        <f>COUNTIFS(Mars!$G:$G,"&gt;25")</f>
        <v>0</v>
      </c>
    </row>
    <row r="21" spans="34:42" ht="16.5" customHeight="1" x14ac:dyDescent="0.25">
      <c r="AH21" s="110"/>
      <c r="AI21" s="113"/>
      <c r="AJ21" s="113"/>
      <c r="AL21" s="113"/>
      <c r="AM21" s="113"/>
      <c r="AN21" s="113"/>
      <c r="AO21" s="113"/>
      <c r="AP21" s="113"/>
    </row>
    <row r="22" spans="34:42" ht="16.5" customHeight="1" x14ac:dyDescent="0.25">
      <c r="AH22" s="110" t="s">
        <v>31</v>
      </c>
      <c r="AI22" s="113">
        <f>COUNTIFS($O:$O,"Le Portel")</f>
        <v>0</v>
      </c>
      <c r="AJ22" s="113"/>
    </row>
    <row r="23" spans="34:42" ht="16.5" customHeight="1" x14ac:dyDescent="0.25">
      <c r="AH23" s="110"/>
      <c r="AI23" s="113"/>
      <c r="AJ23" s="113"/>
    </row>
    <row r="24" spans="34:42" ht="16.5" customHeight="1" x14ac:dyDescent="0.25">
      <c r="AH24" s="110" t="s">
        <v>30</v>
      </c>
      <c r="AI24" s="113">
        <f>COUNTIFS($O:$O,"Marquise")</f>
        <v>0</v>
      </c>
      <c r="AJ24" s="113"/>
      <c r="AL24" s="98" t="s">
        <v>64</v>
      </c>
      <c r="AM24" s="98"/>
    </row>
    <row r="25" spans="34:42" ht="16.5" customHeight="1" x14ac:dyDescent="0.25">
      <c r="AH25" s="110"/>
      <c r="AI25" s="113"/>
      <c r="AJ25" s="113"/>
      <c r="AL25" s="98"/>
      <c r="AM25" s="98"/>
    </row>
    <row r="26" spans="34:42" ht="16.5" customHeight="1" x14ac:dyDescent="0.25">
      <c r="AH26" s="110" t="s">
        <v>27</v>
      </c>
      <c r="AI26" s="113">
        <f>COUNTIFS($O:$O,"Montreuil")</f>
        <v>0</v>
      </c>
      <c r="AJ26" s="113"/>
      <c r="AL26" s="98" t="s">
        <v>65</v>
      </c>
      <c r="AM26" s="91">
        <f>COUNTIFS(Mars!$P:$P,"oui")</f>
        <v>0</v>
      </c>
    </row>
    <row r="27" spans="34:42" ht="16.5" customHeight="1" x14ac:dyDescent="0.25">
      <c r="AH27" s="110"/>
      <c r="AI27" s="113"/>
      <c r="AJ27" s="113"/>
      <c r="AL27" s="98"/>
      <c r="AM27" s="91"/>
    </row>
    <row r="28" spans="34:42" ht="16.5" customHeight="1" x14ac:dyDescent="0.25">
      <c r="AH28" s="110" t="s">
        <v>32</v>
      </c>
      <c r="AI28" s="113">
        <f>COUNTIFS($O:$O,"Outreau")</f>
        <v>0</v>
      </c>
      <c r="AJ28" s="113"/>
      <c r="AL28" s="98" t="s">
        <v>66</v>
      </c>
      <c r="AM28" s="91">
        <f>COUNTIFS(Mars!$P:$P,"oui")</f>
        <v>0</v>
      </c>
    </row>
    <row r="29" spans="34:42" ht="16.5" customHeight="1" x14ac:dyDescent="0.25">
      <c r="AH29" s="110"/>
      <c r="AI29" s="113"/>
      <c r="AJ29" s="113"/>
      <c r="AL29" s="98"/>
      <c r="AM29" s="91"/>
    </row>
    <row r="30" spans="34:42" ht="16.5" customHeight="1" x14ac:dyDescent="0.25"/>
    <row r="31" spans="34:42" ht="16.5" customHeight="1" x14ac:dyDescent="0.25"/>
    <row r="32" spans="34:42" ht="16.5" customHeight="1" x14ac:dyDescent="0.25"/>
    <row r="33" ht="16.5" customHeight="1" x14ac:dyDescent="0.25"/>
    <row r="34" ht="16.5" customHeight="1" x14ac:dyDescent="0.25"/>
    <row r="35" ht="16.5" customHeight="1" x14ac:dyDescent="0.25"/>
    <row r="36" ht="16.5" customHeight="1" x14ac:dyDescent="0.25"/>
    <row r="37" ht="16.5" customHeight="1" x14ac:dyDescent="0.25"/>
    <row r="38" ht="16.5" customHeight="1" x14ac:dyDescent="0.25"/>
    <row r="39" ht="16.5" customHeight="1" x14ac:dyDescent="0.25"/>
  </sheetData>
  <customSheetViews>
    <customSheetView guid="{65C0662A-4FFB-4943-99CD-6F446BE97BEE}" scale="70" showGridLines="0">
      <pane ySplit="1" topLeftCell="A2" activePane="bottomLeft" state="frozen"/>
      <selection pane="bottomLeft" activeCell="F26" sqref="F26"/>
      <pageMargins left="0.7" right="0.7" top="0.75" bottom="0.75" header="0.3" footer="0.3"/>
    </customSheetView>
  </customSheetViews>
  <mergeCells count="60">
    <mergeCell ref="AN20:AN21"/>
    <mergeCell ref="AO20:AO21"/>
    <mergeCell ref="AP20:AP21"/>
    <mergeCell ref="AL18:AL19"/>
    <mergeCell ref="AM18:AM19"/>
    <mergeCell ref="AN18:AN19"/>
    <mergeCell ref="AO18:AO19"/>
    <mergeCell ref="AP18:AP19"/>
    <mergeCell ref="AM3:AM4"/>
    <mergeCell ref="AN3:AN4"/>
    <mergeCell ref="AO3:AO4"/>
    <mergeCell ref="AP3:AP4"/>
    <mergeCell ref="AI20:AJ21"/>
    <mergeCell ref="AM5:AM6"/>
    <mergeCell ref="AI16:AJ17"/>
    <mergeCell ref="AI18:AJ19"/>
    <mergeCell ref="AK5:AK6"/>
    <mergeCell ref="AL5:AL6"/>
    <mergeCell ref="AI12:AJ13"/>
    <mergeCell ref="AL11:AL12"/>
    <mergeCell ref="AM11:AM12"/>
    <mergeCell ref="AL13:AL14"/>
    <mergeCell ref="AM13:AM14"/>
    <mergeCell ref="AL16:AP17"/>
    <mergeCell ref="AQ3:AR4"/>
    <mergeCell ref="AN5:AN6"/>
    <mergeCell ref="AO5:AO6"/>
    <mergeCell ref="AP5:AP6"/>
    <mergeCell ref="AQ5:AR6"/>
    <mergeCell ref="AL3:AL4"/>
    <mergeCell ref="AH5:AH6"/>
    <mergeCell ref="AI5:AI6"/>
    <mergeCell ref="AJ5:AJ6"/>
    <mergeCell ref="AI14:AJ15"/>
    <mergeCell ref="AI10:AJ11"/>
    <mergeCell ref="AH3:AH4"/>
    <mergeCell ref="AI3:AI4"/>
    <mergeCell ref="AJ3:AJ4"/>
    <mergeCell ref="AK3:AK4"/>
    <mergeCell ref="AH10:AH11"/>
    <mergeCell ref="AH12:AH13"/>
    <mergeCell ref="AH14:AH15"/>
    <mergeCell ref="AH16:AH17"/>
    <mergeCell ref="AH18:AH19"/>
    <mergeCell ref="AH20:AH21"/>
    <mergeCell ref="AL24:AM25"/>
    <mergeCell ref="AL26:AL27"/>
    <mergeCell ref="AM26:AM27"/>
    <mergeCell ref="AH28:AH29"/>
    <mergeCell ref="AH22:AH23"/>
    <mergeCell ref="AH24:AH25"/>
    <mergeCell ref="AH26:AH27"/>
    <mergeCell ref="AM28:AM29"/>
    <mergeCell ref="AL28:AL29"/>
    <mergeCell ref="AI26:AJ27"/>
    <mergeCell ref="AI22:AJ23"/>
    <mergeCell ref="AI24:AJ25"/>
    <mergeCell ref="AI28:AJ29"/>
    <mergeCell ref="AL20:AL21"/>
    <mergeCell ref="AM20:AM21"/>
  </mergeCells>
  <phoneticPr fontId="5" type="noConversion"/>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3" tint="-0.499984740745262"/>
  </sheetPr>
  <dimension ref="A1:O6"/>
  <sheetViews>
    <sheetView zoomScale="70" zoomScaleNormal="70" workbookViewId="0">
      <selection activeCell="E46" sqref="E46"/>
    </sheetView>
  </sheetViews>
  <sheetFormatPr baseColWidth="10" defaultRowHeight="15" x14ac:dyDescent="0.25"/>
  <cols>
    <col min="4" max="4" width="19.140625" bestFit="1" customWidth="1"/>
    <col min="5" max="5" width="13.42578125" bestFit="1" customWidth="1"/>
    <col min="7" max="7" width="14.28515625" bestFit="1" customWidth="1"/>
    <col min="14" max="14" width="23.5703125" bestFit="1" customWidth="1"/>
    <col min="15" max="15" width="15.28515625" bestFit="1" customWidth="1"/>
  </cols>
  <sheetData>
    <row r="1" spans="1:15" ht="44.25" customHeight="1" x14ac:dyDescent="0.25">
      <c r="A1" s="28" t="s">
        <v>0</v>
      </c>
      <c r="B1" s="5" t="s">
        <v>1</v>
      </c>
      <c r="C1" s="5" t="s">
        <v>2</v>
      </c>
      <c r="D1" s="5" t="s">
        <v>63</v>
      </c>
      <c r="E1" s="5" t="s">
        <v>5</v>
      </c>
      <c r="F1" s="5" t="s">
        <v>6</v>
      </c>
      <c r="G1" s="5" t="s">
        <v>7</v>
      </c>
      <c r="H1" s="5" t="s">
        <v>8</v>
      </c>
      <c r="I1" s="5" t="s">
        <v>9</v>
      </c>
      <c r="J1" s="5" t="s">
        <v>10</v>
      </c>
      <c r="K1" s="5" t="s">
        <v>11</v>
      </c>
      <c r="L1" s="5" t="s">
        <v>12</v>
      </c>
      <c r="M1" s="5" t="s">
        <v>13</v>
      </c>
      <c r="N1" s="5" t="s">
        <v>34</v>
      </c>
      <c r="O1" s="5" t="s">
        <v>58</v>
      </c>
    </row>
    <row r="2" spans="1:15" x14ac:dyDescent="0.25">
      <c r="A2" t="s">
        <v>90</v>
      </c>
      <c r="B2" t="s">
        <v>91</v>
      </c>
      <c r="C2" t="s">
        <v>24</v>
      </c>
      <c r="D2" t="s">
        <v>92</v>
      </c>
      <c r="E2" t="s">
        <v>93</v>
      </c>
      <c r="F2" t="s">
        <v>94</v>
      </c>
      <c r="G2" t="s">
        <v>93</v>
      </c>
      <c r="H2" t="s">
        <v>93</v>
      </c>
      <c r="I2" t="s">
        <v>93</v>
      </c>
      <c r="J2" t="s">
        <v>93</v>
      </c>
      <c r="K2" t="s">
        <v>93</v>
      </c>
      <c r="M2" t="s">
        <v>55</v>
      </c>
      <c r="N2" t="s">
        <v>38</v>
      </c>
      <c r="O2" t="s">
        <v>93</v>
      </c>
    </row>
    <row r="3" spans="1:15" x14ac:dyDescent="0.25">
      <c r="A3" s="116" t="s">
        <v>90</v>
      </c>
      <c r="B3" s="116" t="s">
        <v>95</v>
      </c>
      <c r="C3" s="116" t="s">
        <v>24</v>
      </c>
      <c r="D3" s="116" t="s">
        <v>60</v>
      </c>
      <c r="E3" s="116" t="s">
        <v>93</v>
      </c>
      <c r="F3" s="116">
        <v>32</v>
      </c>
      <c r="G3" s="116" t="s">
        <v>93</v>
      </c>
      <c r="H3" s="116" t="s">
        <v>93</v>
      </c>
      <c r="I3" s="116" t="s">
        <v>93</v>
      </c>
      <c r="J3" s="116" t="s">
        <v>93</v>
      </c>
      <c r="K3" s="116" t="s">
        <v>93</v>
      </c>
      <c r="L3" s="116"/>
      <c r="M3" s="116" t="s">
        <v>56</v>
      </c>
      <c r="N3" s="116" t="s">
        <v>37</v>
      </c>
      <c r="O3" s="116" t="s">
        <v>96</v>
      </c>
    </row>
    <row r="4" spans="1:15" x14ac:dyDescent="0.25">
      <c r="A4" s="116" t="s">
        <v>90</v>
      </c>
      <c r="B4" s="116" t="s">
        <v>97</v>
      </c>
      <c r="C4" s="116" t="s">
        <v>24</v>
      </c>
      <c r="D4" s="116" t="s">
        <v>60</v>
      </c>
      <c r="E4" s="116" t="s">
        <v>93</v>
      </c>
      <c r="F4" s="116" t="s">
        <v>94</v>
      </c>
      <c r="G4" s="116" t="s">
        <v>93</v>
      </c>
      <c r="H4" s="116" t="s">
        <v>93</v>
      </c>
      <c r="I4" s="116" t="s">
        <v>93</v>
      </c>
      <c r="J4" s="116" t="s">
        <v>93</v>
      </c>
      <c r="K4" s="116" t="s">
        <v>93</v>
      </c>
      <c r="L4" s="116"/>
      <c r="M4" s="116" t="s">
        <v>54</v>
      </c>
      <c r="N4" s="116" t="s">
        <v>37</v>
      </c>
      <c r="O4" s="116" t="s">
        <v>96</v>
      </c>
    </row>
    <row r="5" spans="1:15" x14ac:dyDescent="0.25">
      <c r="A5" s="117" t="s">
        <v>90</v>
      </c>
      <c r="B5" s="118" t="s">
        <v>98</v>
      </c>
      <c r="C5" s="118" t="s">
        <v>24</v>
      </c>
      <c r="D5" s="118" t="s">
        <v>92</v>
      </c>
      <c r="E5" s="118" t="s">
        <v>93</v>
      </c>
      <c r="F5" s="118" t="s">
        <v>94</v>
      </c>
      <c r="G5" s="118" t="s">
        <v>93</v>
      </c>
      <c r="H5" s="118" t="s">
        <v>93</v>
      </c>
      <c r="I5" s="118" t="s">
        <v>93</v>
      </c>
      <c r="J5" s="118" t="s">
        <v>93</v>
      </c>
      <c r="K5" s="118" t="s">
        <v>93</v>
      </c>
      <c r="L5" s="118"/>
      <c r="M5" s="118" t="s">
        <v>54</v>
      </c>
      <c r="N5" s="118" t="s">
        <v>37</v>
      </c>
      <c r="O5" s="118" t="s">
        <v>93</v>
      </c>
    </row>
    <row r="6" spans="1:15" x14ac:dyDescent="0.25">
      <c r="A6" s="116" t="s">
        <v>90</v>
      </c>
      <c r="B6" s="116" t="s">
        <v>99</v>
      </c>
      <c r="C6" s="116" t="s">
        <v>24</v>
      </c>
      <c r="D6" s="116" t="s">
        <v>92</v>
      </c>
      <c r="E6" s="116" t="s">
        <v>93</v>
      </c>
      <c r="F6" s="116" t="s">
        <v>94</v>
      </c>
      <c r="G6" s="116" t="s">
        <v>93</v>
      </c>
      <c r="H6" s="116" t="s">
        <v>93</v>
      </c>
      <c r="I6" s="116" t="s">
        <v>93</v>
      </c>
      <c r="J6" s="116" t="s">
        <v>93</v>
      </c>
      <c r="K6" s="116" t="s">
        <v>93</v>
      </c>
      <c r="L6" s="116"/>
      <c r="M6" s="116" t="s">
        <v>54</v>
      </c>
      <c r="N6" s="116" t="s">
        <v>37</v>
      </c>
      <c r="O6" s="116" t="s">
        <v>93</v>
      </c>
    </row>
  </sheetData>
  <customSheetViews>
    <customSheetView guid="{65C0662A-4FFB-4943-99CD-6F446BE97BEE}" scale="70">
      <pageMargins left="0.7" right="0.7" top="0.75" bottom="0.75" header="0.3" footer="0.3"/>
    </customSheetView>
  </customSheetViews>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77</vt:i4>
      </vt:variant>
    </vt:vector>
  </HeadingPairs>
  <TitlesOfParts>
    <vt:vector size="83" baseType="lpstr">
      <vt:lpstr>Nouveau</vt:lpstr>
      <vt:lpstr>Interface</vt:lpstr>
      <vt:lpstr>Janvier</vt:lpstr>
      <vt:lpstr>Février</vt:lpstr>
      <vt:lpstr>Mars</vt:lpstr>
      <vt:lpstr>File_Active</vt:lpstr>
      <vt:lpstr>F_Calais</vt:lpstr>
      <vt:lpstr>FEV_15</vt:lpstr>
      <vt:lpstr>FEV_18</vt:lpstr>
      <vt:lpstr>FEV_25</vt:lpstr>
      <vt:lpstr>FEV_8</vt:lpstr>
      <vt:lpstr>FEV_9</vt:lpstr>
      <vt:lpstr>Fev_Acceuil</vt:lpstr>
      <vt:lpstr>FEV_Boulogne</vt:lpstr>
      <vt:lpstr>FEV_Coll</vt:lpstr>
      <vt:lpstr>FEV_Courriel</vt:lpstr>
      <vt:lpstr>FEV_Desvre</vt:lpstr>
      <vt:lpstr>FEV_Entourage</vt:lpstr>
      <vt:lpstr>FEV_Etaples</vt:lpstr>
      <vt:lpstr>FEV_F</vt:lpstr>
      <vt:lpstr>FEV_H</vt:lpstr>
      <vt:lpstr>FEV_Hesdin</vt:lpstr>
      <vt:lpstr>FEV_Ind</vt:lpstr>
      <vt:lpstr>FEV_Marquise</vt:lpstr>
      <vt:lpstr>FEV_Montreuil</vt:lpstr>
      <vt:lpstr>FEV_Outreau</vt:lpstr>
      <vt:lpstr>FEV_PAEJ</vt:lpstr>
      <vt:lpstr>FEV_Parents</vt:lpstr>
      <vt:lpstr>FEV_Portel</vt:lpstr>
      <vt:lpstr>FEV_Prof</vt:lpstr>
      <vt:lpstr>FEV_Tel</vt:lpstr>
      <vt:lpstr>J_15</vt:lpstr>
      <vt:lpstr>J_18</vt:lpstr>
      <vt:lpstr>J_25</vt:lpstr>
      <vt:lpstr>J_8</vt:lpstr>
      <vt:lpstr>J_9</vt:lpstr>
      <vt:lpstr>J_acceuil</vt:lpstr>
      <vt:lpstr>J_Boulogne</vt:lpstr>
      <vt:lpstr>J_Calais</vt:lpstr>
      <vt:lpstr>J_Coll</vt:lpstr>
      <vt:lpstr>J_Courriel</vt:lpstr>
      <vt:lpstr>J_Desvres</vt:lpstr>
      <vt:lpstr>J_Entourage</vt:lpstr>
      <vt:lpstr>J_Etaples</vt:lpstr>
      <vt:lpstr>J_F</vt:lpstr>
      <vt:lpstr>J_H</vt:lpstr>
      <vt:lpstr>J_Hesdin</vt:lpstr>
      <vt:lpstr>J_Ind</vt:lpstr>
      <vt:lpstr>J_Marquise</vt:lpstr>
      <vt:lpstr>J_Montreuil</vt:lpstr>
      <vt:lpstr>J_Outreau</vt:lpstr>
      <vt:lpstr>J_PAEJ</vt:lpstr>
      <vt:lpstr>J_Parent</vt:lpstr>
      <vt:lpstr>J_Portel</vt:lpstr>
      <vt:lpstr>J_Prof</vt:lpstr>
      <vt:lpstr>J_Tel</vt:lpstr>
      <vt:lpstr>Mars_15</vt:lpstr>
      <vt:lpstr>Mars_18</vt:lpstr>
      <vt:lpstr>Mars_25</vt:lpstr>
      <vt:lpstr>Mars_8</vt:lpstr>
      <vt:lpstr>Mars_9</vt:lpstr>
      <vt:lpstr>Mars_acceuil</vt:lpstr>
      <vt:lpstr>Mars_Boulogne</vt:lpstr>
      <vt:lpstr>Mars_Calais</vt:lpstr>
      <vt:lpstr>Mars_Coll</vt:lpstr>
      <vt:lpstr>Mars_Courriel</vt:lpstr>
      <vt:lpstr>Mars_Desvres</vt:lpstr>
      <vt:lpstr>Mars_Entourage</vt:lpstr>
      <vt:lpstr>Mars_Etaples</vt:lpstr>
      <vt:lpstr>Mars_F</vt:lpstr>
      <vt:lpstr>Mars_H</vt:lpstr>
      <vt:lpstr>Mars_Hesdin</vt:lpstr>
      <vt:lpstr>Mars_Ind</vt:lpstr>
      <vt:lpstr>Mars_Marquise</vt:lpstr>
      <vt:lpstr>Mars_Montreuil</vt:lpstr>
      <vt:lpstr>Mars_Outreau</vt:lpstr>
      <vt:lpstr>Mars_PAEJ</vt:lpstr>
      <vt:lpstr>Mars_Parents</vt:lpstr>
      <vt:lpstr>Mars_Portel</vt:lpstr>
      <vt:lpstr>Mars_Prof</vt:lpstr>
      <vt:lpstr>Mars_Tel</vt:lpstr>
      <vt:lpstr>Mois</vt:lpstr>
      <vt:lpstr>Janvier!Zone_d_impression</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Queval</dc:creator>
  <cp:lastModifiedBy>luxounette</cp:lastModifiedBy>
  <cp:lastPrinted>2012-02-13T09:31:01Z</cp:lastPrinted>
  <dcterms:created xsi:type="dcterms:W3CDTF">2012-01-09T14:03:54Z</dcterms:created>
  <dcterms:modified xsi:type="dcterms:W3CDTF">2012-02-14T22:38:31Z</dcterms:modified>
</cp:coreProperties>
</file>