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975" yWindow="165" windowWidth="13215" windowHeight="7770" tabRatio="611" activeTab="1"/>
  </bookViews>
  <sheets>
    <sheet name="planning" sheetId="1" r:id="rId1"/>
    <sheet name="suivi op1" sheetId="23" r:id="rId2"/>
  </sheets>
  <externalReferences>
    <externalReference r:id="rId3"/>
  </externalReferences>
  <definedNames>
    <definedName name="Base">OFFSET(planning!$A$2:$H$2,,,COUNTA(planning!$A:$A)-1)</definedName>
    <definedName name="essai">OFFSET([1]planning!$A$2:$H$2,,,COUNTA([1]planning!$A:$A)-1)</definedName>
  </definedNames>
  <calcPr calcId="125725"/>
</workbook>
</file>

<file path=xl/calcChain.xml><?xml version="1.0" encoding="utf-8"?>
<calcChain xmlns="http://schemas.openxmlformats.org/spreadsheetml/2006/main">
  <c r="J2" i="23"/>
  <c r="E221" i="1"/>
  <c r="O2" i="23"/>
  <c r="E160" i="1" l="1"/>
  <c r="E159"/>
  <c r="O399" i="23"/>
  <c r="O398"/>
  <c r="O397"/>
  <c r="O396"/>
  <c r="O395"/>
  <c r="O394"/>
  <c r="O393"/>
  <c r="O392"/>
  <c r="O391"/>
  <c r="O390"/>
  <c r="O389"/>
  <c r="O388"/>
  <c r="O387"/>
  <c r="O386"/>
  <c r="O385"/>
  <c r="O384"/>
  <c r="O383"/>
  <c r="O382"/>
  <c r="O381"/>
  <c r="O380"/>
  <c r="O379"/>
  <c r="O378"/>
  <c r="O377"/>
  <c r="O376"/>
  <c r="O375"/>
  <c r="O374"/>
  <c r="O373"/>
  <c r="O372"/>
  <c r="O371"/>
  <c r="O370"/>
  <c r="O369"/>
  <c r="O368"/>
  <c r="O367"/>
  <c r="O366"/>
  <c r="O365"/>
  <c r="O364"/>
  <c r="O363"/>
  <c r="O362"/>
  <c r="O361"/>
  <c r="O360"/>
  <c r="O359"/>
  <c r="O358"/>
  <c r="O357"/>
  <c r="O356"/>
  <c r="O355"/>
  <c r="O354"/>
  <c r="O353"/>
  <c r="O352"/>
  <c r="O351"/>
  <c r="O350"/>
  <c r="O349"/>
  <c r="O348"/>
  <c r="O347"/>
  <c r="O346"/>
  <c r="O345"/>
  <c r="O344"/>
  <c r="O343"/>
  <c r="O342"/>
  <c r="O341"/>
  <c r="O340"/>
  <c r="O339"/>
  <c r="O338"/>
  <c r="O337"/>
  <c r="O336"/>
  <c r="O335"/>
  <c r="O334"/>
  <c r="O333"/>
  <c r="O332"/>
  <c r="O331"/>
  <c r="O330"/>
  <c r="O329"/>
  <c r="O328"/>
  <c r="O327"/>
  <c r="O326"/>
  <c r="O325"/>
  <c r="O324"/>
  <c r="O323"/>
  <c r="O322"/>
  <c r="O321"/>
  <c r="O320"/>
  <c r="O319"/>
  <c r="O318"/>
  <c r="O317"/>
  <c r="O316"/>
  <c r="O315"/>
  <c r="O314"/>
  <c r="O313"/>
  <c r="O312"/>
  <c r="O311"/>
  <c r="O310"/>
  <c r="O309"/>
  <c r="O308"/>
  <c r="O307"/>
  <c r="O306"/>
  <c r="O305"/>
  <c r="O304"/>
  <c r="O303"/>
  <c r="O302"/>
  <c r="O301"/>
  <c r="O300"/>
  <c r="O299"/>
  <c r="O298"/>
  <c r="O297"/>
  <c r="O296"/>
  <c r="O295"/>
  <c r="O294"/>
  <c r="O293"/>
  <c r="O292"/>
  <c r="O291"/>
  <c r="O290"/>
  <c r="O289"/>
  <c r="O288"/>
  <c r="O287"/>
  <c r="O286"/>
  <c r="O285"/>
  <c r="O284"/>
  <c r="O283"/>
  <c r="O282"/>
  <c r="O281"/>
  <c r="O280"/>
  <c r="O279"/>
  <c r="O278"/>
  <c r="O277"/>
  <c r="O276"/>
  <c r="O275"/>
  <c r="O274"/>
  <c r="O273"/>
  <c r="O272"/>
  <c r="O271"/>
  <c r="O270"/>
  <c r="O269"/>
  <c r="O268"/>
  <c r="O267"/>
  <c r="O266"/>
  <c r="O265"/>
  <c r="O264"/>
  <c r="O263"/>
  <c r="O262"/>
  <c r="O261"/>
  <c r="O260"/>
  <c r="O259"/>
  <c r="O258"/>
  <c r="O257"/>
  <c r="O256"/>
  <c r="O255"/>
  <c r="O254"/>
  <c r="O253"/>
  <c r="O252"/>
  <c r="O251"/>
  <c r="O250"/>
  <c r="O249"/>
  <c r="O248"/>
  <c r="O247"/>
  <c r="O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6"/>
  <c r="O225"/>
  <c r="O224"/>
  <c r="O223"/>
  <c r="O222"/>
  <c r="O221"/>
  <c r="O220"/>
  <c r="O219"/>
  <c r="O218"/>
  <c r="O217"/>
  <c r="O216"/>
  <c r="O215"/>
  <c r="O214"/>
  <c r="O213"/>
  <c r="O212"/>
  <c r="O211"/>
  <c r="O210"/>
  <c r="O209"/>
  <c r="O208"/>
  <c r="O207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E167" i="1"/>
  <c r="E7"/>
  <c r="E105" l="1"/>
  <c r="H79" i="23"/>
  <c r="K78"/>
  <c r="J78"/>
  <c r="I78" s="1"/>
  <c r="H78"/>
  <c r="K77"/>
  <c r="J77"/>
  <c r="H77"/>
  <c r="E77"/>
  <c r="I77" s="1"/>
  <c r="K76"/>
  <c r="J76"/>
  <c r="H76"/>
  <c r="E76"/>
  <c r="I76" s="1"/>
  <c r="K75"/>
  <c r="J75"/>
  <c r="H75"/>
  <c r="E75"/>
  <c r="I75" s="1"/>
  <c r="K74"/>
  <c r="J74"/>
  <c r="H74"/>
  <c r="E74"/>
  <c r="I74" s="1"/>
  <c r="K73"/>
  <c r="J73"/>
  <c r="H73"/>
  <c r="E73"/>
  <c r="I73" s="1"/>
  <c r="K72"/>
  <c r="J72"/>
  <c r="H72"/>
  <c r="E72"/>
  <c r="I72" s="1"/>
  <c r="K71"/>
  <c r="J71"/>
  <c r="H71"/>
  <c r="E71"/>
  <c r="I71" s="1"/>
  <c r="K70"/>
  <c r="J70"/>
  <c r="H70"/>
  <c r="E70"/>
  <c r="I70" s="1"/>
  <c r="K69"/>
  <c r="J69"/>
  <c r="H69"/>
  <c r="E69"/>
  <c r="I69" s="1"/>
  <c r="K68"/>
  <c r="J68"/>
  <c r="H68"/>
  <c r="E68"/>
  <c r="I68" s="1"/>
  <c r="K67"/>
  <c r="J67"/>
  <c r="H67"/>
  <c r="E67"/>
  <c r="I67" s="1"/>
  <c r="K66"/>
  <c r="J66"/>
  <c r="H66"/>
  <c r="E66"/>
  <c r="I66" s="1"/>
  <c r="K65"/>
  <c r="J65"/>
  <c r="H65"/>
  <c r="E65"/>
  <c r="I65" s="1"/>
  <c r="K64"/>
  <c r="J64"/>
  <c r="H64"/>
  <c r="E64"/>
  <c r="I64" s="1"/>
  <c r="K63"/>
  <c r="J63"/>
  <c r="H63"/>
  <c r="E63"/>
  <c r="I63" s="1"/>
  <c r="K62"/>
  <c r="J62"/>
  <c r="H62"/>
  <c r="E62"/>
  <c r="I62" s="1"/>
  <c r="K61"/>
  <c r="J61"/>
  <c r="H61"/>
  <c r="E61"/>
  <c r="I61" s="1"/>
  <c r="K60"/>
  <c r="J60"/>
  <c r="H60"/>
  <c r="E60"/>
  <c r="I60" s="1"/>
  <c r="K59"/>
  <c r="J59"/>
  <c r="H59"/>
  <c r="E59"/>
  <c r="I59" s="1"/>
  <c r="K58"/>
  <c r="J58"/>
  <c r="H58"/>
  <c r="E58"/>
  <c r="I58" s="1"/>
  <c r="K57"/>
  <c r="J57"/>
  <c r="H57"/>
  <c r="E57"/>
  <c r="I57" s="1"/>
  <c r="K56"/>
  <c r="J56"/>
  <c r="H56"/>
  <c r="E56"/>
  <c r="I56" s="1"/>
  <c r="K55"/>
  <c r="J55"/>
  <c r="H55"/>
  <c r="E55"/>
  <c r="I55" s="1"/>
  <c r="K54"/>
  <c r="J54"/>
  <c r="H54"/>
  <c r="E54"/>
  <c r="I54" s="1"/>
  <c r="K53"/>
  <c r="J53"/>
  <c r="H53"/>
  <c r="E53"/>
  <c r="I53" s="1"/>
  <c r="K52"/>
  <c r="J52"/>
  <c r="H52"/>
  <c r="E52"/>
  <c r="I52" s="1"/>
  <c r="K51"/>
  <c r="J51"/>
  <c r="H51"/>
  <c r="E51"/>
  <c r="I51" s="1"/>
  <c r="K50"/>
  <c r="J50"/>
  <c r="H50"/>
  <c r="E50"/>
  <c r="I50" s="1"/>
  <c r="K49"/>
  <c r="J49"/>
  <c r="H49"/>
  <c r="E49"/>
  <c r="I49" s="1"/>
  <c r="K48"/>
  <c r="J48"/>
  <c r="H48"/>
  <c r="E48"/>
  <c r="I48" s="1"/>
  <c r="K47"/>
  <c r="J47"/>
  <c r="H47"/>
  <c r="E47"/>
  <c r="I47" s="1"/>
  <c r="K46"/>
  <c r="J46"/>
  <c r="H46"/>
  <c r="E46"/>
  <c r="I46" s="1"/>
  <c r="K45"/>
  <c r="J45"/>
  <c r="H45"/>
  <c r="E45"/>
  <c r="I45" s="1"/>
  <c r="K44"/>
  <c r="J44"/>
  <c r="H44"/>
  <c r="E44"/>
  <c r="I44" s="1"/>
  <c r="K43"/>
  <c r="J43"/>
  <c r="H43"/>
  <c r="E43"/>
  <c r="I43" s="1"/>
  <c r="K42"/>
  <c r="J42"/>
  <c r="H42"/>
  <c r="E42"/>
  <c r="I42" s="1"/>
  <c r="K41"/>
  <c r="J41"/>
  <c r="H41"/>
  <c r="E41"/>
  <c r="I41" s="1"/>
  <c r="K40"/>
  <c r="J40"/>
  <c r="H40"/>
  <c r="E40"/>
  <c r="I40" s="1"/>
  <c r="K39"/>
  <c r="J39"/>
  <c r="H39"/>
  <c r="E39"/>
  <c r="I39" s="1"/>
  <c r="K38"/>
  <c r="J38"/>
  <c r="H38"/>
  <c r="E38"/>
  <c r="I38" s="1"/>
  <c r="K37"/>
  <c r="J37"/>
  <c r="H37"/>
  <c r="E37"/>
  <c r="I37" s="1"/>
  <c r="K36"/>
  <c r="J36"/>
  <c r="H36"/>
  <c r="E36"/>
  <c r="I36" s="1"/>
  <c r="K35"/>
  <c r="J35"/>
  <c r="H35"/>
  <c r="E35"/>
  <c r="I35" s="1"/>
  <c r="K34"/>
  <c r="J34"/>
  <c r="H34"/>
  <c r="E34"/>
  <c r="I34" s="1"/>
  <c r="K33"/>
  <c r="J33"/>
  <c r="H33"/>
  <c r="E33"/>
  <c r="I33" s="1"/>
  <c r="K32"/>
  <c r="J32"/>
  <c r="H32"/>
  <c r="E32"/>
  <c r="I32" s="1"/>
  <c r="K31"/>
  <c r="J31"/>
  <c r="H31"/>
  <c r="E31"/>
  <c r="I31" s="1"/>
  <c r="K30"/>
  <c r="J30"/>
  <c r="H30"/>
  <c r="E30"/>
  <c r="I30" s="1"/>
  <c r="K29"/>
  <c r="J29"/>
  <c r="H29"/>
  <c r="E29"/>
  <c r="I29" s="1"/>
  <c r="K28"/>
  <c r="J28"/>
  <c r="H28"/>
  <c r="E28"/>
  <c r="I28" s="1"/>
  <c r="K27"/>
  <c r="J27"/>
  <c r="H27"/>
  <c r="E27"/>
  <c r="I27" s="1"/>
  <c r="K26"/>
  <c r="J26"/>
  <c r="H26"/>
  <c r="E26"/>
  <c r="I26" s="1"/>
  <c r="K25"/>
  <c r="J25"/>
  <c r="H25"/>
  <c r="E25"/>
  <c r="I25" s="1"/>
  <c r="K24"/>
  <c r="J24"/>
  <c r="H24"/>
  <c r="E24"/>
  <c r="I24" s="1"/>
  <c r="K23"/>
  <c r="J23"/>
  <c r="H23"/>
  <c r="E23"/>
  <c r="I23" s="1"/>
  <c r="K22"/>
  <c r="J22"/>
  <c r="H22"/>
  <c r="E22"/>
  <c r="I22" s="1"/>
  <c r="K21"/>
  <c r="J21"/>
  <c r="H21"/>
  <c r="E21"/>
  <c r="I21" s="1"/>
  <c r="K20"/>
  <c r="J20"/>
  <c r="H20"/>
  <c r="E20"/>
  <c r="I20" s="1"/>
  <c r="K19"/>
  <c r="J19"/>
  <c r="H19"/>
  <c r="E19"/>
  <c r="I19" s="1"/>
  <c r="K18"/>
  <c r="J18"/>
  <c r="H18"/>
  <c r="E18"/>
  <c r="I18" s="1"/>
  <c r="K17"/>
  <c r="J17"/>
  <c r="H17"/>
  <c r="E17"/>
  <c r="I17" s="1"/>
  <c r="K16"/>
  <c r="J16"/>
  <c r="H16"/>
  <c r="E16"/>
  <c r="I16" s="1"/>
  <c r="K15"/>
  <c r="J15"/>
  <c r="H15"/>
  <c r="E15"/>
  <c r="I15" s="1"/>
  <c r="K14"/>
  <c r="J14"/>
  <c r="H14"/>
  <c r="E14"/>
  <c r="I14" s="1"/>
  <c r="K13"/>
  <c r="J13"/>
  <c r="H13"/>
  <c r="E13"/>
  <c r="I13" s="1"/>
  <c r="K12"/>
  <c r="J12"/>
  <c r="H12"/>
  <c r="E12"/>
  <c r="K11"/>
  <c r="J11"/>
  <c r="H11"/>
  <c r="E11"/>
  <c r="I11" s="1"/>
  <c r="K10"/>
  <c r="J10"/>
  <c r="H10"/>
  <c r="E10"/>
  <c r="I10" s="1"/>
  <c r="J9"/>
  <c r="H9"/>
  <c r="E9"/>
  <c r="J8"/>
  <c r="H8"/>
  <c r="E8"/>
  <c r="J7"/>
  <c r="H7"/>
  <c r="E7"/>
  <c r="J6"/>
  <c r="H6"/>
  <c r="E6"/>
  <c r="J5"/>
  <c r="H5"/>
  <c r="E5"/>
  <c r="J4"/>
  <c r="H4"/>
  <c r="E4"/>
  <c r="J3"/>
  <c r="H3"/>
  <c r="E3"/>
  <c r="H2"/>
  <c r="E2"/>
  <c r="E220" i="1"/>
  <c r="E205"/>
  <c r="E204"/>
  <c r="E203"/>
  <c r="E202"/>
  <c r="E201"/>
  <c r="E200"/>
  <c r="I9" i="23" l="1"/>
  <c r="K9" s="1"/>
  <c r="I8"/>
  <c r="K8" s="1"/>
  <c r="I7"/>
  <c r="K7" s="1"/>
  <c r="I5"/>
  <c r="K5" s="1"/>
  <c r="I4"/>
  <c r="K4" s="1"/>
  <c r="I3"/>
  <c r="K3" s="1"/>
  <c r="I12"/>
  <c r="I6"/>
  <c r="K6" s="1"/>
  <c r="I2"/>
  <c r="K2" s="1"/>
  <c r="E197" i="1"/>
  <c r="E196"/>
  <c r="E195"/>
  <c r="E194"/>
  <c r="E193"/>
  <c r="E192"/>
  <c r="E191"/>
  <c r="E190"/>
  <c r="E189"/>
  <c r="E188"/>
  <c r="E187"/>
  <c r="E186"/>
  <c r="E185"/>
  <c r="E184"/>
  <c r="E217"/>
  <c r="E216"/>
  <c r="E215"/>
  <c r="E214"/>
  <c r="E213"/>
  <c r="E212"/>
  <c r="E211"/>
  <c r="E210"/>
  <c r="E209"/>
  <c r="E208"/>
  <c r="E181"/>
  <c r="E98"/>
  <c r="E97"/>
  <c r="E96"/>
  <c r="E95"/>
  <c r="E93"/>
  <c r="E92"/>
  <c r="E91"/>
  <c r="E75"/>
  <c r="E73"/>
  <c r="E122"/>
  <c r="E121"/>
  <c r="E141"/>
  <c r="E137"/>
  <c r="E134"/>
  <c r="E133"/>
  <c r="E132"/>
  <c r="E131"/>
  <c r="E130"/>
  <c r="E129"/>
  <c r="E158"/>
  <c r="E155"/>
  <c r="E153"/>
  <c r="E117"/>
  <c r="E44"/>
  <c r="E90"/>
  <c r="E89"/>
  <c r="E88"/>
  <c r="E87"/>
  <c r="E86"/>
  <c r="E46"/>
  <c r="E45"/>
  <c r="E43"/>
  <c r="E85"/>
  <c r="E84"/>
  <c r="E83"/>
  <c r="E82"/>
  <c r="E81"/>
  <c r="E80"/>
  <c r="E79"/>
  <c r="E78"/>
  <c r="E77"/>
  <c r="E76"/>
  <c r="E74"/>
  <c r="E68"/>
  <c r="E67"/>
  <c r="E66"/>
  <c r="E65"/>
  <c r="E64"/>
  <c r="E63"/>
  <c r="E62"/>
  <c r="E42"/>
  <c r="E108"/>
  <c r="E136"/>
  <c r="E41"/>
  <c r="E40"/>
  <c r="E39"/>
  <c r="E38"/>
  <c r="E37"/>
  <c r="E36"/>
  <c r="E35"/>
  <c r="E34"/>
  <c r="E33"/>
  <c r="E32"/>
  <c r="E31"/>
  <c r="E29"/>
  <c r="E28"/>
  <c r="E27"/>
  <c r="E26"/>
  <c r="E25"/>
  <c r="E24"/>
  <c r="E23"/>
  <c r="E22"/>
  <c r="E21"/>
  <c r="E20"/>
  <c r="E19"/>
  <c r="E18"/>
  <c r="E15"/>
  <c r="E106"/>
  <c r="E14"/>
  <c r="E13"/>
  <c r="E12" l="1"/>
  <c r="E11"/>
  <c r="E10"/>
  <c r="E9"/>
  <c r="E8"/>
  <c r="O14"/>
  <c r="E183" l="1"/>
  <c r="E182"/>
  <c r="E180"/>
  <c r="E178"/>
  <c r="E177"/>
  <c r="O2" l="1"/>
  <c r="E123"/>
  <c r="E175" l="1"/>
  <c r="E174"/>
  <c r="E173"/>
  <c r="E171"/>
  <c r="E170"/>
  <c r="E169"/>
  <c r="E165"/>
  <c r="E164"/>
  <c r="E157"/>
  <c r="E156"/>
  <c r="E154"/>
  <c r="E152"/>
  <c r="E151"/>
  <c r="E150"/>
  <c r="E149"/>
  <c r="E148"/>
  <c r="E2" l="1"/>
  <c r="E3"/>
  <c r="E114"/>
  <c r="E147"/>
  <c r="E146"/>
  <c r="E145"/>
  <c r="E144"/>
  <c r="E143"/>
  <c r="E142"/>
  <c r="E138"/>
  <c r="E135"/>
  <c r="E128"/>
  <c r="E72"/>
  <c r="E126"/>
  <c r="E113"/>
  <c r="E120"/>
  <c r="E118"/>
  <c r="E116"/>
  <c r="E115"/>
  <c r="E112"/>
  <c r="E111"/>
  <c r="E107"/>
  <c r="E104"/>
  <c r="E94"/>
  <c r="E71"/>
  <c r="E70"/>
  <c r="E69"/>
  <c r="E58"/>
  <c r="E57"/>
  <c r="E56"/>
  <c r="E55"/>
  <c r="E54"/>
  <c r="E53"/>
  <c r="E52"/>
  <c r="E51"/>
  <c r="E6"/>
  <c r="E5"/>
  <c r="O5" l="1"/>
  <c r="O3"/>
  <c r="Q3"/>
  <c r="Q6" s="1"/>
  <c r="Q8" s="1"/>
  <c r="O9"/>
  <c r="O6"/>
</calcChain>
</file>

<file path=xl/sharedStrings.xml><?xml version="1.0" encoding="utf-8"?>
<sst xmlns="http://schemas.openxmlformats.org/spreadsheetml/2006/main" count="434" uniqueCount="251">
  <si>
    <t>type de production</t>
  </si>
  <si>
    <t>nbre jour</t>
  </si>
  <si>
    <t>moyen humain</t>
  </si>
  <si>
    <t>cadence p/h</t>
  </si>
  <si>
    <t>marie laure</t>
  </si>
  <si>
    <t>assemblage boucle vélo</t>
  </si>
  <si>
    <t>godet semi libre</t>
  </si>
  <si>
    <t>cadre 20/15</t>
  </si>
  <si>
    <t>gravure murakami</t>
  </si>
  <si>
    <t>assemblage renfort enchappe</t>
  </si>
  <si>
    <t>gravure rivet</t>
  </si>
  <si>
    <t>assemblage roulé br25</t>
  </si>
  <si>
    <t>assemblage roulé br20</t>
  </si>
  <si>
    <t>assemblage ardillon br20</t>
  </si>
  <si>
    <t>assemblage roulé ba 16</t>
  </si>
  <si>
    <t>assemblage ardillon ba 16</t>
  </si>
  <si>
    <t>assemblage roulé ba 18</t>
  </si>
  <si>
    <t>assemblage roulé ba 20</t>
  </si>
  <si>
    <t>assemblage ardillon ba 20</t>
  </si>
  <si>
    <t>assemblage roulé ba 22</t>
  </si>
  <si>
    <t>assemblage ardillon ba 22</t>
  </si>
  <si>
    <t>plaque inventeur pm</t>
  </si>
  <si>
    <t>rail ouvert fond</t>
  </si>
  <si>
    <t>découpe E plate</t>
  </si>
  <si>
    <t>vernis</t>
  </si>
  <si>
    <t>aliette</t>
  </si>
  <si>
    <t>florence</t>
  </si>
  <si>
    <t>cambrage tube</t>
  </si>
  <si>
    <t xml:space="preserve">valérie </t>
  </si>
  <si>
    <t>ghislaine</t>
  </si>
  <si>
    <t>employés</t>
  </si>
  <si>
    <t>credit 120  jour/4 semaines</t>
  </si>
  <si>
    <t>priorité</t>
  </si>
  <si>
    <t>outils monté</t>
  </si>
  <si>
    <t>oui</t>
  </si>
  <si>
    <t>non</t>
  </si>
  <si>
    <t>semaine en cours</t>
  </si>
  <si>
    <t xml:space="preserve">compteur départ </t>
  </si>
  <si>
    <t>compteur fin</t>
  </si>
  <si>
    <t>nbre de pièce</t>
  </si>
  <si>
    <t>date</t>
  </si>
  <si>
    <t>activité annexe</t>
  </si>
  <si>
    <t>heure de début</t>
  </si>
  <si>
    <t>heure de fin</t>
  </si>
  <si>
    <t>durée opération(h)</t>
  </si>
  <si>
    <t>gravure crèche</t>
  </si>
  <si>
    <t>rail ouvert coté 1</t>
  </si>
  <si>
    <t>rail ouvert coté 2</t>
  </si>
  <si>
    <t>soufflage godet</t>
  </si>
  <si>
    <t>cambrage équerre halton</t>
  </si>
  <si>
    <t>découpe en 2 crèche sifflet</t>
  </si>
  <si>
    <t>quantité à produire</t>
  </si>
  <si>
    <t>assemblage ardillon ba18</t>
  </si>
  <si>
    <t>godet tolériane</t>
  </si>
  <si>
    <t>godet eclat poudre soleil</t>
  </si>
  <si>
    <t>cadre 40/20 matricage</t>
  </si>
  <si>
    <t>assemblage ardillon 30 x 10</t>
  </si>
  <si>
    <t>clip de cisaillement</t>
  </si>
  <si>
    <t>client</t>
  </si>
  <si>
    <t>LV</t>
  </si>
  <si>
    <t>BRI</t>
  </si>
  <si>
    <t>TEX</t>
  </si>
  <si>
    <t>INO</t>
  </si>
  <si>
    <t>CRO</t>
  </si>
  <si>
    <t>WEST</t>
  </si>
  <si>
    <t>HAL</t>
  </si>
  <si>
    <t>SAM</t>
  </si>
  <si>
    <t>GOE</t>
  </si>
  <si>
    <t>unité</t>
  </si>
  <si>
    <t>entretoise sll4+clips</t>
  </si>
  <si>
    <t>godet 50 x 50</t>
  </si>
  <si>
    <t>assemblage ardillon br25</t>
  </si>
  <si>
    <t>diviseur</t>
  </si>
  <si>
    <t>assemblage clips chaussure</t>
  </si>
  <si>
    <t>entretoise bora Ø 3,2</t>
  </si>
  <si>
    <t>entretoise bora Ø 4,2</t>
  </si>
  <si>
    <t>entretoise bora encoche</t>
  </si>
  <si>
    <t>entretoise bora cambrage</t>
  </si>
  <si>
    <t>DIGIT</t>
  </si>
  <si>
    <t>halton patte 50x50</t>
  </si>
  <si>
    <t>godet xxtrème</t>
  </si>
  <si>
    <t>clip coulisse</t>
  </si>
  <si>
    <t>godet teint 48,5 x 43,5</t>
  </si>
  <si>
    <t>entretoise sll2+clips</t>
  </si>
  <si>
    <t>entretoise sln2+clips</t>
  </si>
  <si>
    <t>entretoise sll3+clips</t>
  </si>
  <si>
    <t>entretoise sln3+clips</t>
  </si>
  <si>
    <t>entretoise sln4+clips</t>
  </si>
  <si>
    <t>charge de travail( en jour)</t>
  </si>
  <si>
    <t>nb  semaines pour 1 pers</t>
  </si>
  <si>
    <t>charge de production( en semaine)</t>
  </si>
  <si>
    <t>godet eyes brow</t>
  </si>
  <si>
    <t xml:space="preserve">pontet lasco </t>
  </si>
  <si>
    <t>joint 01/02 francem</t>
  </si>
  <si>
    <t>piggy strapp boucle+attache</t>
  </si>
  <si>
    <t>plaque st valentin</t>
  </si>
  <si>
    <t>tirette erode GM</t>
  </si>
  <si>
    <t>Tirette erode PM</t>
  </si>
  <si>
    <t>godet FAP 5C court</t>
  </si>
  <si>
    <t>godet FAP 5C long</t>
  </si>
  <si>
    <t>godet mat touch</t>
  </si>
  <si>
    <t>découpe flan équerre halton</t>
  </si>
  <si>
    <t>joint 03/04 francem</t>
  </si>
  <si>
    <t>piggy strapp sertissage pions</t>
  </si>
  <si>
    <t>entretoise sll1+clips</t>
  </si>
  <si>
    <t>découpe murakami</t>
  </si>
  <si>
    <t>1/2 de 12 coupé</t>
  </si>
  <si>
    <t>découpe flan piggy strapp</t>
  </si>
  <si>
    <t>découpe flan U</t>
  </si>
  <si>
    <t>plaque inventeur ppm</t>
  </si>
  <si>
    <t>LASC</t>
  </si>
  <si>
    <t>assemblage capot  + embase</t>
  </si>
  <si>
    <t>encoche embase</t>
  </si>
  <si>
    <t>embouti capot</t>
  </si>
  <si>
    <t xml:space="preserve"> capot  équipé lumiéres</t>
  </si>
  <si>
    <t>capot équipé encoche</t>
  </si>
  <si>
    <t>capot équipé redressage</t>
  </si>
  <si>
    <t>capot équipé sertissage perle</t>
  </si>
  <si>
    <t xml:space="preserve">capot équipé présertissage </t>
  </si>
  <si>
    <t>capot équipé sertissage rivet</t>
  </si>
  <si>
    <t>capot équipé taraudage</t>
  </si>
  <si>
    <t>axe oreille soudure</t>
  </si>
  <si>
    <t>axe oreille gravure</t>
  </si>
  <si>
    <t xml:space="preserve">assemblage embase W </t>
  </si>
  <si>
    <t>soudure embase W</t>
  </si>
  <si>
    <t>support module coté</t>
  </si>
  <si>
    <t>support module fond</t>
  </si>
  <si>
    <t>profil u cambrage</t>
  </si>
  <si>
    <t>FRA</t>
  </si>
  <si>
    <t>sifflet 2 tons 198 assemblage</t>
  </si>
  <si>
    <t>ardillon hapy</t>
  </si>
  <si>
    <t>tournage tube capot</t>
  </si>
  <si>
    <t>cem découpe flan</t>
  </si>
  <si>
    <t>flan patte extincteur</t>
  </si>
  <si>
    <t>cambrage patte extincteur</t>
  </si>
  <si>
    <t>reprise accroche assiette</t>
  </si>
  <si>
    <t>reprise coulisseau</t>
  </si>
  <si>
    <t>cambrage chape 21753</t>
  </si>
  <si>
    <t>découpe ressort</t>
  </si>
  <si>
    <t>découpe chape 21010</t>
  </si>
  <si>
    <t>découpe chape 21753</t>
  </si>
  <si>
    <t>flan piggy strap tournette</t>
  </si>
  <si>
    <t>flan piggy strap ouverture</t>
  </si>
  <si>
    <t>flan piggy strap égalisation</t>
  </si>
  <si>
    <t>ERO</t>
  </si>
  <si>
    <t>tri de piéce</t>
  </si>
  <si>
    <t>surveillance machine</t>
  </si>
  <si>
    <t>production spéciale</t>
  </si>
  <si>
    <t>TRIBO</t>
  </si>
  <si>
    <t>soudure embase k</t>
  </si>
  <si>
    <t xml:space="preserve">reprise embase k </t>
  </si>
  <si>
    <t>glissiere découpe</t>
  </si>
  <si>
    <t>découpe crochet n°1/2/3/4</t>
  </si>
  <si>
    <t>découpe crochet platre/béton/cr</t>
  </si>
  <si>
    <t>cambrage divers</t>
  </si>
  <si>
    <t>assemblage divers</t>
  </si>
  <si>
    <t>CAB découpe flan</t>
  </si>
  <si>
    <t>CAB ajour</t>
  </si>
  <si>
    <t>CAB matricage</t>
  </si>
  <si>
    <t>CAB cambrage</t>
  </si>
  <si>
    <t>capot équipé trou 1</t>
  </si>
  <si>
    <t>capot équipé trou 2</t>
  </si>
  <si>
    <t>découpe equerres Damper</t>
  </si>
  <si>
    <t>ailettes waterloo</t>
  </si>
  <si>
    <t>découpe bague 615/613</t>
  </si>
  <si>
    <t>découpe lame 615/613</t>
  </si>
  <si>
    <t>découpe crèche 615/613</t>
  </si>
  <si>
    <t>assemblage anche 615/613</t>
  </si>
  <si>
    <t>ecrasement tube sifflet</t>
  </si>
  <si>
    <t>découpe 2 tube sifflet</t>
  </si>
  <si>
    <t>découpe 1 tube sifflet</t>
  </si>
  <si>
    <t>découpe fond sifflet</t>
  </si>
  <si>
    <t>CHEMT</t>
  </si>
  <si>
    <t>chapeau tube 90</t>
  </si>
  <si>
    <t>chapeau tube 85</t>
  </si>
  <si>
    <t>découpe flan levier</t>
  </si>
  <si>
    <t>cambrage levier</t>
  </si>
  <si>
    <t>FFDM</t>
  </si>
  <si>
    <t>ISOL</t>
  </si>
  <si>
    <t>PHILIPS</t>
  </si>
  <si>
    <t>cadre 40/20 découpe</t>
  </si>
  <si>
    <t>boucle de serrage 40/20</t>
  </si>
  <si>
    <t>dé 1/2 rond de 8 dec</t>
  </si>
  <si>
    <t>agraffe découpe</t>
  </si>
  <si>
    <t>équerre cloche découpe</t>
  </si>
  <si>
    <t>équerre cloche matricage</t>
  </si>
  <si>
    <t>équerre cloche cambrage</t>
  </si>
  <si>
    <t>équerre cloche soudure</t>
  </si>
  <si>
    <t>cadre de reglage découpe</t>
  </si>
  <si>
    <t>cadre de reglage arrasage</t>
  </si>
  <si>
    <t>LUKRIS</t>
  </si>
  <si>
    <t>ondex 4/5/6</t>
  </si>
  <si>
    <t>orkla1/2/3/4/5/6 découpe</t>
  </si>
  <si>
    <t>orkla1/2/3/4/5/6 cambrage</t>
  </si>
  <si>
    <t>orlac/5/8/9/10 découpe</t>
  </si>
  <si>
    <t>orlac/5/8/9/10 cambrage</t>
  </si>
  <si>
    <t>veltic 1/2/3/4/5/6 découpe</t>
  </si>
  <si>
    <t>eira 1/2/3 découpe</t>
  </si>
  <si>
    <t>eira 1/2/3 camlbrage 1</t>
  </si>
  <si>
    <t>eira 1/2/3 cambrage 2</t>
  </si>
  <si>
    <t>celta découpe</t>
  </si>
  <si>
    <t>paralume GM pliage entre</t>
  </si>
  <si>
    <t>paralume GM découpe entre</t>
  </si>
  <si>
    <t>paralume PM pliage entre</t>
  </si>
  <si>
    <t>paralume PM découpe entre</t>
  </si>
  <si>
    <t>soudure cadre</t>
  </si>
  <si>
    <t>soudure entretoises</t>
  </si>
  <si>
    <t>PHILPS</t>
  </si>
  <si>
    <t>colerette 153 emboutissage</t>
  </si>
  <si>
    <t>colerette 153 détourage</t>
  </si>
  <si>
    <t>colerette 153 découpe fond</t>
  </si>
  <si>
    <t>colerette 153 soudure</t>
  </si>
  <si>
    <t>volet 153 découpe</t>
  </si>
  <si>
    <t>volet 153 poiçonnage</t>
  </si>
  <si>
    <t>volet 153 cambrage 2</t>
  </si>
  <si>
    <t>volet 153 cambrage 1</t>
  </si>
  <si>
    <t>volet 153 gravure</t>
  </si>
  <si>
    <t>volet 153 taraudage</t>
  </si>
  <si>
    <t>volet 153 soudure axe</t>
  </si>
  <si>
    <t>clapet 153 assemblage</t>
  </si>
  <si>
    <t>clapet 153 contre poids</t>
  </si>
  <si>
    <t>manchette 153 découpe</t>
  </si>
  <si>
    <t>manchette 153 roulage</t>
  </si>
  <si>
    <t>manchette 153 soudure</t>
  </si>
  <si>
    <t>manchette 153 formage</t>
  </si>
  <si>
    <t>manchette 153 assemblage</t>
  </si>
  <si>
    <t>divers</t>
  </si>
  <si>
    <t>DIVERS</t>
  </si>
  <si>
    <t>stock</t>
  </si>
  <si>
    <t>infos</t>
  </si>
  <si>
    <t>prévisions</t>
  </si>
  <si>
    <t>avril</t>
  </si>
  <si>
    <t>mars+avril</t>
  </si>
  <si>
    <t>assemblage roulé br 16</t>
  </si>
  <si>
    <t>assemblage ardillon br 16</t>
  </si>
  <si>
    <t>barre</t>
  </si>
  <si>
    <t>mètre</t>
  </si>
  <si>
    <t>assemblage de tout</t>
  </si>
  <si>
    <t xml:space="preserve">tout à faire </t>
  </si>
  <si>
    <t xml:space="preserve">sandrine </t>
  </si>
  <si>
    <t>valérie</t>
  </si>
  <si>
    <t>intérim 1</t>
  </si>
  <si>
    <t>intérim 2</t>
  </si>
  <si>
    <t>andré</t>
  </si>
  <si>
    <t>découpe ressort slad N</t>
  </si>
  <si>
    <t>découpe ressort clip entretoise</t>
  </si>
  <si>
    <t>nettoyage rail</t>
  </si>
  <si>
    <t>glissiere reprise</t>
  </si>
  <si>
    <t>ames courtes</t>
  </si>
  <si>
    <t>attention plus de plot avant fin mars (stock 500)</t>
  </si>
  <si>
    <t>=DECALER(planning!$A$2:$H$2;;;NBVAL(planning!$A:$A)-1)</t>
  </si>
</sst>
</file>

<file path=xl/styles.xml><?xml version="1.0" encoding="utf-8"?>
<styleSheet xmlns="http://schemas.openxmlformats.org/spreadsheetml/2006/main">
  <numFmts count="1">
    <numFmt numFmtId="164" formatCode="h:mm;@"/>
  </numFmts>
  <fonts count="17">
    <font>
      <sz val="11"/>
      <color theme="1"/>
      <name val="Times New Roman"/>
      <family val="2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indexed="10"/>
      <name val="Times New Roman"/>
      <family val="2"/>
    </font>
    <font>
      <sz val="11"/>
      <color indexed="9"/>
      <name val="Times New Roman"/>
      <family val="2"/>
    </font>
    <font>
      <sz val="11"/>
      <color indexed="40"/>
      <name val="Times New Roman"/>
      <family val="2"/>
    </font>
    <font>
      <sz val="11"/>
      <name val="Times New Roman"/>
      <family val="2"/>
    </font>
    <font>
      <sz val="11"/>
      <color indexed="17"/>
      <name val="Times New Roman"/>
      <family val="2"/>
    </font>
    <font>
      <b/>
      <sz val="11"/>
      <color indexed="8"/>
      <name val="Times New Roman"/>
      <family val="1"/>
    </font>
    <font>
      <sz val="11"/>
      <color indexed="50"/>
      <name val="Times New Roman"/>
      <family val="2"/>
    </font>
    <font>
      <sz val="11"/>
      <name val="Times New Roman"/>
      <family val="2"/>
    </font>
    <font>
      <sz val="8"/>
      <name val="Times New Roman"/>
      <family val="2"/>
    </font>
    <font>
      <b/>
      <sz val="11"/>
      <color theme="1"/>
      <name val="Times New Roman"/>
      <family val="1"/>
    </font>
    <font>
      <sz val="11"/>
      <color rgb="FF00B0F0"/>
      <name val="Times New Roman"/>
      <family val="2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00B050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3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4" fillId="0" borderId="0" xfId="0" applyFont="1"/>
    <xf numFmtId="0" fontId="6" fillId="0" borderId="0" xfId="0" applyFont="1"/>
    <xf numFmtId="0" fontId="7" fillId="0" borderId="0" xfId="0" applyFont="1"/>
    <xf numFmtId="14" fontId="8" fillId="0" borderId="0" xfId="0" applyNumberFormat="1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/>
    <xf numFmtId="0" fontId="9" fillId="0" borderId="0" xfId="0" applyFont="1"/>
    <xf numFmtId="0" fontId="3" fillId="0" borderId="0" xfId="0" applyFont="1" applyAlignment="1">
      <alignment horizontal="center"/>
    </xf>
    <xf numFmtId="0" fontId="10" fillId="0" borderId="0" xfId="0" applyNumberFormat="1" applyFont="1" applyFill="1"/>
    <xf numFmtId="0" fontId="0" fillId="0" borderId="0" xfId="0" applyFill="1"/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3" fillId="0" borderId="0" xfId="0" applyFont="1" applyAlignment="1">
      <alignment horizontal="center"/>
    </xf>
    <xf numFmtId="14" fontId="12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1" fontId="8" fillId="0" borderId="0" xfId="0" applyNumberFormat="1" applyFont="1" applyFill="1" applyAlignment="1">
      <alignment horizontal="center"/>
    </xf>
    <xf numFmtId="0" fontId="6" fillId="5" borderId="0" xfId="0" applyFont="1" applyFill="1"/>
    <xf numFmtId="0" fontId="14" fillId="0" borderId="0" xfId="0" applyFont="1"/>
    <xf numFmtId="1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4" fontId="1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Fill="1"/>
    <xf numFmtId="0" fontId="6" fillId="0" borderId="0" xfId="0" applyFont="1" applyFill="1"/>
    <xf numFmtId="0" fontId="16" fillId="6" borderId="0" xfId="0" applyFont="1" applyFill="1" applyAlignment="1">
      <alignment horizontal="center"/>
    </xf>
    <xf numFmtId="0" fontId="0" fillId="7" borderId="0" xfId="0" applyFill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8" borderId="0" xfId="0" applyFill="1"/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6" fillId="9" borderId="0" xfId="0" applyNumberFormat="1" applyFont="1" applyFill="1"/>
  </cellXfs>
  <cellStyles count="3">
    <cellStyle name="Normal" xfId="0" builtinId="0"/>
    <cellStyle name="Normal 2" xfId="1"/>
    <cellStyle name="Normal 3" xfId="2"/>
  </cellStyles>
  <dxfs count="3">
    <dxf>
      <font>
        <b/>
        <i val="0"/>
        <condense val="0"/>
        <extend val="0"/>
        <color indexed="1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BRODE%2520Formules%2520V003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suivi "/>
    </sheetNames>
    <sheetDataSet>
      <sheetData sheetId="0">
        <row r="1">
          <cell r="A1" t="str">
            <v>type de production</v>
          </cell>
        </row>
        <row r="2">
          <cell r="A2" t="str">
            <v>chape crochet x</v>
          </cell>
          <cell r="B2" t="str">
            <v>CRO</v>
          </cell>
          <cell r="C2">
            <v>3500</v>
          </cell>
          <cell r="D2" t="str">
            <v>Unit</v>
          </cell>
          <cell r="E2">
            <v>0</v>
          </cell>
          <cell r="F2">
            <v>0</v>
          </cell>
          <cell r="H2">
            <v>1</v>
          </cell>
        </row>
        <row r="3">
          <cell r="A3" t="str">
            <v>assemblage boucle vélo</v>
          </cell>
        </row>
        <row r="4">
          <cell r="A4" t="str">
            <v>godet semi libre</v>
          </cell>
        </row>
        <row r="5">
          <cell r="A5" t="str">
            <v>godet eclat poudre soleil</v>
          </cell>
        </row>
        <row r="6">
          <cell r="A6" t="str">
            <v>capot équipé</v>
          </cell>
        </row>
        <row r="7">
          <cell r="A7" t="str">
            <v>assemblage roulé ba 16</v>
          </cell>
        </row>
        <row r="8">
          <cell r="A8" t="str">
            <v>assemblage ardillon ba 16</v>
          </cell>
        </row>
        <row r="9">
          <cell r="A9" t="str">
            <v>assemblage roulé ba 18</v>
          </cell>
        </row>
        <row r="10">
          <cell r="A10" t="str">
            <v>assemblage ardillon ba18</v>
          </cell>
        </row>
        <row r="11">
          <cell r="A11" t="str">
            <v>assemblage roulé ba 20</v>
          </cell>
        </row>
        <row r="12">
          <cell r="A12" t="str">
            <v>assemblage ardillon ba 20</v>
          </cell>
        </row>
        <row r="13">
          <cell r="A13" t="str">
            <v>assemblage roulé ba 22</v>
          </cell>
        </row>
        <row r="14">
          <cell r="A14" t="str">
            <v>assemblage ardillon ba 22</v>
          </cell>
        </row>
        <row r="15">
          <cell r="A15" t="str">
            <v>profil u découpe</v>
          </cell>
        </row>
        <row r="16">
          <cell r="A16" t="str">
            <v>godet tolériane</v>
          </cell>
        </row>
        <row r="17">
          <cell r="A17" t="str">
            <v>entretoise sll4+clips</v>
          </cell>
        </row>
        <row r="18">
          <cell r="A18" t="str">
            <v>assemblage anche sampic</v>
          </cell>
        </row>
        <row r="19">
          <cell r="A19" t="str">
            <v>assemblage ardillon br25</v>
          </cell>
        </row>
        <row r="20">
          <cell r="A20" t="str">
            <v>assemblage roulé br25</v>
          </cell>
        </row>
        <row r="21">
          <cell r="A21" t="str">
            <v>assemblage ardillon 30 x 10</v>
          </cell>
        </row>
        <row r="22">
          <cell r="A22" t="str">
            <v>assemblage roulé br20</v>
          </cell>
        </row>
        <row r="23">
          <cell r="A23" t="str">
            <v>assemblage ardillon br20</v>
          </cell>
        </row>
        <row r="24">
          <cell r="A24" t="str">
            <v>cadre 40/20 matricage</v>
          </cell>
        </row>
        <row r="25">
          <cell r="A25" t="str">
            <v>cadre 20/15</v>
          </cell>
        </row>
        <row r="26">
          <cell r="A26" t="str">
            <v>gravure murakami</v>
          </cell>
        </row>
        <row r="27">
          <cell r="A27" t="str">
            <v>assemblage pégase</v>
          </cell>
        </row>
        <row r="28">
          <cell r="A28" t="str">
            <v>assemblage renfort enchappe</v>
          </cell>
        </row>
        <row r="29">
          <cell r="A29" t="str">
            <v>accroche assiette</v>
          </cell>
        </row>
        <row r="30">
          <cell r="A30" t="str">
            <v>gravure rivet</v>
          </cell>
        </row>
        <row r="31">
          <cell r="A31" t="str">
            <v>découpe en 2 crèche sifflet</v>
          </cell>
        </row>
        <row r="32">
          <cell r="A32" t="str">
            <v>plaque inventeur pm</v>
          </cell>
        </row>
        <row r="33">
          <cell r="A33" t="str">
            <v>rail ouvert coté 1</v>
          </cell>
        </row>
        <row r="34">
          <cell r="A34" t="str">
            <v>rail ouvert fond</v>
          </cell>
        </row>
        <row r="35">
          <cell r="A35" t="str">
            <v>assemblage clips chaussure</v>
          </cell>
        </row>
        <row r="36">
          <cell r="A36" t="str">
            <v>découpe E plate</v>
          </cell>
        </row>
        <row r="37">
          <cell r="A37" t="str">
            <v>vernis</v>
          </cell>
        </row>
        <row r="38">
          <cell r="A38" t="str">
            <v>cambrage tube</v>
          </cell>
        </row>
        <row r="39">
          <cell r="A39" t="str">
            <v>gravure crèche</v>
          </cell>
        </row>
        <row r="40">
          <cell r="A40" t="str">
            <v>rail ouvert coté 2</v>
          </cell>
        </row>
        <row r="41">
          <cell r="A41" t="str">
            <v>soufflage godet</v>
          </cell>
        </row>
        <row r="42">
          <cell r="A42" t="str">
            <v>divers</v>
          </cell>
        </row>
        <row r="43">
          <cell r="A43" t="str">
            <v>flan équerre halton</v>
          </cell>
        </row>
        <row r="44">
          <cell r="A44" t="str">
            <v>cambrage équerre halton</v>
          </cell>
        </row>
        <row r="45">
          <cell r="A45" t="str">
            <v>clip de cisaillement</v>
          </cell>
        </row>
        <row r="46">
          <cell r="A46" t="str">
            <v>assemblage 615</v>
          </cell>
        </row>
        <row r="47">
          <cell r="A47" t="str">
            <v>godet 50 x 50</v>
          </cell>
        </row>
        <row r="48">
          <cell r="A48" t="str">
            <v>entretoise bora Ø 3,2</v>
          </cell>
        </row>
        <row r="49">
          <cell r="A49" t="str">
            <v>entretoise bora Ø 4,2</v>
          </cell>
        </row>
        <row r="50">
          <cell r="A50" t="str">
            <v>entretoise bora encoche</v>
          </cell>
        </row>
        <row r="51">
          <cell r="A51" t="str">
            <v>entretoise bora cambrage</v>
          </cell>
        </row>
      </sheetData>
      <sheetData sheetId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ssentiel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NewsPrint">
      <a:majorFont>
        <a:latin typeface="Impact"/>
        <a:ea typeface=""/>
        <a:cs typeface=""/>
        <a:font script="Jpan" typeface="HGP創英角ｺﾞｼｯｸUB"/>
        <a:font script="Hang" typeface="HY견고딕"/>
        <a:font script="Hans" typeface="微软雅黑"/>
        <a:font script="Hant" typeface="微軟正黑體"/>
        <a:font script="Arab" typeface="Tahoma"/>
        <a:font script="Hebr" typeface="Tohoma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6000"/>
              </a:schemeClr>
              <a:schemeClr val="phClr">
                <a:shade val="94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84000"/>
                <a:satMod val="110000"/>
              </a:schemeClr>
            </a:gs>
            <a:gs pos="44000">
              <a:schemeClr val="phClr">
                <a:tint val="93000"/>
                <a:satMod val="115000"/>
              </a:schemeClr>
            </a:gs>
            <a:gs pos="100000">
              <a:schemeClr val="phClr">
                <a:tint val="100000"/>
                <a:shade val="59000"/>
                <a:satMod val="120000"/>
              </a:schemeClr>
            </a:gs>
          </a:gsLst>
          <a:path path="circle">
            <a:fillToRect l="40000" t="60000" r="60000" b="4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12"/>
  <sheetViews>
    <sheetView topLeftCell="A31" zoomScale="85" zoomScaleNormal="85" workbookViewId="0">
      <selection activeCell="Q21" sqref="Q21"/>
    </sheetView>
  </sheetViews>
  <sheetFormatPr baseColWidth="10" defaultRowHeight="15"/>
  <cols>
    <col min="1" max="1" width="26.28515625" style="2" customWidth="1"/>
    <col min="2" max="2" width="7.42578125" style="12" customWidth="1"/>
    <col min="3" max="3" width="13" style="2" customWidth="1"/>
    <col min="4" max="4" width="5" style="2" customWidth="1"/>
    <col min="5" max="6" width="15.28515625" customWidth="1"/>
    <col min="7" max="7" width="12.28515625" customWidth="1"/>
    <col min="8" max="8" width="7.42578125" customWidth="1"/>
    <col min="9" max="9" width="11.28515625" customWidth="1"/>
    <col min="10" max="10" width="16.42578125" style="2" customWidth="1"/>
    <col min="11" max="11" width="8.85546875" customWidth="1"/>
    <col min="12" max="12" width="10.42578125" customWidth="1"/>
    <col min="13" max="13" width="13.140625" customWidth="1"/>
    <col min="14" max="14" width="14.42578125" customWidth="1"/>
    <col min="15" max="15" width="16.7109375" customWidth="1"/>
    <col min="17" max="17" width="45.28515625" customWidth="1"/>
  </cols>
  <sheetData>
    <row r="1" spans="1:22" ht="39.75" customHeight="1">
      <c r="A1" s="6" t="s">
        <v>0</v>
      </c>
      <c r="B1" s="13" t="s">
        <v>58</v>
      </c>
      <c r="C1" s="6" t="s">
        <v>3</v>
      </c>
      <c r="D1" s="6" t="s">
        <v>68</v>
      </c>
      <c r="E1" s="6" t="s">
        <v>1</v>
      </c>
      <c r="F1" s="6" t="s">
        <v>51</v>
      </c>
      <c r="G1" s="6" t="s">
        <v>30</v>
      </c>
      <c r="H1" s="6" t="s">
        <v>72</v>
      </c>
      <c r="I1" s="6" t="s">
        <v>228</v>
      </c>
      <c r="J1" s="6" t="s">
        <v>229</v>
      </c>
      <c r="K1" s="6" t="s">
        <v>32</v>
      </c>
      <c r="L1" s="6" t="s">
        <v>33</v>
      </c>
      <c r="M1" s="6" t="s">
        <v>230</v>
      </c>
      <c r="N1" s="6" t="s">
        <v>36</v>
      </c>
      <c r="O1" s="6" t="s">
        <v>2</v>
      </c>
      <c r="P1" s="7"/>
      <c r="Q1" s="6" t="s">
        <v>31</v>
      </c>
    </row>
    <row r="2" spans="1:22">
      <c r="A2" s="23" t="s">
        <v>108</v>
      </c>
      <c r="B2" s="12" t="s">
        <v>64</v>
      </c>
      <c r="C2" s="24">
        <v>3500</v>
      </c>
      <c r="D2"/>
      <c r="E2">
        <f>(F2/C2)/7</f>
        <v>0</v>
      </c>
      <c r="F2" s="39">
        <v>0</v>
      </c>
      <c r="H2" s="17">
        <v>1</v>
      </c>
      <c r="J2" s="40"/>
      <c r="N2" s="8"/>
      <c r="O2">
        <f>SUMIF(G2:G267,N2,E2:E267)</f>
        <v>0</v>
      </c>
      <c r="Q2" s="28" t="s">
        <v>88</v>
      </c>
    </row>
    <row r="3" spans="1:22">
      <c r="A3" s="23" t="s">
        <v>127</v>
      </c>
      <c r="B3" s="12" t="s">
        <v>64</v>
      </c>
      <c r="C3" s="24">
        <v>600</v>
      </c>
      <c r="D3"/>
      <c r="E3">
        <f>(F3/C3)/7</f>
        <v>0.47619047619047622</v>
      </c>
      <c r="F3" s="39">
        <v>2000</v>
      </c>
      <c r="H3" s="17">
        <v>1</v>
      </c>
      <c r="K3" s="10"/>
      <c r="L3" s="10"/>
      <c r="N3" s="8" t="s">
        <v>28</v>
      </c>
      <c r="O3">
        <f ca="1">SUMIF(G3:G142,N3,E3:E140)</f>
        <v>0</v>
      </c>
      <c r="Q3" s="1">
        <f>SUM(E2:E623)</f>
        <v>142.69848312530752</v>
      </c>
    </row>
    <row r="4" spans="1:22">
      <c r="A4" s="34"/>
      <c r="C4" s="24"/>
      <c r="D4"/>
      <c r="F4" s="39"/>
      <c r="H4" s="17"/>
      <c r="K4" s="10"/>
      <c r="L4" s="10"/>
      <c r="N4" s="8"/>
      <c r="Q4" s="1"/>
      <c r="T4" t="s">
        <v>34</v>
      </c>
      <c r="U4" t="s">
        <v>235</v>
      </c>
    </row>
    <row r="5" spans="1:22">
      <c r="A5" s="23" t="s">
        <v>6</v>
      </c>
      <c r="B5" s="12" t="s">
        <v>60</v>
      </c>
      <c r="C5" s="24">
        <v>1700</v>
      </c>
      <c r="D5"/>
      <c r="E5">
        <f t="shared" ref="E5:E165" si="0">(F5/C5)/7</f>
        <v>2.6470588235294121</v>
      </c>
      <c r="F5" s="39">
        <v>31500</v>
      </c>
      <c r="H5" s="17">
        <v>1</v>
      </c>
      <c r="J5" s="2" t="s">
        <v>231</v>
      </c>
      <c r="N5" s="8"/>
      <c r="O5">
        <f>SUMIF(G5:G152,N5,E5:E152)</f>
        <v>0</v>
      </c>
      <c r="Q5" t="s">
        <v>89</v>
      </c>
      <c r="T5" t="s">
        <v>35</v>
      </c>
      <c r="U5" t="s">
        <v>236</v>
      </c>
    </row>
    <row r="6" spans="1:22">
      <c r="A6" s="23" t="s">
        <v>54</v>
      </c>
      <c r="B6" s="12" t="s">
        <v>60</v>
      </c>
      <c r="C6" s="24">
        <v>5000</v>
      </c>
      <c r="D6"/>
      <c r="E6">
        <f t="shared" si="0"/>
        <v>0</v>
      </c>
      <c r="F6" s="39">
        <v>0</v>
      </c>
      <c r="H6" s="17">
        <v>1</v>
      </c>
      <c r="N6" s="8"/>
      <c r="O6">
        <f>SUMIF(G6:G152,N6,E6:E152)</f>
        <v>0</v>
      </c>
      <c r="Q6" s="1">
        <f>Q3/5</f>
        <v>28.539696625061502</v>
      </c>
      <c r="U6" t="s">
        <v>68</v>
      </c>
    </row>
    <row r="7" spans="1:22">
      <c r="A7" s="23" t="s">
        <v>53</v>
      </c>
      <c r="B7" s="12" t="s">
        <v>60</v>
      </c>
      <c r="C7" s="24">
        <v>5000</v>
      </c>
      <c r="D7"/>
      <c r="E7">
        <f t="shared" si="0"/>
        <v>1</v>
      </c>
      <c r="F7" s="39">
        <v>35000</v>
      </c>
      <c r="H7" s="17">
        <v>1</v>
      </c>
      <c r="J7" s="2" t="s">
        <v>231</v>
      </c>
      <c r="N7" s="8"/>
      <c r="Q7" s="28" t="s">
        <v>90</v>
      </c>
    </row>
    <row r="8" spans="1:22">
      <c r="A8" s="23" t="s">
        <v>100</v>
      </c>
      <c r="B8" s="12" t="s">
        <v>60</v>
      </c>
      <c r="C8" s="24">
        <v>5000</v>
      </c>
      <c r="D8"/>
      <c r="E8">
        <f t="shared" si="0"/>
        <v>0</v>
      </c>
      <c r="F8" s="39">
        <v>0</v>
      </c>
      <c r="H8" s="17">
        <v>1</v>
      </c>
      <c r="N8" s="8"/>
      <c r="Q8" s="1">
        <f>Q6/6</f>
        <v>4.756616104176917</v>
      </c>
    </row>
    <row r="9" spans="1:22">
      <c r="A9" s="23" t="s">
        <v>99</v>
      </c>
      <c r="B9" s="12" t="s">
        <v>60</v>
      </c>
      <c r="C9" s="24">
        <v>5000</v>
      </c>
      <c r="D9"/>
      <c r="E9">
        <f t="shared" si="0"/>
        <v>0.91428571428571437</v>
      </c>
      <c r="F9" s="39">
        <v>32000</v>
      </c>
      <c r="H9" s="17">
        <v>1</v>
      </c>
      <c r="J9" s="2" t="s">
        <v>232</v>
      </c>
      <c r="N9" s="8"/>
      <c r="O9">
        <f>SUMIF(G2:G152,N51,E2:E152)</f>
        <v>0</v>
      </c>
      <c r="Q9" s="36"/>
      <c r="V9" t="s">
        <v>239</v>
      </c>
    </row>
    <row r="10" spans="1:22">
      <c r="A10" s="23" t="s">
        <v>98</v>
      </c>
      <c r="B10" s="12" t="s">
        <v>60</v>
      </c>
      <c r="C10" s="24">
        <v>7000</v>
      </c>
      <c r="D10"/>
      <c r="E10">
        <f t="shared" si="0"/>
        <v>0</v>
      </c>
      <c r="F10" s="39">
        <v>0</v>
      </c>
      <c r="H10" s="17">
        <v>1</v>
      </c>
      <c r="N10" s="8"/>
      <c r="Q10" s="36"/>
      <c r="V10" t="s">
        <v>25</v>
      </c>
    </row>
    <row r="11" spans="1:22">
      <c r="A11" s="23" t="s">
        <v>80</v>
      </c>
      <c r="B11" s="12" t="s">
        <v>60</v>
      </c>
      <c r="C11" s="24">
        <v>3500</v>
      </c>
      <c r="D11"/>
      <c r="E11">
        <f t="shared" si="0"/>
        <v>0</v>
      </c>
      <c r="F11" s="39">
        <v>0</v>
      </c>
      <c r="H11" s="17">
        <v>1</v>
      </c>
      <c r="J11" s="41"/>
      <c r="N11" s="8"/>
      <c r="O11" s="19"/>
      <c r="Q11" s="36"/>
      <c r="V11" t="s">
        <v>29</v>
      </c>
    </row>
    <row r="12" spans="1:22">
      <c r="A12" s="23" t="s">
        <v>70</v>
      </c>
      <c r="B12" s="12" t="s">
        <v>60</v>
      </c>
      <c r="C12" s="24">
        <v>5000</v>
      </c>
      <c r="D12"/>
      <c r="E12">
        <f t="shared" si="0"/>
        <v>0</v>
      </c>
      <c r="F12" s="39">
        <v>0</v>
      </c>
      <c r="H12" s="17">
        <v>1</v>
      </c>
      <c r="N12" s="8"/>
      <c r="Q12" s="36"/>
      <c r="V12" t="s">
        <v>4</v>
      </c>
    </row>
    <row r="13" spans="1:22">
      <c r="A13" s="23" t="s">
        <v>82</v>
      </c>
      <c r="B13" s="12" t="s">
        <v>60</v>
      </c>
      <c r="C13" s="24">
        <v>4000</v>
      </c>
      <c r="D13"/>
      <c r="E13">
        <f t="shared" si="0"/>
        <v>0</v>
      </c>
      <c r="F13" s="39">
        <v>0</v>
      </c>
      <c r="H13" s="17">
        <v>1</v>
      </c>
      <c r="N13" s="8"/>
      <c r="Q13" s="36"/>
      <c r="V13" t="s">
        <v>240</v>
      </c>
    </row>
    <row r="14" spans="1:22">
      <c r="A14" s="23" t="s">
        <v>91</v>
      </c>
      <c r="B14" s="12" t="s">
        <v>60</v>
      </c>
      <c r="C14" s="24">
        <v>6000</v>
      </c>
      <c r="D14"/>
      <c r="E14">
        <f t="shared" si="0"/>
        <v>0</v>
      </c>
      <c r="F14" s="39">
        <v>0</v>
      </c>
      <c r="H14" s="17">
        <v>1</v>
      </c>
      <c r="N14" s="8"/>
      <c r="O14">
        <f>SUMIF(G2:G152,N35,E2:E152)</f>
        <v>0</v>
      </c>
      <c r="Q14" s="36"/>
      <c r="V14" t="s">
        <v>26</v>
      </c>
    </row>
    <row r="15" spans="1:22">
      <c r="A15" s="23" t="s">
        <v>48</v>
      </c>
      <c r="B15" s="12" t="s">
        <v>60</v>
      </c>
      <c r="C15" s="24">
        <v>6000</v>
      </c>
      <c r="D15"/>
      <c r="E15">
        <f t="shared" si="0"/>
        <v>0</v>
      </c>
      <c r="F15" s="39">
        <v>0</v>
      </c>
      <c r="H15" s="17">
        <v>1</v>
      </c>
      <c r="N15" s="8"/>
      <c r="Q15" s="36"/>
      <c r="V15" t="s">
        <v>241</v>
      </c>
    </row>
    <row r="16" spans="1:22">
      <c r="A16" s="23"/>
      <c r="B16" s="12" t="s">
        <v>60</v>
      </c>
      <c r="C16" s="24"/>
      <c r="D16"/>
      <c r="F16" s="39"/>
      <c r="H16" s="17"/>
      <c r="N16" s="8"/>
      <c r="Q16" s="36"/>
    </row>
    <row r="17" spans="1:22">
      <c r="A17" s="34"/>
      <c r="C17" s="35"/>
      <c r="D17"/>
      <c r="F17" s="39"/>
      <c r="H17" s="17"/>
      <c r="N17" s="8"/>
      <c r="Q17" s="36"/>
      <c r="V17" t="s">
        <v>242</v>
      </c>
    </row>
    <row r="18" spans="1:22">
      <c r="A18" s="23" t="s">
        <v>46</v>
      </c>
      <c r="B18" s="12" t="s">
        <v>61</v>
      </c>
      <c r="C18" s="24">
        <v>70</v>
      </c>
      <c r="D18" t="s">
        <v>236</v>
      </c>
      <c r="E18">
        <f t="shared" si="0"/>
        <v>7.5102040816326525</v>
      </c>
      <c r="F18" s="39">
        <v>3680</v>
      </c>
      <c r="H18" s="17">
        <v>14</v>
      </c>
      <c r="N18" s="8"/>
      <c r="Q18" s="45" t="s">
        <v>250</v>
      </c>
      <c r="V18" t="s">
        <v>243</v>
      </c>
    </row>
    <row r="19" spans="1:22">
      <c r="A19" s="23" t="s">
        <v>47</v>
      </c>
      <c r="B19" s="12" t="s">
        <v>61</v>
      </c>
      <c r="C19" s="24">
        <v>80</v>
      </c>
      <c r="D19"/>
      <c r="E19">
        <f t="shared" si="0"/>
        <v>0</v>
      </c>
      <c r="F19" s="39">
        <v>0</v>
      </c>
      <c r="H19" s="17">
        <v>15</v>
      </c>
      <c r="N19" s="8"/>
      <c r="Q19" s="36"/>
    </row>
    <row r="20" spans="1:22">
      <c r="A20" s="23" t="s">
        <v>22</v>
      </c>
      <c r="B20" s="12" t="s">
        <v>61</v>
      </c>
      <c r="C20" s="24">
        <v>85</v>
      </c>
      <c r="D20"/>
      <c r="E20">
        <f t="shared" si="0"/>
        <v>0</v>
      </c>
      <c r="F20" s="39">
        <v>0</v>
      </c>
      <c r="H20" s="17">
        <v>1</v>
      </c>
      <c r="N20" s="8"/>
      <c r="Q20" s="36"/>
    </row>
    <row r="21" spans="1:22">
      <c r="A21" s="23" t="s">
        <v>57</v>
      </c>
      <c r="B21" s="12" t="s">
        <v>61</v>
      </c>
      <c r="C21" s="24">
        <v>50</v>
      </c>
      <c r="D21"/>
      <c r="E21">
        <f t="shared" si="0"/>
        <v>0</v>
      </c>
      <c r="F21" s="39">
        <v>0</v>
      </c>
      <c r="H21" s="17">
        <v>1</v>
      </c>
      <c r="N21" s="8"/>
      <c r="Q21" s="36"/>
    </row>
    <row r="22" spans="1:22">
      <c r="A22" s="23" t="s">
        <v>81</v>
      </c>
      <c r="B22" s="12" t="s">
        <v>61</v>
      </c>
      <c r="C22" s="24">
        <v>3500</v>
      </c>
      <c r="D22"/>
      <c r="E22">
        <f t="shared" si="0"/>
        <v>5.5510204081632653</v>
      </c>
      <c r="F22" s="39">
        <v>136000</v>
      </c>
      <c r="H22" s="17">
        <v>1</v>
      </c>
      <c r="N22" s="8"/>
      <c r="Q22" s="36"/>
    </row>
    <row r="23" spans="1:22">
      <c r="A23" s="23" t="s">
        <v>112</v>
      </c>
      <c r="B23" s="12" t="s">
        <v>61</v>
      </c>
      <c r="C23" s="33">
        <v>800</v>
      </c>
      <c r="D23"/>
      <c r="E23">
        <f t="shared" si="0"/>
        <v>0</v>
      </c>
      <c r="F23" s="39">
        <v>0</v>
      </c>
      <c r="H23" s="17">
        <v>1</v>
      </c>
      <c r="N23" s="8"/>
      <c r="Q23" s="36"/>
    </row>
    <row r="24" spans="1:22">
      <c r="A24" s="23" t="s">
        <v>113</v>
      </c>
      <c r="B24" s="12" t="s">
        <v>61</v>
      </c>
      <c r="C24" s="33">
        <v>800</v>
      </c>
      <c r="D24"/>
      <c r="E24">
        <f t="shared" si="0"/>
        <v>0</v>
      </c>
      <c r="F24" s="39">
        <v>0</v>
      </c>
      <c r="H24" s="17">
        <v>1</v>
      </c>
      <c r="N24" s="8"/>
      <c r="Q24" s="36"/>
    </row>
    <row r="25" spans="1:22" ht="14.25" customHeight="1">
      <c r="A25" s="23" t="s">
        <v>131</v>
      </c>
      <c r="B25" s="12" t="s">
        <v>61</v>
      </c>
      <c r="C25" s="24">
        <v>130</v>
      </c>
      <c r="D25"/>
      <c r="E25">
        <f t="shared" si="0"/>
        <v>0</v>
      </c>
      <c r="F25" s="39">
        <v>0</v>
      </c>
      <c r="H25" s="17">
        <v>1</v>
      </c>
      <c r="N25" s="8"/>
      <c r="Q25" s="36"/>
    </row>
    <row r="26" spans="1:22">
      <c r="A26" s="23" t="s">
        <v>111</v>
      </c>
      <c r="B26" s="12" t="s">
        <v>61</v>
      </c>
      <c r="C26" s="24">
        <v>280</v>
      </c>
      <c r="D26"/>
      <c r="E26">
        <f t="shared" si="0"/>
        <v>0.51020408163265307</v>
      </c>
      <c r="F26" s="39">
        <v>1000</v>
      </c>
      <c r="H26" s="17">
        <v>1</v>
      </c>
      <c r="N26" s="8"/>
      <c r="Q26" s="36"/>
    </row>
    <row r="27" spans="1:22">
      <c r="A27" s="23" t="s">
        <v>114</v>
      </c>
      <c r="B27" s="12" t="s">
        <v>61</v>
      </c>
      <c r="C27" s="33">
        <v>800</v>
      </c>
      <c r="D27"/>
      <c r="E27">
        <f t="shared" si="0"/>
        <v>0</v>
      </c>
      <c r="F27" s="39">
        <v>0</v>
      </c>
      <c r="H27" s="17">
        <v>1</v>
      </c>
      <c r="N27" s="8"/>
      <c r="Q27" s="36"/>
    </row>
    <row r="28" spans="1:22">
      <c r="A28" s="23" t="s">
        <v>115</v>
      </c>
      <c r="B28" s="12" t="s">
        <v>61</v>
      </c>
      <c r="C28" s="33">
        <v>800</v>
      </c>
      <c r="D28"/>
      <c r="E28">
        <f t="shared" si="0"/>
        <v>0</v>
      </c>
      <c r="F28" s="39">
        <v>0</v>
      </c>
      <c r="H28" s="17">
        <v>1</v>
      </c>
      <c r="N28" s="8"/>
      <c r="Q28" s="36"/>
    </row>
    <row r="29" spans="1:22">
      <c r="A29" s="23" t="s">
        <v>160</v>
      </c>
      <c r="B29" s="12" t="s">
        <v>61</v>
      </c>
      <c r="C29" s="33">
        <v>800</v>
      </c>
      <c r="D29"/>
      <c r="E29">
        <f t="shared" si="0"/>
        <v>0</v>
      </c>
      <c r="F29" s="39">
        <v>0</v>
      </c>
      <c r="H29" s="17">
        <v>1</v>
      </c>
      <c r="N29" s="8"/>
      <c r="Q29" s="36"/>
    </row>
    <row r="30" spans="1:22">
      <c r="A30" s="23" t="s">
        <v>161</v>
      </c>
      <c r="B30" s="12" t="s">
        <v>61</v>
      </c>
      <c r="C30" s="33"/>
      <c r="D30"/>
      <c r="F30" s="39"/>
      <c r="H30" s="17"/>
      <c r="N30" s="8"/>
      <c r="Q30" s="36"/>
    </row>
    <row r="31" spans="1:22">
      <c r="A31" s="23" t="s">
        <v>116</v>
      </c>
      <c r="B31" s="12" t="s">
        <v>61</v>
      </c>
      <c r="C31" s="33">
        <v>800</v>
      </c>
      <c r="D31"/>
      <c r="E31">
        <f t="shared" si="0"/>
        <v>0</v>
      </c>
      <c r="F31" s="39">
        <v>0</v>
      </c>
      <c r="H31" s="17">
        <v>1</v>
      </c>
      <c r="N31" s="8"/>
      <c r="Q31" s="36"/>
    </row>
    <row r="32" spans="1:22">
      <c r="A32" s="23" t="s">
        <v>117</v>
      </c>
      <c r="B32" s="12" t="s">
        <v>61</v>
      </c>
      <c r="C32" s="33">
        <v>800</v>
      </c>
      <c r="D32"/>
      <c r="E32">
        <f t="shared" si="0"/>
        <v>0</v>
      </c>
      <c r="F32" s="39">
        <v>0</v>
      </c>
      <c r="H32" s="17">
        <v>1</v>
      </c>
      <c r="N32" s="8"/>
      <c r="Q32" s="36"/>
    </row>
    <row r="33" spans="1:18">
      <c r="A33" s="23" t="s">
        <v>118</v>
      </c>
      <c r="B33" s="12" t="s">
        <v>61</v>
      </c>
      <c r="C33" s="33">
        <v>800</v>
      </c>
      <c r="D33"/>
      <c r="E33">
        <f t="shared" si="0"/>
        <v>0</v>
      </c>
      <c r="F33" s="39">
        <v>0</v>
      </c>
      <c r="H33" s="17">
        <v>1</v>
      </c>
      <c r="N33" s="8"/>
      <c r="Q33" s="36"/>
    </row>
    <row r="34" spans="1:18">
      <c r="A34" s="23" t="s">
        <v>119</v>
      </c>
      <c r="B34" s="12" t="s">
        <v>61</v>
      </c>
      <c r="C34" s="33">
        <v>800</v>
      </c>
      <c r="D34"/>
      <c r="E34">
        <f t="shared" si="0"/>
        <v>0</v>
      </c>
      <c r="F34" s="39">
        <v>0</v>
      </c>
      <c r="H34" s="17">
        <v>1</v>
      </c>
      <c r="N34" s="8"/>
      <c r="Q34" s="36"/>
    </row>
    <row r="35" spans="1:18">
      <c r="A35" s="23" t="s">
        <v>120</v>
      </c>
      <c r="B35" s="12" t="s">
        <v>61</v>
      </c>
      <c r="C35" s="2">
        <v>28</v>
      </c>
      <c r="D35"/>
      <c r="E35">
        <f t="shared" si="0"/>
        <v>6.8877551020408161</v>
      </c>
      <c r="F35" s="39">
        <v>1350</v>
      </c>
      <c r="H35" s="17">
        <v>1</v>
      </c>
      <c r="J35" s="2" t="s">
        <v>238</v>
      </c>
      <c r="N35" s="8" t="s">
        <v>26</v>
      </c>
      <c r="P35" s="18"/>
      <c r="Q35" s="37"/>
      <c r="R35" s="19"/>
    </row>
    <row r="36" spans="1:18">
      <c r="A36" s="23" t="s">
        <v>121</v>
      </c>
      <c r="B36" s="12" t="s">
        <v>61</v>
      </c>
      <c r="C36" s="2">
        <v>800</v>
      </c>
      <c r="D36"/>
      <c r="E36">
        <f t="shared" si="0"/>
        <v>0</v>
      </c>
      <c r="F36" s="39">
        <v>0</v>
      </c>
      <c r="H36" s="17">
        <v>1</v>
      </c>
      <c r="N36" s="8"/>
      <c r="P36" s="18"/>
      <c r="Q36" s="37"/>
    </row>
    <row r="37" spans="1:18">
      <c r="A37" s="23" t="s">
        <v>122</v>
      </c>
      <c r="B37" s="12" t="s">
        <v>61</v>
      </c>
      <c r="C37" s="2">
        <v>800</v>
      </c>
      <c r="D37"/>
      <c r="E37">
        <f t="shared" si="0"/>
        <v>0</v>
      </c>
      <c r="F37" s="39">
        <v>0</v>
      </c>
      <c r="H37" s="17">
        <v>1</v>
      </c>
      <c r="N37" s="8"/>
      <c r="P37" s="18"/>
      <c r="Q37" s="37"/>
    </row>
    <row r="38" spans="1:18">
      <c r="A38" s="23" t="s">
        <v>123</v>
      </c>
      <c r="B38" s="12" t="s">
        <v>61</v>
      </c>
      <c r="C38" s="2">
        <v>600</v>
      </c>
      <c r="D38"/>
      <c r="E38">
        <f t="shared" si="0"/>
        <v>0</v>
      </c>
      <c r="F38" s="39">
        <v>0</v>
      </c>
      <c r="H38" s="17">
        <v>1</v>
      </c>
      <c r="N38" s="8"/>
      <c r="P38" s="18"/>
      <c r="Q38" s="37"/>
    </row>
    <row r="39" spans="1:18">
      <c r="A39" s="23" t="s">
        <v>124</v>
      </c>
      <c r="B39" s="12" t="s">
        <v>61</v>
      </c>
      <c r="C39" s="2">
        <v>400</v>
      </c>
      <c r="D39"/>
      <c r="E39">
        <f t="shared" si="0"/>
        <v>0</v>
      </c>
      <c r="F39" s="39">
        <v>0</v>
      </c>
      <c r="H39" s="17">
        <v>1</v>
      </c>
      <c r="N39" s="8"/>
      <c r="P39" s="18"/>
      <c r="Q39" s="37"/>
    </row>
    <row r="40" spans="1:18">
      <c r="A40" s="23" t="s">
        <v>125</v>
      </c>
      <c r="B40" s="12" t="s">
        <v>61</v>
      </c>
      <c r="C40" s="2">
        <v>800</v>
      </c>
      <c r="D40"/>
      <c r="E40">
        <f t="shared" si="0"/>
        <v>0</v>
      </c>
      <c r="F40" s="39">
        <v>0</v>
      </c>
      <c r="H40" s="17">
        <v>1</v>
      </c>
      <c r="N40" s="8"/>
      <c r="P40" s="18"/>
      <c r="Q40" s="37"/>
    </row>
    <row r="41" spans="1:18">
      <c r="A41" s="23" t="s">
        <v>126</v>
      </c>
      <c r="B41" s="12" t="s">
        <v>61</v>
      </c>
      <c r="C41" s="2">
        <v>800</v>
      </c>
      <c r="D41"/>
      <c r="E41">
        <f t="shared" si="0"/>
        <v>0</v>
      </c>
      <c r="F41" s="39">
        <v>0</v>
      </c>
      <c r="H41" s="17">
        <v>1</v>
      </c>
      <c r="N41" s="8"/>
      <c r="P41" s="18"/>
      <c r="Q41" s="37"/>
    </row>
    <row r="42" spans="1:18">
      <c r="A42" s="23" t="s">
        <v>132</v>
      </c>
      <c r="B42" s="12" t="s">
        <v>61</v>
      </c>
      <c r="C42" s="2">
        <v>800</v>
      </c>
      <c r="D42"/>
      <c r="E42">
        <f t="shared" si="0"/>
        <v>0</v>
      </c>
      <c r="F42" s="39">
        <v>0</v>
      </c>
      <c r="H42" s="17">
        <v>1</v>
      </c>
      <c r="N42" s="8"/>
      <c r="P42" s="18"/>
      <c r="Q42" s="37"/>
    </row>
    <row r="43" spans="1:18">
      <c r="A43" s="23" t="s">
        <v>133</v>
      </c>
      <c r="B43" s="12" t="s">
        <v>61</v>
      </c>
      <c r="C43" s="2">
        <v>800</v>
      </c>
      <c r="D43"/>
      <c r="E43">
        <f t="shared" si="0"/>
        <v>0</v>
      </c>
      <c r="F43" s="39">
        <v>0</v>
      </c>
      <c r="H43" s="17">
        <v>1</v>
      </c>
      <c r="N43" s="8"/>
      <c r="P43" s="18"/>
      <c r="Q43" s="37"/>
    </row>
    <row r="44" spans="1:18">
      <c r="A44" s="23" t="s">
        <v>134</v>
      </c>
      <c r="B44" s="12" t="s">
        <v>61</v>
      </c>
      <c r="C44" s="2">
        <v>800</v>
      </c>
      <c r="D44"/>
      <c r="E44">
        <f t="shared" si="0"/>
        <v>0</v>
      </c>
      <c r="F44" s="39">
        <v>0</v>
      </c>
      <c r="H44" s="17">
        <v>1</v>
      </c>
      <c r="N44" s="8"/>
      <c r="P44" s="18"/>
      <c r="Q44" s="37"/>
    </row>
    <row r="45" spans="1:18">
      <c r="A45" s="23" t="s">
        <v>149</v>
      </c>
      <c r="B45" s="12" t="s">
        <v>61</v>
      </c>
      <c r="C45" s="2">
        <v>800</v>
      </c>
      <c r="D45"/>
      <c r="E45">
        <f t="shared" si="0"/>
        <v>0</v>
      </c>
      <c r="F45" s="39">
        <v>0</v>
      </c>
      <c r="H45" s="17">
        <v>1</v>
      </c>
      <c r="N45" s="8"/>
      <c r="P45" s="18"/>
      <c r="Q45" s="37"/>
    </row>
    <row r="46" spans="1:18">
      <c r="A46" s="23" t="s">
        <v>150</v>
      </c>
      <c r="B46" s="12" t="s">
        <v>61</v>
      </c>
      <c r="C46" s="2">
        <v>800</v>
      </c>
      <c r="D46"/>
      <c r="E46">
        <f t="shared" si="0"/>
        <v>0</v>
      </c>
      <c r="F46" s="39">
        <v>0</v>
      </c>
      <c r="H46" s="17">
        <v>4</v>
      </c>
      <c r="N46" s="8"/>
      <c r="P46" s="18"/>
      <c r="Q46" s="37"/>
    </row>
    <row r="47" spans="1:18">
      <c r="A47" s="23" t="s">
        <v>134</v>
      </c>
      <c r="B47" s="12" t="s">
        <v>61</v>
      </c>
      <c r="C47" s="2">
        <v>800</v>
      </c>
      <c r="D47"/>
      <c r="E47">
        <v>0</v>
      </c>
      <c r="F47" s="39">
        <v>0</v>
      </c>
      <c r="H47" s="17">
        <v>1</v>
      </c>
      <c r="N47" s="8"/>
      <c r="P47" s="18"/>
      <c r="Q47" s="37"/>
    </row>
    <row r="48" spans="1:18">
      <c r="A48" s="23" t="s">
        <v>246</v>
      </c>
      <c r="B48" s="12" t="s">
        <v>61</v>
      </c>
      <c r="D48"/>
      <c r="F48" s="39"/>
      <c r="H48" s="17"/>
      <c r="N48" s="8"/>
      <c r="P48" s="18"/>
      <c r="Q48" s="37"/>
    </row>
    <row r="49" spans="1:17">
      <c r="A49" s="23"/>
      <c r="B49" s="12" t="s">
        <v>61</v>
      </c>
      <c r="D49"/>
      <c r="F49" s="39"/>
      <c r="H49" s="17"/>
      <c r="N49" s="8"/>
      <c r="P49" s="18"/>
      <c r="Q49" s="37"/>
    </row>
    <row r="50" spans="1:17">
      <c r="A50" s="34"/>
      <c r="D50"/>
      <c r="F50" s="39"/>
      <c r="H50" s="17"/>
      <c r="N50" s="8"/>
      <c r="P50" s="18"/>
      <c r="Q50" s="37"/>
    </row>
    <row r="51" spans="1:17">
      <c r="A51" s="23" t="s">
        <v>14</v>
      </c>
      <c r="B51" s="12" t="s">
        <v>62</v>
      </c>
      <c r="C51" s="24">
        <v>800</v>
      </c>
      <c r="D51"/>
      <c r="E51">
        <f t="shared" si="0"/>
        <v>0</v>
      </c>
      <c r="F51" s="39">
        <v>0</v>
      </c>
      <c r="H51" s="17">
        <v>1</v>
      </c>
      <c r="N51" s="8" t="s">
        <v>4</v>
      </c>
      <c r="Q51" s="36"/>
    </row>
    <row r="52" spans="1:17">
      <c r="A52" s="23" t="s">
        <v>15</v>
      </c>
      <c r="B52" s="12" t="s">
        <v>62</v>
      </c>
      <c r="C52" s="14">
        <v>1000</v>
      </c>
      <c r="D52"/>
      <c r="E52">
        <f t="shared" si="0"/>
        <v>0</v>
      </c>
      <c r="F52" s="39">
        <v>0</v>
      </c>
      <c r="H52" s="17">
        <v>1</v>
      </c>
      <c r="N52" s="8"/>
    </row>
    <row r="53" spans="1:17">
      <c r="A53" s="23" t="s">
        <v>16</v>
      </c>
      <c r="B53" s="12" t="s">
        <v>62</v>
      </c>
      <c r="C53" s="24">
        <v>800</v>
      </c>
      <c r="D53"/>
      <c r="E53">
        <f t="shared" si="0"/>
        <v>0</v>
      </c>
      <c r="F53" s="39">
        <v>0</v>
      </c>
      <c r="H53" s="17">
        <v>1</v>
      </c>
      <c r="N53" s="15"/>
    </row>
    <row r="54" spans="1:17">
      <c r="A54" s="23" t="s">
        <v>52</v>
      </c>
      <c r="B54" s="12" t="s">
        <v>62</v>
      </c>
      <c r="C54" s="14">
        <v>1000</v>
      </c>
      <c r="D54"/>
      <c r="E54">
        <f t="shared" si="0"/>
        <v>0</v>
      </c>
      <c r="F54" s="39">
        <v>0</v>
      </c>
      <c r="H54" s="17">
        <v>1</v>
      </c>
    </row>
    <row r="55" spans="1:17">
      <c r="A55" s="23" t="s">
        <v>17</v>
      </c>
      <c r="B55" s="12" t="s">
        <v>62</v>
      </c>
      <c r="C55" s="24">
        <v>800</v>
      </c>
      <c r="D55"/>
      <c r="E55">
        <f t="shared" si="0"/>
        <v>0</v>
      </c>
      <c r="F55" s="39">
        <v>0</v>
      </c>
      <c r="H55" s="17">
        <v>1</v>
      </c>
    </row>
    <row r="56" spans="1:17">
      <c r="A56" s="23" t="s">
        <v>18</v>
      </c>
      <c r="B56" s="12" t="s">
        <v>62</v>
      </c>
      <c r="C56" s="14">
        <v>1000</v>
      </c>
      <c r="D56"/>
      <c r="E56">
        <f t="shared" si="0"/>
        <v>1.9285714285714286</v>
      </c>
      <c r="F56" s="39">
        <v>13500</v>
      </c>
      <c r="H56" s="17">
        <v>1</v>
      </c>
      <c r="L56" s="10"/>
      <c r="P56" s="19"/>
    </row>
    <row r="57" spans="1:17">
      <c r="A57" s="23" t="s">
        <v>19</v>
      </c>
      <c r="B57" s="12" t="s">
        <v>62</v>
      </c>
      <c r="C57" s="24">
        <v>800</v>
      </c>
      <c r="D57"/>
      <c r="E57">
        <f t="shared" si="0"/>
        <v>0</v>
      </c>
      <c r="F57" s="39">
        <v>0</v>
      </c>
      <c r="H57" s="17">
        <v>1</v>
      </c>
    </row>
    <row r="58" spans="1:17">
      <c r="A58" s="23" t="s">
        <v>20</v>
      </c>
      <c r="B58" s="12" t="s">
        <v>62</v>
      </c>
      <c r="C58" s="14">
        <v>1000</v>
      </c>
      <c r="D58"/>
      <c r="E58">
        <f t="shared" si="0"/>
        <v>0.14285714285714285</v>
      </c>
      <c r="F58" s="39">
        <v>1000</v>
      </c>
      <c r="H58" s="17">
        <v>1</v>
      </c>
    </row>
    <row r="59" spans="1:17">
      <c r="A59" s="23"/>
      <c r="B59" s="12" t="s">
        <v>62</v>
      </c>
      <c r="C59" s="14"/>
      <c r="D59"/>
      <c r="F59" s="39"/>
      <c r="H59" s="17"/>
    </row>
    <row r="60" spans="1:17">
      <c r="A60" s="23"/>
      <c r="B60" s="12" t="s">
        <v>62</v>
      </c>
      <c r="C60" s="14"/>
      <c r="D60"/>
      <c r="F60" s="39"/>
      <c r="H60" s="17"/>
    </row>
    <row r="61" spans="1:17">
      <c r="A61" s="34"/>
      <c r="C61" s="14"/>
      <c r="D61"/>
      <c r="F61" s="39"/>
      <c r="H61" s="17"/>
    </row>
    <row r="62" spans="1:17">
      <c r="A62" s="23" t="s">
        <v>233</v>
      </c>
      <c r="B62" s="12" t="s">
        <v>59</v>
      </c>
      <c r="C62" s="14">
        <v>800</v>
      </c>
      <c r="D62"/>
      <c r="E62">
        <f t="shared" si="0"/>
        <v>0</v>
      </c>
      <c r="F62" s="39">
        <v>0</v>
      </c>
      <c r="H62" s="17">
        <v>1</v>
      </c>
    </row>
    <row r="63" spans="1:17">
      <c r="A63" s="23" t="s">
        <v>234</v>
      </c>
      <c r="B63" s="12" t="s">
        <v>59</v>
      </c>
      <c r="C63" s="14">
        <v>1000</v>
      </c>
      <c r="D63"/>
      <c r="E63">
        <f t="shared" si="0"/>
        <v>0</v>
      </c>
      <c r="F63" s="39">
        <v>0</v>
      </c>
      <c r="H63" s="17">
        <v>1</v>
      </c>
    </row>
    <row r="64" spans="1:17">
      <c r="A64" s="23" t="s">
        <v>12</v>
      </c>
      <c r="B64" s="12" t="s">
        <v>59</v>
      </c>
      <c r="C64" s="14">
        <v>800</v>
      </c>
      <c r="D64"/>
      <c r="E64">
        <f t="shared" si="0"/>
        <v>2.6785714285714284</v>
      </c>
      <c r="F64" s="39">
        <v>15000</v>
      </c>
      <c r="H64" s="17">
        <v>1</v>
      </c>
    </row>
    <row r="65" spans="1:15">
      <c r="A65" s="23" t="s">
        <v>13</v>
      </c>
      <c r="B65" s="12" t="s">
        <v>59</v>
      </c>
      <c r="C65" s="14">
        <v>1000</v>
      </c>
      <c r="D65"/>
      <c r="E65">
        <f t="shared" si="0"/>
        <v>2.1428571428571428</v>
      </c>
      <c r="F65" s="39">
        <v>15000</v>
      </c>
      <c r="H65" s="17">
        <v>1</v>
      </c>
    </row>
    <row r="66" spans="1:15">
      <c r="A66" s="23" t="s">
        <v>11</v>
      </c>
      <c r="B66" s="12" t="s">
        <v>59</v>
      </c>
      <c r="C66" s="14">
        <v>800</v>
      </c>
      <c r="D66"/>
      <c r="E66">
        <f t="shared" si="0"/>
        <v>0.5357142857142857</v>
      </c>
      <c r="F66" s="39">
        <v>3000</v>
      </c>
      <c r="H66" s="17">
        <v>1</v>
      </c>
    </row>
    <row r="67" spans="1:15">
      <c r="A67" s="23" t="s">
        <v>71</v>
      </c>
      <c r="B67" s="12" t="s">
        <v>59</v>
      </c>
      <c r="C67" s="14">
        <v>1000</v>
      </c>
      <c r="D67"/>
      <c r="E67">
        <f t="shared" si="0"/>
        <v>0.7142857142857143</v>
      </c>
      <c r="F67" s="39">
        <v>5000</v>
      </c>
      <c r="H67" s="17">
        <v>1</v>
      </c>
    </row>
    <row r="68" spans="1:15">
      <c r="A68" s="23" t="s">
        <v>56</v>
      </c>
      <c r="B68" s="12" t="s">
        <v>59</v>
      </c>
      <c r="C68" s="14">
        <v>850</v>
      </c>
      <c r="D68"/>
      <c r="E68">
        <f t="shared" si="0"/>
        <v>0.33613445378151263</v>
      </c>
      <c r="F68" s="39">
        <v>2000</v>
      </c>
      <c r="H68" s="17">
        <v>1</v>
      </c>
    </row>
    <row r="69" spans="1:15">
      <c r="A69" s="23" t="s">
        <v>5</v>
      </c>
      <c r="B69" s="12" t="s">
        <v>59</v>
      </c>
      <c r="C69" s="24">
        <v>550</v>
      </c>
      <c r="D69"/>
      <c r="E69">
        <f t="shared" si="0"/>
        <v>1.2987012987012989</v>
      </c>
      <c r="F69" s="39">
        <v>5000</v>
      </c>
      <c r="H69" s="17">
        <v>1</v>
      </c>
    </row>
    <row r="70" spans="1:15">
      <c r="A70" s="23" t="s">
        <v>10</v>
      </c>
      <c r="B70" s="12" t="s">
        <v>59</v>
      </c>
      <c r="C70" s="24">
        <v>1000</v>
      </c>
      <c r="D70"/>
      <c r="E70">
        <f t="shared" si="0"/>
        <v>1.4285714285714286</v>
      </c>
      <c r="F70" s="39">
        <v>10000</v>
      </c>
      <c r="H70" s="17">
        <v>1</v>
      </c>
      <c r="I70" t="s">
        <v>34</v>
      </c>
      <c r="L70" s="9"/>
    </row>
    <row r="71" spans="1:15">
      <c r="A71" s="23" t="s">
        <v>96</v>
      </c>
      <c r="B71" s="12" t="s">
        <v>59</v>
      </c>
      <c r="C71" s="33">
        <v>800</v>
      </c>
      <c r="D71"/>
      <c r="E71" s="29">
        <f t="shared" si="0"/>
        <v>0</v>
      </c>
      <c r="F71" s="39">
        <v>0</v>
      </c>
      <c r="H71" s="17">
        <v>2</v>
      </c>
      <c r="K71" s="10"/>
      <c r="L71" s="10"/>
      <c r="O71" s="18"/>
    </row>
    <row r="72" spans="1:15">
      <c r="A72" s="23" t="s">
        <v>97</v>
      </c>
      <c r="B72" s="12" t="s">
        <v>59</v>
      </c>
      <c r="C72" s="2">
        <v>800</v>
      </c>
      <c r="D72"/>
      <c r="E72">
        <f t="shared" si="0"/>
        <v>0</v>
      </c>
      <c r="F72" s="39">
        <v>0</v>
      </c>
      <c r="H72" s="17">
        <v>1</v>
      </c>
    </row>
    <row r="73" spans="1:15">
      <c r="A73" s="23" t="s">
        <v>180</v>
      </c>
      <c r="B73" s="12" t="s">
        <v>59</v>
      </c>
      <c r="C73" s="2">
        <v>800</v>
      </c>
      <c r="D73"/>
      <c r="E73">
        <f t="shared" si="0"/>
        <v>0</v>
      </c>
      <c r="F73" s="39">
        <v>0</v>
      </c>
      <c r="H73" s="17">
        <v>1</v>
      </c>
    </row>
    <row r="74" spans="1:15">
      <c r="A74" s="23" t="s">
        <v>55</v>
      </c>
      <c r="B74" s="12" t="s">
        <v>59</v>
      </c>
      <c r="C74" s="35">
        <v>800</v>
      </c>
      <c r="D74"/>
      <c r="E74">
        <f t="shared" si="0"/>
        <v>0</v>
      </c>
      <c r="F74" s="39">
        <v>0</v>
      </c>
      <c r="H74" s="17">
        <v>1</v>
      </c>
    </row>
    <row r="75" spans="1:15">
      <c r="A75" s="23" t="s">
        <v>181</v>
      </c>
      <c r="B75" s="12" t="s">
        <v>59</v>
      </c>
      <c r="C75" s="35">
        <v>800</v>
      </c>
      <c r="D75"/>
      <c r="E75">
        <f t="shared" si="0"/>
        <v>0</v>
      </c>
      <c r="F75" s="39">
        <v>0</v>
      </c>
      <c r="H75" s="17">
        <v>1</v>
      </c>
    </row>
    <row r="76" spans="1:15">
      <c r="A76" s="23" t="s">
        <v>7</v>
      </c>
      <c r="B76" s="12" t="s">
        <v>59</v>
      </c>
      <c r="C76" s="14">
        <v>3000</v>
      </c>
      <c r="D76"/>
      <c r="E76">
        <f t="shared" si="0"/>
        <v>3.8095238095238098</v>
      </c>
      <c r="F76" s="39">
        <v>80000</v>
      </c>
      <c r="H76" s="17">
        <v>1</v>
      </c>
    </row>
    <row r="77" spans="1:15">
      <c r="A77" s="23" t="s">
        <v>8</v>
      </c>
      <c r="B77" s="12" t="s">
        <v>59</v>
      </c>
      <c r="C77" s="14">
        <v>450</v>
      </c>
      <c r="D77"/>
      <c r="E77">
        <f t="shared" si="0"/>
        <v>6.3492063492063489</v>
      </c>
      <c r="F77" s="39">
        <v>20000</v>
      </c>
      <c r="H77" s="17">
        <v>2</v>
      </c>
    </row>
    <row r="78" spans="1:15">
      <c r="A78" s="23" t="s">
        <v>105</v>
      </c>
      <c r="B78" s="12" t="s">
        <v>59</v>
      </c>
      <c r="C78" s="24">
        <v>2500</v>
      </c>
      <c r="D78"/>
      <c r="E78">
        <f t="shared" si="0"/>
        <v>1.1428571428571428</v>
      </c>
      <c r="F78" s="39">
        <v>20000</v>
      </c>
      <c r="H78" s="17">
        <v>1</v>
      </c>
    </row>
    <row r="79" spans="1:15">
      <c r="A79" s="23" t="s">
        <v>9</v>
      </c>
      <c r="B79" s="12" t="s">
        <v>59</v>
      </c>
      <c r="C79" s="14">
        <v>250</v>
      </c>
      <c r="D79"/>
      <c r="E79">
        <f t="shared" si="0"/>
        <v>0.5714285714285714</v>
      </c>
      <c r="F79" s="39">
        <v>1000</v>
      </c>
      <c r="H79" s="17">
        <v>1</v>
      </c>
    </row>
    <row r="80" spans="1:15">
      <c r="A80" s="23" t="s">
        <v>94</v>
      </c>
      <c r="B80" s="12" t="s">
        <v>59</v>
      </c>
      <c r="C80" s="24">
        <v>500</v>
      </c>
      <c r="D80"/>
      <c r="E80">
        <f t="shared" si="0"/>
        <v>0</v>
      </c>
      <c r="F80" s="39">
        <v>0</v>
      </c>
      <c r="H80" s="17">
        <v>1</v>
      </c>
    </row>
    <row r="81" spans="1:10">
      <c r="A81" s="23" t="s">
        <v>103</v>
      </c>
      <c r="B81" s="12" t="s">
        <v>59</v>
      </c>
      <c r="C81" s="2">
        <v>200</v>
      </c>
      <c r="D81"/>
      <c r="E81">
        <f t="shared" si="0"/>
        <v>0.35714285714285715</v>
      </c>
      <c r="F81" s="39">
        <v>500</v>
      </c>
      <c r="H81" s="17">
        <v>1</v>
      </c>
      <c r="J81" s="2" t="s">
        <v>249</v>
      </c>
    </row>
    <row r="82" spans="1:10">
      <c r="A82" s="23" t="s">
        <v>107</v>
      </c>
      <c r="B82" s="12" t="s">
        <v>59</v>
      </c>
      <c r="C82" s="2">
        <v>800</v>
      </c>
      <c r="D82"/>
      <c r="E82">
        <f t="shared" si="0"/>
        <v>0</v>
      </c>
      <c r="F82" s="39">
        <v>0</v>
      </c>
      <c r="H82" s="17">
        <v>1</v>
      </c>
    </row>
    <row r="83" spans="1:10">
      <c r="A83" s="23" t="s">
        <v>141</v>
      </c>
      <c r="B83" s="12" t="s">
        <v>59</v>
      </c>
      <c r="C83" s="2">
        <v>800</v>
      </c>
      <c r="D83"/>
      <c r="E83">
        <f t="shared" si="0"/>
        <v>0</v>
      </c>
      <c r="F83" s="39">
        <v>0</v>
      </c>
      <c r="H83" s="17">
        <v>1</v>
      </c>
    </row>
    <row r="84" spans="1:10">
      <c r="A84" s="23" t="s">
        <v>142</v>
      </c>
      <c r="B84" s="12" t="s">
        <v>59</v>
      </c>
      <c r="C84" s="2">
        <v>800</v>
      </c>
      <c r="D84"/>
      <c r="E84">
        <f t="shared" si="0"/>
        <v>0</v>
      </c>
      <c r="F84" s="39">
        <v>0</v>
      </c>
      <c r="H84" s="17">
        <v>1</v>
      </c>
    </row>
    <row r="85" spans="1:10">
      <c r="A85" s="23" t="s">
        <v>143</v>
      </c>
      <c r="B85" s="12" t="s">
        <v>59</v>
      </c>
      <c r="C85" s="2">
        <v>800</v>
      </c>
      <c r="D85"/>
      <c r="E85">
        <f t="shared" si="0"/>
        <v>0</v>
      </c>
      <c r="F85" s="39">
        <v>0</v>
      </c>
      <c r="H85" s="17">
        <v>1</v>
      </c>
    </row>
    <row r="86" spans="1:10">
      <c r="A86" s="23" t="s">
        <v>106</v>
      </c>
      <c r="B86" s="12" t="s">
        <v>59</v>
      </c>
      <c r="C86" s="2">
        <v>800</v>
      </c>
      <c r="D86"/>
      <c r="E86">
        <f t="shared" si="0"/>
        <v>0</v>
      </c>
      <c r="F86" s="39">
        <v>0</v>
      </c>
      <c r="H86" s="17">
        <v>1</v>
      </c>
    </row>
    <row r="87" spans="1:10">
      <c r="A87" s="23" t="s">
        <v>156</v>
      </c>
      <c r="B87" s="12" t="s">
        <v>59</v>
      </c>
      <c r="C87" s="2">
        <v>800</v>
      </c>
      <c r="D87"/>
      <c r="E87">
        <f t="shared" si="0"/>
        <v>0</v>
      </c>
      <c r="F87" s="39">
        <v>0</v>
      </c>
      <c r="H87" s="17">
        <v>1</v>
      </c>
    </row>
    <row r="88" spans="1:10">
      <c r="A88" s="23" t="s">
        <v>157</v>
      </c>
      <c r="B88" s="12" t="s">
        <v>59</v>
      </c>
      <c r="C88" s="2">
        <v>800</v>
      </c>
      <c r="D88"/>
      <c r="E88">
        <f t="shared" si="0"/>
        <v>0.8928571428571429</v>
      </c>
      <c r="F88" s="39">
        <v>5000</v>
      </c>
      <c r="H88" s="17">
        <v>1</v>
      </c>
      <c r="I88" t="s">
        <v>34</v>
      </c>
    </row>
    <row r="89" spans="1:10">
      <c r="A89" s="23" t="s">
        <v>158</v>
      </c>
      <c r="B89" s="12" t="s">
        <v>59</v>
      </c>
      <c r="C89" s="2">
        <v>800</v>
      </c>
      <c r="D89"/>
      <c r="E89">
        <f t="shared" si="0"/>
        <v>0.5357142857142857</v>
      </c>
      <c r="F89" s="39">
        <v>3000</v>
      </c>
      <c r="H89" s="17">
        <v>1</v>
      </c>
    </row>
    <row r="90" spans="1:10">
      <c r="A90" s="23" t="s">
        <v>159</v>
      </c>
      <c r="B90" s="12" t="s">
        <v>59</v>
      </c>
      <c r="C90" s="2">
        <v>800</v>
      </c>
      <c r="D90"/>
      <c r="E90">
        <f t="shared" si="0"/>
        <v>0</v>
      </c>
      <c r="F90" s="39">
        <v>0</v>
      </c>
      <c r="H90" s="17">
        <v>1</v>
      </c>
    </row>
    <row r="91" spans="1:10">
      <c r="A91" s="23" t="s">
        <v>182</v>
      </c>
      <c r="B91" s="12" t="s">
        <v>59</v>
      </c>
      <c r="C91" s="2">
        <v>800</v>
      </c>
      <c r="D91"/>
      <c r="E91">
        <f t="shared" si="0"/>
        <v>0</v>
      </c>
      <c r="F91" s="39">
        <v>0</v>
      </c>
      <c r="H91" s="17">
        <v>1</v>
      </c>
    </row>
    <row r="92" spans="1:10">
      <c r="A92" s="23" t="s">
        <v>183</v>
      </c>
      <c r="B92" s="12" t="s">
        <v>59</v>
      </c>
      <c r="C92" s="2">
        <v>800</v>
      </c>
      <c r="D92"/>
      <c r="E92">
        <f t="shared" si="0"/>
        <v>0</v>
      </c>
      <c r="F92" s="39">
        <v>0</v>
      </c>
      <c r="H92" s="17">
        <v>1</v>
      </c>
    </row>
    <row r="93" spans="1:10">
      <c r="A93" s="23" t="s">
        <v>184</v>
      </c>
      <c r="B93" s="12" t="s">
        <v>59</v>
      </c>
      <c r="C93" s="2">
        <v>800</v>
      </c>
      <c r="D93"/>
      <c r="E93">
        <f t="shared" si="0"/>
        <v>0</v>
      </c>
      <c r="F93" s="39">
        <v>0</v>
      </c>
      <c r="H93" s="17">
        <v>1</v>
      </c>
    </row>
    <row r="94" spans="1:10">
      <c r="A94" s="23" t="s">
        <v>185</v>
      </c>
      <c r="B94" s="12" t="s">
        <v>59</v>
      </c>
      <c r="C94" s="2">
        <v>800</v>
      </c>
      <c r="D94"/>
      <c r="E94">
        <f t="shared" si="0"/>
        <v>0</v>
      </c>
      <c r="F94" s="39">
        <v>0</v>
      </c>
      <c r="H94" s="17">
        <v>1</v>
      </c>
    </row>
    <row r="95" spans="1:10">
      <c r="A95" s="23" t="s">
        <v>187</v>
      </c>
      <c r="B95" s="12" t="s">
        <v>59</v>
      </c>
      <c r="C95" s="2">
        <v>800</v>
      </c>
      <c r="D95"/>
      <c r="E95">
        <f t="shared" si="0"/>
        <v>0</v>
      </c>
      <c r="F95" s="39">
        <v>0</v>
      </c>
      <c r="H95" s="17">
        <v>1</v>
      </c>
    </row>
    <row r="96" spans="1:10">
      <c r="A96" s="23" t="s">
        <v>186</v>
      </c>
      <c r="B96" s="12" t="s">
        <v>59</v>
      </c>
      <c r="C96" s="2">
        <v>800</v>
      </c>
      <c r="D96"/>
      <c r="E96">
        <f t="shared" si="0"/>
        <v>0</v>
      </c>
      <c r="F96" s="39">
        <v>0</v>
      </c>
      <c r="H96" s="17">
        <v>1</v>
      </c>
    </row>
    <row r="97" spans="1:14">
      <c r="A97" s="23" t="s">
        <v>188</v>
      </c>
      <c r="B97" s="12" t="s">
        <v>59</v>
      </c>
      <c r="C97" s="2">
        <v>800</v>
      </c>
      <c r="D97"/>
      <c r="E97">
        <f t="shared" si="0"/>
        <v>0</v>
      </c>
      <c r="F97" s="39">
        <v>0</v>
      </c>
      <c r="H97" s="17">
        <v>1</v>
      </c>
    </row>
    <row r="98" spans="1:14">
      <c r="A98" s="23" t="s">
        <v>189</v>
      </c>
      <c r="B98" s="12" t="s">
        <v>59</v>
      </c>
      <c r="C98" s="2">
        <v>800</v>
      </c>
      <c r="D98"/>
      <c r="E98">
        <f t="shared" si="0"/>
        <v>0</v>
      </c>
      <c r="F98" s="39">
        <v>0</v>
      </c>
      <c r="H98" s="17">
        <v>1</v>
      </c>
    </row>
    <row r="99" spans="1:14">
      <c r="A99" s="23"/>
      <c r="C99" s="33"/>
      <c r="D99"/>
      <c r="F99" s="39"/>
      <c r="H99" s="17"/>
    </row>
    <row r="100" spans="1:14">
      <c r="A100" s="23"/>
      <c r="C100" s="33"/>
      <c r="D100"/>
      <c r="F100" s="39"/>
      <c r="H100" s="17"/>
    </row>
    <row r="101" spans="1:14">
      <c r="A101" s="23"/>
      <c r="C101" s="33"/>
      <c r="D101"/>
      <c r="F101" s="39"/>
      <c r="H101" s="17"/>
    </row>
    <row r="102" spans="1:14">
      <c r="A102" s="23"/>
      <c r="C102" s="33"/>
      <c r="D102"/>
      <c r="F102" s="39"/>
      <c r="H102" s="17"/>
    </row>
    <row r="103" spans="1:14">
      <c r="A103" s="34"/>
      <c r="C103" s="24"/>
      <c r="D103"/>
      <c r="F103" s="39"/>
      <c r="H103" s="17"/>
    </row>
    <row r="104" spans="1:14">
      <c r="A104" s="23" t="s">
        <v>109</v>
      </c>
      <c r="B104" s="12" t="s">
        <v>110</v>
      </c>
      <c r="C104" s="35">
        <v>600</v>
      </c>
      <c r="D104"/>
      <c r="E104">
        <f t="shared" si="0"/>
        <v>0</v>
      </c>
      <c r="F104" s="39">
        <v>0</v>
      </c>
      <c r="H104" s="17">
        <v>1</v>
      </c>
    </row>
    <row r="105" spans="1:14">
      <c r="A105" s="23" t="s">
        <v>21</v>
      </c>
      <c r="B105" s="12" t="s">
        <v>110</v>
      </c>
      <c r="C105" s="24">
        <v>600</v>
      </c>
      <c r="D105"/>
      <c r="E105">
        <f t="shared" si="0"/>
        <v>9.5238095238095237</v>
      </c>
      <c r="F105" s="39">
        <v>40000</v>
      </c>
      <c r="H105" s="17">
        <v>1</v>
      </c>
      <c r="K105" s="10"/>
    </row>
    <row r="106" spans="1:14">
      <c r="A106" s="23" t="s">
        <v>95</v>
      </c>
      <c r="B106" s="12" t="s">
        <v>110</v>
      </c>
      <c r="C106" s="24">
        <v>2500</v>
      </c>
      <c r="D106"/>
      <c r="E106">
        <f t="shared" si="0"/>
        <v>0.5714285714285714</v>
      </c>
      <c r="F106" s="39">
        <v>10000</v>
      </c>
      <c r="H106" s="17">
        <v>1</v>
      </c>
      <c r="K106" s="10"/>
    </row>
    <row r="107" spans="1:14">
      <c r="A107" s="23" t="s">
        <v>92</v>
      </c>
      <c r="B107" s="12" t="s">
        <v>110</v>
      </c>
      <c r="C107" s="24">
        <v>1200</v>
      </c>
      <c r="D107"/>
      <c r="E107">
        <f t="shared" si="0"/>
        <v>0</v>
      </c>
      <c r="F107" s="39">
        <v>0</v>
      </c>
      <c r="H107" s="17">
        <v>1</v>
      </c>
      <c r="J107" s="2">
        <v>120000</v>
      </c>
    </row>
    <row r="108" spans="1:14">
      <c r="A108" s="23" t="s">
        <v>130</v>
      </c>
      <c r="B108" s="12" t="s">
        <v>110</v>
      </c>
      <c r="C108" s="24">
        <v>1900</v>
      </c>
      <c r="D108"/>
      <c r="E108">
        <f t="shared" si="0"/>
        <v>0</v>
      </c>
      <c r="F108" s="39">
        <v>0</v>
      </c>
      <c r="H108" s="17">
        <v>1</v>
      </c>
    </row>
    <row r="109" spans="1:14">
      <c r="A109" s="23"/>
      <c r="C109" s="24"/>
      <c r="D109"/>
      <c r="F109" s="39"/>
      <c r="H109" s="17"/>
    </row>
    <row r="110" spans="1:14">
      <c r="A110" s="34"/>
      <c r="C110" s="24"/>
      <c r="D110"/>
      <c r="F110" s="39"/>
      <c r="H110" s="17"/>
    </row>
    <row r="111" spans="1:14">
      <c r="A111" s="23" t="s">
        <v>135</v>
      </c>
      <c r="B111" s="12" t="s">
        <v>63</v>
      </c>
      <c r="C111" s="33">
        <v>800</v>
      </c>
      <c r="D111"/>
      <c r="E111">
        <f t="shared" si="0"/>
        <v>0</v>
      </c>
      <c r="F111" s="39">
        <v>0</v>
      </c>
      <c r="H111" s="17">
        <v>1</v>
      </c>
      <c r="L111" s="10"/>
    </row>
    <row r="112" spans="1:14">
      <c r="A112" s="23" t="s">
        <v>136</v>
      </c>
      <c r="B112" s="12" t="s">
        <v>63</v>
      </c>
      <c r="C112" s="33">
        <v>800</v>
      </c>
      <c r="D112"/>
      <c r="E112">
        <f t="shared" si="0"/>
        <v>0</v>
      </c>
      <c r="F112" s="39">
        <v>0</v>
      </c>
      <c r="H112" s="17">
        <v>1</v>
      </c>
      <c r="K112" s="10"/>
      <c r="N112" s="15"/>
    </row>
    <row r="113" spans="1:14">
      <c r="A113" s="23" t="s">
        <v>139</v>
      </c>
      <c r="B113" s="12" t="s">
        <v>63</v>
      </c>
      <c r="C113" s="24">
        <v>3500</v>
      </c>
      <c r="D113"/>
      <c r="E113">
        <f t="shared" si="0"/>
        <v>0</v>
      </c>
      <c r="F113" s="39">
        <v>0</v>
      </c>
      <c r="H113" s="17">
        <v>1</v>
      </c>
      <c r="K113" s="10"/>
      <c r="L113" s="10"/>
      <c r="N113" s="15"/>
    </row>
    <row r="114" spans="1:14">
      <c r="A114" s="23" t="s">
        <v>140</v>
      </c>
      <c r="B114" s="12" t="s">
        <v>63</v>
      </c>
      <c r="C114" s="33">
        <v>800</v>
      </c>
      <c r="D114"/>
      <c r="E114">
        <f>(F114/C114)/7</f>
        <v>0</v>
      </c>
      <c r="F114" s="39">
        <v>0</v>
      </c>
      <c r="H114" s="17">
        <v>1</v>
      </c>
      <c r="N114" s="9"/>
    </row>
    <row r="115" spans="1:14">
      <c r="A115" s="23" t="s">
        <v>137</v>
      </c>
      <c r="B115" s="12" t="s">
        <v>63</v>
      </c>
      <c r="C115" s="33">
        <v>800</v>
      </c>
      <c r="D115"/>
      <c r="E115">
        <f t="shared" si="0"/>
        <v>0</v>
      </c>
      <c r="F115" s="39">
        <v>0</v>
      </c>
      <c r="H115" s="17">
        <v>1</v>
      </c>
    </row>
    <row r="116" spans="1:14">
      <c r="A116" s="23" t="s">
        <v>153</v>
      </c>
      <c r="B116" s="12" t="s">
        <v>63</v>
      </c>
      <c r="C116" s="2">
        <v>2500</v>
      </c>
      <c r="D116"/>
      <c r="E116">
        <f t="shared" si="0"/>
        <v>5.7142857142857144</v>
      </c>
      <c r="F116" s="39">
        <v>100000</v>
      </c>
      <c r="H116" s="17">
        <v>1</v>
      </c>
    </row>
    <row r="117" spans="1:14">
      <c r="A117" s="23" t="s">
        <v>152</v>
      </c>
      <c r="B117" s="12" t="s">
        <v>63</v>
      </c>
      <c r="C117" s="2">
        <v>2500</v>
      </c>
      <c r="D117"/>
      <c r="E117">
        <f t="shared" si="0"/>
        <v>17.142857142857142</v>
      </c>
      <c r="F117" s="39">
        <v>300000</v>
      </c>
      <c r="H117" s="17">
        <v>1</v>
      </c>
    </row>
    <row r="118" spans="1:14">
      <c r="A118" s="23" t="s">
        <v>138</v>
      </c>
      <c r="B118" s="12" t="s">
        <v>63</v>
      </c>
      <c r="C118" s="33">
        <v>800</v>
      </c>
      <c r="D118"/>
      <c r="E118">
        <f t="shared" si="0"/>
        <v>0</v>
      </c>
      <c r="F118" s="39">
        <v>0</v>
      </c>
      <c r="H118" s="17">
        <v>1</v>
      </c>
      <c r="L118" s="10"/>
    </row>
    <row r="119" spans="1:14">
      <c r="A119" s="34"/>
      <c r="C119" s="33"/>
      <c r="D119"/>
      <c r="F119" s="39"/>
      <c r="H119" s="17"/>
      <c r="L119" s="10"/>
    </row>
    <row r="120" spans="1:14">
      <c r="A120" s="23" t="s">
        <v>73</v>
      </c>
      <c r="B120" s="12" t="s">
        <v>67</v>
      </c>
      <c r="C120" s="24">
        <v>200</v>
      </c>
      <c r="D120"/>
      <c r="E120" s="29">
        <f t="shared" si="0"/>
        <v>0</v>
      </c>
      <c r="F120" s="39">
        <v>0</v>
      </c>
      <c r="H120" s="17">
        <v>1</v>
      </c>
      <c r="L120" s="10"/>
    </row>
    <row r="121" spans="1:14">
      <c r="A121" s="23" t="s">
        <v>27</v>
      </c>
      <c r="B121" s="12" t="s">
        <v>67</v>
      </c>
      <c r="C121" s="24">
        <v>660</v>
      </c>
      <c r="D121"/>
      <c r="E121" s="29">
        <f t="shared" si="0"/>
        <v>0</v>
      </c>
      <c r="F121" s="39">
        <v>0</v>
      </c>
      <c r="H121" s="17">
        <v>1</v>
      </c>
      <c r="L121" s="10"/>
    </row>
    <row r="122" spans="1:14">
      <c r="A122" s="23" t="s">
        <v>154</v>
      </c>
      <c r="B122" s="12" t="s">
        <v>67</v>
      </c>
      <c r="C122" s="33">
        <v>800</v>
      </c>
      <c r="D122"/>
      <c r="E122" s="29">
        <f t="shared" si="0"/>
        <v>0</v>
      </c>
      <c r="F122" s="39">
        <v>0</v>
      </c>
      <c r="H122" s="17">
        <v>1</v>
      </c>
      <c r="L122" s="10"/>
    </row>
    <row r="123" spans="1:14">
      <c r="A123" s="23" t="s">
        <v>155</v>
      </c>
      <c r="B123" s="12" t="s">
        <v>67</v>
      </c>
      <c r="C123" s="35">
        <v>800</v>
      </c>
      <c r="D123"/>
      <c r="E123">
        <f>(F123/C123)/7/2</f>
        <v>0</v>
      </c>
      <c r="F123" s="39">
        <v>0</v>
      </c>
      <c r="H123" s="17">
        <v>1</v>
      </c>
      <c r="K123" s="10"/>
      <c r="L123" s="10"/>
    </row>
    <row r="124" spans="1:14">
      <c r="A124" s="23"/>
      <c r="C124" s="35"/>
      <c r="D124"/>
      <c r="F124" s="39"/>
      <c r="H124" s="17"/>
      <c r="K124" s="10"/>
      <c r="L124" s="10"/>
    </row>
    <row r="125" spans="1:14">
      <c r="A125" s="38"/>
      <c r="D125"/>
      <c r="E125" s="29"/>
      <c r="F125" s="39"/>
      <c r="H125" s="17"/>
    </row>
    <row r="126" spans="1:14">
      <c r="A126" s="23" t="s">
        <v>24</v>
      </c>
      <c r="B126" s="12" t="s">
        <v>148</v>
      </c>
      <c r="C126" s="33">
        <v>800</v>
      </c>
      <c r="D126"/>
      <c r="E126" s="29">
        <f t="shared" si="0"/>
        <v>0</v>
      </c>
      <c r="F126" s="39">
        <v>0</v>
      </c>
      <c r="H126" s="17">
        <v>1</v>
      </c>
      <c r="L126" s="10"/>
    </row>
    <row r="127" spans="1:14">
      <c r="A127" s="34"/>
      <c r="D127"/>
      <c r="F127" s="39"/>
      <c r="H127" s="17"/>
    </row>
    <row r="128" spans="1:14">
      <c r="A128" s="23" t="s">
        <v>165</v>
      </c>
      <c r="B128" s="12" t="s">
        <v>66</v>
      </c>
      <c r="C128" s="35">
        <v>800</v>
      </c>
      <c r="D128"/>
      <c r="E128">
        <f t="shared" si="0"/>
        <v>0</v>
      </c>
      <c r="F128" s="39">
        <v>0</v>
      </c>
      <c r="H128" s="17">
        <v>1</v>
      </c>
      <c r="K128" s="10"/>
      <c r="L128" s="10"/>
    </row>
    <row r="129" spans="1:12">
      <c r="A129" s="23" t="s">
        <v>164</v>
      </c>
      <c r="B129" s="12" t="s">
        <v>66</v>
      </c>
      <c r="C129" s="35">
        <v>800</v>
      </c>
      <c r="D129"/>
      <c r="E129">
        <f t="shared" si="0"/>
        <v>0</v>
      </c>
      <c r="F129" s="39">
        <v>0</v>
      </c>
      <c r="H129" s="17">
        <v>1</v>
      </c>
      <c r="K129" s="10"/>
      <c r="L129" s="10"/>
    </row>
    <row r="130" spans="1:12">
      <c r="A130" s="23" t="s">
        <v>166</v>
      </c>
      <c r="B130" s="12" t="s">
        <v>66</v>
      </c>
      <c r="C130" s="35">
        <v>800</v>
      </c>
      <c r="D130"/>
      <c r="E130">
        <f t="shared" si="0"/>
        <v>0</v>
      </c>
      <c r="F130" s="39">
        <v>0</v>
      </c>
      <c r="H130" s="17">
        <v>1</v>
      </c>
      <c r="K130" s="10"/>
      <c r="L130" s="10"/>
    </row>
    <row r="131" spans="1:12">
      <c r="A131" s="23" t="s">
        <v>50</v>
      </c>
      <c r="B131" s="12" t="s">
        <v>66</v>
      </c>
      <c r="C131" s="35">
        <v>800</v>
      </c>
      <c r="D131"/>
      <c r="E131">
        <f t="shared" si="0"/>
        <v>0</v>
      </c>
      <c r="F131" s="39">
        <v>0</v>
      </c>
      <c r="H131" s="17">
        <v>0.5</v>
      </c>
      <c r="K131" s="10"/>
      <c r="L131" s="10"/>
    </row>
    <row r="132" spans="1:12">
      <c r="A132" s="23" t="s">
        <v>45</v>
      </c>
      <c r="B132" s="12" t="s">
        <v>66</v>
      </c>
      <c r="C132" s="35">
        <v>800</v>
      </c>
      <c r="D132"/>
      <c r="E132">
        <f t="shared" si="0"/>
        <v>0</v>
      </c>
      <c r="F132" s="39">
        <v>0</v>
      </c>
      <c r="H132" s="17">
        <v>1</v>
      </c>
      <c r="K132" s="10"/>
      <c r="L132" s="10"/>
    </row>
    <row r="133" spans="1:12">
      <c r="A133" s="23" t="s">
        <v>167</v>
      </c>
      <c r="B133" s="12" t="s">
        <v>66</v>
      </c>
      <c r="C133" s="35">
        <v>800</v>
      </c>
      <c r="D133"/>
      <c r="E133">
        <f t="shared" si="0"/>
        <v>0.8928571428571429</v>
      </c>
      <c r="F133" s="39">
        <v>5000</v>
      </c>
      <c r="H133" s="17">
        <v>1</v>
      </c>
      <c r="K133" s="10"/>
      <c r="L133" s="10"/>
    </row>
    <row r="134" spans="1:12">
      <c r="A134" s="23" t="s">
        <v>168</v>
      </c>
      <c r="B134" s="12" t="s">
        <v>66</v>
      </c>
      <c r="C134" s="35">
        <v>800</v>
      </c>
      <c r="D134"/>
      <c r="E134">
        <f t="shared" si="0"/>
        <v>0</v>
      </c>
      <c r="F134" s="39">
        <v>0</v>
      </c>
      <c r="H134" s="17">
        <v>1</v>
      </c>
      <c r="K134" s="10"/>
      <c r="L134" s="10"/>
    </row>
    <row r="135" spans="1:12">
      <c r="A135" s="23" t="s">
        <v>170</v>
      </c>
      <c r="B135" s="12" t="s">
        <v>66</v>
      </c>
      <c r="C135" s="35">
        <v>800</v>
      </c>
      <c r="D135"/>
      <c r="E135">
        <f t="shared" si="0"/>
        <v>0</v>
      </c>
      <c r="F135" s="39">
        <v>0</v>
      </c>
      <c r="H135" s="17">
        <v>1</v>
      </c>
      <c r="K135" s="10"/>
      <c r="L135" s="10"/>
    </row>
    <row r="136" spans="1:12">
      <c r="A136" s="23" t="s">
        <v>169</v>
      </c>
      <c r="B136" s="12" t="s">
        <v>66</v>
      </c>
      <c r="C136" s="35">
        <v>800</v>
      </c>
      <c r="D136"/>
      <c r="E136">
        <f t="shared" si="0"/>
        <v>0</v>
      </c>
      <c r="F136" s="39">
        <v>0</v>
      </c>
      <c r="H136" s="17">
        <v>1</v>
      </c>
      <c r="K136" s="10"/>
      <c r="L136" s="10"/>
    </row>
    <row r="137" spans="1:12">
      <c r="A137" s="23" t="s">
        <v>171</v>
      </c>
      <c r="B137" s="12" t="s">
        <v>66</v>
      </c>
      <c r="C137" s="35">
        <v>800</v>
      </c>
      <c r="D137"/>
      <c r="E137">
        <f t="shared" si="0"/>
        <v>0</v>
      </c>
      <c r="F137" s="39">
        <v>0</v>
      </c>
      <c r="H137" s="17">
        <v>1</v>
      </c>
      <c r="K137" s="10"/>
      <c r="L137" s="10"/>
    </row>
    <row r="138" spans="1:12">
      <c r="A138" s="23" t="s">
        <v>129</v>
      </c>
      <c r="B138" s="12" t="s">
        <v>66</v>
      </c>
      <c r="C138" s="35">
        <v>800</v>
      </c>
      <c r="D138"/>
      <c r="E138">
        <f t="shared" si="0"/>
        <v>1.0714285714285714</v>
      </c>
      <c r="F138" s="39">
        <v>6000</v>
      </c>
      <c r="H138" s="17">
        <v>1</v>
      </c>
    </row>
    <row r="139" spans="1:12">
      <c r="A139" s="23"/>
      <c r="C139" s="35"/>
      <c r="D139"/>
      <c r="F139" s="39"/>
      <c r="H139" s="17"/>
    </row>
    <row r="140" spans="1:12">
      <c r="A140" s="34"/>
      <c r="D140"/>
      <c r="F140" s="39"/>
      <c r="H140" s="17"/>
    </row>
    <row r="141" spans="1:12">
      <c r="A141" s="23" t="s">
        <v>101</v>
      </c>
      <c r="B141" s="12" t="s">
        <v>65</v>
      </c>
      <c r="C141" s="2">
        <v>800</v>
      </c>
      <c r="D141"/>
      <c r="E141">
        <f t="shared" si="0"/>
        <v>0</v>
      </c>
      <c r="F141" s="39">
        <v>0</v>
      </c>
      <c r="H141" s="17">
        <v>1</v>
      </c>
    </row>
    <row r="142" spans="1:12">
      <c r="A142" s="23" t="s">
        <v>49</v>
      </c>
      <c r="B142" s="12" t="s">
        <v>65</v>
      </c>
      <c r="C142" s="24">
        <v>4000</v>
      </c>
      <c r="D142"/>
      <c r="E142">
        <f t="shared" si="0"/>
        <v>0</v>
      </c>
      <c r="F142" s="39">
        <v>0</v>
      </c>
      <c r="H142" s="17">
        <v>1</v>
      </c>
      <c r="K142" s="10"/>
      <c r="L142" s="10"/>
    </row>
    <row r="143" spans="1:12">
      <c r="A143" s="23" t="s">
        <v>74</v>
      </c>
      <c r="B143" s="12" t="s">
        <v>65</v>
      </c>
      <c r="C143" s="24">
        <v>1000</v>
      </c>
      <c r="D143"/>
      <c r="E143">
        <f t="shared" si="0"/>
        <v>0</v>
      </c>
      <c r="F143" s="39">
        <v>0</v>
      </c>
      <c r="H143" s="17">
        <v>1</v>
      </c>
    </row>
    <row r="144" spans="1:12">
      <c r="A144" s="23" t="s">
        <v>75</v>
      </c>
      <c r="B144" s="12" t="s">
        <v>65</v>
      </c>
      <c r="C144" s="24">
        <v>500</v>
      </c>
      <c r="D144"/>
      <c r="E144">
        <f t="shared" si="0"/>
        <v>0</v>
      </c>
      <c r="F144" s="39">
        <v>0</v>
      </c>
      <c r="H144" s="17">
        <v>1</v>
      </c>
      <c r="L144" s="16"/>
    </row>
    <row r="145" spans="1:8">
      <c r="A145" s="23" t="s">
        <v>76</v>
      </c>
      <c r="B145" s="12" t="s">
        <v>65</v>
      </c>
      <c r="C145" s="24">
        <v>600</v>
      </c>
      <c r="D145"/>
      <c r="E145">
        <f t="shared" si="0"/>
        <v>0</v>
      </c>
      <c r="F145" s="39">
        <v>0</v>
      </c>
      <c r="H145" s="17">
        <v>1</v>
      </c>
    </row>
    <row r="146" spans="1:8">
      <c r="A146" s="23" t="s">
        <v>77</v>
      </c>
      <c r="B146" s="12" t="s">
        <v>65</v>
      </c>
      <c r="C146" s="24">
        <v>600</v>
      </c>
      <c r="D146"/>
      <c r="E146">
        <f t="shared" si="0"/>
        <v>0</v>
      </c>
      <c r="F146" s="39">
        <v>0</v>
      </c>
      <c r="H146" s="17">
        <v>1</v>
      </c>
    </row>
    <row r="147" spans="1:8">
      <c r="A147" s="23" t="s">
        <v>104</v>
      </c>
      <c r="B147" s="12" t="s">
        <v>65</v>
      </c>
      <c r="C147" s="24">
        <v>600</v>
      </c>
      <c r="D147"/>
      <c r="E147">
        <f t="shared" si="0"/>
        <v>0</v>
      </c>
      <c r="F147" s="39">
        <v>0</v>
      </c>
      <c r="H147" s="17">
        <v>1</v>
      </c>
    </row>
    <row r="148" spans="1:8">
      <c r="A148" s="23" t="s">
        <v>83</v>
      </c>
      <c r="B148" s="12" t="s">
        <v>65</v>
      </c>
      <c r="C148" s="35">
        <v>800</v>
      </c>
      <c r="D148"/>
      <c r="E148">
        <f t="shared" si="0"/>
        <v>0.8928571428571429</v>
      </c>
      <c r="F148" s="39">
        <v>5000</v>
      </c>
      <c r="H148" s="17">
        <v>2</v>
      </c>
    </row>
    <row r="149" spans="1:8">
      <c r="A149" s="23" t="s">
        <v>84</v>
      </c>
      <c r="B149" s="12" t="s">
        <v>65</v>
      </c>
      <c r="C149" s="24">
        <v>450</v>
      </c>
      <c r="D149"/>
      <c r="E149">
        <f t="shared" si="0"/>
        <v>0.634920634920635</v>
      </c>
      <c r="F149" s="39">
        <v>2000</v>
      </c>
      <c r="H149" s="17">
        <v>1</v>
      </c>
    </row>
    <row r="150" spans="1:8">
      <c r="A150" s="23" t="s">
        <v>85</v>
      </c>
      <c r="B150" s="12" t="s">
        <v>65</v>
      </c>
      <c r="C150" s="24">
        <v>150</v>
      </c>
      <c r="D150"/>
      <c r="E150">
        <f t="shared" si="0"/>
        <v>7.1428571428571432</v>
      </c>
      <c r="F150" s="39">
        <v>7500</v>
      </c>
      <c r="H150" s="17">
        <v>2</v>
      </c>
    </row>
    <row r="151" spans="1:8">
      <c r="A151" s="23" t="s">
        <v>86</v>
      </c>
      <c r="B151" s="12" t="s">
        <v>65</v>
      </c>
      <c r="C151" s="24">
        <v>180</v>
      </c>
      <c r="D151"/>
      <c r="E151">
        <f t="shared" si="0"/>
        <v>12.301587301587302</v>
      </c>
      <c r="F151" s="39">
        <v>15500</v>
      </c>
      <c r="H151" s="17">
        <v>2</v>
      </c>
    </row>
    <row r="152" spans="1:8">
      <c r="A152" s="23" t="s">
        <v>69</v>
      </c>
      <c r="B152" s="12" t="s">
        <v>65</v>
      </c>
      <c r="C152" s="24">
        <v>100</v>
      </c>
      <c r="D152"/>
      <c r="E152">
        <f t="shared" si="0"/>
        <v>9.2857142857142865</v>
      </c>
      <c r="F152" s="39">
        <v>6500</v>
      </c>
      <c r="H152" s="17">
        <v>2</v>
      </c>
    </row>
    <row r="153" spans="1:8">
      <c r="A153" s="23" t="s">
        <v>87</v>
      </c>
      <c r="B153" s="12" t="s">
        <v>65</v>
      </c>
      <c r="C153" s="24">
        <v>165</v>
      </c>
      <c r="D153"/>
      <c r="E153">
        <f t="shared" si="0"/>
        <v>7.5324675324675328</v>
      </c>
      <c r="F153" s="39">
        <v>8700</v>
      </c>
      <c r="H153" s="17">
        <v>2</v>
      </c>
    </row>
    <row r="154" spans="1:8">
      <c r="A154" s="23" t="s">
        <v>79</v>
      </c>
      <c r="B154" s="12" t="s">
        <v>65</v>
      </c>
      <c r="C154" s="2">
        <v>2000</v>
      </c>
      <c r="D154"/>
      <c r="E154">
        <f t="shared" si="0"/>
        <v>0</v>
      </c>
      <c r="F154" s="39">
        <v>0</v>
      </c>
      <c r="H154" s="17">
        <v>1</v>
      </c>
    </row>
    <row r="155" spans="1:8">
      <c r="A155" s="23" t="s">
        <v>151</v>
      </c>
      <c r="B155" s="12" t="s">
        <v>65</v>
      </c>
      <c r="C155" s="2">
        <v>800</v>
      </c>
      <c r="D155"/>
      <c r="E155">
        <f t="shared" si="0"/>
        <v>0.48214285714285715</v>
      </c>
      <c r="F155" s="39">
        <v>2700</v>
      </c>
      <c r="H155" s="17">
        <v>1</v>
      </c>
    </row>
    <row r="156" spans="1:8">
      <c r="A156" s="23" t="s">
        <v>247</v>
      </c>
      <c r="B156" s="12" t="s">
        <v>65</v>
      </c>
      <c r="C156" s="2">
        <v>800</v>
      </c>
      <c r="D156"/>
      <c r="E156">
        <f t="shared" si="0"/>
        <v>0.30357142857142855</v>
      </c>
      <c r="F156" s="39">
        <v>1700</v>
      </c>
      <c r="H156" s="17">
        <v>1</v>
      </c>
    </row>
    <row r="157" spans="1:8">
      <c r="A157" s="23" t="s">
        <v>162</v>
      </c>
      <c r="B157" s="12" t="s">
        <v>65</v>
      </c>
      <c r="C157" s="2">
        <v>800</v>
      </c>
      <c r="D157"/>
      <c r="E157">
        <f t="shared" si="0"/>
        <v>0</v>
      </c>
      <c r="F157" s="39">
        <v>0</v>
      </c>
      <c r="H157" s="17">
        <v>1</v>
      </c>
    </row>
    <row r="158" spans="1:8">
      <c r="A158" s="23" t="s">
        <v>163</v>
      </c>
      <c r="B158" s="12" t="s">
        <v>65</v>
      </c>
      <c r="C158" s="2">
        <v>800</v>
      </c>
      <c r="D158"/>
      <c r="E158">
        <f t="shared" si="0"/>
        <v>0</v>
      </c>
      <c r="F158" s="39">
        <v>0</v>
      </c>
      <c r="H158" s="17">
        <v>1</v>
      </c>
    </row>
    <row r="159" spans="1:8">
      <c r="A159" s="23" t="s">
        <v>244</v>
      </c>
      <c r="B159" s="12" t="s">
        <v>65</v>
      </c>
      <c r="C159" s="2">
        <v>2000</v>
      </c>
      <c r="D159"/>
      <c r="E159">
        <f t="shared" si="0"/>
        <v>7.5</v>
      </c>
      <c r="F159" s="39">
        <v>105000</v>
      </c>
      <c r="H159" s="17">
        <v>1</v>
      </c>
    </row>
    <row r="160" spans="1:8">
      <c r="A160" s="23" t="s">
        <v>245</v>
      </c>
      <c r="B160" s="12" t="s">
        <v>65</v>
      </c>
      <c r="C160" s="2">
        <v>800</v>
      </c>
      <c r="D160"/>
      <c r="E160">
        <f t="shared" si="0"/>
        <v>0</v>
      </c>
      <c r="F160" s="39">
        <v>0</v>
      </c>
      <c r="H160" s="17">
        <v>1</v>
      </c>
    </row>
    <row r="161" spans="1:8">
      <c r="A161" s="23"/>
      <c r="B161" s="12" t="s">
        <v>65</v>
      </c>
      <c r="D161"/>
      <c r="F161" s="39"/>
      <c r="H161" s="17"/>
    </row>
    <row r="162" spans="1:8">
      <c r="A162" s="23"/>
      <c r="B162" s="12" t="s">
        <v>65</v>
      </c>
      <c r="D162"/>
      <c r="F162" s="39"/>
      <c r="H162" s="17"/>
    </row>
    <row r="163" spans="1:8">
      <c r="A163" s="34"/>
      <c r="C163" s="35"/>
      <c r="D163"/>
      <c r="F163" s="39"/>
      <c r="H163" s="17"/>
    </row>
    <row r="164" spans="1:8">
      <c r="A164" s="23" t="s">
        <v>102</v>
      </c>
      <c r="B164" s="12" t="s">
        <v>128</v>
      </c>
      <c r="C164" s="2">
        <v>800</v>
      </c>
      <c r="D164"/>
      <c r="E164">
        <f t="shared" si="0"/>
        <v>0</v>
      </c>
      <c r="F164" s="39">
        <v>0</v>
      </c>
      <c r="H164" s="17">
        <v>4</v>
      </c>
    </row>
    <row r="165" spans="1:8">
      <c r="A165" s="23" t="s">
        <v>93</v>
      </c>
      <c r="B165" s="12" t="s">
        <v>128</v>
      </c>
      <c r="C165" s="24">
        <v>320</v>
      </c>
      <c r="D165"/>
      <c r="E165">
        <f t="shared" si="0"/>
        <v>0</v>
      </c>
      <c r="F165" s="39">
        <v>0</v>
      </c>
      <c r="H165" s="17">
        <v>1</v>
      </c>
    </row>
    <row r="166" spans="1:8">
      <c r="A166" s="34"/>
      <c r="C166" s="24"/>
      <c r="D166"/>
      <c r="F166" s="39"/>
      <c r="H166" s="17"/>
    </row>
    <row r="167" spans="1:8">
      <c r="A167" s="23" t="s">
        <v>23</v>
      </c>
      <c r="B167" s="12" t="s">
        <v>78</v>
      </c>
      <c r="C167" s="24">
        <v>9500</v>
      </c>
      <c r="D167"/>
      <c r="E167">
        <f t="shared" ref="E167:E204" si="1">(F167/C167)/7</f>
        <v>9.022556390977444</v>
      </c>
      <c r="F167" s="39">
        <v>600000</v>
      </c>
      <c r="H167" s="17">
        <v>1</v>
      </c>
    </row>
    <row r="168" spans="1:8">
      <c r="A168" s="34"/>
      <c r="C168" s="35"/>
      <c r="D168"/>
      <c r="F168" s="39"/>
      <c r="H168" s="17"/>
    </row>
    <row r="169" spans="1:8">
      <c r="A169" s="23" t="s">
        <v>145</v>
      </c>
      <c r="B169" s="12" t="s">
        <v>144</v>
      </c>
      <c r="C169" s="2">
        <v>800</v>
      </c>
      <c r="D169"/>
      <c r="E169">
        <f t="shared" si="1"/>
        <v>0</v>
      </c>
      <c r="F169" s="39">
        <v>0</v>
      </c>
      <c r="H169" s="17">
        <v>1</v>
      </c>
    </row>
    <row r="170" spans="1:8">
      <c r="A170" s="23" t="s">
        <v>146</v>
      </c>
      <c r="B170" s="12" t="s">
        <v>144</v>
      </c>
      <c r="C170" s="35">
        <v>800</v>
      </c>
      <c r="D170"/>
      <c r="E170">
        <f t="shared" si="1"/>
        <v>0</v>
      </c>
      <c r="F170" s="39">
        <v>0</v>
      </c>
      <c r="H170" s="17">
        <v>1</v>
      </c>
    </row>
    <row r="171" spans="1:8">
      <c r="A171" s="23" t="s">
        <v>147</v>
      </c>
      <c r="B171" s="12" t="s">
        <v>144</v>
      </c>
      <c r="C171" s="2">
        <v>800</v>
      </c>
      <c r="D171"/>
      <c r="E171">
        <f t="shared" si="1"/>
        <v>0</v>
      </c>
      <c r="F171" s="39">
        <v>0</v>
      </c>
      <c r="H171" s="17">
        <v>1</v>
      </c>
    </row>
    <row r="172" spans="1:8">
      <c r="A172" s="23"/>
      <c r="D172"/>
      <c r="F172" s="39"/>
      <c r="H172" s="17"/>
    </row>
    <row r="173" spans="1:8">
      <c r="A173" s="34"/>
      <c r="C173" s="2">
        <v>800</v>
      </c>
      <c r="D173"/>
      <c r="E173">
        <f t="shared" si="1"/>
        <v>0</v>
      </c>
      <c r="F173" s="39">
        <v>0</v>
      </c>
      <c r="H173" s="17">
        <v>1</v>
      </c>
    </row>
    <row r="174" spans="1:8">
      <c r="A174" s="23" t="s">
        <v>174</v>
      </c>
      <c r="B174" s="12" t="s">
        <v>172</v>
      </c>
      <c r="C174" s="2">
        <v>800</v>
      </c>
      <c r="D174"/>
      <c r="E174">
        <f t="shared" si="1"/>
        <v>0</v>
      </c>
      <c r="F174" s="39">
        <v>0</v>
      </c>
      <c r="H174" s="17">
        <v>1</v>
      </c>
    </row>
    <row r="175" spans="1:8">
      <c r="A175" s="23" t="s">
        <v>173</v>
      </c>
      <c r="B175" s="12" t="s">
        <v>172</v>
      </c>
      <c r="C175" s="2">
        <v>800</v>
      </c>
      <c r="D175"/>
      <c r="E175">
        <f t="shared" si="1"/>
        <v>0</v>
      </c>
      <c r="F175" s="39">
        <v>0</v>
      </c>
      <c r="H175" s="17">
        <v>1</v>
      </c>
    </row>
    <row r="176" spans="1:8">
      <c r="A176" s="34"/>
      <c r="D176"/>
      <c r="F176" s="39"/>
      <c r="H176" s="17"/>
    </row>
    <row r="177" spans="1:8">
      <c r="A177" s="23" t="s">
        <v>175</v>
      </c>
      <c r="B177" s="12" t="s">
        <v>177</v>
      </c>
      <c r="C177" s="2">
        <v>800</v>
      </c>
      <c r="D177"/>
      <c r="E177">
        <f t="shared" si="1"/>
        <v>0</v>
      </c>
      <c r="F177" s="39">
        <v>0</v>
      </c>
      <c r="H177" s="17">
        <v>1</v>
      </c>
    </row>
    <row r="178" spans="1:8">
      <c r="A178" s="23" t="s">
        <v>176</v>
      </c>
      <c r="B178" s="12" t="s">
        <v>177</v>
      </c>
      <c r="C178" s="2">
        <v>800</v>
      </c>
      <c r="D178"/>
      <c r="E178">
        <f t="shared" si="1"/>
        <v>0</v>
      </c>
      <c r="F178" s="39">
        <v>0</v>
      </c>
      <c r="H178" s="17">
        <v>1</v>
      </c>
    </row>
    <row r="179" spans="1:8">
      <c r="A179" s="34"/>
      <c r="D179"/>
      <c r="F179" s="39"/>
      <c r="H179" s="17"/>
    </row>
    <row r="180" spans="1:8">
      <c r="A180" s="23" t="s">
        <v>208</v>
      </c>
      <c r="B180" s="12" t="s">
        <v>178</v>
      </c>
      <c r="C180" s="2">
        <v>800</v>
      </c>
      <c r="D180"/>
      <c r="E180">
        <f t="shared" si="1"/>
        <v>0</v>
      </c>
      <c r="F180" s="39">
        <v>0</v>
      </c>
      <c r="H180" s="17">
        <v>1</v>
      </c>
    </row>
    <row r="181" spans="1:8">
      <c r="A181" s="23" t="s">
        <v>209</v>
      </c>
      <c r="B181" s="12" t="s">
        <v>178</v>
      </c>
      <c r="C181" s="2">
        <v>800</v>
      </c>
      <c r="D181"/>
      <c r="E181">
        <f>(F181/C181)/7</f>
        <v>0</v>
      </c>
      <c r="F181" s="39">
        <v>0</v>
      </c>
      <c r="H181" s="17">
        <v>1</v>
      </c>
    </row>
    <row r="182" spans="1:8">
      <c r="A182" s="23" t="s">
        <v>210</v>
      </c>
      <c r="B182" s="12" t="s">
        <v>178</v>
      </c>
      <c r="C182" s="2">
        <v>800</v>
      </c>
      <c r="D182"/>
      <c r="E182">
        <f t="shared" si="1"/>
        <v>0</v>
      </c>
      <c r="F182" s="39">
        <v>0</v>
      </c>
      <c r="H182" s="17">
        <v>1</v>
      </c>
    </row>
    <row r="183" spans="1:8">
      <c r="A183" s="23" t="s">
        <v>211</v>
      </c>
      <c r="B183" s="12" t="s">
        <v>178</v>
      </c>
      <c r="C183" s="2">
        <v>800</v>
      </c>
      <c r="D183"/>
      <c r="E183">
        <f>(F183/C183)/7</f>
        <v>0</v>
      </c>
      <c r="F183" s="39">
        <v>0</v>
      </c>
      <c r="H183" s="17">
        <v>1</v>
      </c>
    </row>
    <row r="184" spans="1:8">
      <c r="A184" s="23" t="s">
        <v>212</v>
      </c>
      <c r="B184" s="12" t="s">
        <v>178</v>
      </c>
      <c r="C184" s="2">
        <v>800</v>
      </c>
      <c r="D184"/>
      <c r="E184">
        <f>(F184/C184)/7</f>
        <v>0</v>
      </c>
      <c r="F184" s="39">
        <v>0</v>
      </c>
      <c r="H184" s="17">
        <v>1</v>
      </c>
    </row>
    <row r="185" spans="1:8">
      <c r="A185" s="23" t="s">
        <v>213</v>
      </c>
      <c r="B185" s="12" t="s">
        <v>178</v>
      </c>
      <c r="C185" s="2">
        <v>800</v>
      </c>
      <c r="D185"/>
      <c r="E185">
        <f t="shared" si="1"/>
        <v>0</v>
      </c>
      <c r="F185" s="39">
        <v>0</v>
      </c>
      <c r="H185" s="17">
        <v>1</v>
      </c>
    </row>
    <row r="186" spans="1:8">
      <c r="A186" s="23" t="s">
        <v>215</v>
      </c>
      <c r="B186" s="12" t="s">
        <v>178</v>
      </c>
      <c r="C186" s="2">
        <v>800</v>
      </c>
      <c r="D186"/>
      <c r="E186">
        <f t="shared" si="1"/>
        <v>0</v>
      </c>
      <c r="F186" s="39">
        <v>0</v>
      </c>
      <c r="H186" s="17">
        <v>1</v>
      </c>
    </row>
    <row r="187" spans="1:8">
      <c r="A187" s="23" t="s">
        <v>214</v>
      </c>
      <c r="B187" s="12" t="s">
        <v>178</v>
      </c>
      <c r="C187" s="2">
        <v>800</v>
      </c>
      <c r="D187"/>
      <c r="E187">
        <f t="shared" si="1"/>
        <v>0</v>
      </c>
      <c r="F187" s="39">
        <v>0</v>
      </c>
      <c r="H187" s="17">
        <v>1</v>
      </c>
    </row>
    <row r="188" spans="1:8">
      <c r="A188" s="23" t="s">
        <v>216</v>
      </c>
      <c r="B188" s="12" t="s">
        <v>178</v>
      </c>
      <c r="C188" s="2">
        <v>800</v>
      </c>
      <c r="D188"/>
      <c r="E188">
        <f t="shared" si="1"/>
        <v>0</v>
      </c>
      <c r="F188" s="39">
        <v>0</v>
      </c>
      <c r="H188" s="17">
        <v>1</v>
      </c>
    </row>
    <row r="189" spans="1:8">
      <c r="A189" s="23" t="s">
        <v>217</v>
      </c>
      <c r="B189" s="12" t="s">
        <v>178</v>
      </c>
      <c r="C189" s="2">
        <v>800</v>
      </c>
      <c r="D189"/>
      <c r="E189">
        <f t="shared" si="1"/>
        <v>0</v>
      </c>
      <c r="F189" s="39">
        <v>0</v>
      </c>
      <c r="H189" s="17">
        <v>1</v>
      </c>
    </row>
    <row r="190" spans="1:8">
      <c r="A190" s="23" t="s">
        <v>218</v>
      </c>
      <c r="B190" s="12" t="s">
        <v>178</v>
      </c>
      <c r="C190" s="2">
        <v>800</v>
      </c>
      <c r="D190"/>
      <c r="E190">
        <f t="shared" si="1"/>
        <v>0</v>
      </c>
      <c r="F190" s="39">
        <v>0</v>
      </c>
      <c r="H190" s="17">
        <v>1</v>
      </c>
    </row>
    <row r="191" spans="1:8">
      <c r="A191" s="23" t="s">
        <v>220</v>
      </c>
      <c r="B191" s="12" t="s">
        <v>178</v>
      </c>
      <c r="C191" s="2">
        <v>800</v>
      </c>
      <c r="D191"/>
      <c r="E191">
        <f t="shared" si="1"/>
        <v>0</v>
      </c>
      <c r="F191" s="39">
        <v>0</v>
      </c>
      <c r="H191" s="17">
        <v>1</v>
      </c>
    </row>
    <row r="192" spans="1:8">
      <c r="A192" s="23" t="s">
        <v>219</v>
      </c>
      <c r="B192" s="12" t="s">
        <v>178</v>
      </c>
      <c r="C192" s="2">
        <v>800</v>
      </c>
      <c r="D192"/>
      <c r="E192">
        <f t="shared" si="1"/>
        <v>0</v>
      </c>
      <c r="F192" s="39">
        <v>0</v>
      </c>
      <c r="H192" s="17">
        <v>1</v>
      </c>
    </row>
    <row r="193" spans="1:10">
      <c r="A193" s="23" t="s">
        <v>221</v>
      </c>
      <c r="B193" s="12" t="s">
        <v>178</v>
      </c>
      <c r="C193" s="2">
        <v>800</v>
      </c>
      <c r="D193"/>
      <c r="E193">
        <f t="shared" si="1"/>
        <v>0</v>
      </c>
      <c r="F193" s="39">
        <v>0</v>
      </c>
      <c r="H193" s="17">
        <v>1</v>
      </c>
    </row>
    <row r="194" spans="1:10">
      <c r="A194" s="23" t="s">
        <v>222</v>
      </c>
      <c r="B194" s="12" t="s">
        <v>178</v>
      </c>
      <c r="C194" s="2">
        <v>800</v>
      </c>
      <c r="D194"/>
      <c r="E194">
        <f t="shared" si="1"/>
        <v>0</v>
      </c>
      <c r="F194" s="39">
        <v>0</v>
      </c>
      <c r="H194" s="17">
        <v>1</v>
      </c>
    </row>
    <row r="195" spans="1:10">
      <c r="A195" s="23" t="s">
        <v>223</v>
      </c>
      <c r="B195" s="12" t="s">
        <v>178</v>
      </c>
      <c r="C195" s="2">
        <v>800</v>
      </c>
      <c r="D195"/>
      <c r="E195">
        <f t="shared" si="1"/>
        <v>0</v>
      </c>
      <c r="F195" s="39">
        <v>0</v>
      </c>
      <c r="H195" s="17">
        <v>1</v>
      </c>
    </row>
    <row r="196" spans="1:10">
      <c r="A196" s="23" t="s">
        <v>224</v>
      </c>
      <c r="B196" s="12" t="s">
        <v>178</v>
      </c>
      <c r="C196" s="2">
        <v>800</v>
      </c>
      <c r="D196"/>
      <c r="E196">
        <f t="shared" si="1"/>
        <v>0</v>
      </c>
      <c r="F196" s="39">
        <v>0</v>
      </c>
      <c r="H196" s="17">
        <v>1</v>
      </c>
    </row>
    <row r="197" spans="1:10">
      <c r="A197" s="23" t="s">
        <v>225</v>
      </c>
      <c r="B197" s="12" t="s">
        <v>178</v>
      </c>
      <c r="C197" s="2">
        <v>800</v>
      </c>
      <c r="D197"/>
      <c r="E197">
        <f t="shared" si="1"/>
        <v>0.17857142857142858</v>
      </c>
      <c r="F197" s="39">
        <v>1000</v>
      </c>
      <c r="H197" s="17">
        <v>1</v>
      </c>
      <c r="J197" s="2" t="s">
        <v>237</v>
      </c>
    </row>
    <row r="198" spans="1:10">
      <c r="A198" s="23"/>
      <c r="D198"/>
      <c r="F198" s="39"/>
      <c r="H198" s="17"/>
    </row>
    <row r="199" spans="1:10">
      <c r="A199" s="34"/>
      <c r="B199" s="2"/>
      <c r="C199" s="33"/>
      <c r="D199"/>
      <c r="F199" s="39"/>
      <c r="H199" s="17"/>
    </row>
    <row r="200" spans="1:10">
      <c r="A200" s="23" t="s">
        <v>202</v>
      </c>
      <c r="B200" s="12" t="s">
        <v>179</v>
      </c>
      <c r="C200" s="33">
        <v>800</v>
      </c>
      <c r="D200"/>
      <c r="E200">
        <f t="shared" si="1"/>
        <v>0</v>
      </c>
      <c r="F200" s="39">
        <v>0</v>
      </c>
      <c r="H200" s="17">
        <v>1</v>
      </c>
    </row>
    <row r="201" spans="1:10">
      <c r="A201" s="23" t="s">
        <v>201</v>
      </c>
      <c r="B201" s="12" t="s">
        <v>207</v>
      </c>
      <c r="C201" s="2">
        <v>800</v>
      </c>
      <c r="D201"/>
      <c r="E201">
        <f t="shared" si="1"/>
        <v>0</v>
      </c>
      <c r="F201" s="39">
        <v>0</v>
      </c>
      <c r="H201" s="17">
        <v>1</v>
      </c>
    </row>
    <row r="202" spans="1:10">
      <c r="A202" s="23" t="s">
        <v>204</v>
      </c>
      <c r="B202" s="12" t="s">
        <v>207</v>
      </c>
      <c r="C202" s="2">
        <v>800</v>
      </c>
      <c r="D202"/>
      <c r="E202">
        <f t="shared" si="1"/>
        <v>0</v>
      </c>
      <c r="F202" s="39">
        <v>0</v>
      </c>
      <c r="H202" s="17">
        <v>1</v>
      </c>
    </row>
    <row r="203" spans="1:10">
      <c r="A203" s="23" t="s">
        <v>203</v>
      </c>
      <c r="B203" s="12" t="s">
        <v>207</v>
      </c>
      <c r="C203" s="2">
        <v>800</v>
      </c>
      <c r="D203"/>
      <c r="E203">
        <f>(F203/C203)/7</f>
        <v>0</v>
      </c>
      <c r="F203" s="39">
        <v>0</v>
      </c>
      <c r="H203" s="17">
        <v>1</v>
      </c>
    </row>
    <row r="204" spans="1:10">
      <c r="A204" s="23" t="s">
        <v>205</v>
      </c>
      <c r="B204" s="12" t="s">
        <v>207</v>
      </c>
      <c r="C204" s="2">
        <v>800</v>
      </c>
      <c r="D204"/>
      <c r="E204">
        <f t="shared" si="1"/>
        <v>0</v>
      </c>
      <c r="F204" s="39">
        <v>0</v>
      </c>
      <c r="H204" s="17">
        <v>1</v>
      </c>
    </row>
    <row r="205" spans="1:10" ht="13.5" customHeight="1">
      <c r="A205" s="23" t="s">
        <v>206</v>
      </c>
      <c r="B205" s="12" t="s">
        <v>207</v>
      </c>
      <c r="C205" s="2">
        <v>800</v>
      </c>
      <c r="D205"/>
      <c r="E205">
        <f>(F205/C205)/7</f>
        <v>0</v>
      </c>
      <c r="F205" s="39">
        <v>0</v>
      </c>
      <c r="H205" s="17">
        <v>1</v>
      </c>
    </row>
    <row r="206" spans="1:10" ht="13.5" customHeight="1">
      <c r="A206" s="23"/>
      <c r="D206"/>
      <c r="F206" s="39"/>
      <c r="H206" s="17"/>
    </row>
    <row r="207" spans="1:10">
      <c r="A207" s="34"/>
      <c r="D207"/>
      <c r="F207" s="39"/>
      <c r="H207" s="17"/>
    </row>
    <row r="208" spans="1:10">
      <c r="A208" s="23" t="s">
        <v>191</v>
      </c>
      <c r="B208" s="12" t="s">
        <v>190</v>
      </c>
      <c r="C208" s="2">
        <v>800</v>
      </c>
      <c r="D208"/>
      <c r="E208">
        <f t="shared" ref="E208:E217" si="2">(F208/C208)/7</f>
        <v>0</v>
      </c>
      <c r="F208" s="39">
        <v>0</v>
      </c>
      <c r="H208" s="17">
        <v>1</v>
      </c>
    </row>
    <row r="209" spans="1:8">
      <c r="A209" s="23" t="s">
        <v>192</v>
      </c>
      <c r="B209" s="12" t="s">
        <v>190</v>
      </c>
      <c r="C209" s="2">
        <v>800</v>
      </c>
      <c r="D209"/>
      <c r="E209">
        <f t="shared" si="2"/>
        <v>0</v>
      </c>
      <c r="F209" s="39">
        <v>0</v>
      </c>
      <c r="H209" s="17">
        <v>1</v>
      </c>
    </row>
    <row r="210" spans="1:8">
      <c r="A210" s="23" t="s">
        <v>193</v>
      </c>
      <c r="B210" s="12" t="s">
        <v>190</v>
      </c>
      <c r="C210" s="2">
        <v>800</v>
      </c>
      <c r="D210"/>
      <c r="E210">
        <f t="shared" si="2"/>
        <v>0</v>
      </c>
      <c r="F210" s="39">
        <v>0</v>
      </c>
      <c r="H210" s="17">
        <v>1</v>
      </c>
    </row>
    <row r="211" spans="1:8">
      <c r="A211" s="23" t="s">
        <v>194</v>
      </c>
      <c r="B211" s="12" t="s">
        <v>190</v>
      </c>
      <c r="C211" s="2">
        <v>800</v>
      </c>
      <c r="D211"/>
      <c r="E211">
        <f t="shared" si="2"/>
        <v>0</v>
      </c>
      <c r="F211" s="39">
        <v>0</v>
      </c>
      <c r="H211" s="17">
        <v>1</v>
      </c>
    </row>
    <row r="212" spans="1:8">
      <c r="A212" s="23" t="s">
        <v>195</v>
      </c>
      <c r="B212" s="12" t="s">
        <v>190</v>
      </c>
      <c r="C212" s="2">
        <v>800</v>
      </c>
      <c r="D212"/>
      <c r="E212">
        <f t="shared" si="2"/>
        <v>0</v>
      </c>
      <c r="F212" s="39">
        <v>0</v>
      </c>
      <c r="H212" s="17">
        <v>1</v>
      </c>
    </row>
    <row r="213" spans="1:8">
      <c r="A213" s="23" t="s">
        <v>196</v>
      </c>
      <c r="B213" s="12" t="s">
        <v>190</v>
      </c>
      <c r="C213" s="2">
        <v>800</v>
      </c>
      <c r="D213"/>
      <c r="E213">
        <f t="shared" si="2"/>
        <v>0</v>
      </c>
      <c r="F213" s="39">
        <v>0</v>
      </c>
      <c r="H213" s="17">
        <v>1</v>
      </c>
    </row>
    <row r="214" spans="1:8">
      <c r="A214" s="23" t="s">
        <v>197</v>
      </c>
      <c r="B214" s="12" t="s">
        <v>190</v>
      </c>
      <c r="C214" s="2">
        <v>800</v>
      </c>
      <c r="D214"/>
      <c r="E214">
        <f t="shared" si="2"/>
        <v>0</v>
      </c>
      <c r="F214" s="39">
        <v>0</v>
      </c>
      <c r="H214" s="17">
        <v>1</v>
      </c>
    </row>
    <row r="215" spans="1:8">
      <c r="A215" s="23" t="s">
        <v>198</v>
      </c>
      <c r="B215" s="12" t="s">
        <v>190</v>
      </c>
      <c r="C215" s="2">
        <v>800</v>
      </c>
      <c r="D215"/>
      <c r="E215">
        <f t="shared" si="2"/>
        <v>0</v>
      </c>
      <c r="F215" s="39">
        <v>0</v>
      </c>
      <c r="H215" s="17">
        <v>1</v>
      </c>
    </row>
    <row r="216" spans="1:8">
      <c r="A216" s="23" t="s">
        <v>199</v>
      </c>
      <c r="B216" s="12" t="s">
        <v>190</v>
      </c>
      <c r="C216" s="2">
        <v>800</v>
      </c>
      <c r="D216"/>
      <c r="E216">
        <f t="shared" si="2"/>
        <v>0</v>
      </c>
      <c r="F216" s="39">
        <v>0</v>
      </c>
      <c r="H216" s="17">
        <v>1</v>
      </c>
    </row>
    <row r="217" spans="1:8">
      <c r="A217" s="23" t="s">
        <v>200</v>
      </c>
      <c r="B217" s="12" t="s">
        <v>190</v>
      </c>
      <c r="C217" s="2">
        <v>800</v>
      </c>
      <c r="D217"/>
      <c r="E217">
        <f t="shared" si="2"/>
        <v>0</v>
      </c>
      <c r="F217" s="39">
        <v>0</v>
      </c>
      <c r="H217" s="17">
        <v>1</v>
      </c>
    </row>
    <row r="218" spans="1:8">
      <c r="A218" s="23"/>
      <c r="D218"/>
      <c r="F218" s="39"/>
      <c r="H218" s="17"/>
    </row>
    <row r="219" spans="1:8">
      <c r="A219" s="34"/>
      <c r="D219"/>
      <c r="F219" s="39"/>
    </row>
    <row r="220" spans="1:8">
      <c r="A220" s="23" t="s">
        <v>226</v>
      </c>
      <c r="B220" s="12" t="s">
        <v>227</v>
      </c>
      <c r="C220" s="2">
        <v>800</v>
      </c>
      <c r="D220"/>
      <c r="E220">
        <f t="shared" ref="E220:E221" si="3">(F220/C220)/7</f>
        <v>0</v>
      </c>
      <c r="F220" s="39">
        <v>0</v>
      </c>
      <c r="H220" s="17">
        <v>1</v>
      </c>
    </row>
    <row r="221" spans="1:8">
      <c r="A221" s="23" t="s">
        <v>248</v>
      </c>
      <c r="B221" s="12" t="s">
        <v>227</v>
      </c>
      <c r="C221" s="2">
        <v>2000</v>
      </c>
      <c r="D221"/>
      <c r="E221">
        <f t="shared" si="3"/>
        <v>2.1428571428571428</v>
      </c>
      <c r="F221" s="39">
        <v>30000</v>
      </c>
      <c r="H221" s="17">
        <v>1</v>
      </c>
    </row>
    <row r="222" spans="1:8">
      <c r="A222" s="23"/>
      <c r="D222"/>
      <c r="F222" s="39"/>
    </row>
    <row r="223" spans="1:8">
      <c r="D223"/>
    </row>
    <row r="224" spans="1:8">
      <c r="D224"/>
    </row>
    <row r="225" spans="4:4">
      <c r="D225"/>
    </row>
    <row r="226" spans="4:4">
      <c r="D226"/>
    </row>
    <row r="227" spans="4:4">
      <c r="D227"/>
    </row>
    <row r="228" spans="4:4">
      <c r="D228"/>
    </row>
    <row r="229" spans="4:4">
      <c r="D229"/>
    </row>
    <row r="230" spans="4:4">
      <c r="D230"/>
    </row>
    <row r="231" spans="4:4">
      <c r="D231"/>
    </row>
    <row r="232" spans="4:4">
      <c r="D232"/>
    </row>
    <row r="233" spans="4:4">
      <c r="D233"/>
    </row>
    <row r="234" spans="4:4">
      <c r="D234"/>
    </row>
    <row r="235" spans="4:4">
      <c r="D235"/>
    </row>
    <row r="236" spans="4:4">
      <c r="D236"/>
    </row>
    <row r="237" spans="4:4">
      <c r="D237"/>
    </row>
    <row r="238" spans="4:4">
      <c r="D238"/>
    </row>
    <row r="239" spans="4:4">
      <c r="D239"/>
    </row>
    <row r="240" spans="4:4">
      <c r="D240"/>
    </row>
    <row r="241" spans="4:4">
      <c r="D241"/>
    </row>
    <row r="242" spans="4:4">
      <c r="D242"/>
    </row>
    <row r="243" spans="4:4">
      <c r="D243"/>
    </row>
    <row r="244" spans="4:4">
      <c r="D244"/>
    </row>
    <row r="245" spans="4:4">
      <c r="D245"/>
    </row>
    <row r="246" spans="4:4">
      <c r="D246"/>
    </row>
    <row r="247" spans="4:4">
      <c r="D247"/>
    </row>
    <row r="248" spans="4:4">
      <c r="D248"/>
    </row>
    <row r="249" spans="4:4">
      <c r="D249"/>
    </row>
    <row r="250" spans="4:4">
      <c r="D250"/>
    </row>
    <row r="251" spans="4:4">
      <c r="D251"/>
    </row>
    <row r="252" spans="4:4">
      <c r="D252"/>
    </row>
    <row r="253" spans="4:4">
      <c r="D253"/>
    </row>
    <row r="254" spans="4:4">
      <c r="D254"/>
    </row>
    <row r="255" spans="4:4">
      <c r="D255"/>
    </row>
    <row r="256" spans="4:4">
      <c r="D256"/>
    </row>
    <row r="257" spans="4:4">
      <c r="D257"/>
    </row>
    <row r="258" spans="4:4">
      <c r="D258"/>
    </row>
    <row r="259" spans="4:4">
      <c r="D259"/>
    </row>
    <row r="260" spans="4:4">
      <c r="D260"/>
    </row>
    <row r="261" spans="4:4">
      <c r="D261"/>
    </row>
    <row r="262" spans="4:4">
      <c r="D262"/>
    </row>
    <row r="263" spans="4:4">
      <c r="D263"/>
    </row>
    <row r="264" spans="4:4">
      <c r="D264"/>
    </row>
    <row r="265" spans="4:4">
      <c r="D265"/>
    </row>
    <row r="266" spans="4:4">
      <c r="D266"/>
    </row>
    <row r="267" spans="4:4">
      <c r="D267"/>
    </row>
    <row r="268" spans="4:4">
      <c r="D268"/>
    </row>
    <row r="269" spans="4:4">
      <c r="D269"/>
    </row>
    <row r="270" spans="4:4">
      <c r="D270"/>
    </row>
    <row r="271" spans="4:4">
      <c r="D271"/>
    </row>
    <row r="272" spans="4:4">
      <c r="D272"/>
    </row>
    <row r="273" spans="4:4">
      <c r="D273"/>
    </row>
    <row r="274" spans="4:4">
      <c r="D274"/>
    </row>
    <row r="275" spans="4:4">
      <c r="D275"/>
    </row>
    <row r="276" spans="4:4">
      <c r="D276"/>
    </row>
    <row r="277" spans="4:4">
      <c r="D277"/>
    </row>
    <row r="278" spans="4:4">
      <c r="D278"/>
    </row>
    <row r="279" spans="4:4">
      <c r="D279"/>
    </row>
    <row r="280" spans="4:4">
      <c r="D280"/>
    </row>
    <row r="281" spans="4:4">
      <c r="D281"/>
    </row>
    <row r="282" spans="4:4">
      <c r="D282"/>
    </row>
    <row r="283" spans="4:4">
      <c r="D283"/>
    </row>
    <row r="284" spans="4:4">
      <c r="D284"/>
    </row>
    <row r="285" spans="4:4">
      <c r="D285"/>
    </row>
    <row r="286" spans="4:4">
      <c r="D286"/>
    </row>
    <row r="287" spans="4:4">
      <c r="D287"/>
    </row>
    <row r="288" spans="4:4">
      <c r="D288"/>
    </row>
    <row r="289" spans="4:4">
      <c r="D289"/>
    </row>
    <row r="290" spans="4:4">
      <c r="D290"/>
    </row>
    <row r="291" spans="4:4">
      <c r="D291"/>
    </row>
    <row r="292" spans="4:4">
      <c r="D292"/>
    </row>
    <row r="293" spans="4:4">
      <c r="D293"/>
    </row>
    <row r="294" spans="4:4">
      <c r="D294"/>
    </row>
    <row r="295" spans="4:4">
      <c r="D295"/>
    </row>
    <row r="296" spans="4:4">
      <c r="D296"/>
    </row>
    <row r="297" spans="4:4">
      <c r="D297"/>
    </row>
    <row r="298" spans="4:4">
      <c r="D298"/>
    </row>
    <row r="299" spans="4:4">
      <c r="D299"/>
    </row>
    <row r="300" spans="4:4">
      <c r="D300"/>
    </row>
    <row r="301" spans="4:4">
      <c r="D301"/>
    </row>
    <row r="302" spans="4:4">
      <c r="D302"/>
    </row>
    <row r="303" spans="4:4">
      <c r="D303"/>
    </row>
    <row r="304" spans="4:4">
      <c r="D304"/>
    </row>
    <row r="305" spans="4:4">
      <c r="D305"/>
    </row>
    <row r="306" spans="4:4">
      <c r="D306"/>
    </row>
    <row r="307" spans="4:4">
      <c r="D307"/>
    </row>
    <row r="308" spans="4:4">
      <c r="D308"/>
    </row>
    <row r="309" spans="4:4">
      <c r="D309"/>
    </row>
    <row r="310" spans="4:4">
      <c r="D310"/>
    </row>
    <row r="311" spans="4:4">
      <c r="D311"/>
    </row>
    <row r="312" spans="4:4">
      <c r="D312"/>
    </row>
    <row r="313" spans="4:4">
      <c r="D313"/>
    </row>
    <row r="314" spans="4:4">
      <c r="D314"/>
    </row>
    <row r="315" spans="4:4">
      <c r="D315"/>
    </row>
    <row r="316" spans="4:4">
      <c r="D316"/>
    </row>
    <row r="317" spans="4:4">
      <c r="D317"/>
    </row>
    <row r="318" spans="4:4">
      <c r="D318"/>
    </row>
    <row r="319" spans="4:4">
      <c r="D319"/>
    </row>
    <row r="320" spans="4:4">
      <c r="D320"/>
    </row>
    <row r="321" spans="4:4">
      <c r="D321"/>
    </row>
    <row r="322" spans="4:4">
      <c r="D322"/>
    </row>
    <row r="323" spans="4:4">
      <c r="D323"/>
    </row>
    <row r="324" spans="4:4">
      <c r="D324"/>
    </row>
    <row r="325" spans="4:4">
      <c r="D325"/>
    </row>
    <row r="326" spans="4:4">
      <c r="D326"/>
    </row>
    <row r="327" spans="4:4">
      <c r="D327"/>
    </row>
    <row r="328" spans="4:4">
      <c r="D328"/>
    </row>
    <row r="329" spans="4:4">
      <c r="D329"/>
    </row>
    <row r="330" spans="4:4">
      <c r="D330"/>
    </row>
    <row r="331" spans="4:4">
      <c r="D331"/>
    </row>
    <row r="332" spans="4:4">
      <c r="D332"/>
    </row>
    <row r="333" spans="4:4">
      <c r="D333"/>
    </row>
    <row r="334" spans="4:4">
      <c r="D334"/>
    </row>
    <row r="335" spans="4:4">
      <c r="D335"/>
    </row>
    <row r="336" spans="4:4">
      <c r="D336"/>
    </row>
    <row r="337" spans="4:4">
      <c r="D337"/>
    </row>
    <row r="338" spans="4:4">
      <c r="D338"/>
    </row>
    <row r="339" spans="4:4">
      <c r="D339"/>
    </row>
    <row r="340" spans="4:4">
      <c r="D340"/>
    </row>
    <row r="341" spans="4:4">
      <c r="D341"/>
    </row>
    <row r="342" spans="4:4">
      <c r="D342"/>
    </row>
    <row r="343" spans="4:4">
      <c r="D343"/>
    </row>
    <row r="344" spans="4:4">
      <c r="D344"/>
    </row>
    <row r="345" spans="4:4">
      <c r="D345"/>
    </row>
    <row r="346" spans="4:4">
      <c r="D346"/>
    </row>
    <row r="347" spans="4:4">
      <c r="D347"/>
    </row>
    <row r="348" spans="4:4">
      <c r="D348"/>
    </row>
    <row r="349" spans="4:4">
      <c r="D349"/>
    </row>
    <row r="350" spans="4:4">
      <c r="D350"/>
    </row>
    <row r="351" spans="4:4">
      <c r="D351"/>
    </row>
    <row r="352" spans="4:4">
      <c r="D352"/>
    </row>
    <row r="353" spans="4:4">
      <c r="D353"/>
    </row>
    <row r="354" spans="4:4">
      <c r="D354"/>
    </row>
    <row r="355" spans="4:4">
      <c r="D355"/>
    </row>
    <row r="356" spans="4:4">
      <c r="D356"/>
    </row>
    <row r="357" spans="4:4">
      <c r="D357"/>
    </row>
    <row r="358" spans="4:4">
      <c r="D358"/>
    </row>
    <row r="359" spans="4:4">
      <c r="D359"/>
    </row>
    <row r="360" spans="4:4">
      <c r="D360"/>
    </row>
    <row r="361" spans="4:4">
      <c r="D361"/>
    </row>
    <row r="362" spans="4:4">
      <c r="D362"/>
    </row>
    <row r="363" spans="4:4">
      <c r="D363"/>
    </row>
    <row r="364" spans="4:4">
      <c r="D364"/>
    </row>
    <row r="365" spans="4:4">
      <c r="D365"/>
    </row>
    <row r="366" spans="4:4">
      <c r="D366"/>
    </row>
    <row r="367" spans="4:4">
      <c r="D367"/>
    </row>
    <row r="368" spans="4:4">
      <c r="D368"/>
    </row>
    <row r="369" spans="4:4">
      <c r="D369"/>
    </row>
    <row r="370" spans="4:4">
      <c r="D370"/>
    </row>
    <row r="371" spans="4:4">
      <c r="D371"/>
    </row>
    <row r="372" spans="4:4">
      <c r="D372"/>
    </row>
    <row r="373" spans="4:4">
      <c r="D373"/>
    </row>
    <row r="374" spans="4:4">
      <c r="D374"/>
    </row>
    <row r="375" spans="4:4">
      <c r="D375"/>
    </row>
    <row r="376" spans="4:4">
      <c r="D376"/>
    </row>
    <row r="377" spans="4:4">
      <c r="D377"/>
    </row>
    <row r="378" spans="4:4">
      <c r="D378"/>
    </row>
    <row r="379" spans="4:4">
      <c r="D379"/>
    </row>
    <row r="380" spans="4:4">
      <c r="D380"/>
    </row>
    <row r="381" spans="4:4">
      <c r="D381"/>
    </row>
    <row r="382" spans="4:4">
      <c r="D382"/>
    </row>
    <row r="383" spans="4:4">
      <c r="D383"/>
    </row>
    <row r="384" spans="4:4">
      <c r="D384"/>
    </row>
    <row r="385" spans="4:4">
      <c r="D385"/>
    </row>
    <row r="386" spans="4:4">
      <c r="D386"/>
    </row>
    <row r="387" spans="4:4">
      <c r="D387"/>
    </row>
    <row r="388" spans="4:4">
      <c r="D388"/>
    </row>
    <row r="389" spans="4:4">
      <c r="D389"/>
    </row>
    <row r="390" spans="4:4">
      <c r="D390"/>
    </row>
    <row r="391" spans="4:4">
      <c r="D391"/>
    </row>
    <row r="392" spans="4:4">
      <c r="D392"/>
    </row>
    <row r="393" spans="4:4">
      <c r="D393"/>
    </row>
    <row r="394" spans="4:4">
      <c r="D394"/>
    </row>
    <row r="395" spans="4:4">
      <c r="D395"/>
    </row>
    <row r="396" spans="4:4">
      <c r="D396"/>
    </row>
    <row r="397" spans="4:4">
      <c r="D397"/>
    </row>
    <row r="398" spans="4:4">
      <c r="D398"/>
    </row>
    <row r="399" spans="4:4">
      <c r="D399"/>
    </row>
    <row r="400" spans="4:4">
      <c r="D400"/>
    </row>
    <row r="401" spans="4:4">
      <c r="D401"/>
    </row>
    <row r="402" spans="4:4">
      <c r="D402"/>
    </row>
    <row r="403" spans="4:4">
      <c r="D403"/>
    </row>
    <row r="404" spans="4:4">
      <c r="D404"/>
    </row>
    <row r="405" spans="4:4">
      <c r="D405"/>
    </row>
    <row r="406" spans="4:4">
      <c r="D406"/>
    </row>
    <row r="407" spans="4:4">
      <c r="D407"/>
    </row>
    <row r="408" spans="4:4">
      <c r="D408"/>
    </row>
    <row r="409" spans="4:4">
      <c r="D409"/>
    </row>
    <row r="410" spans="4:4">
      <c r="D410"/>
    </row>
    <row r="411" spans="4:4">
      <c r="D411"/>
    </row>
    <row r="412" spans="4:4">
      <c r="D412"/>
    </row>
  </sheetData>
  <phoneticPr fontId="11" type="noConversion"/>
  <dataValidations count="5">
    <dataValidation type="list" allowBlank="1" showInputMessage="1" showErrorMessage="1" sqref="K3:L147 J2">
      <formula1>$N$112:$N$114</formula1>
    </dataValidation>
    <dataValidation type="list" allowBlank="1" showInputMessage="1" showErrorMessage="1" sqref="K2:L2">
      <formula1>$N$113:$N$114</formula1>
    </dataValidation>
    <dataValidation type="list" allowBlank="1" showInputMessage="1" showErrorMessage="1" sqref="I2:I224">
      <formula1>$T$4:$T$7</formula1>
    </dataValidation>
    <dataValidation type="list" allowBlank="1" showInputMessage="1" showErrorMessage="1" sqref="G2:G225">
      <formula1>$V$9:$V$21</formula1>
    </dataValidation>
    <dataValidation type="list" allowBlank="1" showInputMessage="1" showErrorMessage="1" sqref="U8 D2:D384">
      <formula1>$U$4:$U$6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0"/>
  <sheetViews>
    <sheetView tabSelected="1" zoomScaleNormal="100" workbookViewId="0">
      <selection activeCell="A8" sqref="A8"/>
    </sheetView>
  </sheetViews>
  <sheetFormatPr baseColWidth="10" defaultRowHeight="15"/>
  <cols>
    <col min="1" max="1" width="28.5703125" customWidth="1"/>
    <col min="2" max="2" width="11.42578125" style="2"/>
    <col min="3" max="3" width="15.28515625" style="2" customWidth="1"/>
    <col min="4" max="4" width="11.42578125" style="2"/>
    <col min="5" max="5" width="16" style="2" customWidth="1"/>
    <col min="6" max="6" width="14.85546875" style="2" customWidth="1"/>
    <col min="7" max="8" width="11.42578125" style="2"/>
    <col min="9" max="9" width="11.7109375" style="5" customWidth="1"/>
    <col min="10" max="10" width="7.28515625" style="5" customWidth="1"/>
    <col min="11" max="11" width="1.5703125" style="5" customWidth="1"/>
    <col min="12" max="12" width="58.42578125" customWidth="1"/>
  </cols>
  <sheetData>
    <row r="1" spans="1:15">
      <c r="A1" s="7" t="s">
        <v>0</v>
      </c>
      <c r="B1" s="2" t="s">
        <v>40</v>
      </c>
      <c r="C1" s="2" t="s">
        <v>42</v>
      </c>
      <c r="D1" s="2" t="s">
        <v>43</v>
      </c>
      <c r="E1" s="2" t="s">
        <v>44</v>
      </c>
      <c r="F1" s="2" t="s">
        <v>37</v>
      </c>
      <c r="G1" s="2" t="s">
        <v>38</v>
      </c>
      <c r="H1" s="2" t="s">
        <v>39</v>
      </c>
      <c r="I1" s="5" t="s">
        <v>3</v>
      </c>
      <c r="J1" s="5" t="s">
        <v>72</v>
      </c>
      <c r="L1" t="s">
        <v>41</v>
      </c>
      <c r="O1" s="42"/>
    </row>
    <row r="2" spans="1:15">
      <c r="A2" s="22" t="s">
        <v>211</v>
      </c>
      <c r="B2" s="11"/>
      <c r="C2" s="4"/>
      <c r="D2" s="4"/>
      <c r="E2" s="4">
        <f t="shared" ref="E2:E31" si="0">D2-C2+IF(C2&gt;D2,1)</f>
        <v>0</v>
      </c>
      <c r="F2" s="2">
        <v>0</v>
      </c>
      <c r="G2" s="2">
        <v>0</v>
      </c>
      <c r="H2" s="2">
        <f>G2-F2</f>
        <v>0</v>
      </c>
      <c r="I2" s="27" t="str">
        <f t="shared" ref="I2:I65" ca="1" si="1">IF(OR(VALUE(E2)=0,ISERROR(J2),VALUE(J2)=0),"",(H2*60/(E2*1440))/J2)</f>
        <v/>
      </c>
      <c r="J2" s="21">
        <f ca="1">IF(A2="",1,VLOOKUP(A2,Base,8,FALSE))</f>
        <v>1</v>
      </c>
      <c r="K2" s="20">
        <f t="shared" ref="K2:K65" ca="1" si="2">IF(ISERROR(VLOOKUP(A2,Base,3,FALSE)),"",IF(VLOOKUP(A2,Base,3,FALSE)&gt;I2,0,1))</f>
        <v>1</v>
      </c>
      <c r="O2" s="43" t="str">
        <f>planning!A2</f>
        <v>découpe flan U</v>
      </c>
    </row>
    <row r="3" spans="1:15">
      <c r="A3" s="22" t="s">
        <v>213</v>
      </c>
      <c r="B3" s="3"/>
      <c r="C3" s="4"/>
      <c r="D3" s="4"/>
      <c r="E3" s="4">
        <f>D3-C3+IF(C3&gt;D3,1)</f>
        <v>0</v>
      </c>
      <c r="F3" s="2">
        <v>0</v>
      </c>
      <c r="G3" s="2">
        <v>0</v>
      </c>
      <c r="H3" s="2">
        <f t="shared" ref="H3:H42" si="3">G3-F3</f>
        <v>0</v>
      </c>
      <c r="I3" s="27" t="str">
        <f t="shared" ca="1" si="1"/>
        <v/>
      </c>
      <c r="J3" s="21">
        <f t="shared" ref="J2:J65" ca="1" si="4">IF(A3="",1,VLOOKUP(A3,Base,8,FALSE))</f>
        <v>1</v>
      </c>
      <c r="K3" s="20">
        <f t="shared" ca="1" si="2"/>
        <v>1</v>
      </c>
      <c r="O3" s="43" t="str">
        <f>planning!A3</f>
        <v>profil u cambrage</v>
      </c>
    </row>
    <row r="4" spans="1:15">
      <c r="A4" s="22" t="s">
        <v>215</v>
      </c>
      <c r="B4" s="3"/>
      <c r="C4" s="4"/>
      <c r="D4" s="4"/>
      <c r="E4" s="4">
        <f t="shared" si="0"/>
        <v>0</v>
      </c>
      <c r="F4" s="2">
        <v>0</v>
      </c>
      <c r="G4" s="2">
        <v>0</v>
      </c>
      <c r="H4" s="2">
        <f t="shared" si="3"/>
        <v>0</v>
      </c>
      <c r="I4" s="27" t="e">
        <f t="shared" ca="1" si="1"/>
        <v>#N/A</v>
      </c>
      <c r="J4" s="21" t="e">
        <f t="shared" ca="1" si="4"/>
        <v>#N/A</v>
      </c>
      <c r="K4" s="20" t="str">
        <f t="shared" ca="1" si="2"/>
        <v/>
      </c>
      <c r="O4" s="43">
        <f>planning!A4</f>
        <v>0</v>
      </c>
    </row>
    <row r="5" spans="1:15">
      <c r="A5" s="22"/>
      <c r="B5" s="30"/>
      <c r="C5" s="31"/>
      <c r="D5" s="31"/>
      <c r="E5" s="4">
        <f t="shared" si="0"/>
        <v>0</v>
      </c>
      <c r="F5" s="2">
        <v>0</v>
      </c>
      <c r="G5" s="2">
        <v>0</v>
      </c>
      <c r="H5" s="2">
        <f t="shared" si="3"/>
        <v>0</v>
      </c>
      <c r="I5" s="27" t="str">
        <f t="shared" si="1"/>
        <v/>
      </c>
      <c r="J5" s="21">
        <f t="shared" si="4"/>
        <v>1</v>
      </c>
      <c r="K5" s="20" t="str">
        <f t="shared" ca="1" si="2"/>
        <v/>
      </c>
      <c r="O5" s="43" t="str">
        <f>planning!A5</f>
        <v>godet semi libre</v>
      </c>
    </row>
    <row r="6" spans="1:15">
      <c r="A6" s="22"/>
      <c r="B6" s="11"/>
      <c r="C6" s="4"/>
      <c r="D6" s="4"/>
      <c r="E6" s="4">
        <f>D6-C6+IF(C6&gt;D6,1)</f>
        <v>0</v>
      </c>
      <c r="F6" s="2">
        <v>0</v>
      </c>
      <c r="G6" s="2">
        <v>0</v>
      </c>
      <c r="H6" s="2">
        <f t="shared" si="3"/>
        <v>0</v>
      </c>
      <c r="I6" s="27" t="str">
        <f t="shared" si="1"/>
        <v/>
      </c>
      <c r="J6" s="21">
        <f t="shared" si="4"/>
        <v>1</v>
      </c>
      <c r="K6" s="20" t="str">
        <f t="shared" ca="1" si="2"/>
        <v/>
      </c>
      <c r="O6" s="43" t="str">
        <f>planning!A6</f>
        <v>godet eclat poudre soleil</v>
      </c>
    </row>
    <row r="7" spans="1:15">
      <c r="A7" s="22"/>
      <c r="B7" s="3"/>
      <c r="C7" s="4"/>
      <c r="D7" s="4"/>
      <c r="E7" s="4">
        <f t="shared" si="0"/>
        <v>0</v>
      </c>
      <c r="F7" s="2">
        <v>0</v>
      </c>
      <c r="G7" s="2">
        <v>0</v>
      </c>
      <c r="H7" s="2">
        <f t="shared" si="3"/>
        <v>0</v>
      </c>
      <c r="I7" s="27" t="str">
        <f t="shared" si="1"/>
        <v/>
      </c>
      <c r="J7" s="21">
        <f t="shared" si="4"/>
        <v>1</v>
      </c>
      <c r="K7" s="20" t="str">
        <f t="shared" ca="1" si="2"/>
        <v/>
      </c>
      <c r="O7" s="43" t="str">
        <f>planning!A7</f>
        <v>godet tolériane</v>
      </c>
    </row>
    <row r="8" spans="1:15">
      <c r="A8" s="22"/>
      <c r="B8" s="25"/>
      <c r="C8" s="4"/>
      <c r="D8" s="4"/>
      <c r="E8" s="4">
        <f t="shared" si="0"/>
        <v>0</v>
      </c>
      <c r="F8" s="2">
        <v>0</v>
      </c>
      <c r="G8" s="2">
        <v>0</v>
      </c>
      <c r="H8" s="2">
        <f t="shared" si="3"/>
        <v>0</v>
      </c>
      <c r="I8" s="27" t="str">
        <f t="shared" si="1"/>
        <v/>
      </c>
      <c r="J8" s="21">
        <f t="shared" si="4"/>
        <v>1</v>
      </c>
      <c r="K8" s="20" t="str">
        <f t="shared" ca="1" si="2"/>
        <v/>
      </c>
      <c r="O8" s="43" t="str">
        <f>planning!A8</f>
        <v>godet mat touch</v>
      </c>
    </row>
    <row r="9" spans="1:15">
      <c r="A9" s="22"/>
      <c r="B9" s="32"/>
      <c r="C9" s="4"/>
      <c r="D9" s="4"/>
      <c r="E9" s="4">
        <f t="shared" si="0"/>
        <v>0</v>
      </c>
      <c r="F9" s="2">
        <v>0</v>
      </c>
      <c r="G9" s="2">
        <v>0</v>
      </c>
      <c r="H9" s="2">
        <f t="shared" si="3"/>
        <v>0</v>
      </c>
      <c r="I9" s="27" t="str">
        <f t="shared" si="1"/>
        <v/>
      </c>
      <c r="J9" s="21">
        <f t="shared" si="4"/>
        <v>1</v>
      </c>
      <c r="K9" s="20" t="str">
        <f t="shared" ca="1" si="2"/>
        <v/>
      </c>
      <c r="O9" s="43" t="str">
        <f>planning!A9</f>
        <v>godet FAP 5C long</v>
      </c>
    </row>
    <row r="10" spans="1:15">
      <c r="A10" s="22"/>
      <c r="B10" s="25"/>
      <c r="C10" s="4"/>
      <c r="D10" s="4"/>
      <c r="E10" s="4">
        <f t="shared" si="0"/>
        <v>0</v>
      </c>
      <c r="F10" s="2">
        <v>0</v>
      </c>
      <c r="G10" s="2">
        <v>0</v>
      </c>
      <c r="H10" s="2">
        <f t="shared" si="3"/>
        <v>0</v>
      </c>
      <c r="I10" s="27" t="str">
        <f t="shared" si="1"/>
        <v/>
      </c>
      <c r="J10" s="21">
        <f t="shared" si="4"/>
        <v>1</v>
      </c>
      <c r="K10" s="20" t="str">
        <f t="shared" ca="1" si="2"/>
        <v/>
      </c>
      <c r="O10" s="43" t="str">
        <f>planning!A10</f>
        <v>godet FAP 5C court</v>
      </c>
    </row>
    <row r="11" spans="1:15">
      <c r="A11" s="22"/>
      <c r="B11" s="3"/>
      <c r="C11" s="4"/>
      <c r="D11" s="4"/>
      <c r="E11" s="4">
        <f t="shared" si="0"/>
        <v>0</v>
      </c>
      <c r="F11" s="2">
        <v>0</v>
      </c>
      <c r="G11" s="2">
        <v>0</v>
      </c>
      <c r="H11" s="2">
        <f t="shared" si="3"/>
        <v>0</v>
      </c>
      <c r="I11" s="27" t="str">
        <f t="shared" si="1"/>
        <v/>
      </c>
      <c r="J11" s="21">
        <f t="shared" si="4"/>
        <v>1</v>
      </c>
      <c r="K11" s="20" t="str">
        <f t="shared" ca="1" si="2"/>
        <v/>
      </c>
      <c r="O11" s="43" t="str">
        <f>planning!A11</f>
        <v>godet xxtrème</v>
      </c>
    </row>
    <row r="12" spans="1:15">
      <c r="A12" s="22"/>
      <c r="B12" s="25"/>
      <c r="C12" s="4"/>
      <c r="D12" s="4"/>
      <c r="E12" s="4">
        <f t="shared" si="0"/>
        <v>0</v>
      </c>
      <c r="F12" s="2">
        <v>0</v>
      </c>
      <c r="G12" s="2">
        <v>0</v>
      </c>
      <c r="H12" s="2">
        <f t="shared" si="3"/>
        <v>0</v>
      </c>
      <c r="I12" s="27" t="str">
        <f t="shared" si="1"/>
        <v/>
      </c>
      <c r="J12" s="21">
        <f t="shared" si="4"/>
        <v>1</v>
      </c>
      <c r="K12" s="20" t="str">
        <f t="shared" ca="1" si="2"/>
        <v/>
      </c>
      <c r="O12" s="43" t="str">
        <f>planning!A12</f>
        <v>godet 50 x 50</v>
      </c>
    </row>
    <row r="13" spans="1:15">
      <c r="A13" s="22"/>
      <c r="B13" s="32"/>
      <c r="C13" s="4"/>
      <c r="D13" s="4"/>
      <c r="E13" s="4">
        <f t="shared" si="0"/>
        <v>0</v>
      </c>
      <c r="F13" s="2">
        <v>0</v>
      </c>
      <c r="G13" s="2">
        <v>0</v>
      </c>
      <c r="H13" s="2">
        <f t="shared" si="3"/>
        <v>0</v>
      </c>
      <c r="I13" s="27" t="str">
        <f t="shared" si="1"/>
        <v/>
      </c>
      <c r="J13" s="21">
        <f t="shared" si="4"/>
        <v>1</v>
      </c>
      <c r="K13" s="20" t="str">
        <f t="shared" ca="1" si="2"/>
        <v/>
      </c>
      <c r="O13" s="43" t="str">
        <f>planning!A13</f>
        <v>godet teint 48,5 x 43,5</v>
      </c>
    </row>
    <row r="14" spans="1:15">
      <c r="A14" s="22"/>
      <c r="B14" s="3"/>
      <c r="C14" s="4"/>
      <c r="D14" s="4"/>
      <c r="E14" s="4">
        <f t="shared" si="0"/>
        <v>0</v>
      </c>
      <c r="F14" s="2">
        <v>0</v>
      </c>
      <c r="G14" s="2">
        <v>0</v>
      </c>
      <c r="H14" s="2">
        <f t="shared" si="3"/>
        <v>0</v>
      </c>
      <c r="I14" s="27" t="str">
        <f t="shared" si="1"/>
        <v/>
      </c>
      <c r="J14" s="21">
        <f t="shared" si="4"/>
        <v>1</v>
      </c>
      <c r="K14" s="20" t="str">
        <f t="shared" ca="1" si="2"/>
        <v/>
      </c>
      <c r="O14" s="43" t="str">
        <f>planning!A14</f>
        <v>godet eyes brow</v>
      </c>
    </row>
    <row r="15" spans="1:15">
      <c r="A15" s="22"/>
      <c r="B15" s="3"/>
      <c r="C15" s="4"/>
      <c r="D15" s="4"/>
      <c r="E15" s="4">
        <f t="shared" si="0"/>
        <v>0</v>
      </c>
      <c r="F15" s="2">
        <v>0</v>
      </c>
      <c r="G15" s="2">
        <v>0</v>
      </c>
      <c r="H15" s="2">
        <f t="shared" si="3"/>
        <v>0</v>
      </c>
      <c r="I15" s="27" t="str">
        <f t="shared" si="1"/>
        <v/>
      </c>
      <c r="J15" s="21">
        <f t="shared" si="4"/>
        <v>1</v>
      </c>
      <c r="K15" s="20" t="str">
        <f t="shared" ca="1" si="2"/>
        <v/>
      </c>
      <c r="O15" s="43" t="str">
        <f>planning!A15</f>
        <v>soufflage godet</v>
      </c>
    </row>
    <row r="16" spans="1:15">
      <c r="A16" s="22"/>
      <c r="B16" s="32"/>
      <c r="C16" s="4"/>
      <c r="D16" s="4"/>
      <c r="E16" s="4">
        <f t="shared" si="0"/>
        <v>0</v>
      </c>
      <c r="F16" s="2">
        <v>0</v>
      </c>
      <c r="G16" s="2">
        <v>0</v>
      </c>
      <c r="H16" s="2">
        <f t="shared" si="3"/>
        <v>0</v>
      </c>
      <c r="I16" s="27" t="str">
        <f t="shared" si="1"/>
        <v/>
      </c>
      <c r="J16" s="21">
        <f t="shared" si="4"/>
        <v>1</v>
      </c>
      <c r="K16" s="20" t="str">
        <f t="shared" ca="1" si="2"/>
        <v/>
      </c>
      <c r="O16" s="43">
        <f>planning!A16</f>
        <v>0</v>
      </c>
    </row>
    <row r="17" spans="1:15">
      <c r="A17" s="22"/>
      <c r="B17" s="25"/>
      <c r="C17" s="4"/>
      <c r="D17" s="4"/>
      <c r="E17" s="4">
        <f t="shared" si="0"/>
        <v>0</v>
      </c>
      <c r="F17" s="2">
        <v>0</v>
      </c>
      <c r="G17" s="2">
        <v>0</v>
      </c>
      <c r="H17" s="2">
        <f t="shared" si="3"/>
        <v>0</v>
      </c>
      <c r="I17" s="27" t="str">
        <f t="shared" si="1"/>
        <v/>
      </c>
      <c r="J17" s="21">
        <f t="shared" si="4"/>
        <v>1</v>
      </c>
      <c r="K17" s="20" t="str">
        <f t="shared" ca="1" si="2"/>
        <v/>
      </c>
      <c r="O17" s="43">
        <f>planning!A17</f>
        <v>0</v>
      </c>
    </row>
    <row r="18" spans="1:15">
      <c r="A18" s="22"/>
      <c r="B18" s="11"/>
      <c r="C18" s="4"/>
      <c r="D18" s="4"/>
      <c r="E18" s="4">
        <f t="shared" si="0"/>
        <v>0</v>
      </c>
      <c r="F18" s="2">
        <v>0</v>
      </c>
      <c r="G18" s="2">
        <v>0</v>
      </c>
      <c r="H18" s="2">
        <f t="shared" si="3"/>
        <v>0</v>
      </c>
      <c r="I18" s="27" t="str">
        <f t="shared" si="1"/>
        <v/>
      </c>
      <c r="J18" s="21">
        <f t="shared" si="4"/>
        <v>1</v>
      </c>
      <c r="K18" s="20" t="str">
        <f t="shared" ca="1" si="2"/>
        <v/>
      </c>
      <c r="O18" s="43" t="str">
        <f>planning!A18</f>
        <v>rail ouvert coté 1</v>
      </c>
    </row>
    <row r="19" spans="1:15">
      <c r="A19" s="22"/>
      <c r="B19" s="3"/>
      <c r="C19" s="4"/>
      <c r="D19" s="4"/>
      <c r="E19" s="4">
        <f t="shared" si="0"/>
        <v>0</v>
      </c>
      <c r="F19" s="2">
        <v>0</v>
      </c>
      <c r="G19" s="2">
        <v>0</v>
      </c>
      <c r="H19" s="2">
        <f t="shared" si="3"/>
        <v>0</v>
      </c>
      <c r="I19" s="27" t="str">
        <f t="shared" si="1"/>
        <v/>
      </c>
      <c r="J19" s="21">
        <f t="shared" si="4"/>
        <v>1</v>
      </c>
      <c r="K19" s="20" t="str">
        <f t="shared" ca="1" si="2"/>
        <v/>
      </c>
      <c r="O19" s="43" t="str">
        <f>planning!A19</f>
        <v>rail ouvert coté 2</v>
      </c>
    </row>
    <row r="20" spans="1:15">
      <c r="A20" s="22"/>
      <c r="B20" s="3"/>
      <c r="C20" s="4"/>
      <c r="D20" s="4"/>
      <c r="E20" s="4">
        <f t="shared" si="0"/>
        <v>0</v>
      </c>
      <c r="F20" s="2">
        <v>0</v>
      </c>
      <c r="G20" s="2">
        <v>0</v>
      </c>
      <c r="H20" s="2">
        <f t="shared" si="3"/>
        <v>0</v>
      </c>
      <c r="I20" s="27" t="str">
        <f t="shared" si="1"/>
        <v/>
      </c>
      <c r="J20" s="21">
        <f t="shared" si="4"/>
        <v>1</v>
      </c>
      <c r="K20" s="20" t="str">
        <f t="shared" ca="1" si="2"/>
        <v/>
      </c>
      <c r="O20" s="43" t="str">
        <f>planning!A20</f>
        <v>rail ouvert fond</v>
      </c>
    </row>
    <row r="21" spans="1:15">
      <c r="A21" s="22"/>
      <c r="B21" s="3"/>
      <c r="C21" s="4"/>
      <c r="D21" s="4"/>
      <c r="E21" s="4">
        <f t="shared" si="0"/>
        <v>0</v>
      </c>
      <c r="F21" s="2">
        <v>0</v>
      </c>
      <c r="G21" s="2">
        <v>0</v>
      </c>
      <c r="H21" s="2">
        <f t="shared" si="3"/>
        <v>0</v>
      </c>
      <c r="I21" s="27" t="str">
        <f t="shared" si="1"/>
        <v/>
      </c>
      <c r="J21" s="21">
        <f t="shared" si="4"/>
        <v>1</v>
      </c>
      <c r="K21" s="20" t="str">
        <f t="shared" ca="1" si="2"/>
        <v/>
      </c>
      <c r="O21" s="43" t="str">
        <f>planning!A21</f>
        <v>clip de cisaillement</v>
      </c>
    </row>
    <row r="22" spans="1:15">
      <c r="A22" s="22"/>
      <c r="B22" s="32"/>
      <c r="C22" s="4"/>
      <c r="D22" s="4"/>
      <c r="E22" s="4">
        <f t="shared" si="0"/>
        <v>0</v>
      </c>
      <c r="F22" s="2">
        <v>0</v>
      </c>
      <c r="G22" s="2">
        <v>0</v>
      </c>
      <c r="H22" s="2">
        <f t="shared" si="3"/>
        <v>0</v>
      </c>
      <c r="I22" s="27" t="str">
        <f t="shared" si="1"/>
        <v/>
      </c>
      <c r="J22" s="21">
        <f t="shared" si="4"/>
        <v>1</v>
      </c>
      <c r="K22" s="20" t="str">
        <f t="shared" ca="1" si="2"/>
        <v/>
      </c>
      <c r="O22" s="43" t="str">
        <f>planning!A22</f>
        <v>clip coulisse</v>
      </c>
    </row>
    <row r="23" spans="1:15">
      <c r="A23" s="22"/>
      <c r="B23" s="25"/>
      <c r="C23" s="4"/>
      <c r="D23" s="4"/>
      <c r="E23" s="4">
        <f t="shared" si="0"/>
        <v>0</v>
      </c>
      <c r="F23" s="2">
        <v>0</v>
      </c>
      <c r="G23" s="2">
        <v>0</v>
      </c>
      <c r="H23" s="2">
        <f t="shared" si="3"/>
        <v>0</v>
      </c>
      <c r="I23" s="27" t="str">
        <f t="shared" si="1"/>
        <v/>
      </c>
      <c r="J23" s="21">
        <f t="shared" si="4"/>
        <v>1</v>
      </c>
      <c r="K23" s="20" t="str">
        <f t="shared" ca="1" si="2"/>
        <v/>
      </c>
      <c r="O23" s="43" t="str">
        <f>planning!A23</f>
        <v>encoche embase</v>
      </c>
    </row>
    <row r="24" spans="1:15">
      <c r="A24" s="22"/>
      <c r="B24" s="3"/>
      <c r="C24" s="4"/>
      <c r="D24" s="4"/>
      <c r="E24" s="4">
        <f t="shared" si="0"/>
        <v>0</v>
      </c>
      <c r="F24" s="2">
        <v>0</v>
      </c>
      <c r="G24" s="2">
        <v>0</v>
      </c>
      <c r="H24" s="2">
        <f t="shared" si="3"/>
        <v>0</v>
      </c>
      <c r="I24" s="27" t="str">
        <f t="shared" si="1"/>
        <v/>
      </c>
      <c r="J24" s="21">
        <f t="shared" si="4"/>
        <v>1</v>
      </c>
      <c r="K24" s="20" t="str">
        <f t="shared" ca="1" si="2"/>
        <v/>
      </c>
      <c r="O24" s="43" t="str">
        <f>planning!A24</f>
        <v>embouti capot</v>
      </c>
    </row>
    <row r="25" spans="1:15">
      <c r="A25" s="22"/>
      <c r="B25" s="3"/>
      <c r="C25" s="4"/>
      <c r="D25" s="4"/>
      <c r="E25" s="4">
        <f t="shared" si="0"/>
        <v>0</v>
      </c>
      <c r="F25" s="2">
        <v>0</v>
      </c>
      <c r="G25" s="2">
        <v>0</v>
      </c>
      <c r="H25" s="2">
        <f t="shared" si="3"/>
        <v>0</v>
      </c>
      <c r="I25" s="27" t="str">
        <f t="shared" si="1"/>
        <v/>
      </c>
      <c r="J25" s="21">
        <f t="shared" si="4"/>
        <v>1</v>
      </c>
      <c r="K25" s="20" t="str">
        <f t="shared" ca="1" si="2"/>
        <v/>
      </c>
      <c r="O25" s="43" t="str">
        <f>planning!A25</f>
        <v>tournage tube capot</v>
      </c>
    </row>
    <row r="26" spans="1:15">
      <c r="A26" s="22"/>
      <c r="B26" s="3"/>
      <c r="C26" s="4"/>
      <c r="D26" s="26"/>
      <c r="E26" s="4">
        <f t="shared" si="0"/>
        <v>0</v>
      </c>
      <c r="F26" s="2">
        <v>0</v>
      </c>
      <c r="G26" s="2">
        <v>0</v>
      </c>
      <c r="H26" s="2">
        <f t="shared" si="3"/>
        <v>0</v>
      </c>
      <c r="I26" s="27" t="str">
        <f t="shared" si="1"/>
        <v/>
      </c>
      <c r="J26" s="21">
        <f t="shared" si="4"/>
        <v>1</v>
      </c>
      <c r="K26" s="20" t="str">
        <f t="shared" ca="1" si="2"/>
        <v/>
      </c>
      <c r="O26" s="43" t="str">
        <f>planning!A26</f>
        <v>assemblage capot  + embase</v>
      </c>
    </row>
    <row r="27" spans="1:15">
      <c r="A27" s="22"/>
      <c r="B27" s="3"/>
      <c r="C27" s="4"/>
      <c r="D27" s="26"/>
      <c r="E27" s="4">
        <f t="shared" si="0"/>
        <v>0</v>
      </c>
      <c r="F27" s="2">
        <v>0</v>
      </c>
      <c r="G27" s="2">
        <v>0</v>
      </c>
      <c r="H27" s="2">
        <f t="shared" si="3"/>
        <v>0</v>
      </c>
      <c r="I27" s="27" t="str">
        <f t="shared" si="1"/>
        <v/>
      </c>
      <c r="J27" s="21">
        <f t="shared" si="4"/>
        <v>1</v>
      </c>
      <c r="K27" s="20" t="str">
        <f t="shared" ca="1" si="2"/>
        <v/>
      </c>
      <c r="O27" s="43" t="str">
        <f>planning!A27</f>
        <v xml:space="preserve"> capot  équipé lumiéres</v>
      </c>
    </row>
    <row r="28" spans="1:15">
      <c r="A28" s="22"/>
      <c r="B28" s="3"/>
      <c r="C28" s="4"/>
      <c r="D28" s="26"/>
      <c r="E28" s="4">
        <f t="shared" si="0"/>
        <v>0</v>
      </c>
      <c r="F28" s="2">
        <v>0</v>
      </c>
      <c r="G28" s="2">
        <v>0</v>
      </c>
      <c r="H28" s="2">
        <f t="shared" si="3"/>
        <v>0</v>
      </c>
      <c r="I28" s="27" t="str">
        <f t="shared" si="1"/>
        <v/>
      </c>
      <c r="J28" s="21">
        <f t="shared" si="4"/>
        <v>1</v>
      </c>
      <c r="K28" s="20" t="str">
        <f t="shared" ca="1" si="2"/>
        <v/>
      </c>
      <c r="O28" s="43" t="str">
        <f>planning!A28</f>
        <v>capot équipé encoche</v>
      </c>
    </row>
    <row r="29" spans="1:15">
      <c r="A29" s="22"/>
      <c r="B29" s="3"/>
      <c r="C29" s="4"/>
      <c r="D29" s="26"/>
      <c r="E29" s="4">
        <f t="shared" si="0"/>
        <v>0</v>
      </c>
      <c r="F29" s="2">
        <v>0</v>
      </c>
      <c r="G29" s="2">
        <v>0</v>
      </c>
      <c r="H29" s="2">
        <f t="shared" si="3"/>
        <v>0</v>
      </c>
      <c r="I29" s="27" t="str">
        <f t="shared" si="1"/>
        <v/>
      </c>
      <c r="J29" s="21">
        <f t="shared" si="4"/>
        <v>1</v>
      </c>
      <c r="K29" s="20" t="str">
        <f t="shared" ca="1" si="2"/>
        <v/>
      </c>
      <c r="O29" s="43" t="str">
        <f>planning!A29</f>
        <v>capot équipé trou 1</v>
      </c>
    </row>
    <row r="30" spans="1:15">
      <c r="A30" s="22"/>
      <c r="B30" s="3"/>
      <c r="C30" s="4"/>
      <c r="D30" s="26"/>
      <c r="E30" s="4">
        <f t="shared" si="0"/>
        <v>0</v>
      </c>
      <c r="F30" s="2">
        <v>0</v>
      </c>
      <c r="G30" s="2">
        <v>0</v>
      </c>
      <c r="H30" s="2">
        <f t="shared" si="3"/>
        <v>0</v>
      </c>
      <c r="I30" s="27" t="str">
        <f t="shared" si="1"/>
        <v/>
      </c>
      <c r="J30" s="21">
        <f t="shared" si="4"/>
        <v>1</v>
      </c>
      <c r="K30" s="20" t="str">
        <f t="shared" ca="1" si="2"/>
        <v/>
      </c>
      <c r="O30" s="43" t="str">
        <f>planning!A30</f>
        <v>capot équipé trou 2</v>
      </c>
    </row>
    <row r="31" spans="1:15">
      <c r="A31" s="22"/>
      <c r="B31" s="25"/>
      <c r="C31" s="26"/>
      <c r="D31" s="26"/>
      <c r="E31" s="4">
        <f t="shared" si="0"/>
        <v>0</v>
      </c>
      <c r="F31" s="2">
        <v>0</v>
      </c>
      <c r="G31" s="2">
        <v>0</v>
      </c>
      <c r="H31" s="2">
        <f t="shared" si="3"/>
        <v>0</v>
      </c>
      <c r="I31" s="27" t="str">
        <f t="shared" si="1"/>
        <v/>
      </c>
      <c r="J31" s="21">
        <f t="shared" si="4"/>
        <v>1</v>
      </c>
      <c r="K31" s="20" t="str">
        <f t="shared" ca="1" si="2"/>
        <v/>
      </c>
      <c r="O31" s="43" t="str">
        <f>planning!A31</f>
        <v>capot équipé redressage</v>
      </c>
    </row>
    <row r="32" spans="1:15">
      <c r="A32" s="22"/>
      <c r="B32" s="3"/>
      <c r="C32" s="26"/>
      <c r="D32" s="26"/>
      <c r="E32" s="4">
        <f>D32-C32+IF(C32&gt;D32,1)</f>
        <v>0</v>
      </c>
      <c r="F32" s="2">
        <v>0</v>
      </c>
      <c r="G32" s="2">
        <v>0</v>
      </c>
      <c r="H32" s="2">
        <f t="shared" si="3"/>
        <v>0</v>
      </c>
      <c r="I32" s="27" t="str">
        <f t="shared" si="1"/>
        <v/>
      </c>
      <c r="J32" s="21">
        <f t="shared" si="4"/>
        <v>1</v>
      </c>
      <c r="K32" s="20" t="str">
        <f t="shared" ca="1" si="2"/>
        <v/>
      </c>
      <c r="O32" s="43" t="str">
        <f>planning!A32</f>
        <v>capot équipé sertissage perle</v>
      </c>
    </row>
    <row r="33" spans="1:15">
      <c r="A33" s="22"/>
      <c r="B33" s="3"/>
      <c r="C33" s="26"/>
      <c r="D33" s="26"/>
      <c r="E33" s="4">
        <f>D33-C33+IF(C33&gt;D33,1)</f>
        <v>0</v>
      </c>
      <c r="F33" s="2">
        <v>0</v>
      </c>
      <c r="G33" s="2">
        <v>0</v>
      </c>
      <c r="H33" s="2">
        <f t="shared" si="3"/>
        <v>0</v>
      </c>
      <c r="I33" s="27" t="str">
        <f t="shared" si="1"/>
        <v/>
      </c>
      <c r="J33" s="21">
        <f t="shared" si="4"/>
        <v>1</v>
      </c>
      <c r="K33" s="20" t="str">
        <f t="shared" ca="1" si="2"/>
        <v/>
      </c>
      <c r="O33" s="43" t="str">
        <f>planning!A33</f>
        <v xml:space="preserve">capot équipé présertissage </v>
      </c>
    </row>
    <row r="34" spans="1:15">
      <c r="A34" s="22"/>
      <c r="B34" s="3"/>
      <c r="C34" s="26"/>
      <c r="D34" s="26"/>
      <c r="E34" s="4">
        <f>D34-C34+IF(C34&gt;D34,1)</f>
        <v>0</v>
      </c>
      <c r="F34" s="2">
        <v>0</v>
      </c>
      <c r="G34" s="2">
        <v>0</v>
      </c>
      <c r="H34" s="2">
        <f t="shared" si="3"/>
        <v>0</v>
      </c>
      <c r="I34" s="27" t="str">
        <f t="shared" si="1"/>
        <v/>
      </c>
      <c r="J34" s="21">
        <f t="shared" si="4"/>
        <v>1</v>
      </c>
      <c r="K34" s="20" t="str">
        <f t="shared" ca="1" si="2"/>
        <v/>
      </c>
      <c r="O34" s="43" t="str">
        <f>planning!A34</f>
        <v>capot équipé sertissage rivet</v>
      </c>
    </row>
    <row r="35" spans="1:15">
      <c r="A35" s="22"/>
      <c r="B35" s="3"/>
      <c r="C35" s="26"/>
      <c r="D35" s="26"/>
      <c r="E35" s="4">
        <f t="shared" ref="E35:E77" si="5">D35-C35+IF(C35&gt;D35,1)</f>
        <v>0</v>
      </c>
      <c r="F35" s="2">
        <v>0</v>
      </c>
      <c r="G35" s="2">
        <v>0</v>
      </c>
      <c r="H35" s="2">
        <f t="shared" si="3"/>
        <v>0</v>
      </c>
      <c r="I35" s="27" t="str">
        <f t="shared" si="1"/>
        <v/>
      </c>
      <c r="J35" s="21">
        <f t="shared" si="4"/>
        <v>1</v>
      </c>
      <c r="K35" s="20" t="str">
        <f t="shared" ca="1" si="2"/>
        <v/>
      </c>
      <c r="O35" s="43" t="str">
        <f>planning!A35</f>
        <v>capot équipé taraudage</v>
      </c>
    </row>
    <row r="36" spans="1:15">
      <c r="A36" s="22"/>
      <c r="B36" s="25"/>
      <c r="C36" s="26"/>
      <c r="D36" s="26"/>
      <c r="E36" s="4">
        <f t="shared" si="5"/>
        <v>0</v>
      </c>
      <c r="F36" s="2">
        <v>0</v>
      </c>
      <c r="G36" s="2">
        <v>0</v>
      </c>
      <c r="H36" s="2">
        <f t="shared" si="3"/>
        <v>0</v>
      </c>
      <c r="I36" s="27" t="str">
        <f t="shared" si="1"/>
        <v/>
      </c>
      <c r="J36" s="21">
        <f t="shared" si="4"/>
        <v>1</v>
      </c>
      <c r="K36" s="20" t="str">
        <f t="shared" ca="1" si="2"/>
        <v/>
      </c>
      <c r="O36" s="43" t="str">
        <f>planning!A36</f>
        <v>axe oreille soudure</v>
      </c>
    </row>
    <row r="37" spans="1:15">
      <c r="A37" s="22"/>
      <c r="B37" s="3"/>
      <c r="C37" s="26"/>
      <c r="D37" s="26"/>
      <c r="E37" s="4">
        <f t="shared" si="5"/>
        <v>0</v>
      </c>
      <c r="F37" s="2">
        <v>0</v>
      </c>
      <c r="G37" s="2">
        <v>0</v>
      </c>
      <c r="H37" s="2">
        <f t="shared" si="3"/>
        <v>0</v>
      </c>
      <c r="I37" s="27" t="str">
        <f t="shared" si="1"/>
        <v/>
      </c>
      <c r="J37" s="21">
        <f t="shared" si="4"/>
        <v>1</v>
      </c>
      <c r="K37" s="20" t="str">
        <f t="shared" ca="1" si="2"/>
        <v/>
      </c>
      <c r="O37" s="43" t="str">
        <f>planning!A37</f>
        <v>axe oreille gravure</v>
      </c>
    </row>
    <row r="38" spans="1:15">
      <c r="A38" s="22"/>
      <c r="B38" s="3"/>
      <c r="C38" s="26"/>
      <c r="D38" s="26"/>
      <c r="E38" s="4">
        <f t="shared" si="5"/>
        <v>0</v>
      </c>
      <c r="F38" s="2">
        <v>0</v>
      </c>
      <c r="G38" s="2">
        <v>0</v>
      </c>
      <c r="H38" s="2">
        <f t="shared" si="3"/>
        <v>0</v>
      </c>
      <c r="I38" s="27" t="str">
        <f t="shared" si="1"/>
        <v/>
      </c>
      <c r="J38" s="21">
        <f t="shared" si="4"/>
        <v>1</v>
      </c>
      <c r="K38" s="20" t="str">
        <f t="shared" ca="1" si="2"/>
        <v/>
      </c>
      <c r="O38" s="43" t="str">
        <f>planning!A38</f>
        <v xml:space="preserve">assemblage embase W </v>
      </c>
    </row>
    <row r="39" spans="1:15">
      <c r="A39" s="22"/>
      <c r="B39" s="3"/>
      <c r="C39" s="26"/>
      <c r="D39" s="26"/>
      <c r="E39" s="4">
        <f t="shared" si="5"/>
        <v>0</v>
      </c>
      <c r="F39" s="2">
        <v>0</v>
      </c>
      <c r="G39" s="2">
        <v>0</v>
      </c>
      <c r="H39" s="2">
        <f t="shared" si="3"/>
        <v>0</v>
      </c>
      <c r="I39" s="27" t="str">
        <f t="shared" si="1"/>
        <v/>
      </c>
      <c r="J39" s="21">
        <f t="shared" si="4"/>
        <v>1</v>
      </c>
      <c r="K39" s="20" t="str">
        <f t="shared" ca="1" si="2"/>
        <v/>
      </c>
      <c r="O39" s="43" t="str">
        <f>planning!A39</f>
        <v>soudure embase W</v>
      </c>
    </row>
    <row r="40" spans="1:15">
      <c r="A40" s="22"/>
      <c r="B40" s="25"/>
      <c r="C40" s="26"/>
      <c r="D40" s="26"/>
      <c r="E40" s="4">
        <f t="shared" si="5"/>
        <v>0</v>
      </c>
      <c r="F40" s="2">
        <v>0</v>
      </c>
      <c r="G40" s="2">
        <v>0</v>
      </c>
      <c r="H40" s="2">
        <f t="shared" si="3"/>
        <v>0</v>
      </c>
      <c r="I40" s="27" t="str">
        <f t="shared" si="1"/>
        <v/>
      </c>
      <c r="J40" s="21">
        <f t="shared" si="4"/>
        <v>1</v>
      </c>
      <c r="K40" s="20" t="str">
        <f t="shared" ca="1" si="2"/>
        <v/>
      </c>
      <c r="O40" s="43" t="str">
        <f>planning!A40</f>
        <v>support module coté</v>
      </c>
    </row>
    <row r="41" spans="1:15">
      <c r="A41" s="22"/>
      <c r="B41" s="3"/>
      <c r="C41" s="26"/>
      <c r="D41" s="26"/>
      <c r="E41" s="4">
        <f t="shared" si="5"/>
        <v>0</v>
      </c>
      <c r="F41" s="2">
        <v>0</v>
      </c>
      <c r="G41" s="2">
        <v>0</v>
      </c>
      <c r="H41" s="2">
        <f t="shared" si="3"/>
        <v>0</v>
      </c>
      <c r="I41" s="27" t="str">
        <f t="shared" si="1"/>
        <v/>
      </c>
      <c r="J41" s="21">
        <f t="shared" si="4"/>
        <v>1</v>
      </c>
      <c r="K41" s="20" t="str">
        <f t="shared" ca="1" si="2"/>
        <v/>
      </c>
      <c r="O41" s="43" t="str">
        <f>planning!A41</f>
        <v>support module fond</v>
      </c>
    </row>
    <row r="42" spans="1:15">
      <c r="A42" s="22"/>
      <c r="B42" s="3"/>
      <c r="C42" s="26"/>
      <c r="D42" s="26"/>
      <c r="E42" s="4">
        <f t="shared" si="5"/>
        <v>0</v>
      </c>
      <c r="F42" s="2">
        <v>0</v>
      </c>
      <c r="G42" s="2">
        <v>0</v>
      </c>
      <c r="H42" s="2">
        <f t="shared" si="3"/>
        <v>0</v>
      </c>
      <c r="I42" s="27" t="str">
        <f t="shared" si="1"/>
        <v/>
      </c>
      <c r="J42" s="21">
        <f t="shared" si="4"/>
        <v>1</v>
      </c>
      <c r="K42" s="20" t="str">
        <f t="shared" ca="1" si="2"/>
        <v/>
      </c>
      <c r="O42" s="43" t="str">
        <f>planning!A42</f>
        <v>cem découpe flan</v>
      </c>
    </row>
    <row r="43" spans="1:15">
      <c r="A43" s="22"/>
      <c r="B43" s="25"/>
      <c r="C43" s="26"/>
      <c r="D43" s="26"/>
      <c r="E43" s="4">
        <f t="shared" si="5"/>
        <v>0</v>
      </c>
      <c r="F43" s="2">
        <v>0</v>
      </c>
      <c r="G43" s="2">
        <v>0</v>
      </c>
      <c r="H43" s="2">
        <f>G43-F43</f>
        <v>0</v>
      </c>
      <c r="I43" s="27" t="str">
        <f t="shared" si="1"/>
        <v/>
      </c>
      <c r="J43" s="21">
        <f t="shared" si="4"/>
        <v>1</v>
      </c>
      <c r="K43" s="20" t="str">
        <f t="shared" ca="1" si="2"/>
        <v/>
      </c>
      <c r="O43" s="43" t="str">
        <f>planning!A43</f>
        <v>flan patte extincteur</v>
      </c>
    </row>
    <row r="44" spans="1:15">
      <c r="A44" s="22"/>
      <c r="B44" s="3"/>
      <c r="C44" s="26"/>
      <c r="D44" s="26"/>
      <c r="E44" s="4">
        <f t="shared" si="5"/>
        <v>0</v>
      </c>
      <c r="F44" s="2">
        <v>0</v>
      </c>
      <c r="G44" s="2">
        <v>0</v>
      </c>
      <c r="H44" s="2">
        <f>G44-F44</f>
        <v>0</v>
      </c>
      <c r="I44" s="27" t="str">
        <f t="shared" si="1"/>
        <v/>
      </c>
      <c r="J44" s="21">
        <f t="shared" si="4"/>
        <v>1</v>
      </c>
      <c r="K44" s="20" t="str">
        <f t="shared" ca="1" si="2"/>
        <v/>
      </c>
      <c r="O44" s="43" t="str">
        <f>planning!A44</f>
        <v>cambrage patte extincteur</v>
      </c>
    </row>
    <row r="45" spans="1:15">
      <c r="A45" s="22"/>
      <c r="B45" s="3"/>
      <c r="C45" s="26"/>
      <c r="D45" s="26"/>
      <c r="E45" s="4">
        <f t="shared" si="5"/>
        <v>0</v>
      </c>
      <c r="F45" s="2">
        <v>0</v>
      </c>
      <c r="G45" s="2">
        <v>0</v>
      </c>
      <c r="H45" s="2">
        <f>G45-F45</f>
        <v>0</v>
      </c>
      <c r="I45" s="27" t="str">
        <f>IF(OR(VALUE(E45)=0,ISERROR(J45),VALUE(J45)=0),"",(H45*60/(E45*1440))/J45)</f>
        <v/>
      </c>
      <c r="J45" s="21">
        <f t="shared" si="4"/>
        <v>1</v>
      </c>
      <c r="K45" s="20" t="str">
        <f t="shared" ca="1" si="2"/>
        <v/>
      </c>
      <c r="O45" s="43" t="str">
        <f>planning!A45</f>
        <v>soudure embase k</v>
      </c>
    </row>
    <row r="46" spans="1:15">
      <c r="A46" s="22"/>
      <c r="B46" s="25"/>
      <c r="C46" s="26"/>
      <c r="D46" s="26"/>
      <c r="E46" s="4">
        <f t="shared" si="5"/>
        <v>0</v>
      </c>
      <c r="F46" s="2">
        <v>0</v>
      </c>
      <c r="G46" s="2">
        <v>0</v>
      </c>
      <c r="H46" s="2">
        <f>G46-F46</f>
        <v>0</v>
      </c>
      <c r="I46" s="27" t="str">
        <f t="shared" si="1"/>
        <v/>
      </c>
      <c r="J46" s="21">
        <f t="shared" si="4"/>
        <v>1</v>
      </c>
      <c r="K46" s="20" t="str">
        <f t="shared" ca="1" si="2"/>
        <v/>
      </c>
      <c r="O46" s="43" t="str">
        <f>planning!A46</f>
        <v xml:space="preserve">reprise embase k </v>
      </c>
    </row>
    <row r="47" spans="1:15">
      <c r="A47" s="22"/>
      <c r="B47" s="3"/>
      <c r="C47" s="26"/>
      <c r="D47" s="26"/>
      <c r="E47" s="4">
        <f t="shared" si="5"/>
        <v>0</v>
      </c>
      <c r="F47" s="2">
        <v>0</v>
      </c>
      <c r="G47" s="2">
        <v>0</v>
      </c>
      <c r="H47" s="2">
        <f t="shared" ref="H47:H79" si="6">G47-F47</f>
        <v>0</v>
      </c>
      <c r="I47" s="27" t="str">
        <f t="shared" si="1"/>
        <v/>
      </c>
      <c r="J47" s="21">
        <f t="shared" si="4"/>
        <v>1</v>
      </c>
      <c r="K47" s="20" t="str">
        <f t="shared" ca="1" si="2"/>
        <v/>
      </c>
      <c r="O47" s="43" t="str">
        <f>planning!A47</f>
        <v>cambrage patte extincteur</v>
      </c>
    </row>
    <row r="48" spans="1:15">
      <c r="A48" s="22"/>
      <c r="B48" s="3"/>
      <c r="C48" s="26"/>
      <c r="D48" s="26"/>
      <c r="E48" s="4">
        <f t="shared" si="5"/>
        <v>0</v>
      </c>
      <c r="F48" s="2">
        <v>0</v>
      </c>
      <c r="G48" s="2">
        <v>0</v>
      </c>
      <c r="H48" s="2">
        <f t="shared" si="6"/>
        <v>0</v>
      </c>
      <c r="I48" s="27" t="str">
        <f t="shared" si="1"/>
        <v/>
      </c>
      <c r="J48" s="21">
        <f t="shared" si="4"/>
        <v>1</v>
      </c>
      <c r="K48" s="20" t="str">
        <f t="shared" ca="1" si="2"/>
        <v/>
      </c>
      <c r="O48" s="43" t="str">
        <f>planning!A48</f>
        <v>nettoyage rail</v>
      </c>
    </row>
    <row r="49" spans="1:15">
      <c r="A49" s="22"/>
      <c r="B49" s="25"/>
      <c r="C49" s="26"/>
      <c r="D49" s="26"/>
      <c r="E49" s="4">
        <f t="shared" si="5"/>
        <v>0</v>
      </c>
      <c r="F49" s="2">
        <v>0</v>
      </c>
      <c r="G49" s="2">
        <v>0</v>
      </c>
      <c r="H49" s="2">
        <f t="shared" si="6"/>
        <v>0</v>
      </c>
      <c r="I49" s="27" t="str">
        <f t="shared" si="1"/>
        <v/>
      </c>
      <c r="J49" s="21">
        <f t="shared" si="4"/>
        <v>1</v>
      </c>
      <c r="K49" s="20" t="str">
        <f t="shared" ca="1" si="2"/>
        <v/>
      </c>
      <c r="O49" s="43">
        <f>planning!A49</f>
        <v>0</v>
      </c>
    </row>
    <row r="50" spans="1:15">
      <c r="A50" s="22"/>
      <c r="B50" s="3"/>
      <c r="C50" s="26"/>
      <c r="D50" s="26"/>
      <c r="E50" s="4">
        <f t="shared" si="5"/>
        <v>0</v>
      </c>
      <c r="F50" s="2">
        <v>0</v>
      </c>
      <c r="G50" s="2">
        <v>0</v>
      </c>
      <c r="H50" s="2">
        <f t="shared" si="6"/>
        <v>0</v>
      </c>
      <c r="I50" s="27" t="str">
        <f t="shared" si="1"/>
        <v/>
      </c>
      <c r="J50" s="21">
        <f t="shared" si="4"/>
        <v>1</v>
      </c>
      <c r="K50" s="20" t="str">
        <f t="shared" ca="1" si="2"/>
        <v/>
      </c>
      <c r="O50" s="43">
        <f>planning!A50</f>
        <v>0</v>
      </c>
    </row>
    <row r="51" spans="1:15">
      <c r="A51" s="22"/>
      <c r="B51" s="3"/>
      <c r="C51" s="26"/>
      <c r="D51" s="26"/>
      <c r="E51" s="4">
        <f t="shared" si="5"/>
        <v>0</v>
      </c>
      <c r="F51" s="2">
        <v>0</v>
      </c>
      <c r="G51" s="2">
        <v>0</v>
      </c>
      <c r="H51" s="2">
        <f t="shared" si="6"/>
        <v>0</v>
      </c>
      <c r="I51" s="27" t="str">
        <f t="shared" si="1"/>
        <v/>
      </c>
      <c r="J51" s="21">
        <f t="shared" si="4"/>
        <v>1</v>
      </c>
      <c r="K51" s="20" t="str">
        <f t="shared" ca="1" si="2"/>
        <v/>
      </c>
      <c r="O51" s="43" t="str">
        <f>planning!A51</f>
        <v>assemblage roulé ba 16</v>
      </c>
    </row>
    <row r="52" spans="1:15">
      <c r="A52" s="22"/>
      <c r="B52" s="3"/>
      <c r="C52" s="26"/>
      <c r="D52" s="26"/>
      <c r="E52" s="4">
        <f t="shared" si="5"/>
        <v>0</v>
      </c>
      <c r="F52" s="2">
        <v>0</v>
      </c>
      <c r="G52" s="2">
        <v>0</v>
      </c>
      <c r="H52" s="2">
        <f t="shared" si="6"/>
        <v>0</v>
      </c>
      <c r="I52" s="27" t="str">
        <f t="shared" si="1"/>
        <v/>
      </c>
      <c r="J52" s="21">
        <f t="shared" si="4"/>
        <v>1</v>
      </c>
      <c r="K52" s="20" t="str">
        <f t="shared" ca="1" si="2"/>
        <v/>
      </c>
      <c r="O52" s="43" t="str">
        <f>planning!A52</f>
        <v>assemblage ardillon ba 16</v>
      </c>
    </row>
    <row r="53" spans="1:15">
      <c r="A53" s="22"/>
      <c r="B53" s="3"/>
      <c r="C53" s="26"/>
      <c r="D53" s="26"/>
      <c r="E53" s="4">
        <f t="shared" si="5"/>
        <v>0</v>
      </c>
      <c r="F53" s="2">
        <v>0</v>
      </c>
      <c r="G53" s="2">
        <v>0</v>
      </c>
      <c r="H53" s="2">
        <f t="shared" si="6"/>
        <v>0</v>
      </c>
      <c r="I53" s="27" t="str">
        <f t="shared" si="1"/>
        <v/>
      </c>
      <c r="J53" s="21">
        <f t="shared" si="4"/>
        <v>1</v>
      </c>
      <c r="K53" s="20" t="str">
        <f t="shared" ca="1" si="2"/>
        <v/>
      </c>
      <c r="O53" s="43" t="str">
        <f>planning!A53</f>
        <v>assemblage roulé ba 18</v>
      </c>
    </row>
    <row r="54" spans="1:15">
      <c r="A54" s="22"/>
      <c r="B54" s="3"/>
      <c r="C54" s="26"/>
      <c r="D54" s="26"/>
      <c r="E54" s="4">
        <f t="shared" si="5"/>
        <v>0</v>
      </c>
      <c r="F54" s="2">
        <v>0</v>
      </c>
      <c r="G54" s="2">
        <v>0</v>
      </c>
      <c r="H54" s="2">
        <f t="shared" si="6"/>
        <v>0</v>
      </c>
      <c r="I54" s="27" t="str">
        <f t="shared" si="1"/>
        <v/>
      </c>
      <c r="J54" s="21">
        <f t="shared" si="4"/>
        <v>1</v>
      </c>
      <c r="K54" s="20" t="str">
        <f t="shared" ca="1" si="2"/>
        <v/>
      </c>
      <c r="O54" s="43" t="str">
        <f>planning!A54</f>
        <v>assemblage ardillon ba18</v>
      </c>
    </row>
    <row r="55" spans="1:15">
      <c r="A55" s="22"/>
      <c r="B55" s="25"/>
      <c r="C55" s="26"/>
      <c r="D55" s="26"/>
      <c r="E55" s="4">
        <f t="shared" si="5"/>
        <v>0</v>
      </c>
      <c r="F55" s="2">
        <v>0</v>
      </c>
      <c r="G55" s="2">
        <v>0</v>
      </c>
      <c r="H55" s="2">
        <f t="shared" si="6"/>
        <v>0</v>
      </c>
      <c r="I55" s="27" t="str">
        <f t="shared" si="1"/>
        <v/>
      </c>
      <c r="J55" s="21">
        <f t="shared" si="4"/>
        <v>1</v>
      </c>
      <c r="K55" s="20" t="str">
        <f t="shared" ca="1" si="2"/>
        <v/>
      </c>
      <c r="O55" s="43" t="str">
        <f>planning!A55</f>
        <v>assemblage roulé ba 20</v>
      </c>
    </row>
    <row r="56" spans="1:15">
      <c r="A56" s="22"/>
      <c r="B56" s="3"/>
      <c r="C56" s="26"/>
      <c r="D56" s="26"/>
      <c r="E56" s="4">
        <f t="shared" si="5"/>
        <v>0</v>
      </c>
      <c r="F56" s="2">
        <v>0</v>
      </c>
      <c r="G56" s="2">
        <v>0</v>
      </c>
      <c r="H56" s="2">
        <f t="shared" si="6"/>
        <v>0</v>
      </c>
      <c r="I56" s="27" t="str">
        <f t="shared" si="1"/>
        <v/>
      </c>
      <c r="J56" s="21">
        <f t="shared" si="4"/>
        <v>1</v>
      </c>
      <c r="K56" s="20" t="str">
        <f t="shared" ca="1" si="2"/>
        <v/>
      </c>
      <c r="O56" s="43" t="str">
        <f>planning!A56</f>
        <v>assemblage ardillon ba 20</v>
      </c>
    </row>
    <row r="57" spans="1:15">
      <c r="A57" s="22"/>
      <c r="B57" s="3"/>
      <c r="C57" s="26"/>
      <c r="D57" s="26"/>
      <c r="E57" s="4">
        <f t="shared" si="5"/>
        <v>0</v>
      </c>
      <c r="F57" s="2">
        <v>0</v>
      </c>
      <c r="G57" s="2">
        <v>0</v>
      </c>
      <c r="H57" s="2">
        <f t="shared" si="6"/>
        <v>0</v>
      </c>
      <c r="I57" s="27" t="str">
        <f t="shared" si="1"/>
        <v/>
      </c>
      <c r="J57" s="21">
        <f t="shared" si="4"/>
        <v>1</v>
      </c>
      <c r="K57" s="20" t="str">
        <f t="shared" ca="1" si="2"/>
        <v/>
      </c>
      <c r="O57" s="43" t="str">
        <f>planning!A57</f>
        <v>assemblage roulé ba 22</v>
      </c>
    </row>
    <row r="58" spans="1:15">
      <c r="A58" s="22"/>
      <c r="B58" s="25"/>
      <c r="C58" s="26"/>
      <c r="D58" s="26"/>
      <c r="E58" s="4">
        <f t="shared" si="5"/>
        <v>0</v>
      </c>
      <c r="F58" s="2">
        <v>0</v>
      </c>
      <c r="G58" s="2">
        <v>0</v>
      </c>
      <c r="H58" s="2">
        <f t="shared" si="6"/>
        <v>0</v>
      </c>
      <c r="I58" s="27" t="str">
        <f t="shared" si="1"/>
        <v/>
      </c>
      <c r="J58" s="21">
        <f t="shared" si="4"/>
        <v>1</v>
      </c>
      <c r="K58" s="20" t="str">
        <f t="shared" ca="1" si="2"/>
        <v/>
      </c>
      <c r="O58" s="43" t="str">
        <f>planning!A58</f>
        <v>assemblage ardillon ba 22</v>
      </c>
    </row>
    <row r="59" spans="1:15">
      <c r="A59" s="22"/>
      <c r="B59" s="3"/>
      <c r="C59" s="26"/>
      <c r="D59" s="26"/>
      <c r="E59" s="4">
        <f t="shared" si="5"/>
        <v>0</v>
      </c>
      <c r="F59" s="2">
        <v>0</v>
      </c>
      <c r="G59" s="2">
        <v>0</v>
      </c>
      <c r="H59" s="2">
        <f t="shared" si="6"/>
        <v>0</v>
      </c>
      <c r="I59" s="27" t="str">
        <f t="shared" si="1"/>
        <v/>
      </c>
      <c r="J59" s="21">
        <f t="shared" si="4"/>
        <v>1</v>
      </c>
      <c r="K59" s="20" t="str">
        <f t="shared" ca="1" si="2"/>
        <v/>
      </c>
      <c r="O59" s="43">
        <f>planning!A59</f>
        <v>0</v>
      </c>
    </row>
    <row r="60" spans="1:15">
      <c r="A60" s="22"/>
      <c r="B60" s="3"/>
      <c r="C60" s="26"/>
      <c r="D60" s="26"/>
      <c r="E60" s="4">
        <f t="shared" si="5"/>
        <v>0</v>
      </c>
      <c r="F60" s="2">
        <v>0</v>
      </c>
      <c r="G60" s="2">
        <v>0</v>
      </c>
      <c r="H60" s="2">
        <f t="shared" si="6"/>
        <v>0</v>
      </c>
      <c r="I60" s="27" t="str">
        <f t="shared" si="1"/>
        <v/>
      </c>
      <c r="J60" s="21">
        <f t="shared" si="4"/>
        <v>1</v>
      </c>
      <c r="K60" s="20" t="str">
        <f t="shared" ca="1" si="2"/>
        <v/>
      </c>
      <c r="O60" s="43">
        <f>planning!A60</f>
        <v>0</v>
      </c>
    </row>
    <row r="61" spans="1:15">
      <c r="A61" s="22"/>
      <c r="B61" s="25"/>
      <c r="C61" s="26"/>
      <c r="D61" s="26"/>
      <c r="E61" s="4">
        <f t="shared" si="5"/>
        <v>0</v>
      </c>
      <c r="F61" s="2">
        <v>0</v>
      </c>
      <c r="G61" s="2">
        <v>0</v>
      </c>
      <c r="H61" s="2">
        <f t="shared" si="6"/>
        <v>0</v>
      </c>
      <c r="I61" s="27" t="str">
        <f t="shared" si="1"/>
        <v/>
      </c>
      <c r="J61" s="21">
        <f t="shared" si="4"/>
        <v>1</v>
      </c>
      <c r="K61" s="20" t="str">
        <f t="shared" ca="1" si="2"/>
        <v/>
      </c>
      <c r="O61" s="43">
        <f>planning!A61</f>
        <v>0</v>
      </c>
    </row>
    <row r="62" spans="1:15">
      <c r="A62" s="22"/>
      <c r="B62" s="3"/>
      <c r="C62" s="26"/>
      <c r="D62" s="26"/>
      <c r="E62" s="4">
        <f t="shared" si="5"/>
        <v>0</v>
      </c>
      <c r="F62" s="2">
        <v>0</v>
      </c>
      <c r="G62" s="2">
        <v>0</v>
      </c>
      <c r="H62" s="2">
        <f t="shared" si="6"/>
        <v>0</v>
      </c>
      <c r="I62" s="27" t="str">
        <f t="shared" si="1"/>
        <v/>
      </c>
      <c r="J62" s="21">
        <f t="shared" si="4"/>
        <v>1</v>
      </c>
      <c r="K62" s="20" t="str">
        <f t="shared" ca="1" si="2"/>
        <v/>
      </c>
      <c r="O62" s="43" t="str">
        <f>planning!A62</f>
        <v>assemblage roulé br 16</v>
      </c>
    </row>
    <row r="63" spans="1:15">
      <c r="A63" s="22"/>
      <c r="B63" s="3"/>
      <c r="C63" s="26"/>
      <c r="D63" s="26"/>
      <c r="E63" s="4">
        <f t="shared" si="5"/>
        <v>0</v>
      </c>
      <c r="F63" s="2">
        <v>0</v>
      </c>
      <c r="G63" s="2">
        <v>0</v>
      </c>
      <c r="H63" s="2">
        <f t="shared" si="6"/>
        <v>0</v>
      </c>
      <c r="I63" s="27" t="str">
        <f t="shared" si="1"/>
        <v/>
      </c>
      <c r="J63" s="21">
        <f t="shared" si="4"/>
        <v>1</v>
      </c>
      <c r="K63" s="20" t="str">
        <f t="shared" ca="1" si="2"/>
        <v/>
      </c>
      <c r="O63" s="43" t="str">
        <f>planning!A63</f>
        <v>assemblage ardillon br 16</v>
      </c>
    </row>
    <row r="64" spans="1:15">
      <c r="A64" s="22"/>
      <c r="B64" s="3"/>
      <c r="C64" s="26"/>
      <c r="D64" s="26"/>
      <c r="E64" s="4">
        <f t="shared" si="5"/>
        <v>0</v>
      </c>
      <c r="F64" s="2">
        <v>0</v>
      </c>
      <c r="G64" s="2">
        <v>0</v>
      </c>
      <c r="H64" s="2">
        <f t="shared" si="6"/>
        <v>0</v>
      </c>
      <c r="I64" s="27" t="str">
        <f t="shared" si="1"/>
        <v/>
      </c>
      <c r="J64" s="21">
        <f t="shared" si="4"/>
        <v>1</v>
      </c>
      <c r="K64" s="20" t="str">
        <f t="shared" ca="1" si="2"/>
        <v/>
      </c>
      <c r="O64" s="43" t="str">
        <f>planning!A64</f>
        <v>assemblage roulé br20</v>
      </c>
    </row>
    <row r="65" spans="1:15">
      <c r="A65" s="22"/>
      <c r="B65" s="3"/>
      <c r="C65" s="26"/>
      <c r="D65" s="26"/>
      <c r="E65" s="4">
        <f t="shared" si="5"/>
        <v>0</v>
      </c>
      <c r="F65" s="2">
        <v>0</v>
      </c>
      <c r="G65" s="2">
        <v>0</v>
      </c>
      <c r="H65" s="2">
        <f t="shared" si="6"/>
        <v>0</v>
      </c>
      <c r="I65" s="27" t="str">
        <f t="shared" si="1"/>
        <v/>
      </c>
      <c r="J65" s="21">
        <f t="shared" si="4"/>
        <v>1</v>
      </c>
      <c r="K65" s="20" t="str">
        <f t="shared" ca="1" si="2"/>
        <v/>
      </c>
      <c r="O65" s="43" t="str">
        <f>planning!A65</f>
        <v>assemblage ardillon br20</v>
      </c>
    </row>
    <row r="66" spans="1:15">
      <c r="A66" s="22"/>
      <c r="B66" s="25"/>
      <c r="C66" s="26"/>
      <c r="D66" s="26"/>
      <c r="E66" s="4">
        <f t="shared" si="5"/>
        <v>0</v>
      </c>
      <c r="F66" s="2">
        <v>0</v>
      </c>
      <c r="G66" s="2">
        <v>0</v>
      </c>
      <c r="H66" s="2">
        <f t="shared" si="6"/>
        <v>0</v>
      </c>
      <c r="I66" s="27" t="str">
        <f t="shared" ref="I66:I78" si="7">IF(OR(VALUE(E66)=0,ISERROR(J66),VALUE(J66)=0),"",(H66*60/(E66*1440))/J66)</f>
        <v/>
      </c>
      <c r="J66" s="21">
        <f t="shared" ref="J66:J78" si="8">IF(A66="",1,VLOOKUP(A66,Base,8,FALSE))</f>
        <v>1</v>
      </c>
      <c r="K66" s="20" t="str">
        <f t="shared" ref="K66:K78" ca="1" si="9">IF(ISERROR(VLOOKUP(A66,Base,3,FALSE)),"",IF(VLOOKUP(A66,Base,3,FALSE)&gt;I66,0,1))</f>
        <v/>
      </c>
      <c r="O66" s="43" t="str">
        <f>planning!A66</f>
        <v>assemblage roulé br25</v>
      </c>
    </row>
    <row r="67" spans="1:15">
      <c r="A67" s="22"/>
      <c r="B67" s="3"/>
      <c r="C67" s="26"/>
      <c r="D67" s="26"/>
      <c r="E67" s="4">
        <f t="shared" si="5"/>
        <v>0</v>
      </c>
      <c r="F67" s="2">
        <v>0</v>
      </c>
      <c r="G67" s="2">
        <v>0</v>
      </c>
      <c r="H67" s="2">
        <f t="shared" si="6"/>
        <v>0</v>
      </c>
      <c r="I67" s="27" t="str">
        <f t="shared" si="7"/>
        <v/>
      </c>
      <c r="J67" s="21">
        <f t="shared" si="8"/>
        <v>1</v>
      </c>
      <c r="K67" s="20" t="str">
        <f t="shared" ca="1" si="9"/>
        <v/>
      </c>
      <c r="O67" s="43" t="str">
        <f>planning!A67</f>
        <v>assemblage ardillon br25</v>
      </c>
    </row>
    <row r="68" spans="1:15">
      <c r="A68" s="22"/>
      <c r="B68" s="3"/>
      <c r="C68" s="26"/>
      <c r="D68" s="26"/>
      <c r="E68" s="4">
        <f t="shared" si="5"/>
        <v>0</v>
      </c>
      <c r="F68" s="2">
        <v>0</v>
      </c>
      <c r="G68" s="2">
        <v>0</v>
      </c>
      <c r="H68" s="2">
        <f t="shared" si="6"/>
        <v>0</v>
      </c>
      <c r="I68" s="27" t="str">
        <f t="shared" si="7"/>
        <v/>
      </c>
      <c r="J68" s="21">
        <f t="shared" si="8"/>
        <v>1</v>
      </c>
      <c r="K68" s="20" t="str">
        <f t="shared" ca="1" si="9"/>
        <v/>
      </c>
      <c r="O68" s="43" t="str">
        <f>planning!A68</f>
        <v>assemblage ardillon 30 x 10</v>
      </c>
    </row>
    <row r="69" spans="1:15">
      <c r="A69" s="22"/>
      <c r="B69" s="3"/>
      <c r="C69" s="26"/>
      <c r="D69" s="26"/>
      <c r="E69" s="4">
        <f t="shared" si="5"/>
        <v>0</v>
      </c>
      <c r="F69" s="2">
        <v>0</v>
      </c>
      <c r="G69" s="2">
        <v>0</v>
      </c>
      <c r="H69" s="2">
        <f t="shared" si="6"/>
        <v>0</v>
      </c>
      <c r="I69" s="27" t="str">
        <f t="shared" si="7"/>
        <v/>
      </c>
      <c r="J69" s="21">
        <f t="shared" si="8"/>
        <v>1</v>
      </c>
      <c r="K69" s="20" t="str">
        <f t="shared" ca="1" si="9"/>
        <v/>
      </c>
      <c r="O69" s="43" t="str">
        <f>planning!A69</f>
        <v>assemblage boucle vélo</v>
      </c>
    </row>
    <row r="70" spans="1:15">
      <c r="A70" s="22"/>
      <c r="B70" s="25"/>
      <c r="C70" s="26"/>
      <c r="D70" s="26"/>
      <c r="E70" s="4">
        <f t="shared" si="5"/>
        <v>0</v>
      </c>
      <c r="F70" s="2">
        <v>0</v>
      </c>
      <c r="G70" s="2">
        <v>0</v>
      </c>
      <c r="H70" s="2">
        <f t="shared" si="6"/>
        <v>0</v>
      </c>
      <c r="I70" s="27" t="str">
        <f t="shared" si="7"/>
        <v/>
      </c>
      <c r="J70" s="21">
        <f t="shared" si="8"/>
        <v>1</v>
      </c>
      <c r="K70" s="20" t="str">
        <f t="shared" ca="1" si="9"/>
        <v/>
      </c>
      <c r="O70" s="43" t="str">
        <f>planning!A70</f>
        <v>gravure rivet</v>
      </c>
    </row>
    <row r="71" spans="1:15">
      <c r="A71" s="22"/>
      <c r="B71" s="3"/>
      <c r="C71" s="26"/>
      <c r="D71" s="26"/>
      <c r="E71" s="4">
        <f t="shared" si="5"/>
        <v>0</v>
      </c>
      <c r="F71" s="2">
        <v>0</v>
      </c>
      <c r="G71" s="2">
        <v>0</v>
      </c>
      <c r="H71" s="2">
        <f t="shared" si="6"/>
        <v>0</v>
      </c>
      <c r="I71" s="27" t="str">
        <f t="shared" si="7"/>
        <v/>
      </c>
      <c r="J71" s="21">
        <f t="shared" si="8"/>
        <v>1</v>
      </c>
      <c r="K71" s="20" t="str">
        <f t="shared" ca="1" si="9"/>
        <v/>
      </c>
      <c r="O71" s="43" t="str">
        <f>planning!A71</f>
        <v>tirette erode GM</v>
      </c>
    </row>
    <row r="72" spans="1:15">
      <c r="A72" s="22"/>
      <c r="B72" s="3"/>
      <c r="C72" s="26"/>
      <c r="D72" s="26"/>
      <c r="E72" s="4">
        <f t="shared" si="5"/>
        <v>0</v>
      </c>
      <c r="F72" s="2">
        <v>0</v>
      </c>
      <c r="G72" s="2">
        <v>0</v>
      </c>
      <c r="H72" s="2">
        <f t="shared" si="6"/>
        <v>0</v>
      </c>
      <c r="I72" s="27" t="str">
        <f t="shared" si="7"/>
        <v/>
      </c>
      <c r="J72" s="21">
        <f t="shared" si="8"/>
        <v>1</v>
      </c>
      <c r="K72" s="20" t="str">
        <f t="shared" ca="1" si="9"/>
        <v/>
      </c>
      <c r="O72" s="43" t="str">
        <f>planning!A72</f>
        <v>Tirette erode PM</v>
      </c>
    </row>
    <row r="73" spans="1:15">
      <c r="A73" s="22"/>
      <c r="B73" s="3"/>
      <c r="C73" s="26"/>
      <c r="D73" s="26"/>
      <c r="E73" s="4">
        <f t="shared" si="5"/>
        <v>0</v>
      </c>
      <c r="F73" s="2">
        <v>0</v>
      </c>
      <c r="G73" s="2">
        <v>0</v>
      </c>
      <c r="H73" s="2">
        <f t="shared" si="6"/>
        <v>0</v>
      </c>
      <c r="I73" s="27" t="str">
        <f t="shared" si="7"/>
        <v/>
      </c>
      <c r="J73" s="21">
        <f t="shared" si="8"/>
        <v>1</v>
      </c>
      <c r="K73" s="20" t="str">
        <f t="shared" ca="1" si="9"/>
        <v/>
      </c>
      <c r="O73" s="43" t="str">
        <f>planning!A73</f>
        <v>cadre 40/20 découpe</v>
      </c>
    </row>
    <row r="74" spans="1:15">
      <c r="A74" s="22"/>
      <c r="B74" s="3"/>
      <c r="C74" s="26"/>
      <c r="D74" s="26"/>
      <c r="E74" s="4">
        <f t="shared" si="5"/>
        <v>0</v>
      </c>
      <c r="F74" s="2">
        <v>0</v>
      </c>
      <c r="G74" s="2">
        <v>0</v>
      </c>
      <c r="H74" s="2">
        <f t="shared" si="6"/>
        <v>0</v>
      </c>
      <c r="I74" s="27" t="str">
        <f t="shared" si="7"/>
        <v/>
      </c>
      <c r="J74" s="21">
        <f t="shared" si="8"/>
        <v>1</v>
      </c>
      <c r="K74" s="20" t="str">
        <f t="shared" ca="1" si="9"/>
        <v/>
      </c>
      <c r="O74" s="43" t="str">
        <f>planning!A74</f>
        <v>cadre 40/20 matricage</v>
      </c>
    </row>
    <row r="75" spans="1:15">
      <c r="A75" s="22"/>
      <c r="B75" s="3"/>
      <c r="C75" s="26"/>
      <c r="D75" s="26"/>
      <c r="E75" s="4">
        <f t="shared" si="5"/>
        <v>0</v>
      </c>
      <c r="F75" s="2">
        <v>0</v>
      </c>
      <c r="G75" s="2">
        <v>0</v>
      </c>
      <c r="H75" s="2">
        <f t="shared" si="6"/>
        <v>0</v>
      </c>
      <c r="I75" s="27" t="str">
        <f t="shared" si="7"/>
        <v/>
      </c>
      <c r="J75" s="21">
        <f t="shared" si="8"/>
        <v>1</v>
      </c>
      <c r="K75" s="20" t="str">
        <f t="shared" ca="1" si="9"/>
        <v/>
      </c>
      <c r="O75" s="43" t="str">
        <f>planning!A75</f>
        <v>boucle de serrage 40/20</v>
      </c>
    </row>
    <row r="76" spans="1:15">
      <c r="A76" s="22"/>
      <c r="B76" s="25"/>
      <c r="C76" s="21"/>
      <c r="D76" s="21"/>
      <c r="E76" s="31">
        <f t="shared" si="5"/>
        <v>0</v>
      </c>
      <c r="F76" s="2">
        <v>0</v>
      </c>
      <c r="G76" s="2">
        <v>0</v>
      </c>
      <c r="H76" s="21">
        <f t="shared" si="6"/>
        <v>0</v>
      </c>
      <c r="I76" s="27" t="str">
        <f t="shared" si="7"/>
        <v/>
      </c>
      <c r="J76" s="21">
        <f t="shared" si="8"/>
        <v>1</v>
      </c>
      <c r="K76" s="20" t="str">
        <f t="shared" ca="1" si="9"/>
        <v/>
      </c>
      <c r="O76" s="43" t="str">
        <f>planning!A76</f>
        <v>cadre 20/15</v>
      </c>
    </row>
    <row r="77" spans="1:15">
      <c r="A77" s="22"/>
      <c r="B77" s="25"/>
      <c r="C77" s="26"/>
      <c r="E77" s="4">
        <f t="shared" si="5"/>
        <v>0</v>
      </c>
      <c r="F77" s="2">
        <v>0</v>
      </c>
      <c r="G77" s="2">
        <v>0</v>
      </c>
      <c r="H77" s="2">
        <f t="shared" si="6"/>
        <v>0</v>
      </c>
      <c r="I77" s="27" t="str">
        <f t="shared" si="7"/>
        <v/>
      </c>
      <c r="J77" s="21">
        <f t="shared" si="8"/>
        <v>1</v>
      </c>
      <c r="K77" s="20" t="str">
        <f t="shared" ca="1" si="9"/>
        <v/>
      </c>
      <c r="O77" s="43" t="str">
        <f>planning!A77</f>
        <v>gravure murakami</v>
      </c>
    </row>
    <row r="78" spans="1:15">
      <c r="A78" s="22"/>
      <c r="H78" s="2">
        <f t="shared" si="6"/>
        <v>0</v>
      </c>
      <c r="I78" s="27" t="str">
        <f t="shared" si="7"/>
        <v/>
      </c>
      <c r="J78" s="21">
        <f t="shared" si="8"/>
        <v>1</v>
      </c>
      <c r="K78" s="20" t="str">
        <f t="shared" ca="1" si="9"/>
        <v/>
      </c>
      <c r="O78" s="43" t="str">
        <f>planning!A78</f>
        <v>découpe murakami</v>
      </c>
    </row>
    <row r="79" spans="1:15">
      <c r="A79" s="22"/>
      <c r="H79" s="2">
        <f t="shared" si="6"/>
        <v>0</v>
      </c>
      <c r="O79" s="43" t="str">
        <f>planning!A79</f>
        <v>assemblage renfort enchappe</v>
      </c>
    </row>
    <row r="80" spans="1:15">
      <c r="A80" s="22"/>
      <c r="O80" s="43" t="str">
        <f>planning!A80</f>
        <v>piggy strapp boucle+attache</v>
      </c>
    </row>
    <row r="81" spans="15:15">
      <c r="O81" s="43" t="str">
        <f>planning!A81</f>
        <v>piggy strapp sertissage pions</v>
      </c>
    </row>
    <row r="82" spans="15:15">
      <c r="O82" s="43" t="str">
        <f>planning!A82</f>
        <v>découpe flan piggy strapp</v>
      </c>
    </row>
    <row r="83" spans="15:15">
      <c r="O83" s="43" t="str">
        <f>planning!A83</f>
        <v>flan piggy strap tournette</v>
      </c>
    </row>
    <row r="84" spans="15:15">
      <c r="O84" s="43" t="str">
        <f>planning!A84</f>
        <v>flan piggy strap ouverture</v>
      </c>
    </row>
    <row r="85" spans="15:15">
      <c r="O85" s="43" t="str">
        <f>planning!A85</f>
        <v>flan piggy strap égalisation</v>
      </c>
    </row>
    <row r="86" spans="15:15">
      <c r="O86" s="43" t="str">
        <f>planning!A86</f>
        <v>1/2 de 12 coupé</v>
      </c>
    </row>
    <row r="87" spans="15:15">
      <c r="O87" s="43" t="str">
        <f>planning!A87</f>
        <v>CAB découpe flan</v>
      </c>
    </row>
    <row r="88" spans="15:15">
      <c r="O88" s="43" t="str">
        <f>planning!A88</f>
        <v>CAB ajour</v>
      </c>
    </row>
    <row r="89" spans="15:15">
      <c r="O89" s="43" t="str">
        <f>planning!A89</f>
        <v>CAB matricage</v>
      </c>
    </row>
    <row r="90" spans="15:15">
      <c r="O90" s="43" t="str">
        <f>planning!A90</f>
        <v>CAB cambrage</v>
      </c>
    </row>
    <row r="91" spans="15:15">
      <c r="O91" s="43" t="str">
        <f>planning!A91</f>
        <v>dé 1/2 rond de 8 dec</v>
      </c>
    </row>
    <row r="92" spans="15:15">
      <c r="O92" s="43" t="str">
        <f>planning!A92</f>
        <v>agraffe découpe</v>
      </c>
    </row>
    <row r="93" spans="15:15">
      <c r="O93" s="43" t="str">
        <f>planning!A93</f>
        <v>équerre cloche découpe</v>
      </c>
    </row>
    <row r="94" spans="15:15">
      <c r="O94" s="43" t="str">
        <f>planning!A94</f>
        <v>équerre cloche matricage</v>
      </c>
    </row>
    <row r="95" spans="15:15">
      <c r="O95" s="43" t="str">
        <f>planning!A95</f>
        <v>équerre cloche soudure</v>
      </c>
    </row>
    <row r="96" spans="15:15">
      <c r="O96" s="43" t="str">
        <f>planning!A96</f>
        <v>équerre cloche cambrage</v>
      </c>
    </row>
    <row r="97" spans="15:15">
      <c r="O97" s="43" t="str">
        <f>planning!A97</f>
        <v>cadre de reglage découpe</v>
      </c>
    </row>
    <row r="98" spans="15:15">
      <c r="O98" s="43" t="str">
        <f>planning!A98</f>
        <v>cadre de reglage arrasage</v>
      </c>
    </row>
    <row r="99" spans="15:15">
      <c r="O99" s="43">
        <f>planning!A99</f>
        <v>0</v>
      </c>
    </row>
    <row r="100" spans="15:15">
      <c r="O100" s="43">
        <f>planning!A100</f>
        <v>0</v>
      </c>
    </row>
    <row r="101" spans="15:15">
      <c r="O101" s="43">
        <f>planning!A101</f>
        <v>0</v>
      </c>
    </row>
    <row r="102" spans="15:15">
      <c r="O102" s="43">
        <f>planning!A102</f>
        <v>0</v>
      </c>
    </row>
    <row r="103" spans="15:15">
      <c r="O103" s="43">
        <f>planning!A103</f>
        <v>0</v>
      </c>
    </row>
    <row r="104" spans="15:15">
      <c r="O104" s="43" t="str">
        <f>planning!A104</f>
        <v>plaque inventeur ppm</v>
      </c>
    </row>
    <row r="105" spans="15:15">
      <c r="O105" s="43" t="str">
        <f>planning!A105</f>
        <v>plaque inventeur pm</v>
      </c>
    </row>
    <row r="106" spans="15:15">
      <c r="O106" s="43" t="str">
        <f>planning!A106</f>
        <v>plaque st valentin</v>
      </c>
    </row>
    <row r="107" spans="15:15">
      <c r="O107" s="43" t="str">
        <f>planning!A107</f>
        <v xml:space="preserve">pontet lasco </v>
      </c>
    </row>
    <row r="108" spans="15:15">
      <c r="O108" s="43" t="str">
        <f>planning!A108</f>
        <v>ardillon hapy</v>
      </c>
    </row>
    <row r="109" spans="15:15">
      <c r="O109" s="43">
        <f>planning!A109</f>
        <v>0</v>
      </c>
    </row>
    <row r="110" spans="15:15">
      <c r="O110" s="43">
        <f>planning!A110</f>
        <v>0</v>
      </c>
    </row>
    <row r="111" spans="15:15">
      <c r="O111" s="43" t="str">
        <f>planning!A111</f>
        <v>reprise accroche assiette</v>
      </c>
    </row>
    <row r="112" spans="15:15">
      <c r="O112" s="43" t="str">
        <f>planning!A112</f>
        <v>reprise coulisseau</v>
      </c>
    </row>
    <row r="113" spans="15:15">
      <c r="O113" s="43" t="str">
        <f>planning!A113</f>
        <v>découpe chape 21010</v>
      </c>
    </row>
    <row r="114" spans="15:15">
      <c r="O114" s="43" t="str">
        <f>planning!A114</f>
        <v>découpe chape 21753</v>
      </c>
    </row>
    <row r="115" spans="15:15">
      <c r="O115" s="43" t="str">
        <f>planning!A115</f>
        <v>cambrage chape 21753</v>
      </c>
    </row>
    <row r="116" spans="15:15">
      <c r="O116" s="43" t="str">
        <f>planning!A116</f>
        <v>découpe crochet platre/béton/cr</v>
      </c>
    </row>
    <row r="117" spans="15:15">
      <c r="O117" s="43" t="str">
        <f>planning!A117</f>
        <v>découpe crochet n°1/2/3/4</v>
      </c>
    </row>
    <row r="118" spans="15:15">
      <c r="O118" s="43" t="str">
        <f>planning!A118</f>
        <v>découpe ressort</v>
      </c>
    </row>
    <row r="119" spans="15:15">
      <c r="O119" s="43">
        <f>planning!A119</f>
        <v>0</v>
      </c>
    </row>
    <row r="120" spans="15:15">
      <c r="O120" s="43" t="str">
        <f>planning!A120</f>
        <v>assemblage clips chaussure</v>
      </c>
    </row>
    <row r="121" spans="15:15">
      <c r="O121" s="43" t="str">
        <f>planning!A121</f>
        <v>cambrage tube</v>
      </c>
    </row>
    <row r="122" spans="15:15">
      <c r="O122" s="43" t="str">
        <f>planning!A122</f>
        <v>cambrage divers</v>
      </c>
    </row>
    <row r="123" spans="15:15">
      <c r="O123" s="43" t="str">
        <f>planning!A123</f>
        <v>assemblage divers</v>
      </c>
    </row>
    <row r="124" spans="15:15">
      <c r="O124" s="43">
        <f>planning!A124</f>
        <v>0</v>
      </c>
    </row>
    <row r="125" spans="15:15">
      <c r="O125" s="43">
        <f>planning!A125</f>
        <v>0</v>
      </c>
    </row>
    <row r="126" spans="15:15">
      <c r="O126" s="43" t="str">
        <f>planning!A126</f>
        <v>vernis</v>
      </c>
    </row>
    <row r="127" spans="15:15">
      <c r="O127" s="43">
        <f>planning!A127</f>
        <v>0</v>
      </c>
    </row>
    <row r="128" spans="15:15">
      <c r="O128" s="43" t="str">
        <f>planning!A128</f>
        <v>découpe lame 615/613</v>
      </c>
    </row>
    <row r="129" spans="15:15">
      <c r="O129" s="43" t="str">
        <f>planning!A129</f>
        <v>découpe bague 615/613</v>
      </c>
    </row>
    <row r="130" spans="15:15">
      <c r="O130" s="43" t="str">
        <f>planning!A130</f>
        <v>découpe crèche 615/613</v>
      </c>
    </row>
    <row r="131" spans="15:15">
      <c r="O131" s="43" t="str">
        <f>planning!A131</f>
        <v>découpe en 2 crèche sifflet</v>
      </c>
    </row>
    <row r="132" spans="15:15">
      <c r="O132" s="43" t="str">
        <f>planning!A132</f>
        <v>gravure crèche</v>
      </c>
    </row>
    <row r="133" spans="15:15">
      <c r="O133" s="43" t="str">
        <f>planning!A133</f>
        <v>assemblage anche 615/613</v>
      </c>
    </row>
    <row r="134" spans="15:15">
      <c r="O134" s="43" t="str">
        <f>planning!A134</f>
        <v>ecrasement tube sifflet</v>
      </c>
    </row>
    <row r="135" spans="15:15">
      <c r="O135" s="43" t="str">
        <f>planning!A135</f>
        <v>découpe 1 tube sifflet</v>
      </c>
    </row>
    <row r="136" spans="15:15">
      <c r="O136" s="43" t="str">
        <f>planning!A136</f>
        <v>découpe 2 tube sifflet</v>
      </c>
    </row>
    <row r="137" spans="15:15">
      <c r="O137" s="43" t="str">
        <f>planning!A137</f>
        <v>découpe fond sifflet</v>
      </c>
    </row>
    <row r="138" spans="15:15">
      <c r="O138" s="43" t="str">
        <f>planning!A138</f>
        <v>sifflet 2 tons 198 assemblage</v>
      </c>
    </row>
    <row r="139" spans="15:15">
      <c r="O139" s="43">
        <f>planning!A139</f>
        <v>0</v>
      </c>
    </row>
    <row r="140" spans="15:15">
      <c r="O140" s="43">
        <f>planning!A140</f>
        <v>0</v>
      </c>
    </row>
    <row r="141" spans="15:15">
      <c r="O141" s="43" t="str">
        <f>planning!A141</f>
        <v>découpe flan équerre halton</v>
      </c>
    </row>
    <row r="142" spans="15:15">
      <c r="O142" s="43" t="str">
        <f>planning!A142</f>
        <v>cambrage équerre halton</v>
      </c>
    </row>
    <row r="143" spans="15:15">
      <c r="O143" s="43" t="str">
        <f>planning!A143</f>
        <v>entretoise bora Ø 3,2</v>
      </c>
    </row>
    <row r="144" spans="15:15">
      <c r="O144" s="43" t="str">
        <f>planning!A144</f>
        <v>entretoise bora Ø 4,2</v>
      </c>
    </row>
    <row r="145" spans="15:15">
      <c r="O145" s="43" t="str">
        <f>planning!A145</f>
        <v>entretoise bora encoche</v>
      </c>
    </row>
    <row r="146" spans="15:15">
      <c r="O146" s="43" t="str">
        <f>planning!A146</f>
        <v>entretoise bora cambrage</v>
      </c>
    </row>
    <row r="147" spans="15:15">
      <c r="O147" s="43" t="str">
        <f>planning!A147</f>
        <v>entretoise sll1+clips</v>
      </c>
    </row>
    <row r="148" spans="15:15">
      <c r="O148" s="43" t="str">
        <f>planning!A148</f>
        <v>entretoise sll2+clips</v>
      </c>
    </row>
    <row r="149" spans="15:15">
      <c r="O149" s="43" t="str">
        <f>planning!A149</f>
        <v>entretoise sln2+clips</v>
      </c>
    </row>
    <row r="150" spans="15:15">
      <c r="O150" s="43" t="str">
        <f>planning!A150</f>
        <v>entretoise sll3+clips</v>
      </c>
    </row>
    <row r="151" spans="15:15">
      <c r="O151" s="43" t="str">
        <f>planning!A151</f>
        <v>entretoise sln3+clips</v>
      </c>
    </row>
    <row r="152" spans="15:15">
      <c r="O152" s="43" t="str">
        <f>planning!A152</f>
        <v>entretoise sll4+clips</v>
      </c>
    </row>
    <row r="153" spans="15:15">
      <c r="O153" s="43" t="str">
        <f>planning!A153</f>
        <v>entretoise sln4+clips</v>
      </c>
    </row>
    <row r="154" spans="15:15">
      <c r="O154" s="43" t="str">
        <f>planning!A154</f>
        <v>halton patte 50x50</v>
      </c>
    </row>
    <row r="155" spans="15:15">
      <c r="O155" s="43" t="str">
        <f>planning!A155</f>
        <v>glissiere découpe</v>
      </c>
    </row>
    <row r="156" spans="15:15">
      <c r="O156" s="43" t="str">
        <f>planning!A156</f>
        <v>glissiere reprise</v>
      </c>
    </row>
    <row r="157" spans="15:15">
      <c r="O157" s="43" t="str">
        <f>planning!A157</f>
        <v>découpe equerres Damper</v>
      </c>
    </row>
    <row r="158" spans="15:15">
      <c r="O158" s="43" t="str">
        <f>planning!A158</f>
        <v>ailettes waterloo</v>
      </c>
    </row>
    <row r="159" spans="15:15">
      <c r="O159" s="43" t="str">
        <f>planning!A159</f>
        <v>découpe ressort slad N</v>
      </c>
    </row>
    <row r="160" spans="15:15">
      <c r="O160" s="43" t="str">
        <f>planning!A160</f>
        <v>découpe ressort clip entretoise</v>
      </c>
    </row>
    <row r="161" spans="15:15">
      <c r="O161" s="43">
        <f>planning!A161</f>
        <v>0</v>
      </c>
    </row>
    <row r="162" spans="15:15">
      <c r="O162" s="43">
        <f>planning!A162</f>
        <v>0</v>
      </c>
    </row>
    <row r="163" spans="15:15">
      <c r="O163" s="43">
        <f>planning!A163</f>
        <v>0</v>
      </c>
    </row>
    <row r="164" spans="15:15">
      <c r="O164" s="43" t="str">
        <f>planning!A164</f>
        <v>joint 03/04 francem</v>
      </c>
    </row>
    <row r="165" spans="15:15">
      <c r="O165" s="43" t="str">
        <f>planning!A165</f>
        <v>joint 01/02 francem</v>
      </c>
    </row>
    <row r="166" spans="15:15">
      <c r="O166" s="43">
        <f>planning!A166</f>
        <v>0</v>
      </c>
    </row>
    <row r="167" spans="15:15">
      <c r="O167" s="43" t="str">
        <f>planning!A167</f>
        <v>découpe E plate</v>
      </c>
    </row>
    <row r="168" spans="15:15">
      <c r="O168" s="43">
        <f>planning!A168</f>
        <v>0</v>
      </c>
    </row>
    <row r="169" spans="15:15">
      <c r="O169" s="43" t="str">
        <f>planning!A169</f>
        <v>tri de piéce</v>
      </c>
    </row>
    <row r="170" spans="15:15">
      <c r="O170" s="43" t="str">
        <f>planning!A170</f>
        <v>surveillance machine</v>
      </c>
    </row>
    <row r="171" spans="15:15">
      <c r="O171" s="43" t="str">
        <f>planning!A171</f>
        <v>production spéciale</v>
      </c>
    </row>
    <row r="172" spans="15:15">
      <c r="O172" s="43">
        <f>planning!A172</f>
        <v>0</v>
      </c>
    </row>
    <row r="173" spans="15:15">
      <c r="O173" s="43">
        <f>planning!A173</f>
        <v>0</v>
      </c>
    </row>
    <row r="174" spans="15:15">
      <c r="O174" s="43" t="str">
        <f>planning!A174</f>
        <v>chapeau tube 85</v>
      </c>
    </row>
    <row r="175" spans="15:15">
      <c r="O175" s="43" t="str">
        <f>planning!A175</f>
        <v>chapeau tube 90</v>
      </c>
    </row>
    <row r="176" spans="15:15">
      <c r="O176" s="43">
        <f>planning!A176</f>
        <v>0</v>
      </c>
    </row>
    <row r="177" spans="15:15">
      <c r="O177" s="43" t="str">
        <f>planning!A177</f>
        <v>découpe flan levier</v>
      </c>
    </row>
    <row r="178" spans="15:15">
      <c r="O178" s="43" t="str">
        <f>planning!A178</f>
        <v>cambrage levier</v>
      </c>
    </row>
    <row r="179" spans="15:15">
      <c r="O179" s="43">
        <f>planning!A179</f>
        <v>0</v>
      </c>
    </row>
    <row r="180" spans="15:15">
      <c r="O180" s="43" t="str">
        <f>planning!A180</f>
        <v>colerette 153 emboutissage</v>
      </c>
    </row>
    <row r="181" spans="15:15">
      <c r="O181" s="43" t="str">
        <f>planning!A181</f>
        <v>colerette 153 détourage</v>
      </c>
    </row>
    <row r="182" spans="15:15">
      <c r="O182" s="43" t="str">
        <f>planning!A182</f>
        <v>colerette 153 découpe fond</v>
      </c>
    </row>
    <row r="183" spans="15:15">
      <c r="O183" s="43" t="str">
        <f>planning!A183</f>
        <v>colerette 153 soudure</v>
      </c>
    </row>
    <row r="184" spans="15:15">
      <c r="O184" s="43" t="str">
        <f>planning!A184</f>
        <v>volet 153 découpe</v>
      </c>
    </row>
    <row r="185" spans="15:15">
      <c r="O185" s="43" t="str">
        <f>planning!A185</f>
        <v>volet 153 poiçonnage</v>
      </c>
    </row>
    <row r="186" spans="15:15">
      <c r="O186" s="43" t="str">
        <f>planning!A186</f>
        <v>volet 153 cambrage 1</v>
      </c>
    </row>
    <row r="187" spans="15:15">
      <c r="O187" s="43" t="str">
        <f>planning!A187</f>
        <v>volet 153 cambrage 2</v>
      </c>
    </row>
    <row r="188" spans="15:15">
      <c r="O188" s="43" t="str">
        <f>planning!A188</f>
        <v>volet 153 gravure</v>
      </c>
    </row>
    <row r="189" spans="15:15">
      <c r="O189" s="43" t="str">
        <f>planning!A189</f>
        <v>volet 153 taraudage</v>
      </c>
    </row>
    <row r="190" spans="15:15">
      <c r="O190" s="43" t="str">
        <f>planning!A190</f>
        <v>volet 153 soudure axe</v>
      </c>
    </row>
    <row r="191" spans="15:15">
      <c r="O191" s="43" t="str">
        <f>planning!A191</f>
        <v>clapet 153 contre poids</v>
      </c>
    </row>
    <row r="192" spans="15:15">
      <c r="O192" s="43" t="str">
        <f>planning!A192</f>
        <v>clapet 153 assemblage</v>
      </c>
    </row>
    <row r="193" spans="15:15">
      <c r="O193" s="43" t="str">
        <f>planning!A193</f>
        <v>manchette 153 découpe</v>
      </c>
    </row>
    <row r="194" spans="15:15">
      <c r="O194" s="43" t="str">
        <f>planning!A194</f>
        <v>manchette 153 roulage</v>
      </c>
    </row>
    <row r="195" spans="15:15">
      <c r="O195" s="43" t="str">
        <f>planning!A195</f>
        <v>manchette 153 soudure</v>
      </c>
    </row>
    <row r="196" spans="15:15">
      <c r="O196" s="43" t="str">
        <f>planning!A196</f>
        <v>manchette 153 formage</v>
      </c>
    </row>
    <row r="197" spans="15:15">
      <c r="O197" s="43" t="str">
        <f>planning!A197</f>
        <v>manchette 153 assemblage</v>
      </c>
    </row>
    <row r="198" spans="15:15">
      <c r="O198" s="43">
        <f>planning!A198</f>
        <v>0</v>
      </c>
    </row>
    <row r="199" spans="15:15">
      <c r="O199" s="43">
        <f>planning!A199</f>
        <v>0</v>
      </c>
    </row>
    <row r="200" spans="15:15">
      <c r="O200" s="43" t="str">
        <f>planning!A200</f>
        <v>paralume GM découpe entre</v>
      </c>
    </row>
    <row r="201" spans="15:15">
      <c r="O201" s="43" t="str">
        <f>planning!A201</f>
        <v>paralume GM pliage entre</v>
      </c>
    </row>
    <row r="202" spans="15:15">
      <c r="O202" s="43" t="str">
        <f>planning!A202</f>
        <v>paralume PM découpe entre</v>
      </c>
    </row>
    <row r="203" spans="15:15">
      <c r="O203" s="43" t="str">
        <f>planning!A203</f>
        <v>paralume PM pliage entre</v>
      </c>
    </row>
    <row r="204" spans="15:15">
      <c r="O204" s="43" t="str">
        <f>planning!A204</f>
        <v>soudure cadre</v>
      </c>
    </row>
    <row r="205" spans="15:15">
      <c r="O205" s="43" t="str">
        <f>planning!A205</f>
        <v>soudure entretoises</v>
      </c>
    </row>
    <row r="206" spans="15:15">
      <c r="O206" s="43">
        <f>planning!A206</f>
        <v>0</v>
      </c>
    </row>
    <row r="207" spans="15:15">
      <c r="O207" s="43">
        <f>planning!A207</f>
        <v>0</v>
      </c>
    </row>
    <row r="208" spans="15:15">
      <c r="O208" s="43" t="str">
        <f>planning!A208</f>
        <v>ondex 4/5/6</v>
      </c>
    </row>
    <row r="209" spans="15:15">
      <c r="O209" s="43" t="str">
        <f>planning!A209</f>
        <v>orkla1/2/3/4/5/6 découpe</v>
      </c>
    </row>
    <row r="210" spans="15:15">
      <c r="O210" s="43" t="str">
        <f>planning!A210</f>
        <v>orkla1/2/3/4/5/6 cambrage</v>
      </c>
    </row>
    <row r="211" spans="15:15">
      <c r="O211" s="43" t="str">
        <f>planning!A211</f>
        <v>orlac/5/8/9/10 découpe</v>
      </c>
    </row>
    <row r="212" spans="15:15">
      <c r="O212" s="43" t="str">
        <f>planning!A212</f>
        <v>orlac/5/8/9/10 cambrage</v>
      </c>
    </row>
    <row r="213" spans="15:15">
      <c r="O213" s="43" t="str">
        <f>planning!A213</f>
        <v>veltic 1/2/3/4/5/6 découpe</v>
      </c>
    </row>
    <row r="214" spans="15:15">
      <c r="O214" s="43" t="str">
        <f>planning!A214</f>
        <v>eira 1/2/3 découpe</v>
      </c>
    </row>
    <row r="215" spans="15:15">
      <c r="O215" s="43" t="str">
        <f>planning!A215</f>
        <v>eira 1/2/3 camlbrage 1</v>
      </c>
    </row>
    <row r="216" spans="15:15">
      <c r="O216" s="43" t="str">
        <f>planning!A216</f>
        <v>eira 1/2/3 cambrage 2</v>
      </c>
    </row>
    <row r="217" spans="15:15">
      <c r="O217" s="43" t="str">
        <f>planning!A217</f>
        <v>celta découpe</v>
      </c>
    </row>
    <row r="218" spans="15:15">
      <c r="O218" s="43">
        <f>planning!A218</f>
        <v>0</v>
      </c>
    </row>
    <row r="219" spans="15:15">
      <c r="O219" s="43">
        <f>planning!A219</f>
        <v>0</v>
      </c>
    </row>
    <row r="220" spans="15:15">
      <c r="O220" s="43" t="str">
        <f>planning!A220</f>
        <v>divers</v>
      </c>
    </row>
    <row r="221" spans="15:15">
      <c r="O221" s="43" t="str">
        <f>planning!A221</f>
        <v>ames courtes</v>
      </c>
    </row>
    <row r="222" spans="15:15">
      <c r="O222" s="43">
        <f>planning!A222</f>
        <v>0</v>
      </c>
    </row>
    <row r="223" spans="15:15">
      <c r="O223" s="43">
        <f>planning!A223</f>
        <v>0</v>
      </c>
    </row>
    <row r="224" spans="15:15">
      <c r="O224" s="43">
        <f>planning!A224</f>
        <v>0</v>
      </c>
    </row>
    <row r="225" spans="15:15">
      <c r="O225" s="43">
        <f>planning!A225</f>
        <v>0</v>
      </c>
    </row>
    <row r="226" spans="15:15">
      <c r="O226" s="43">
        <f>planning!A226</f>
        <v>0</v>
      </c>
    </row>
    <row r="227" spans="15:15">
      <c r="O227" s="43">
        <f>planning!A227</f>
        <v>0</v>
      </c>
    </row>
    <row r="228" spans="15:15">
      <c r="O228" s="43">
        <f>planning!A228</f>
        <v>0</v>
      </c>
    </row>
    <row r="229" spans="15:15">
      <c r="O229" s="43">
        <f>planning!A229</f>
        <v>0</v>
      </c>
    </row>
    <row r="230" spans="15:15">
      <c r="O230" s="43">
        <f>planning!A230</f>
        <v>0</v>
      </c>
    </row>
    <row r="231" spans="15:15">
      <c r="O231" s="43">
        <f>planning!A231</f>
        <v>0</v>
      </c>
    </row>
    <row r="232" spans="15:15">
      <c r="O232" s="43">
        <f>planning!A232</f>
        <v>0</v>
      </c>
    </row>
    <row r="233" spans="15:15">
      <c r="O233" s="43">
        <f>planning!A233</f>
        <v>0</v>
      </c>
    </row>
    <row r="234" spans="15:15">
      <c r="O234" s="43">
        <f>planning!A234</f>
        <v>0</v>
      </c>
    </row>
    <row r="235" spans="15:15">
      <c r="O235" s="43">
        <f>planning!A235</f>
        <v>0</v>
      </c>
    </row>
    <row r="236" spans="15:15">
      <c r="O236" s="43">
        <f>planning!A236</f>
        <v>0</v>
      </c>
    </row>
    <row r="237" spans="15:15">
      <c r="O237" s="43">
        <f>planning!A237</f>
        <v>0</v>
      </c>
    </row>
    <row r="238" spans="15:15">
      <c r="O238" s="43">
        <f>planning!A238</f>
        <v>0</v>
      </c>
    </row>
    <row r="239" spans="15:15">
      <c r="O239" s="43">
        <f>planning!A239</f>
        <v>0</v>
      </c>
    </row>
    <row r="240" spans="15:15">
      <c r="O240" s="43">
        <f>planning!A240</f>
        <v>0</v>
      </c>
    </row>
    <row r="241" spans="15:15">
      <c r="O241" s="43">
        <f>planning!A241</f>
        <v>0</v>
      </c>
    </row>
    <row r="242" spans="15:15">
      <c r="O242" s="43">
        <f>planning!A242</f>
        <v>0</v>
      </c>
    </row>
    <row r="243" spans="15:15">
      <c r="O243" s="43">
        <f>planning!A243</f>
        <v>0</v>
      </c>
    </row>
    <row r="244" spans="15:15">
      <c r="O244" s="43">
        <f>planning!A244</f>
        <v>0</v>
      </c>
    </row>
    <row r="245" spans="15:15">
      <c r="O245" s="43">
        <f>planning!A245</f>
        <v>0</v>
      </c>
    </row>
    <row r="246" spans="15:15">
      <c r="O246" s="43">
        <f>planning!A246</f>
        <v>0</v>
      </c>
    </row>
    <row r="247" spans="15:15">
      <c r="O247" s="43">
        <f>planning!A247</f>
        <v>0</v>
      </c>
    </row>
    <row r="248" spans="15:15">
      <c r="O248" s="43">
        <f>planning!A248</f>
        <v>0</v>
      </c>
    </row>
    <row r="249" spans="15:15">
      <c r="O249" s="43">
        <f>planning!A249</f>
        <v>0</v>
      </c>
    </row>
    <row r="250" spans="15:15">
      <c r="O250" s="43">
        <f>planning!A250</f>
        <v>0</v>
      </c>
    </row>
    <row r="251" spans="15:15">
      <c r="O251" s="43">
        <f>planning!A251</f>
        <v>0</v>
      </c>
    </row>
    <row r="252" spans="15:15">
      <c r="O252" s="43">
        <f>planning!A252</f>
        <v>0</v>
      </c>
    </row>
    <row r="253" spans="15:15">
      <c r="O253" s="43">
        <f>planning!A253</f>
        <v>0</v>
      </c>
    </row>
    <row r="254" spans="15:15">
      <c r="O254" s="43">
        <f>planning!A254</f>
        <v>0</v>
      </c>
    </row>
    <row r="255" spans="15:15">
      <c r="O255" s="43">
        <f>planning!A255</f>
        <v>0</v>
      </c>
    </row>
    <row r="256" spans="15:15">
      <c r="O256" s="43">
        <f>planning!A256</f>
        <v>0</v>
      </c>
    </row>
    <row r="257" spans="15:15">
      <c r="O257" s="43">
        <f>planning!A257</f>
        <v>0</v>
      </c>
    </row>
    <row r="258" spans="15:15">
      <c r="O258" s="43">
        <f>planning!A258</f>
        <v>0</v>
      </c>
    </row>
    <row r="259" spans="15:15">
      <c r="O259" s="43">
        <f>planning!A259</f>
        <v>0</v>
      </c>
    </row>
    <row r="260" spans="15:15">
      <c r="O260" s="43">
        <f>planning!A260</f>
        <v>0</v>
      </c>
    </row>
    <row r="261" spans="15:15">
      <c r="O261" s="43">
        <f>planning!A261</f>
        <v>0</v>
      </c>
    </row>
    <row r="262" spans="15:15">
      <c r="O262" s="43">
        <f>planning!A262</f>
        <v>0</v>
      </c>
    </row>
    <row r="263" spans="15:15">
      <c r="O263" s="43">
        <f>planning!A263</f>
        <v>0</v>
      </c>
    </row>
    <row r="264" spans="15:15">
      <c r="O264" s="43">
        <f>planning!A264</f>
        <v>0</v>
      </c>
    </row>
    <row r="265" spans="15:15">
      <c r="O265" s="43">
        <f>planning!A265</f>
        <v>0</v>
      </c>
    </row>
    <row r="266" spans="15:15">
      <c r="O266" s="43">
        <f>planning!A266</f>
        <v>0</v>
      </c>
    </row>
    <row r="267" spans="15:15">
      <c r="O267" s="43">
        <f>planning!A267</f>
        <v>0</v>
      </c>
    </row>
    <row r="268" spans="15:15">
      <c r="O268" s="43">
        <f>planning!A268</f>
        <v>0</v>
      </c>
    </row>
    <row r="269" spans="15:15">
      <c r="O269" s="43">
        <f>planning!A269</f>
        <v>0</v>
      </c>
    </row>
    <row r="270" spans="15:15">
      <c r="O270" s="43">
        <f>planning!A270</f>
        <v>0</v>
      </c>
    </row>
    <row r="271" spans="15:15">
      <c r="O271" s="43">
        <f>planning!A271</f>
        <v>0</v>
      </c>
    </row>
    <row r="272" spans="15:15">
      <c r="O272" s="43">
        <f>planning!A272</f>
        <v>0</v>
      </c>
    </row>
    <row r="273" spans="15:15">
      <c r="O273" s="43">
        <f>planning!A273</f>
        <v>0</v>
      </c>
    </row>
    <row r="274" spans="15:15">
      <c r="O274" s="43">
        <f>planning!A274</f>
        <v>0</v>
      </c>
    </row>
    <row r="275" spans="15:15">
      <c r="O275" s="43">
        <f>planning!A275</f>
        <v>0</v>
      </c>
    </row>
    <row r="276" spans="15:15">
      <c r="O276" s="43">
        <f>planning!A276</f>
        <v>0</v>
      </c>
    </row>
    <row r="277" spans="15:15">
      <c r="O277" s="43">
        <f>planning!A277</f>
        <v>0</v>
      </c>
    </row>
    <row r="278" spans="15:15">
      <c r="O278" s="43">
        <f>planning!A278</f>
        <v>0</v>
      </c>
    </row>
    <row r="279" spans="15:15">
      <c r="O279" s="43">
        <f>planning!A279</f>
        <v>0</v>
      </c>
    </row>
    <row r="280" spans="15:15">
      <c r="O280" s="43">
        <f>planning!A280</f>
        <v>0</v>
      </c>
    </row>
    <row r="281" spans="15:15">
      <c r="O281" s="43">
        <f>planning!A281</f>
        <v>0</v>
      </c>
    </row>
    <row r="282" spans="15:15">
      <c r="O282" s="43">
        <f>planning!A282</f>
        <v>0</v>
      </c>
    </row>
    <row r="283" spans="15:15">
      <c r="O283" s="43">
        <f>planning!A283</f>
        <v>0</v>
      </c>
    </row>
    <row r="284" spans="15:15">
      <c r="O284" s="43">
        <f>planning!A284</f>
        <v>0</v>
      </c>
    </row>
    <row r="285" spans="15:15">
      <c r="O285" s="43">
        <f>planning!A285</f>
        <v>0</v>
      </c>
    </row>
    <row r="286" spans="15:15">
      <c r="O286" s="43">
        <f>planning!A286</f>
        <v>0</v>
      </c>
    </row>
    <row r="287" spans="15:15">
      <c r="O287" s="43">
        <f>planning!A287</f>
        <v>0</v>
      </c>
    </row>
    <row r="288" spans="15:15">
      <c r="O288" s="43">
        <f>planning!A288</f>
        <v>0</v>
      </c>
    </row>
    <row r="289" spans="15:15">
      <c r="O289" s="43">
        <f>planning!A289</f>
        <v>0</v>
      </c>
    </row>
    <row r="290" spans="15:15">
      <c r="O290" s="43">
        <f>planning!A290</f>
        <v>0</v>
      </c>
    </row>
    <row r="291" spans="15:15">
      <c r="O291" s="43">
        <f>planning!A291</f>
        <v>0</v>
      </c>
    </row>
    <row r="292" spans="15:15">
      <c r="O292" s="43">
        <f>planning!A292</f>
        <v>0</v>
      </c>
    </row>
    <row r="293" spans="15:15">
      <c r="O293" s="43">
        <f>planning!A293</f>
        <v>0</v>
      </c>
    </row>
    <row r="294" spans="15:15">
      <c r="O294" s="43">
        <f>planning!A294</f>
        <v>0</v>
      </c>
    </row>
    <row r="295" spans="15:15">
      <c r="O295" s="43">
        <f>planning!A295</f>
        <v>0</v>
      </c>
    </row>
    <row r="296" spans="15:15">
      <c r="O296" s="43">
        <f>planning!A296</f>
        <v>0</v>
      </c>
    </row>
    <row r="297" spans="15:15">
      <c r="O297" s="43">
        <f>planning!A297</f>
        <v>0</v>
      </c>
    </row>
    <row r="298" spans="15:15">
      <c r="O298" s="43">
        <f>planning!A298</f>
        <v>0</v>
      </c>
    </row>
    <row r="299" spans="15:15">
      <c r="O299" s="43">
        <f>planning!A299</f>
        <v>0</v>
      </c>
    </row>
    <row r="300" spans="15:15">
      <c r="O300" s="43">
        <f>planning!A300</f>
        <v>0</v>
      </c>
    </row>
    <row r="301" spans="15:15">
      <c r="O301" s="43">
        <f>planning!A301</f>
        <v>0</v>
      </c>
    </row>
    <row r="302" spans="15:15">
      <c r="O302" s="43">
        <f>planning!A302</f>
        <v>0</v>
      </c>
    </row>
    <row r="303" spans="15:15">
      <c r="O303" s="43">
        <f>planning!A303</f>
        <v>0</v>
      </c>
    </row>
    <row r="304" spans="15:15">
      <c r="O304" s="43">
        <f>planning!A304</f>
        <v>0</v>
      </c>
    </row>
    <row r="305" spans="15:15">
      <c r="O305" s="43">
        <f>planning!A305</f>
        <v>0</v>
      </c>
    </row>
    <row r="306" spans="15:15">
      <c r="O306" s="43">
        <f>planning!A306</f>
        <v>0</v>
      </c>
    </row>
    <row r="307" spans="15:15">
      <c r="O307" s="43">
        <f>planning!A307</f>
        <v>0</v>
      </c>
    </row>
    <row r="308" spans="15:15">
      <c r="O308" s="43">
        <f>planning!A308</f>
        <v>0</v>
      </c>
    </row>
    <row r="309" spans="15:15">
      <c r="O309" s="43">
        <f>planning!A309</f>
        <v>0</v>
      </c>
    </row>
    <row r="310" spans="15:15">
      <c r="O310" s="43">
        <f>planning!A310</f>
        <v>0</v>
      </c>
    </row>
    <row r="311" spans="15:15">
      <c r="O311" s="43">
        <f>planning!A311</f>
        <v>0</v>
      </c>
    </row>
    <row r="312" spans="15:15">
      <c r="O312" s="43">
        <f>planning!A312</f>
        <v>0</v>
      </c>
    </row>
    <row r="313" spans="15:15">
      <c r="O313" s="43">
        <f>planning!A313</f>
        <v>0</v>
      </c>
    </row>
    <row r="314" spans="15:15">
      <c r="O314" s="43">
        <f>planning!A314</f>
        <v>0</v>
      </c>
    </row>
    <row r="315" spans="15:15">
      <c r="O315" s="43">
        <f>planning!A315</f>
        <v>0</v>
      </c>
    </row>
    <row r="316" spans="15:15">
      <c r="O316" s="43">
        <f>planning!A316</f>
        <v>0</v>
      </c>
    </row>
    <row r="317" spans="15:15">
      <c r="O317" s="43">
        <f>planning!A317</f>
        <v>0</v>
      </c>
    </row>
    <row r="318" spans="15:15">
      <c r="O318" s="43">
        <f>planning!A318</f>
        <v>0</v>
      </c>
    </row>
    <row r="319" spans="15:15">
      <c r="O319" s="43">
        <f>planning!A319</f>
        <v>0</v>
      </c>
    </row>
    <row r="320" spans="15:15">
      <c r="O320" s="43">
        <f>planning!A320</f>
        <v>0</v>
      </c>
    </row>
    <row r="321" spans="15:15">
      <c r="O321" s="43">
        <f>planning!A321</f>
        <v>0</v>
      </c>
    </row>
    <row r="322" spans="15:15">
      <c r="O322" s="43">
        <f>planning!A322</f>
        <v>0</v>
      </c>
    </row>
    <row r="323" spans="15:15">
      <c r="O323" s="43">
        <f>planning!A323</f>
        <v>0</v>
      </c>
    </row>
    <row r="324" spans="15:15">
      <c r="O324" s="43">
        <f>planning!A324</f>
        <v>0</v>
      </c>
    </row>
    <row r="325" spans="15:15">
      <c r="O325" s="43">
        <f>planning!A325</f>
        <v>0</v>
      </c>
    </row>
    <row r="326" spans="15:15">
      <c r="O326" s="43">
        <f>planning!A326</f>
        <v>0</v>
      </c>
    </row>
    <row r="327" spans="15:15">
      <c r="O327" s="43">
        <f>planning!A327</f>
        <v>0</v>
      </c>
    </row>
    <row r="328" spans="15:15">
      <c r="O328" s="43">
        <f>planning!A328</f>
        <v>0</v>
      </c>
    </row>
    <row r="329" spans="15:15">
      <c r="O329" s="43">
        <f>planning!A329</f>
        <v>0</v>
      </c>
    </row>
    <row r="330" spans="15:15">
      <c r="O330" s="43">
        <f>planning!A330</f>
        <v>0</v>
      </c>
    </row>
    <row r="331" spans="15:15">
      <c r="O331" s="43">
        <f>planning!A331</f>
        <v>0</v>
      </c>
    </row>
    <row r="332" spans="15:15">
      <c r="O332" s="43">
        <f>planning!A332</f>
        <v>0</v>
      </c>
    </row>
    <row r="333" spans="15:15">
      <c r="O333" s="43">
        <f>planning!A333</f>
        <v>0</v>
      </c>
    </row>
    <row r="334" spans="15:15">
      <c r="O334" s="43">
        <f>planning!A334</f>
        <v>0</v>
      </c>
    </row>
    <row r="335" spans="15:15">
      <c r="O335" s="43">
        <f>planning!A335</f>
        <v>0</v>
      </c>
    </row>
    <row r="336" spans="15:15">
      <c r="O336" s="43">
        <f>planning!A336</f>
        <v>0</v>
      </c>
    </row>
    <row r="337" spans="15:15">
      <c r="O337" s="43">
        <f>planning!A337</f>
        <v>0</v>
      </c>
    </row>
    <row r="338" spans="15:15">
      <c r="O338" s="43">
        <f>planning!A338</f>
        <v>0</v>
      </c>
    </row>
    <row r="339" spans="15:15">
      <c r="O339" s="43">
        <f>planning!A339</f>
        <v>0</v>
      </c>
    </row>
    <row r="340" spans="15:15">
      <c r="O340" s="43">
        <f>planning!A340</f>
        <v>0</v>
      </c>
    </row>
    <row r="341" spans="15:15">
      <c r="O341" s="43">
        <f>planning!A341</f>
        <v>0</v>
      </c>
    </row>
    <row r="342" spans="15:15">
      <c r="O342" s="43">
        <f>planning!A342</f>
        <v>0</v>
      </c>
    </row>
    <row r="343" spans="15:15">
      <c r="O343" s="43">
        <f>planning!A343</f>
        <v>0</v>
      </c>
    </row>
    <row r="344" spans="15:15">
      <c r="O344" s="43">
        <f>planning!A344</f>
        <v>0</v>
      </c>
    </row>
    <row r="345" spans="15:15">
      <c r="O345" s="43">
        <f>planning!A345</f>
        <v>0</v>
      </c>
    </row>
    <row r="346" spans="15:15">
      <c r="O346" s="43">
        <f>planning!A346</f>
        <v>0</v>
      </c>
    </row>
    <row r="347" spans="15:15">
      <c r="O347" s="43">
        <f>planning!A347</f>
        <v>0</v>
      </c>
    </row>
    <row r="348" spans="15:15">
      <c r="O348" s="43">
        <f>planning!A348</f>
        <v>0</v>
      </c>
    </row>
    <row r="349" spans="15:15">
      <c r="O349" s="43">
        <f>planning!A349</f>
        <v>0</v>
      </c>
    </row>
    <row r="350" spans="15:15">
      <c r="O350" s="43">
        <f>planning!A350</f>
        <v>0</v>
      </c>
    </row>
    <row r="351" spans="15:15">
      <c r="O351" s="43">
        <f>planning!A351</f>
        <v>0</v>
      </c>
    </row>
    <row r="352" spans="15:15">
      <c r="O352" s="43">
        <f>planning!A352</f>
        <v>0</v>
      </c>
    </row>
    <row r="353" spans="15:15">
      <c r="O353" s="43">
        <f>planning!A353</f>
        <v>0</v>
      </c>
    </row>
    <row r="354" spans="15:15">
      <c r="O354" s="43">
        <f>planning!A354</f>
        <v>0</v>
      </c>
    </row>
    <row r="355" spans="15:15">
      <c r="O355" s="43">
        <f>planning!A355</f>
        <v>0</v>
      </c>
    </row>
    <row r="356" spans="15:15">
      <c r="O356" s="43">
        <f>planning!A356</f>
        <v>0</v>
      </c>
    </row>
    <row r="357" spans="15:15">
      <c r="O357" s="43">
        <f>planning!A357</f>
        <v>0</v>
      </c>
    </row>
    <row r="358" spans="15:15">
      <c r="O358" s="43">
        <f>planning!A358</f>
        <v>0</v>
      </c>
    </row>
    <row r="359" spans="15:15">
      <c r="O359" s="43">
        <f>planning!A359</f>
        <v>0</v>
      </c>
    </row>
    <row r="360" spans="15:15">
      <c r="O360" s="43">
        <f>planning!A360</f>
        <v>0</v>
      </c>
    </row>
    <row r="361" spans="15:15">
      <c r="O361" s="43">
        <f>planning!A361</f>
        <v>0</v>
      </c>
    </row>
    <row r="362" spans="15:15">
      <c r="O362" s="43">
        <f>planning!A362</f>
        <v>0</v>
      </c>
    </row>
    <row r="363" spans="15:15">
      <c r="O363" s="43">
        <f>planning!A363</f>
        <v>0</v>
      </c>
    </row>
    <row r="364" spans="15:15">
      <c r="O364" s="43">
        <f>planning!A364</f>
        <v>0</v>
      </c>
    </row>
    <row r="365" spans="15:15">
      <c r="O365" s="43">
        <f>planning!A365</f>
        <v>0</v>
      </c>
    </row>
    <row r="366" spans="15:15">
      <c r="O366" s="43">
        <f>planning!A366</f>
        <v>0</v>
      </c>
    </row>
    <row r="367" spans="15:15">
      <c r="O367" s="43">
        <f>planning!A367</f>
        <v>0</v>
      </c>
    </row>
    <row r="368" spans="15:15">
      <c r="O368" s="43">
        <f>planning!A368</f>
        <v>0</v>
      </c>
    </row>
    <row r="369" spans="15:15">
      <c r="O369" s="43">
        <f>planning!A369</f>
        <v>0</v>
      </c>
    </row>
    <row r="370" spans="15:15">
      <c r="O370" s="43">
        <f>planning!A370</f>
        <v>0</v>
      </c>
    </row>
    <row r="371" spans="15:15">
      <c r="O371" s="43">
        <f>planning!A371</f>
        <v>0</v>
      </c>
    </row>
    <row r="372" spans="15:15">
      <c r="O372" s="43">
        <f>planning!A372</f>
        <v>0</v>
      </c>
    </row>
    <row r="373" spans="15:15">
      <c r="O373" s="43">
        <f>planning!A373</f>
        <v>0</v>
      </c>
    </row>
    <row r="374" spans="15:15">
      <c r="O374" s="43">
        <f>planning!A374</f>
        <v>0</v>
      </c>
    </row>
    <row r="375" spans="15:15">
      <c r="O375" s="43">
        <f>planning!A375</f>
        <v>0</v>
      </c>
    </row>
    <row r="376" spans="15:15">
      <c r="O376" s="43">
        <f>planning!A376</f>
        <v>0</v>
      </c>
    </row>
    <row r="377" spans="15:15">
      <c r="O377" s="43">
        <f>planning!A377</f>
        <v>0</v>
      </c>
    </row>
    <row r="378" spans="15:15">
      <c r="O378" s="43">
        <f>planning!A378</f>
        <v>0</v>
      </c>
    </row>
    <row r="379" spans="15:15">
      <c r="O379" s="43">
        <f>planning!A379</f>
        <v>0</v>
      </c>
    </row>
    <row r="380" spans="15:15">
      <c r="O380" s="43">
        <f>planning!A380</f>
        <v>0</v>
      </c>
    </row>
    <row r="381" spans="15:15">
      <c r="O381" s="43">
        <f>planning!A381</f>
        <v>0</v>
      </c>
    </row>
    <row r="382" spans="15:15">
      <c r="O382" s="43">
        <f>planning!A382</f>
        <v>0</v>
      </c>
    </row>
    <row r="383" spans="15:15">
      <c r="O383" s="43">
        <f>planning!A383</f>
        <v>0</v>
      </c>
    </row>
    <row r="384" spans="15:15">
      <c r="O384" s="43">
        <f>planning!A384</f>
        <v>0</v>
      </c>
    </row>
    <row r="385" spans="15:15">
      <c r="O385" s="43">
        <f>planning!A385</f>
        <v>0</v>
      </c>
    </row>
    <row r="386" spans="15:15">
      <c r="O386" s="43">
        <f>planning!A386</f>
        <v>0</v>
      </c>
    </row>
    <row r="387" spans="15:15">
      <c r="O387" s="43">
        <f>planning!A387</f>
        <v>0</v>
      </c>
    </row>
    <row r="388" spans="15:15">
      <c r="O388" s="43">
        <f>planning!A388</f>
        <v>0</v>
      </c>
    </row>
    <row r="389" spans="15:15">
      <c r="O389" s="43">
        <f>planning!A389</f>
        <v>0</v>
      </c>
    </row>
    <row r="390" spans="15:15">
      <c r="O390" s="43">
        <f>planning!A390</f>
        <v>0</v>
      </c>
    </row>
    <row r="391" spans="15:15">
      <c r="O391" s="43">
        <f>planning!A391</f>
        <v>0</v>
      </c>
    </row>
    <row r="392" spans="15:15">
      <c r="O392" s="43">
        <f>planning!A392</f>
        <v>0</v>
      </c>
    </row>
    <row r="393" spans="15:15">
      <c r="O393" s="43">
        <f>planning!A393</f>
        <v>0</v>
      </c>
    </row>
    <row r="394" spans="15:15">
      <c r="O394" s="43">
        <f>planning!A394</f>
        <v>0</v>
      </c>
    </row>
    <row r="395" spans="15:15">
      <c r="O395" s="43">
        <f>planning!A395</f>
        <v>0</v>
      </c>
    </row>
    <row r="396" spans="15:15">
      <c r="O396" s="43">
        <f>planning!A396</f>
        <v>0</v>
      </c>
    </row>
    <row r="397" spans="15:15">
      <c r="O397" s="43">
        <f>planning!A397</f>
        <v>0</v>
      </c>
    </row>
    <row r="398" spans="15:15">
      <c r="O398" s="43">
        <f>planning!A398</f>
        <v>0</v>
      </c>
    </row>
    <row r="399" spans="15:15">
      <c r="O399" s="43">
        <f>planning!A399</f>
        <v>0</v>
      </c>
    </row>
    <row r="400" spans="15:15">
      <c r="O400" s="44"/>
    </row>
  </sheetData>
  <conditionalFormatting sqref="I2:I58">
    <cfRule type="expression" dxfId="2" priority="3" stopIfTrue="1">
      <formula>$K2=0</formula>
    </cfRule>
  </conditionalFormatting>
  <conditionalFormatting sqref="I59:I68">
    <cfRule type="expression" dxfId="1" priority="2" stopIfTrue="1">
      <formula>$K59=0</formula>
    </cfRule>
  </conditionalFormatting>
  <conditionalFormatting sqref="I69:I78">
    <cfRule type="expression" dxfId="0" priority="1" stopIfTrue="1">
      <formula>$K69=0</formula>
    </cfRule>
  </conditionalFormatting>
  <dataValidations count="3">
    <dataValidation type="list" allowBlank="1" showInputMessage="1" showErrorMessage="1" sqref="A3:A79">
      <formula1>$O$2:$O$345</formula1>
    </dataValidation>
    <dataValidation type="list" allowBlank="1" showInputMessage="1" showErrorMessage="1" sqref="A80">
      <formula1>#REF!</formula1>
    </dataValidation>
    <dataValidation type="list" allowBlank="1" showInputMessage="1" showErrorMessage="1" sqref="A2">
      <formula1>$O$2:$O$399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suivi op1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Van Goethem</dc:creator>
  <cp:lastModifiedBy>fabrice</cp:lastModifiedBy>
  <cp:lastPrinted>2012-03-05T16:14:25Z</cp:lastPrinted>
  <dcterms:created xsi:type="dcterms:W3CDTF">2011-12-28T10:27:25Z</dcterms:created>
  <dcterms:modified xsi:type="dcterms:W3CDTF">2012-03-08T16:38:47Z</dcterms:modified>
</cp:coreProperties>
</file>