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120" yWindow="30" windowWidth="19320" windowHeight="11760" tabRatio="611"/>
  </bookViews>
  <sheets>
    <sheet name="planning" sheetId="1" r:id="rId1"/>
    <sheet name="suivi " sheetId="11" r:id="rId2"/>
  </sheets>
  <calcPr calcId="125725"/>
</workbook>
</file>

<file path=xl/calcChain.xml><?xml version="1.0" encoding="utf-8"?>
<calcChain xmlns="http://schemas.openxmlformats.org/spreadsheetml/2006/main">
  <c r="M26" i="11"/>
  <c r="E2" i="1" l="1"/>
  <c r="M44" i="11"/>
  <c r="E3" i="1"/>
  <c r="M56" i="11"/>
  <c r="M57"/>
  <c r="M55"/>
  <c r="M54"/>
  <c r="M53"/>
  <c r="M52"/>
  <c r="M51" l="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M1"/>
  <c r="E27" i="1"/>
  <c r="E42"/>
  <c r="E47"/>
  <c r="E46"/>
  <c r="E45"/>
  <c r="E44"/>
  <c r="E43"/>
  <c r="E16" i="11" l="1"/>
  <c r="E15"/>
  <c r="E14"/>
  <c r="E13"/>
  <c r="E12"/>
  <c r="E11"/>
  <c r="E10"/>
  <c r="E9"/>
  <c r="E8"/>
  <c r="E7"/>
  <c r="E6"/>
  <c r="E5"/>
  <c r="H5"/>
  <c r="H16"/>
  <c r="H15"/>
  <c r="H14"/>
  <c r="H13"/>
  <c r="H12"/>
  <c r="H11"/>
  <c r="H10"/>
  <c r="H9"/>
  <c r="H8"/>
  <c r="I8" s="1"/>
  <c r="H7"/>
  <c r="I7" s="1"/>
  <c r="H6"/>
  <c r="I16" l="1"/>
  <c r="I15"/>
  <c r="I14"/>
  <c r="I13"/>
  <c r="I9"/>
  <c r="I12"/>
  <c r="I11"/>
  <c r="I10"/>
  <c r="I6"/>
  <c r="I5"/>
  <c r="E41" i="1" l="1"/>
  <c r="E39" l="1"/>
  <c r="E40"/>
  <c r="H4" i="11"/>
  <c r="E4"/>
  <c r="H3"/>
  <c r="E3"/>
  <c r="H2"/>
  <c r="E2"/>
  <c r="I2" l="1"/>
  <c r="I4"/>
  <c r="I3"/>
  <c r="E38" i="1"/>
  <c r="E18" l="1"/>
  <c r="E31"/>
  <c r="E36"/>
  <c r="E35"/>
  <c r="E34"/>
  <c r="E33"/>
  <c r="E26"/>
  <c r="E32"/>
  <c r="E30"/>
  <c r="E29"/>
  <c r="E28"/>
  <c r="E25"/>
  <c r="E24"/>
  <c r="E23"/>
  <c r="E22"/>
  <c r="E21"/>
  <c r="E20"/>
  <c r="E19"/>
  <c r="E17"/>
  <c r="E16"/>
  <c r="E15"/>
  <c r="E14"/>
  <c r="E13"/>
  <c r="E12"/>
  <c r="E11"/>
  <c r="E10"/>
  <c r="E9"/>
  <c r="E8"/>
  <c r="E7"/>
  <c r="E6"/>
  <c r="E5"/>
  <c r="E4"/>
</calcChain>
</file>

<file path=xl/sharedStrings.xml><?xml version="1.0" encoding="utf-8"?>
<sst xmlns="http://schemas.openxmlformats.org/spreadsheetml/2006/main" count="112" uniqueCount="80">
  <si>
    <t>type de production</t>
  </si>
  <si>
    <t>nbre jour</t>
  </si>
  <si>
    <t>chape crochet x</t>
  </si>
  <si>
    <t>cadence p/h</t>
  </si>
  <si>
    <t>marie laure</t>
  </si>
  <si>
    <t>assemblage boucle vélo</t>
  </si>
  <si>
    <t>godet semi libre</t>
  </si>
  <si>
    <t>capot équipé</t>
  </si>
  <si>
    <t>profil u</t>
  </si>
  <si>
    <t>assemblage anche sampic</t>
  </si>
  <si>
    <t>cadre 20/15</t>
  </si>
  <si>
    <t>gravure murakami</t>
  </si>
  <si>
    <t>assemblage pégase</t>
  </si>
  <si>
    <t>assemblage renfort enchappe</t>
  </si>
  <si>
    <t>accroche assiette</t>
  </si>
  <si>
    <t>gravure rivet</t>
  </si>
  <si>
    <t>assemblage roulé br25</t>
  </si>
  <si>
    <t>assemblage roulé br20</t>
  </si>
  <si>
    <t>assemblage ardillon br20</t>
  </si>
  <si>
    <t>assemblage roulé ba 16</t>
  </si>
  <si>
    <t>assemblage ardillon ba 16</t>
  </si>
  <si>
    <t>assemblage roulé ba 18</t>
  </si>
  <si>
    <t>assemblage roulé ba 20</t>
  </si>
  <si>
    <t>assemblage ardillon ba 20</t>
  </si>
  <si>
    <t>assemblage roulé ba 22</t>
  </si>
  <si>
    <t>assemblage ardillon ba 22</t>
  </si>
  <si>
    <t>plaque inventeur pm</t>
  </si>
  <si>
    <t>rail ouvert fond</t>
  </si>
  <si>
    <t>découpe E plate</t>
  </si>
  <si>
    <t>vernis</t>
  </si>
  <si>
    <t>aliette</t>
  </si>
  <si>
    <t>sandrine</t>
  </si>
  <si>
    <t>florence</t>
  </si>
  <si>
    <t>cambrage tube</t>
  </si>
  <si>
    <t xml:space="preserve">valérie </t>
  </si>
  <si>
    <t>ghislaine</t>
  </si>
  <si>
    <t>employés</t>
  </si>
  <si>
    <t>oui</t>
  </si>
  <si>
    <t>non</t>
  </si>
  <si>
    <t xml:space="preserve">compteur départ </t>
  </si>
  <si>
    <t>compteur fin</t>
  </si>
  <si>
    <t>nbre de pièce</t>
  </si>
  <si>
    <t>cadence</t>
  </si>
  <si>
    <t>date</t>
  </si>
  <si>
    <t>assemblage clips</t>
  </si>
  <si>
    <t>heure de début</t>
  </si>
  <si>
    <t>heure de fin</t>
  </si>
  <si>
    <t>durée opération(h)</t>
  </si>
  <si>
    <t>gravure crèche</t>
  </si>
  <si>
    <t>rail ouvert coté 1</t>
  </si>
  <si>
    <t>rail ouvert coté 2</t>
  </si>
  <si>
    <t>soufflage godet</t>
  </si>
  <si>
    <t>divers</t>
  </si>
  <si>
    <t>flan équerre halton</t>
  </si>
  <si>
    <t>cambrage équerre halton</t>
  </si>
  <si>
    <t>découpe en 2 crèche sifflet</t>
  </si>
  <si>
    <t>quantité à produire</t>
  </si>
  <si>
    <t>assemblage ardillon ba18</t>
  </si>
  <si>
    <t>godet tolériane</t>
  </si>
  <si>
    <t>godet eclat poudre soleil</t>
  </si>
  <si>
    <t>cadre 40/20 matricage</t>
  </si>
  <si>
    <t>assemblage ardillon 30 x 10</t>
  </si>
  <si>
    <t>clip de cisaillement</t>
  </si>
  <si>
    <t>client</t>
  </si>
  <si>
    <t>unité</t>
  </si>
  <si>
    <t>Barre</t>
  </si>
  <si>
    <t>Unit</t>
  </si>
  <si>
    <t>Mètre</t>
  </si>
  <si>
    <t>entretoise sll4+clips</t>
  </si>
  <si>
    <t>assemblage 615</t>
  </si>
  <si>
    <t>godet 50 x 50</t>
  </si>
  <si>
    <t>assemblage ardillon br25</t>
  </si>
  <si>
    <t>I7 est une cadence horaire</t>
  </si>
  <si>
    <t>A7 (rail ouvert coté 2)la valeur de I7 est à diviser par une valeur (ici 2)</t>
  </si>
  <si>
    <t xml:space="preserve">suivant le type de production </t>
  </si>
  <si>
    <t>ici</t>
  </si>
  <si>
    <t>mais</t>
  </si>
  <si>
    <t>si en A7 j'avais produit des rails ouvert coté 1 alors I7 est à diviser par 3</t>
  </si>
  <si>
    <t>je souhaite conditionner le resultat en I en fonction  du type de production (menu déroulant en A)</t>
  </si>
  <si>
    <t>la liste du type de production se retrouve sur la feuille planning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</si>
</sst>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mm"/>
  </numFmts>
  <fonts count="10">
    <font>
      <sz val="11"/>
      <color theme="1"/>
      <name val="Times New Roman"/>
      <family val="2"/>
      <scheme val="minor"/>
    </font>
    <font>
      <sz val="11"/>
      <color rgb="FFFF0000"/>
      <name val="Times New Roman"/>
      <family val="2"/>
      <scheme val="minor"/>
    </font>
    <font>
      <sz val="11"/>
      <color theme="0"/>
      <name val="Times New Roman"/>
      <family val="2"/>
      <scheme val="minor"/>
    </font>
    <font>
      <sz val="11"/>
      <color rgb="FF00B0F0"/>
      <name val="Times New Roman"/>
      <family val="2"/>
      <scheme val="minor"/>
    </font>
    <font>
      <sz val="11"/>
      <name val="Times New Roman"/>
      <family val="2"/>
      <scheme val="minor"/>
    </font>
    <font>
      <sz val="11"/>
      <color rgb="FF00B050"/>
      <name val="Times New Roman"/>
      <family val="2"/>
      <scheme val="minor"/>
    </font>
    <font>
      <b/>
      <sz val="11"/>
      <color theme="1"/>
      <name val="Times New Roman"/>
      <family val="1"/>
      <scheme val="minor"/>
    </font>
    <font>
      <sz val="11"/>
      <color theme="1"/>
      <name val="Times New Roman"/>
      <family val="1"/>
      <scheme val="minor"/>
    </font>
    <font>
      <b/>
      <sz val="11"/>
      <color theme="9" tint="-0.249977111117893"/>
      <name val="Times New Roman"/>
      <family val="1"/>
      <scheme val="minor"/>
    </font>
    <font>
      <sz val="11"/>
      <color rgb="FF92D050"/>
      <name val="Times New Roman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0" fillId="2" borderId="0" xfId="0" applyFill="1" applyAlignment="1"/>
    <xf numFmtId="14" fontId="6" fillId="0" borderId="0" xfId="0" applyNumberFormat="1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/>
    <xf numFmtId="0" fontId="0" fillId="0" borderId="0" xfId="0" applyFont="1"/>
    <xf numFmtId="14" fontId="7" fillId="0" borderId="0" xfId="0" applyNumberFormat="1" applyFont="1" applyAlignment="1">
      <alignment horizontal="center"/>
    </xf>
    <xf numFmtId="0" fontId="8" fillId="0" borderId="0" xfId="0" applyFont="1"/>
    <xf numFmtId="1" fontId="0" fillId="0" borderId="0" xfId="0" applyNumberFormat="1"/>
    <xf numFmtId="0" fontId="9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 applyFill="1"/>
    <xf numFmtId="0" fontId="1" fillId="0" borderId="0" xfId="0" applyFont="1" applyFill="1"/>
    <xf numFmtId="14" fontId="6" fillId="4" borderId="0" xfId="0" applyNumberFormat="1" applyFon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" fontId="0" fillId="4" borderId="0" xfId="0" applyNumberFormat="1" applyFill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ssentiel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NewsPrint">
      <a:majorFont>
        <a:latin typeface="Impact"/>
        <a:ea typeface=""/>
        <a:cs typeface=""/>
        <a:font script="Jpan" typeface="HGP創英角ｺﾞｼｯｸUB"/>
        <a:font script="Hang" typeface="HY견고딕"/>
        <a:font script="Hans" typeface="微软雅黑"/>
        <a:font script="Hant" typeface="微軟正黑體"/>
        <a:font script="Arab" typeface="Tahoma"/>
        <a:font script="Hebr" typeface="Tohoma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6000"/>
              </a:schemeClr>
              <a:schemeClr val="phClr">
                <a:shade val="94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84000"/>
                <a:satMod val="110000"/>
              </a:schemeClr>
            </a:gs>
            <a:gs pos="44000">
              <a:schemeClr val="phClr">
                <a:tint val="93000"/>
                <a:satMod val="115000"/>
              </a:schemeClr>
            </a:gs>
            <a:gs pos="100000">
              <a:schemeClr val="phClr">
                <a:tint val="100000"/>
                <a:shade val="59000"/>
                <a:satMod val="120000"/>
              </a:schemeClr>
            </a:gs>
          </a:gsLst>
          <a:path path="circle">
            <a:fillToRect l="40000" t="60000" r="60000" b="4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6"/>
  <sheetViews>
    <sheetView tabSelected="1" topLeftCell="A7" zoomScale="85" zoomScaleNormal="85" workbookViewId="0">
      <selection activeCell="H22" sqref="H22"/>
    </sheetView>
  </sheetViews>
  <sheetFormatPr baseColWidth="10" defaultRowHeight="15"/>
  <cols>
    <col min="1" max="1" width="26.28515625" style="1" customWidth="1"/>
    <col min="2" max="2" width="6.85546875" style="18" customWidth="1"/>
    <col min="3" max="3" width="13" style="1" customWidth="1"/>
    <col min="4" max="4" width="5" style="1" customWidth="1"/>
    <col min="5" max="5" width="15.28515625" customWidth="1"/>
    <col min="6" max="6" width="19.140625" customWidth="1"/>
    <col min="7" max="7" width="12.28515625" customWidth="1"/>
    <col min="8" max="8" width="26" customWidth="1"/>
    <col min="9" max="9" width="8.85546875" customWidth="1"/>
    <col min="10" max="10" width="10.42578125" customWidth="1"/>
    <col min="12" max="12" width="11.28515625" customWidth="1"/>
    <col min="13" max="13" width="14.42578125" customWidth="1"/>
    <col min="14" max="14" width="16.7109375" customWidth="1"/>
    <col min="17" max="17" width="30.7109375" customWidth="1"/>
  </cols>
  <sheetData>
    <row r="1" spans="1:17" ht="39.75" customHeight="1">
      <c r="A1" s="9" t="s">
        <v>0</v>
      </c>
      <c r="B1" s="19" t="s">
        <v>63</v>
      </c>
      <c r="C1" s="9" t="s">
        <v>3</v>
      </c>
      <c r="D1" s="9" t="s">
        <v>64</v>
      </c>
      <c r="E1" s="9" t="s">
        <v>1</v>
      </c>
      <c r="F1" s="9" t="s">
        <v>56</v>
      </c>
      <c r="G1" s="9" t="s">
        <v>36</v>
      </c>
      <c r="H1" s="28"/>
      <c r="I1" s="28"/>
      <c r="J1" s="28"/>
      <c r="K1" s="28"/>
      <c r="L1" s="28"/>
      <c r="M1" s="28"/>
      <c r="N1" s="28"/>
      <c r="O1" s="27"/>
    </row>
    <row r="2" spans="1:17">
      <c r="A2" s="8" t="s">
        <v>2</v>
      </c>
      <c r="C2" s="20">
        <v>3500</v>
      </c>
      <c r="D2" t="s">
        <v>66</v>
      </c>
      <c r="E2">
        <f>(F2/C2)/7</f>
        <v>0</v>
      </c>
      <c r="F2">
        <v>0</v>
      </c>
      <c r="G2" s="4"/>
      <c r="H2" s="30"/>
      <c r="I2" s="27"/>
      <c r="J2" s="27"/>
      <c r="K2" s="27"/>
      <c r="L2" s="27"/>
      <c r="M2" s="13" t="s">
        <v>30</v>
      </c>
    </row>
    <row r="3" spans="1:17">
      <c r="A3" s="8" t="s">
        <v>5</v>
      </c>
      <c r="C3" s="1">
        <v>535</v>
      </c>
      <c r="D3" t="s">
        <v>66</v>
      </c>
      <c r="E3">
        <f>(F3/C3)/7</f>
        <v>1.3351134846461949</v>
      </c>
      <c r="F3">
        <v>5000</v>
      </c>
      <c r="G3" s="4"/>
      <c r="H3" s="30"/>
      <c r="I3" s="29"/>
      <c r="J3" s="29"/>
      <c r="K3" s="27"/>
      <c r="L3" s="27"/>
      <c r="M3" s="13" t="s">
        <v>34</v>
      </c>
      <c r="Q3" s="21"/>
    </row>
    <row r="4" spans="1:17">
      <c r="A4" s="8" t="s">
        <v>6</v>
      </c>
      <c r="C4" s="1">
        <v>2500</v>
      </c>
      <c r="D4" t="s">
        <v>66</v>
      </c>
      <c r="E4">
        <f t="shared" ref="E4:E52" si="0">(F4/C4)/7</f>
        <v>0</v>
      </c>
      <c r="F4">
        <v>0</v>
      </c>
      <c r="H4" s="27"/>
      <c r="M4" s="13" t="s">
        <v>31</v>
      </c>
    </row>
    <row r="5" spans="1:17">
      <c r="A5" s="8" t="s">
        <v>59</v>
      </c>
      <c r="C5" s="1">
        <v>6000</v>
      </c>
      <c r="D5"/>
      <c r="E5">
        <f t="shared" si="0"/>
        <v>0</v>
      </c>
      <c r="F5">
        <v>0</v>
      </c>
      <c r="M5" s="13" t="s">
        <v>35</v>
      </c>
    </row>
    <row r="6" spans="1:17">
      <c r="A6" s="8" t="s">
        <v>7</v>
      </c>
      <c r="C6" s="1">
        <v>28</v>
      </c>
      <c r="D6"/>
      <c r="E6">
        <f t="shared" si="0"/>
        <v>0</v>
      </c>
      <c r="F6">
        <v>0</v>
      </c>
      <c r="M6" s="13" t="s">
        <v>32</v>
      </c>
    </row>
    <row r="7" spans="1:17">
      <c r="A7" s="8" t="s">
        <v>19</v>
      </c>
      <c r="C7" s="1">
        <v>800</v>
      </c>
      <c r="D7"/>
      <c r="E7">
        <f t="shared" si="0"/>
        <v>0</v>
      </c>
      <c r="M7" s="13" t="s">
        <v>4</v>
      </c>
    </row>
    <row r="8" spans="1:17">
      <c r="A8" s="8" t="s">
        <v>20</v>
      </c>
      <c r="C8" s="20">
        <v>1000</v>
      </c>
      <c r="D8"/>
      <c r="E8">
        <f t="shared" si="0"/>
        <v>0</v>
      </c>
      <c r="M8" s="13"/>
    </row>
    <row r="9" spans="1:17">
      <c r="A9" s="8" t="s">
        <v>21</v>
      </c>
      <c r="C9" s="1">
        <v>800</v>
      </c>
      <c r="D9"/>
      <c r="E9">
        <f t="shared" si="0"/>
        <v>0</v>
      </c>
      <c r="M9" s="22"/>
    </row>
    <row r="10" spans="1:17">
      <c r="A10" s="8" t="s">
        <v>57</v>
      </c>
      <c r="C10" s="20">
        <v>1000</v>
      </c>
      <c r="D10"/>
      <c r="E10">
        <f t="shared" si="0"/>
        <v>0</v>
      </c>
      <c r="G10" s="4"/>
    </row>
    <row r="11" spans="1:17">
      <c r="A11" s="8" t="s">
        <v>22</v>
      </c>
      <c r="C11" s="1">
        <v>800</v>
      </c>
      <c r="D11"/>
      <c r="E11">
        <f t="shared" si="0"/>
        <v>0</v>
      </c>
      <c r="F11">
        <v>0</v>
      </c>
    </row>
    <row r="12" spans="1:17">
      <c r="A12" s="8" t="s">
        <v>23</v>
      </c>
      <c r="C12" s="20">
        <v>1000</v>
      </c>
      <c r="D12"/>
      <c r="E12">
        <f t="shared" si="0"/>
        <v>0</v>
      </c>
      <c r="F12">
        <v>0</v>
      </c>
      <c r="J12" s="15"/>
      <c r="N12" s="27"/>
      <c r="O12" s="27"/>
    </row>
    <row r="13" spans="1:17">
      <c r="A13" s="8" t="s">
        <v>24</v>
      </c>
      <c r="C13" s="1">
        <v>800</v>
      </c>
      <c r="D13"/>
      <c r="E13">
        <f t="shared" si="0"/>
        <v>0</v>
      </c>
    </row>
    <row r="14" spans="1:17">
      <c r="A14" s="8" t="s">
        <v>25</v>
      </c>
      <c r="C14" s="20">
        <v>1000</v>
      </c>
      <c r="D14"/>
      <c r="E14">
        <f t="shared" si="0"/>
        <v>0</v>
      </c>
    </row>
    <row r="15" spans="1:17">
      <c r="A15" s="8" t="s">
        <v>8</v>
      </c>
      <c r="C15" s="1">
        <v>800</v>
      </c>
      <c r="D15"/>
      <c r="E15">
        <f t="shared" si="0"/>
        <v>1.7857142857142858</v>
      </c>
      <c r="F15">
        <v>10000</v>
      </c>
    </row>
    <row r="16" spans="1:17">
      <c r="A16" s="8" t="s">
        <v>58</v>
      </c>
      <c r="C16" s="20">
        <v>5000</v>
      </c>
      <c r="D16"/>
      <c r="E16">
        <f t="shared" si="0"/>
        <v>0.91428571428571437</v>
      </c>
      <c r="F16">
        <v>32000</v>
      </c>
      <c r="J16" s="14"/>
    </row>
    <row r="17" spans="1:13">
      <c r="A17" s="8" t="s">
        <v>68</v>
      </c>
      <c r="C17" s="20">
        <v>100</v>
      </c>
      <c r="D17"/>
      <c r="E17" s="24">
        <f t="shared" si="0"/>
        <v>8.7142857142857135</v>
      </c>
      <c r="F17">
        <v>6100</v>
      </c>
      <c r="G17" s="4" t="s">
        <v>4</v>
      </c>
      <c r="I17" s="15"/>
      <c r="J17" s="15"/>
    </row>
    <row r="18" spans="1:13">
      <c r="A18" s="8" t="s">
        <v>9</v>
      </c>
      <c r="C18" s="1">
        <v>200</v>
      </c>
      <c r="D18"/>
      <c r="E18">
        <f t="shared" si="0"/>
        <v>0</v>
      </c>
      <c r="F18">
        <v>0</v>
      </c>
    </row>
    <row r="19" spans="1:13">
      <c r="A19" s="8" t="s">
        <v>71</v>
      </c>
      <c r="C19" s="1">
        <v>1000</v>
      </c>
      <c r="D19"/>
      <c r="E19">
        <f t="shared" si="0"/>
        <v>2.1428571428571428</v>
      </c>
      <c r="F19">
        <v>15000</v>
      </c>
    </row>
    <row r="20" spans="1:13">
      <c r="A20" s="8" t="s">
        <v>16</v>
      </c>
      <c r="C20" s="1">
        <v>800</v>
      </c>
      <c r="D20"/>
      <c r="E20">
        <f t="shared" si="0"/>
        <v>0.8928571428571429</v>
      </c>
      <c r="F20">
        <v>5000</v>
      </c>
      <c r="G20" s="4" t="s">
        <v>31</v>
      </c>
    </row>
    <row r="21" spans="1:13">
      <c r="A21" s="8" t="s">
        <v>61</v>
      </c>
      <c r="C21" s="20">
        <v>850</v>
      </c>
      <c r="D21"/>
      <c r="E21">
        <f t="shared" si="0"/>
        <v>0</v>
      </c>
      <c r="F21">
        <v>0</v>
      </c>
    </row>
    <row r="22" spans="1:13">
      <c r="A22" s="8" t="s">
        <v>17</v>
      </c>
      <c r="C22" s="1">
        <v>800</v>
      </c>
      <c r="D22"/>
      <c r="E22">
        <f t="shared" si="0"/>
        <v>0.8928571428571429</v>
      </c>
      <c r="F22">
        <v>5000</v>
      </c>
      <c r="I22" s="15"/>
    </row>
    <row r="23" spans="1:13">
      <c r="A23" s="8" t="s">
        <v>18</v>
      </c>
      <c r="C23" s="20">
        <v>1000</v>
      </c>
      <c r="D23"/>
      <c r="E23">
        <f t="shared" si="0"/>
        <v>0.7142857142857143</v>
      </c>
      <c r="F23">
        <v>5000</v>
      </c>
      <c r="G23" s="4"/>
    </row>
    <row r="24" spans="1:13">
      <c r="A24" s="8" t="s">
        <v>60</v>
      </c>
      <c r="C24" s="20">
        <v>800</v>
      </c>
      <c r="D24"/>
      <c r="E24">
        <f t="shared" si="0"/>
        <v>0</v>
      </c>
      <c r="F24">
        <v>0</v>
      </c>
      <c r="J24" s="15"/>
    </row>
    <row r="25" spans="1:13">
      <c r="A25" s="8" t="s">
        <v>10</v>
      </c>
      <c r="C25" s="20">
        <v>3500</v>
      </c>
      <c r="D25"/>
      <c r="E25">
        <f t="shared" si="0"/>
        <v>4.0816326530612246</v>
      </c>
      <c r="F25">
        <v>100000</v>
      </c>
      <c r="G25" s="4" t="s">
        <v>34</v>
      </c>
      <c r="I25" s="15"/>
      <c r="M25" s="13" t="s">
        <v>37</v>
      </c>
    </row>
    <row r="26" spans="1:13">
      <c r="A26" s="8" t="s">
        <v>11</v>
      </c>
      <c r="C26" s="20">
        <v>500</v>
      </c>
      <c r="D26"/>
      <c r="E26">
        <f t="shared" si="0"/>
        <v>5.7142857142857144</v>
      </c>
      <c r="F26">
        <v>20000</v>
      </c>
      <c r="G26" s="4"/>
      <c r="I26" s="15"/>
      <c r="J26" s="15"/>
      <c r="M26" s="13" t="s">
        <v>38</v>
      </c>
    </row>
    <row r="27" spans="1:13">
      <c r="A27" s="8" t="s">
        <v>12</v>
      </c>
      <c r="C27" s="1">
        <v>200</v>
      </c>
      <c r="D27"/>
      <c r="E27">
        <f>(F27/C27)/7</f>
        <v>0</v>
      </c>
      <c r="F27">
        <v>0</v>
      </c>
      <c r="M27" s="14"/>
    </row>
    <row r="28" spans="1:13">
      <c r="A28" s="8" t="s">
        <v>13</v>
      </c>
      <c r="C28" s="1">
        <v>300</v>
      </c>
      <c r="D28"/>
      <c r="E28">
        <f t="shared" si="0"/>
        <v>0.47619047619047622</v>
      </c>
      <c r="F28">
        <v>1000</v>
      </c>
    </row>
    <row r="29" spans="1:13">
      <c r="A29" s="8" t="s">
        <v>14</v>
      </c>
      <c r="C29" s="1">
        <v>100</v>
      </c>
      <c r="D29"/>
      <c r="E29">
        <f t="shared" si="0"/>
        <v>2.8571428571428572</v>
      </c>
      <c r="F29">
        <v>2000</v>
      </c>
    </row>
    <row r="30" spans="1:13">
      <c r="A30" s="8" t="s">
        <v>15</v>
      </c>
      <c r="C30" s="1">
        <v>850</v>
      </c>
      <c r="D30"/>
      <c r="E30">
        <f t="shared" si="0"/>
        <v>2.5210084033613449</v>
      </c>
      <c r="F30">
        <v>15000</v>
      </c>
      <c r="J30" s="15"/>
    </row>
    <row r="31" spans="1:13">
      <c r="A31" s="8" t="s">
        <v>55</v>
      </c>
      <c r="C31" s="20">
        <v>2000</v>
      </c>
      <c r="D31"/>
      <c r="E31">
        <f t="shared" si="0"/>
        <v>0</v>
      </c>
      <c r="F31">
        <v>0</v>
      </c>
      <c r="G31" s="4"/>
      <c r="J31" s="15"/>
    </row>
    <row r="32" spans="1:13">
      <c r="A32" s="8" t="s">
        <v>26</v>
      </c>
      <c r="C32" s="1">
        <v>170</v>
      </c>
      <c r="D32"/>
      <c r="E32" s="24">
        <f t="shared" si="0"/>
        <v>8.4033613445378155</v>
      </c>
      <c r="F32">
        <v>10000</v>
      </c>
      <c r="G32" s="4" t="s">
        <v>35</v>
      </c>
      <c r="J32" s="15"/>
    </row>
    <row r="33" spans="1:16">
      <c r="A33" s="8" t="s">
        <v>49</v>
      </c>
      <c r="C33" s="20">
        <v>70</v>
      </c>
      <c r="D33" t="s">
        <v>65</v>
      </c>
      <c r="E33">
        <f t="shared" si="0"/>
        <v>0</v>
      </c>
      <c r="F33">
        <v>0</v>
      </c>
      <c r="G33" s="4"/>
      <c r="I33" s="15"/>
      <c r="J33" s="15"/>
    </row>
    <row r="34" spans="1:16">
      <c r="A34" s="8" t="s">
        <v>27</v>
      </c>
      <c r="C34" s="20">
        <v>75</v>
      </c>
      <c r="D34" t="s">
        <v>65</v>
      </c>
      <c r="E34">
        <f t="shared" si="0"/>
        <v>1.9047619047619049</v>
      </c>
      <c r="F34">
        <v>1000</v>
      </c>
      <c r="I34" s="15"/>
      <c r="P34" s="13" t="s">
        <v>66</v>
      </c>
    </row>
    <row r="35" spans="1:16">
      <c r="A35" s="8" t="s">
        <v>44</v>
      </c>
      <c r="C35" s="1">
        <v>200</v>
      </c>
      <c r="D35"/>
      <c r="E35">
        <f t="shared" si="0"/>
        <v>2.1428571428571428</v>
      </c>
      <c r="F35">
        <v>3000</v>
      </c>
      <c r="P35" s="13" t="s">
        <v>65</v>
      </c>
    </row>
    <row r="36" spans="1:16">
      <c r="A36" s="8" t="s">
        <v>28</v>
      </c>
      <c r="C36" s="1">
        <v>200000</v>
      </c>
      <c r="D36" t="s">
        <v>66</v>
      </c>
      <c r="E36" s="24">
        <f t="shared" si="0"/>
        <v>14.285714285714286</v>
      </c>
      <c r="F36">
        <v>20000000</v>
      </c>
      <c r="J36" s="15"/>
      <c r="P36" s="13" t="s">
        <v>67</v>
      </c>
    </row>
    <row r="37" spans="1:16">
      <c r="A37" s="8" t="s">
        <v>29</v>
      </c>
      <c r="D37"/>
      <c r="E37">
        <v>5</v>
      </c>
      <c r="G37" s="4" t="s">
        <v>32</v>
      </c>
    </row>
    <row r="38" spans="1:16">
      <c r="A38" s="8" t="s">
        <v>33</v>
      </c>
      <c r="C38" s="20">
        <v>660</v>
      </c>
      <c r="D38"/>
      <c r="E38">
        <f t="shared" si="0"/>
        <v>0</v>
      </c>
      <c r="F38">
        <v>0</v>
      </c>
      <c r="G38" s="4"/>
      <c r="I38" s="15"/>
      <c r="J38" s="15"/>
    </row>
    <row r="39" spans="1:16">
      <c r="A39" s="8" t="s">
        <v>48</v>
      </c>
      <c r="C39" s="20">
        <v>900</v>
      </c>
      <c r="D39"/>
      <c r="E39">
        <f t="shared" si="0"/>
        <v>0.15873015873015875</v>
      </c>
      <c r="F39">
        <v>1000</v>
      </c>
      <c r="G39" s="4"/>
      <c r="I39" s="15"/>
      <c r="J39" s="15"/>
    </row>
    <row r="40" spans="1:16">
      <c r="A40" s="8" t="s">
        <v>50</v>
      </c>
      <c r="C40" s="20">
        <v>80</v>
      </c>
      <c r="D40" t="s">
        <v>65</v>
      </c>
      <c r="E40">
        <f t="shared" si="0"/>
        <v>0</v>
      </c>
      <c r="F40">
        <v>0</v>
      </c>
      <c r="I40" s="15"/>
      <c r="J40" s="15"/>
    </row>
    <row r="41" spans="1:16">
      <c r="A41" s="8" t="s">
        <v>51</v>
      </c>
      <c r="C41" s="20">
        <v>6000</v>
      </c>
      <c r="D41"/>
      <c r="E41">
        <f t="shared" si="0"/>
        <v>0</v>
      </c>
      <c r="F41">
        <v>0</v>
      </c>
    </row>
    <row r="42" spans="1:16">
      <c r="A42" s="8" t="s">
        <v>52</v>
      </c>
      <c r="C42" s="1">
        <v>1</v>
      </c>
      <c r="D42"/>
      <c r="E42">
        <f>(F42/C42)/7</f>
        <v>0</v>
      </c>
      <c r="F42">
        <v>0</v>
      </c>
    </row>
    <row r="43" spans="1:16">
      <c r="A43" s="8" t="s">
        <v>53</v>
      </c>
      <c r="C43" s="1">
        <v>4000</v>
      </c>
      <c r="D43"/>
      <c r="E43">
        <f t="shared" si="0"/>
        <v>0.5357142857142857</v>
      </c>
      <c r="F43">
        <v>15000</v>
      </c>
      <c r="I43" s="15"/>
      <c r="J43" s="15"/>
    </row>
    <row r="44" spans="1:16">
      <c r="A44" s="8" t="s">
        <v>54</v>
      </c>
      <c r="C44" s="1">
        <v>800</v>
      </c>
      <c r="D44"/>
      <c r="E44">
        <f t="shared" si="0"/>
        <v>0.44642857142857145</v>
      </c>
      <c r="F44">
        <v>2500</v>
      </c>
    </row>
    <row r="45" spans="1:16">
      <c r="A45" s="8" t="s">
        <v>62</v>
      </c>
      <c r="C45" s="20">
        <v>50</v>
      </c>
      <c r="D45" t="s">
        <v>66</v>
      </c>
      <c r="E45">
        <f t="shared" si="0"/>
        <v>0.71142857142857152</v>
      </c>
      <c r="F45">
        <v>249</v>
      </c>
      <c r="J45" s="15"/>
    </row>
    <row r="46" spans="1:16">
      <c r="A46" s="8" t="s">
        <v>69</v>
      </c>
      <c r="C46" s="1">
        <v>800</v>
      </c>
      <c r="D46" t="s">
        <v>66</v>
      </c>
      <c r="E46">
        <f t="shared" si="0"/>
        <v>0.8928571428571429</v>
      </c>
      <c r="F46">
        <v>5000</v>
      </c>
      <c r="J46" s="15"/>
    </row>
    <row r="47" spans="1:16">
      <c r="A47" s="8" t="s">
        <v>70</v>
      </c>
      <c r="C47" s="20">
        <v>5000</v>
      </c>
      <c r="D47" t="s">
        <v>66</v>
      </c>
      <c r="E47">
        <f t="shared" si="0"/>
        <v>0.7142857142857143</v>
      </c>
      <c r="F47">
        <v>25000</v>
      </c>
      <c r="G47" s="4" t="s">
        <v>30</v>
      </c>
      <c r="I47" s="15"/>
      <c r="J47" s="15"/>
    </row>
    <row r="48" spans="1:16">
      <c r="A48" s="8"/>
      <c r="D48"/>
      <c r="J48" s="26"/>
    </row>
    <row r="49" spans="1:4">
      <c r="A49" s="8"/>
      <c r="D49"/>
    </row>
    <row r="50" spans="1:4">
      <c r="A50" s="8"/>
      <c r="D50"/>
    </row>
    <row r="51" spans="1:4">
      <c r="A51" s="8"/>
      <c r="D51"/>
    </row>
    <row r="52" spans="1:4">
      <c r="A52" s="8"/>
      <c r="D52"/>
    </row>
    <row r="53" spans="1:4">
      <c r="A53" s="8"/>
      <c r="D53"/>
    </row>
    <row r="54" spans="1:4">
      <c r="A54" s="8"/>
      <c r="D54"/>
    </row>
    <row r="55" spans="1:4">
      <c r="A55" s="8"/>
      <c r="D55"/>
    </row>
    <row r="56" spans="1:4">
      <c r="A56" s="8"/>
      <c r="D56"/>
    </row>
    <row r="57" spans="1:4">
      <c r="A57" s="8"/>
      <c r="D57"/>
    </row>
    <row r="58" spans="1:4">
      <c r="A58" s="8"/>
      <c r="D58"/>
    </row>
    <row r="59" spans="1:4">
      <c r="A59" s="8"/>
      <c r="D59"/>
    </row>
    <row r="60" spans="1:4">
      <c r="A60" s="8"/>
      <c r="D60"/>
    </row>
    <row r="61" spans="1:4">
      <c r="A61" s="8"/>
      <c r="D61"/>
    </row>
    <row r="62" spans="1:4">
      <c r="A62" s="8"/>
      <c r="D62"/>
    </row>
    <row r="63" spans="1:4">
      <c r="A63" s="8"/>
      <c r="D63"/>
    </row>
    <row r="64" spans="1:4">
      <c r="A64" s="8"/>
      <c r="D64"/>
    </row>
    <row r="65" spans="1:4">
      <c r="A65" s="8"/>
      <c r="D65"/>
    </row>
    <row r="66" spans="1:4">
      <c r="A66" s="8"/>
      <c r="D66"/>
    </row>
    <row r="67" spans="1:4">
      <c r="A67" s="8"/>
      <c r="D67"/>
    </row>
    <row r="68" spans="1:4">
      <c r="A68" s="8"/>
      <c r="D68"/>
    </row>
    <row r="69" spans="1:4">
      <c r="A69" s="8"/>
      <c r="D69"/>
    </row>
    <row r="70" spans="1:4">
      <c r="A70" s="8"/>
      <c r="D70"/>
    </row>
    <row r="71" spans="1:4">
      <c r="A71" s="8"/>
    </row>
    <row r="72" spans="1:4">
      <c r="A72" s="8"/>
    </row>
    <row r="73" spans="1:4">
      <c r="A73" s="8"/>
    </row>
    <row r="74" spans="1:4">
      <c r="A74" s="8"/>
    </row>
    <row r="75" spans="1:4">
      <c r="A75" s="8"/>
    </row>
    <row r="76" spans="1:4">
      <c r="A76" s="8"/>
    </row>
    <row r="77" spans="1:4">
      <c r="A77" s="8"/>
    </row>
    <row r="78" spans="1:4">
      <c r="A78" s="8"/>
    </row>
    <row r="79" spans="1:4">
      <c r="A79" s="8"/>
    </row>
    <row r="80" spans="1:4">
      <c r="A80" s="8"/>
    </row>
    <row r="81" spans="1:1">
      <c r="A81" s="8"/>
    </row>
    <row r="82" spans="1:1">
      <c r="A82" s="8"/>
    </row>
    <row r="83" spans="1:1">
      <c r="A83" s="8"/>
    </row>
    <row r="86" spans="1:1">
      <c r="A86" s="8"/>
    </row>
  </sheetData>
  <dataValidations count="5">
    <dataValidation type="list" allowBlank="1" showInputMessage="1" showErrorMessage="1" sqref="A86 B54">
      <formula1>$A$2:$A$52</formula1>
    </dataValidation>
    <dataValidation type="list" allowBlank="1" showInputMessage="1" showErrorMessage="1" sqref="G2:G80 K3:K70">
      <formula1>$M$2:$M$13</formula1>
    </dataValidation>
    <dataValidation type="list" allowBlank="1" showInputMessage="1" showErrorMessage="1" sqref="I2:J2">
      <formula1>$M$26:$M$27</formula1>
    </dataValidation>
    <dataValidation type="list" allowBlank="1" showInputMessage="1" showErrorMessage="1" sqref="I3:J53">
      <formula1>$M$25:$M$27</formula1>
    </dataValidation>
    <dataValidation type="list" allowBlank="1" showInputMessage="1" showErrorMessage="1" sqref="P39 D2:D70">
      <formula1>$P$34:$P$38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7"/>
  <sheetViews>
    <sheetView workbookViewId="0">
      <selection activeCell="E32" sqref="E31:E32"/>
    </sheetView>
  </sheetViews>
  <sheetFormatPr baseColWidth="10" defaultRowHeight="15"/>
  <cols>
    <col min="1" max="1" width="28.5703125" customWidth="1"/>
    <col min="2" max="2" width="11.42578125" style="1"/>
    <col min="3" max="3" width="16" style="1" customWidth="1"/>
    <col min="4" max="4" width="11.42578125" style="1"/>
    <col min="5" max="5" width="16" style="1" customWidth="1"/>
    <col min="6" max="6" width="14.85546875" style="1" customWidth="1"/>
    <col min="7" max="8" width="11.42578125" style="1"/>
    <col min="9" max="9" width="11.42578125" style="6"/>
    <col min="10" max="10" width="58.42578125" customWidth="1"/>
    <col min="13" max="13" width="11.42578125" style="12"/>
  </cols>
  <sheetData>
    <row r="1" spans="1:13">
      <c r="A1" s="10" t="s">
        <v>0</v>
      </c>
      <c r="B1" s="1" t="s">
        <v>43</v>
      </c>
      <c r="C1" s="1" t="s">
        <v>45</v>
      </c>
      <c r="D1" s="1" t="s">
        <v>46</v>
      </c>
      <c r="E1" s="1" t="s">
        <v>47</v>
      </c>
      <c r="F1" s="1" t="s">
        <v>39</v>
      </c>
      <c r="G1" s="1" t="s">
        <v>40</v>
      </c>
      <c r="H1" s="1" t="s">
        <v>41</v>
      </c>
      <c r="I1" s="6" t="s">
        <v>42</v>
      </c>
      <c r="M1" s="11" t="str">
        <f>planning!A2</f>
        <v>chape crochet x</v>
      </c>
    </row>
    <row r="2" spans="1:13">
      <c r="A2" s="7" t="s">
        <v>12</v>
      </c>
      <c r="B2" s="17">
        <v>40910</v>
      </c>
      <c r="C2" s="3">
        <v>0.33333333333333331</v>
      </c>
      <c r="D2" s="3">
        <v>0.4236111111111111</v>
      </c>
      <c r="E2" s="3">
        <f>D2-C2+IF(C2&gt;D2,1)</f>
        <v>9.027777777777779E-2</v>
      </c>
      <c r="F2" s="1">
        <v>175</v>
      </c>
      <c r="G2" s="1">
        <v>593</v>
      </c>
      <c r="H2" s="1">
        <f>G2-F2</f>
        <v>418</v>
      </c>
      <c r="I2" s="6">
        <f>H2*60/(E2*1440)</f>
        <v>192.92307692307688</v>
      </c>
      <c r="M2" s="11" t="str">
        <f>planning!A3</f>
        <v>assemblage boucle vélo</v>
      </c>
    </row>
    <row r="3" spans="1:13">
      <c r="A3" s="7" t="s">
        <v>49</v>
      </c>
      <c r="B3" s="2">
        <v>40910</v>
      </c>
      <c r="C3" s="3">
        <v>0.4236111111111111</v>
      </c>
      <c r="D3" s="3">
        <v>0.5</v>
      </c>
      <c r="E3" s="3">
        <f t="shared" ref="E3:E25" si="0">D3-C3+IF(C3&gt;D3,1)</f>
        <v>7.6388888888888895E-2</v>
      </c>
      <c r="F3" s="1">
        <v>17800</v>
      </c>
      <c r="G3" s="1">
        <v>19400</v>
      </c>
      <c r="H3" s="1">
        <f t="shared" ref="H3:H25" si="1">G3-F3</f>
        <v>1600</v>
      </c>
      <c r="I3" s="6">
        <f t="shared" ref="I3:I25" si="2">H3*60/(E3*1440)</f>
        <v>872.72727272727263</v>
      </c>
      <c r="M3" s="11" t="str">
        <f>planning!A4</f>
        <v>godet semi libre</v>
      </c>
    </row>
    <row r="4" spans="1:13">
      <c r="A4" s="7" t="s">
        <v>49</v>
      </c>
      <c r="B4" s="2">
        <v>40910</v>
      </c>
      <c r="C4" s="3">
        <v>0.5625</v>
      </c>
      <c r="D4" s="3">
        <v>0.6875</v>
      </c>
      <c r="E4" s="3">
        <f t="shared" si="0"/>
        <v>0.125</v>
      </c>
      <c r="F4" s="1">
        <v>19400</v>
      </c>
      <c r="G4" s="1">
        <v>22471</v>
      </c>
      <c r="H4" s="1">
        <f t="shared" si="1"/>
        <v>3071</v>
      </c>
      <c r="I4" s="6">
        <f t="shared" si="2"/>
        <v>1023.6666666666666</v>
      </c>
      <c r="M4" s="11" t="str">
        <f>planning!A5</f>
        <v>godet eclat poudre soleil</v>
      </c>
    </row>
    <row r="5" spans="1:13">
      <c r="A5" s="7" t="s">
        <v>49</v>
      </c>
      <c r="B5" s="17">
        <v>40911</v>
      </c>
      <c r="C5" s="3">
        <v>0.33333333333333331</v>
      </c>
      <c r="D5" s="3">
        <v>0.5</v>
      </c>
      <c r="E5" s="3">
        <f t="shared" si="0"/>
        <v>0.16666666666666669</v>
      </c>
      <c r="F5" s="1">
        <v>22471</v>
      </c>
      <c r="G5" s="1">
        <v>26140</v>
      </c>
      <c r="H5" s="1">
        <f t="shared" si="1"/>
        <v>3669</v>
      </c>
      <c r="I5" s="6">
        <f t="shared" si="2"/>
        <v>917.24999999999989</v>
      </c>
      <c r="M5" s="11" t="str">
        <f>planning!A6</f>
        <v>capot équipé</v>
      </c>
    </row>
    <row r="6" spans="1:13">
      <c r="A6" s="7" t="s">
        <v>49</v>
      </c>
      <c r="B6" s="2">
        <v>40911</v>
      </c>
      <c r="C6" s="3">
        <v>0.5625</v>
      </c>
      <c r="D6" s="3">
        <v>0.6875</v>
      </c>
      <c r="E6" s="3">
        <f t="shared" si="0"/>
        <v>0.125</v>
      </c>
      <c r="F6" s="1">
        <v>26140</v>
      </c>
      <c r="G6" s="1">
        <v>29140</v>
      </c>
      <c r="H6" s="1">
        <f t="shared" si="1"/>
        <v>3000</v>
      </c>
      <c r="I6" s="6">
        <f t="shared" si="2"/>
        <v>1000</v>
      </c>
      <c r="M6" s="11" t="str">
        <f>planning!A7</f>
        <v>assemblage roulé ba 16</v>
      </c>
    </row>
    <row r="7" spans="1:13">
      <c r="A7" s="7" t="s">
        <v>50</v>
      </c>
      <c r="B7" s="31">
        <v>40912</v>
      </c>
      <c r="C7" s="32">
        <v>0.33333333333333331</v>
      </c>
      <c r="D7" s="32">
        <v>0.5</v>
      </c>
      <c r="E7" s="32">
        <f t="shared" si="0"/>
        <v>0.16666666666666669</v>
      </c>
      <c r="F7" s="33">
        <v>0</v>
      </c>
      <c r="G7" s="33">
        <v>5027</v>
      </c>
      <c r="H7" s="33">
        <f t="shared" si="1"/>
        <v>5027</v>
      </c>
      <c r="I7" s="34">
        <f>H7*60/(E7*1440)</f>
        <v>1256.7499999999998</v>
      </c>
      <c r="M7" s="11" t="str">
        <f>planning!A8</f>
        <v>assemblage ardillon ba 16</v>
      </c>
    </row>
    <row r="8" spans="1:13">
      <c r="A8" s="7" t="s">
        <v>50</v>
      </c>
      <c r="B8" s="2">
        <v>40912</v>
      </c>
      <c r="C8" s="3">
        <v>0.5625</v>
      </c>
      <c r="D8" s="3">
        <v>0.6875</v>
      </c>
      <c r="E8" s="3">
        <f t="shared" si="0"/>
        <v>0.125</v>
      </c>
      <c r="F8" s="1">
        <v>5027</v>
      </c>
      <c r="G8" s="1">
        <v>9013</v>
      </c>
      <c r="H8" s="1">
        <f t="shared" si="1"/>
        <v>3986</v>
      </c>
      <c r="I8" s="6">
        <f>H8*60/(E8*1440)</f>
        <v>1328.6666666666667</v>
      </c>
      <c r="M8" s="11" t="str">
        <f>planning!A9</f>
        <v>assemblage roulé ba 18</v>
      </c>
    </row>
    <row r="9" spans="1:13">
      <c r="A9" s="7" t="s">
        <v>50</v>
      </c>
      <c r="B9" s="17">
        <v>40913</v>
      </c>
      <c r="C9" s="3">
        <v>0.33333333333333331</v>
      </c>
      <c r="D9" s="3">
        <v>0.5</v>
      </c>
      <c r="E9" s="3">
        <f t="shared" si="0"/>
        <v>0.16666666666666669</v>
      </c>
      <c r="F9" s="1">
        <v>9013</v>
      </c>
      <c r="G9" s="1">
        <v>14400</v>
      </c>
      <c r="H9" s="1">
        <f t="shared" si="1"/>
        <v>5387</v>
      </c>
      <c r="I9" s="6">
        <f t="shared" si="2"/>
        <v>1346.7499999999998</v>
      </c>
      <c r="K9" s="25"/>
      <c r="M9" s="11" t="str">
        <f>planning!A10</f>
        <v>assemblage ardillon ba18</v>
      </c>
    </row>
    <row r="10" spans="1:13">
      <c r="A10" s="7" t="s">
        <v>50</v>
      </c>
      <c r="B10" s="23">
        <v>40913</v>
      </c>
      <c r="C10" s="3">
        <v>0.5625</v>
      </c>
      <c r="D10" s="3">
        <v>0.6875</v>
      </c>
      <c r="E10" s="3">
        <f t="shared" si="0"/>
        <v>0.125</v>
      </c>
      <c r="F10" s="1">
        <v>14400</v>
      </c>
      <c r="G10" s="1">
        <v>18900</v>
      </c>
      <c r="H10" s="1">
        <f t="shared" si="1"/>
        <v>4500</v>
      </c>
      <c r="I10" s="6">
        <f t="shared" si="2"/>
        <v>1500</v>
      </c>
      <c r="M10" s="11" t="str">
        <f>planning!A11</f>
        <v>assemblage roulé ba 20</v>
      </c>
    </row>
    <row r="11" spans="1:13">
      <c r="A11" s="7" t="s">
        <v>50</v>
      </c>
      <c r="B11" s="17">
        <v>40914</v>
      </c>
      <c r="C11" s="3">
        <v>0.33333333333333331</v>
      </c>
      <c r="D11" s="3">
        <v>0.5</v>
      </c>
      <c r="E11" s="3">
        <f t="shared" si="0"/>
        <v>0.16666666666666669</v>
      </c>
      <c r="F11" s="1">
        <v>18900</v>
      </c>
      <c r="G11" s="1">
        <v>24366</v>
      </c>
      <c r="H11" s="1">
        <f t="shared" si="1"/>
        <v>5466</v>
      </c>
      <c r="I11" s="6">
        <f t="shared" si="2"/>
        <v>1366.4999999999998</v>
      </c>
      <c r="M11" s="11" t="str">
        <f>planning!A12</f>
        <v>assemblage ardillon ba 20</v>
      </c>
    </row>
    <row r="12" spans="1:13">
      <c r="A12" s="7" t="s">
        <v>50</v>
      </c>
      <c r="B12" s="2">
        <v>40914</v>
      </c>
      <c r="C12" s="3">
        <v>0.54166666666666663</v>
      </c>
      <c r="D12" s="3">
        <v>0.64583333333333337</v>
      </c>
      <c r="E12" s="3">
        <f t="shared" si="0"/>
        <v>0.10416666666666674</v>
      </c>
      <c r="F12" s="1">
        <v>24366</v>
      </c>
      <c r="G12" s="1">
        <v>27444</v>
      </c>
      <c r="H12" s="1">
        <f t="shared" si="1"/>
        <v>3078</v>
      </c>
      <c r="I12" s="6">
        <f t="shared" si="2"/>
        <v>1231.1999999999991</v>
      </c>
      <c r="M12" s="11" t="str">
        <f>planning!A13</f>
        <v>assemblage roulé ba 22</v>
      </c>
    </row>
    <row r="13" spans="1:13">
      <c r="A13" s="7" t="s">
        <v>50</v>
      </c>
      <c r="B13" s="17">
        <v>40917</v>
      </c>
      <c r="C13" s="3">
        <v>0.33333333333333331</v>
      </c>
      <c r="D13" s="3">
        <v>0.40972222222222227</v>
      </c>
      <c r="E13" s="3">
        <f t="shared" si="0"/>
        <v>7.6388888888888951E-2</v>
      </c>
      <c r="F13" s="1">
        <v>27444</v>
      </c>
      <c r="G13" s="1">
        <v>30116</v>
      </c>
      <c r="H13" s="1">
        <f t="shared" si="1"/>
        <v>2672</v>
      </c>
      <c r="I13" s="6">
        <f t="shared" si="2"/>
        <v>1457.4545454545444</v>
      </c>
      <c r="M13" s="11" t="str">
        <f>planning!A14</f>
        <v>assemblage ardillon ba 22</v>
      </c>
    </row>
    <row r="14" spans="1:13">
      <c r="A14" s="7" t="s">
        <v>26</v>
      </c>
      <c r="B14" s="2">
        <v>40917</v>
      </c>
      <c r="C14" s="3">
        <v>0.41666666666666669</v>
      </c>
      <c r="D14" s="3">
        <v>0.5</v>
      </c>
      <c r="E14" s="3">
        <f t="shared" si="0"/>
        <v>8.3333333333333315E-2</v>
      </c>
      <c r="F14" s="1">
        <v>0</v>
      </c>
      <c r="G14" s="1">
        <v>339</v>
      </c>
      <c r="H14" s="1">
        <f t="shared" si="1"/>
        <v>339</v>
      </c>
      <c r="I14" s="6">
        <f t="shared" si="2"/>
        <v>169.50000000000003</v>
      </c>
      <c r="M14" s="11" t="str">
        <f>planning!A15</f>
        <v>profil u</v>
      </c>
    </row>
    <row r="15" spans="1:13">
      <c r="A15" s="7" t="s">
        <v>26</v>
      </c>
      <c r="B15" s="2">
        <v>40917</v>
      </c>
      <c r="C15" s="3">
        <v>0.5625</v>
      </c>
      <c r="D15" s="3">
        <v>0.6875</v>
      </c>
      <c r="E15" s="3">
        <f t="shared" si="0"/>
        <v>0.125</v>
      </c>
      <c r="F15" s="1">
        <v>339</v>
      </c>
      <c r="G15" s="1">
        <v>2257</v>
      </c>
      <c r="H15" s="1">
        <f t="shared" si="1"/>
        <v>1918</v>
      </c>
      <c r="I15" s="6">
        <f t="shared" si="2"/>
        <v>639.33333333333337</v>
      </c>
      <c r="M15" s="11" t="str">
        <f>planning!A16</f>
        <v>godet tolériane</v>
      </c>
    </row>
    <row r="16" spans="1:13">
      <c r="A16" s="7" t="s">
        <v>26</v>
      </c>
      <c r="B16" s="17">
        <v>40918</v>
      </c>
      <c r="C16" s="3">
        <v>0.33333333333333331</v>
      </c>
      <c r="D16" s="3">
        <v>0.5</v>
      </c>
      <c r="E16" s="3">
        <f t="shared" si="0"/>
        <v>0.16666666666666669</v>
      </c>
      <c r="F16" s="1">
        <v>2257</v>
      </c>
      <c r="H16" s="1">
        <f t="shared" si="1"/>
        <v>-2257</v>
      </c>
      <c r="I16" s="6">
        <f t="shared" si="2"/>
        <v>-564.24999999999989</v>
      </c>
      <c r="M16" s="11" t="str">
        <f>planning!A17</f>
        <v>entretoise sll4+clips</v>
      </c>
    </row>
    <row r="17" spans="1:13">
      <c r="A17" s="7"/>
      <c r="C17" s="3"/>
      <c r="D17" s="3"/>
      <c r="E17" s="3"/>
      <c r="M17" s="11" t="str">
        <f>planning!A18</f>
        <v>assemblage anche sampic</v>
      </c>
    </row>
    <row r="18" spans="1:13">
      <c r="A18" s="7"/>
      <c r="C18" s="3"/>
      <c r="D18" s="3"/>
      <c r="E18" s="3"/>
      <c r="F18" s="5"/>
      <c r="M18" s="11" t="str">
        <f>planning!A19</f>
        <v>assemblage ardillon br25</v>
      </c>
    </row>
    <row r="19" spans="1:13">
      <c r="A19" s="7"/>
      <c r="C19" s="36" t="s">
        <v>72</v>
      </c>
      <c r="D19" s="3"/>
      <c r="E19" s="3"/>
      <c r="M19" s="11" t="str">
        <f>planning!A20</f>
        <v>assemblage roulé br25</v>
      </c>
    </row>
    <row r="20" spans="1:13">
      <c r="A20" s="7"/>
      <c r="C20" s="35" t="s">
        <v>74</v>
      </c>
      <c r="D20" s="3"/>
      <c r="E20" s="3"/>
      <c r="M20" s="11" t="str">
        <f>planning!A21</f>
        <v>assemblage ardillon 30 x 10</v>
      </c>
    </row>
    <row r="21" spans="1:13">
      <c r="A21" s="7"/>
      <c r="B21" s="1" t="s">
        <v>75</v>
      </c>
      <c r="C21" s="35" t="s">
        <v>73</v>
      </c>
      <c r="D21" s="3"/>
      <c r="E21" s="3"/>
      <c r="M21" s="11" t="str">
        <f>planning!A22</f>
        <v>assemblage roulé br20</v>
      </c>
    </row>
    <row r="22" spans="1:13">
      <c r="A22" s="7"/>
      <c r="B22" s="1" t="s">
        <v>76</v>
      </c>
      <c r="C22" s="35" t="s">
        <v>77</v>
      </c>
      <c r="D22" s="3"/>
      <c r="E22" s="3"/>
      <c r="M22" s="11" t="str">
        <f>planning!A23</f>
        <v>assemblage ardillon br20</v>
      </c>
    </row>
    <row r="23" spans="1:13">
      <c r="A23" s="7"/>
      <c r="C23" s="3"/>
      <c r="D23" s="3"/>
      <c r="E23" s="3"/>
      <c r="M23" s="11" t="str">
        <f>planning!A24</f>
        <v>cadre 40/20 matricage</v>
      </c>
    </row>
    <row r="24" spans="1:13">
      <c r="A24" s="7"/>
      <c r="C24" s="35" t="s">
        <v>78</v>
      </c>
      <c r="D24" s="3"/>
      <c r="E24" s="3"/>
      <c r="M24" s="11" t="str">
        <f>planning!A25</f>
        <v>cadre 20/15</v>
      </c>
    </row>
    <row r="25" spans="1:13">
      <c r="A25" s="7"/>
      <c r="C25" s="35" t="s">
        <v>79</v>
      </c>
      <c r="D25" s="3"/>
      <c r="E25" s="3"/>
      <c r="M25" s="11" t="str">
        <f>planning!A26</f>
        <v>gravure murakami</v>
      </c>
    </row>
    <row r="26" spans="1:13">
      <c r="A26" s="7"/>
      <c r="C26" s="3"/>
      <c r="E26" s="3"/>
      <c r="M26" s="11" t="e">
        <f>[0]!D15dsdsd</f>
        <v>#NAME?</v>
      </c>
    </row>
    <row r="27" spans="1:13">
      <c r="A27" s="7"/>
      <c r="C27" s="3"/>
      <c r="M27" s="11" t="str">
        <f>planning!A28</f>
        <v>assemblage renfort enchappe</v>
      </c>
    </row>
    <row r="28" spans="1:13">
      <c r="A28" s="7"/>
      <c r="C28" s="3"/>
      <c r="M28" s="11" t="str">
        <f>planning!A29</f>
        <v>accroche assiette</v>
      </c>
    </row>
    <row r="29" spans="1:13">
      <c r="A29" s="7"/>
      <c r="C29" s="3"/>
      <c r="M29" s="11" t="str">
        <f>planning!A30</f>
        <v>gravure rivet</v>
      </c>
    </row>
    <row r="30" spans="1:13">
      <c r="A30" s="7"/>
      <c r="C30" s="3"/>
      <c r="M30" s="11" t="str">
        <f>planning!A31</f>
        <v>découpe en 2 crèche sifflet</v>
      </c>
    </row>
    <row r="31" spans="1:13">
      <c r="A31" s="7"/>
      <c r="M31" s="11" t="str">
        <f>planning!A32</f>
        <v>plaque inventeur pm</v>
      </c>
    </row>
    <row r="32" spans="1:13">
      <c r="A32" s="7"/>
      <c r="M32" s="11" t="str">
        <f>planning!A33</f>
        <v>rail ouvert coté 1</v>
      </c>
    </row>
    <row r="33" spans="1:13">
      <c r="A33" s="7"/>
      <c r="M33" s="11" t="str">
        <f>planning!A34</f>
        <v>rail ouvert fond</v>
      </c>
    </row>
    <row r="34" spans="1:13">
      <c r="A34" s="7"/>
      <c r="M34" s="11" t="str">
        <f>planning!A35</f>
        <v>assemblage clips</v>
      </c>
    </row>
    <row r="35" spans="1:13">
      <c r="A35" s="7"/>
      <c r="M35" s="11" t="str">
        <f>planning!A36</f>
        <v>découpe E plate</v>
      </c>
    </row>
    <row r="36" spans="1:13">
      <c r="A36" s="7"/>
      <c r="M36" s="11" t="str">
        <f>planning!A37</f>
        <v>vernis</v>
      </c>
    </row>
    <row r="37" spans="1:13">
      <c r="A37" s="7"/>
      <c r="M37" s="11" t="str">
        <f>planning!A38</f>
        <v>cambrage tube</v>
      </c>
    </row>
    <row r="38" spans="1:13">
      <c r="A38" s="7"/>
      <c r="M38" s="11" t="str">
        <f>planning!A39</f>
        <v>gravure crèche</v>
      </c>
    </row>
    <row r="39" spans="1:13">
      <c r="A39" s="7"/>
      <c r="M39" s="11" t="str">
        <f>planning!A40</f>
        <v>rail ouvert coté 2</v>
      </c>
    </row>
    <row r="40" spans="1:13">
      <c r="M40" s="11" t="str">
        <f>planning!A41</f>
        <v>soufflage godet</v>
      </c>
    </row>
    <row r="41" spans="1:13">
      <c r="M41" s="11" t="str">
        <f>planning!A42</f>
        <v>divers</v>
      </c>
    </row>
    <row r="42" spans="1:13">
      <c r="M42" s="16" t="str">
        <f>planning!A43</f>
        <v>flan équerre halton</v>
      </c>
    </row>
    <row r="43" spans="1:13">
      <c r="M43" s="16" t="str">
        <f>planning!A44</f>
        <v>cambrage équerre halton</v>
      </c>
    </row>
    <row r="44" spans="1:13">
      <c r="M44" s="16" t="str">
        <f>planning!A45</f>
        <v>clip de cisaillement</v>
      </c>
    </row>
    <row r="45" spans="1:13">
      <c r="M45" s="11" t="str">
        <f>planning!A46</f>
        <v>assemblage 615</v>
      </c>
    </row>
    <row r="46" spans="1:13">
      <c r="M46" s="11" t="str">
        <f>planning!A47</f>
        <v>godet 50 x 50</v>
      </c>
    </row>
    <row r="47" spans="1:13">
      <c r="M47" s="11">
        <f>planning!A48</f>
        <v>0</v>
      </c>
    </row>
    <row r="48" spans="1:13">
      <c r="M48" s="11">
        <f>planning!A49</f>
        <v>0</v>
      </c>
    </row>
    <row r="49" spans="13:13">
      <c r="M49" s="11">
        <f>planning!A50</f>
        <v>0</v>
      </c>
    </row>
    <row r="50" spans="13:13">
      <c r="M50" s="11">
        <f>planning!A51</f>
        <v>0</v>
      </c>
    </row>
    <row r="51" spans="13:13">
      <c r="M51" s="11">
        <f>planning!A52</f>
        <v>0</v>
      </c>
    </row>
    <row r="52" spans="13:13">
      <c r="M52" s="11">
        <f>planning!A53</f>
        <v>0</v>
      </c>
    </row>
    <row r="53" spans="13:13">
      <c r="M53" s="11">
        <f>planning!A86</f>
        <v>0</v>
      </c>
    </row>
    <row r="54" spans="13:13">
      <c r="M54" s="11">
        <f>planning!A55</f>
        <v>0</v>
      </c>
    </row>
    <row r="55" spans="13:13">
      <c r="M55" s="11">
        <f>planning!A56</f>
        <v>0</v>
      </c>
    </row>
    <row r="56" spans="13:13">
      <c r="M56" s="11">
        <f>planning!A57</f>
        <v>0</v>
      </c>
    </row>
    <row r="57" spans="13:13">
      <c r="M57" s="11">
        <f>planning!A58</f>
        <v>0</v>
      </c>
    </row>
  </sheetData>
  <dataValidations count="2">
    <dataValidation type="list" allowBlank="1" showInputMessage="1" showErrorMessage="1" sqref="A2:A5">
      <formula1>$M$1:$M$41</formula1>
    </dataValidation>
    <dataValidation type="list" allowBlank="1" showInputMessage="1" showErrorMessage="1" sqref="A6:A39">
      <formula1>$M$1:$M$51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suivi 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Van Goethem</dc:creator>
  <cp:lastModifiedBy>Administrateur</cp:lastModifiedBy>
  <dcterms:created xsi:type="dcterms:W3CDTF">2011-12-28T10:27:25Z</dcterms:created>
  <dcterms:modified xsi:type="dcterms:W3CDTF">2012-01-10T08:07:54Z</dcterms:modified>
</cp:coreProperties>
</file>