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60" windowHeight="6780" activeTab="2"/>
  </bookViews>
  <sheets>
    <sheet name="Feuil1" sheetId="1" r:id="rId1"/>
    <sheet name="Top 10" sheetId="2" r:id="rId2"/>
    <sheet name="TCD" sheetId="3" r:id="rId3"/>
  </sheets>
  <definedNames>
    <definedName name="_xlnm._FilterDatabase" localSheetId="0" hidden="1">Feuil1!$A$1:$AV$403</definedName>
  </definedNames>
  <calcPr calcId="145621" calcOnSave="0"/>
  <pivotCaches>
    <pivotCache cacheId="4" r:id="rId4"/>
  </pivotCaches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10" i="2"/>
  <c r="Q11" i="2"/>
  <c r="Q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2" i="2"/>
  <c r="I2" i="2" a="1"/>
  <c r="I2" i="2" s="1"/>
  <c r="D2" i="2"/>
  <c r="D3" i="2" s="1" a="1"/>
  <c r="D3" i="2" s="1"/>
  <c r="R2" i="2" l="1"/>
  <c r="P2" i="2" s="1"/>
  <c r="B2" i="2"/>
  <c r="C2" i="2"/>
  <c r="I3" i="2" a="1"/>
  <c r="I3" i="2" s="1"/>
  <c r="H2" i="2"/>
  <c r="G2" i="2"/>
  <c r="B3" i="2"/>
  <c r="C3" i="2"/>
  <c r="D4" i="2" a="1"/>
  <c r="D4" i="2" s="1"/>
  <c r="R3" i="2" l="1" a="1"/>
  <c r="R3" i="2" s="1"/>
  <c r="D5" i="2" a="1"/>
  <c r="D5" i="2" s="1"/>
  <c r="B4" i="2"/>
  <c r="C4" i="2"/>
  <c r="G3" i="2"/>
  <c r="H3" i="2"/>
  <c r="I4" i="2" a="1"/>
  <c r="I4" i="2" s="1"/>
  <c r="P3" i="2" l="1"/>
  <c r="R4" i="2" a="1"/>
  <c r="R4" i="2" s="1"/>
  <c r="I5" i="2" a="1"/>
  <c r="I5" i="2" s="1"/>
  <c r="H4" i="2"/>
  <c r="G4" i="2"/>
  <c r="B5" i="2"/>
  <c r="C5" i="2"/>
  <c r="D6" i="2" a="1"/>
  <c r="D6" i="2" s="1"/>
  <c r="R5" i="2" l="1" a="1"/>
  <c r="R5" i="2" s="1"/>
  <c r="P4" i="2"/>
  <c r="B6" i="2"/>
  <c r="C6" i="2"/>
  <c r="D7" i="2" a="1"/>
  <c r="D7" i="2" s="1"/>
  <c r="G5" i="2"/>
  <c r="H5" i="2"/>
  <c r="I6" i="2" a="1"/>
  <c r="I6" i="2" s="1"/>
  <c r="R6" i="2" l="1" a="1"/>
  <c r="R6" i="2" s="1"/>
  <c r="P5" i="2"/>
  <c r="I7" i="2" a="1"/>
  <c r="I7" i="2" s="1"/>
  <c r="G6" i="2"/>
  <c r="H6" i="2"/>
  <c r="B7" i="2"/>
  <c r="C7" i="2"/>
  <c r="D8" i="2" a="1"/>
  <c r="D8" i="2" s="1"/>
  <c r="R7" i="2" l="1" a="1"/>
  <c r="R7" i="2" s="1"/>
  <c r="P6" i="2"/>
  <c r="D9" i="2" a="1"/>
  <c r="D9" i="2" s="1"/>
  <c r="B8" i="2"/>
  <c r="C8" i="2"/>
  <c r="G7" i="2"/>
  <c r="H7" i="2"/>
  <c r="I8" i="2" a="1"/>
  <c r="I8" i="2" s="1"/>
  <c r="R8" i="2" l="1" a="1"/>
  <c r="R8" i="2" s="1"/>
  <c r="P7" i="2"/>
  <c r="I9" i="2" a="1"/>
  <c r="I9" i="2" s="1"/>
  <c r="H8" i="2"/>
  <c r="G8" i="2"/>
  <c r="C9" i="2"/>
  <c r="D10" i="2" a="1"/>
  <c r="D10" i="2" s="1"/>
  <c r="B9" i="2"/>
  <c r="R9" i="2" l="1" a="1"/>
  <c r="R9" i="2" s="1"/>
  <c r="P8" i="2"/>
  <c r="B10" i="2"/>
  <c r="C10" i="2"/>
  <c r="D11" i="2" a="1"/>
  <c r="D11" i="2" s="1"/>
  <c r="G9" i="2"/>
  <c r="H9" i="2"/>
  <c r="I10" i="2" a="1"/>
  <c r="I10" i="2" s="1"/>
  <c r="R10" i="2" l="1" a="1"/>
  <c r="R10" i="2" s="1"/>
  <c r="P9" i="2"/>
  <c r="I11" i="2" a="1"/>
  <c r="I11" i="2" s="1"/>
  <c r="G10" i="2"/>
  <c r="H10" i="2"/>
  <c r="B11" i="2"/>
  <c r="C11" i="2"/>
  <c r="R11" i="2" l="1" a="1"/>
  <c r="R11" i="2" s="1"/>
  <c r="P11" i="2" s="1"/>
  <c r="P10" i="2"/>
  <c r="G11" i="2"/>
  <c r="H11" i="2"/>
</calcChain>
</file>

<file path=xl/sharedStrings.xml><?xml version="1.0" encoding="utf-8"?>
<sst xmlns="http://schemas.openxmlformats.org/spreadsheetml/2006/main" count="10620" uniqueCount="521">
  <si>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</si>
  <si>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</si>
  <si>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</si>
  <si>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</si>
  <si>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</si>
  <si>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</si>
  <si>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</si>
  <si>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</si>
  <si>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</si>
  <si>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</si>
  <si>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</si>
  <si>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</si>
  <si>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</si>
  <si>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</si>
  <si>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</si>
  <si>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</si>
  <si>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</si>
  <si>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</si>
  <si>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</si>
  <si>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</si>
  <si>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</si>
  <si>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</si>
  <si>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</si>
  <si>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</si>
  <si>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</si>
  <si>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</si>
  <si>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</si>
  <si>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</si>
  <si>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</si>
  <si>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</si>
  <si>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</si>
  <si>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</si>
  <si>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</si>
  <si>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</si>
  <si>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</si>
  <si>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</si>
  <si>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</si>
  <si>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</si>
  <si>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</si>
  <si>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</si>
  <si>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</si>
  <si>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</si>
  <si>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</si>
  <si>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</si>
  <si>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</si>
  <si>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</si>
  <si>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</si>
  <si>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</si>
  <si>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</si>
  <si>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</si>
  <si>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</si>
  <si>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</si>
  <si>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</si>
  <si>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</si>
  <si>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</si>
  <si>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</si>
  <si>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</si>
  <si>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</si>
  <si>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</si>
  <si>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</si>
  <si>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</si>
  <si>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</si>
  <si>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</si>
  <si>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</si>
  <si>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</si>
  <si>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</si>
  <si>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</si>
  <si>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</si>
  <si>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</si>
  <si>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</si>
  <si>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</si>
  <si>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</si>
  <si>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</si>
  <si>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</si>
  <si>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</si>
  <si>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</si>
  <si>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</si>
  <si>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</si>
  <si>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</si>
  <si>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</si>
  <si>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</si>
  <si>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</si>
  <si>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</si>
  <si>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</si>
  <si>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</si>
  <si>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</si>
  <si>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</si>
  <si>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</si>
  <si>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</si>
  <si>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</si>
  <si>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</si>
  <si>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</si>
  <si>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</si>
  <si>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</si>
  <si>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</si>
  <si>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</si>
  <si>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</si>
  <si>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</si>
  <si>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</si>
  <si>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</si>
  <si>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</si>
  <si>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</si>
  <si>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</si>
  <si>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</si>
  <si>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</si>
  <si>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</si>
  <si>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</si>
  <si>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</si>
  <si>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</si>
  <si>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</si>
  <si>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</si>
  <si>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</si>
  <si>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</si>
  <si>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</si>
  <si>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</si>
  <si>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</si>
  <si>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</si>
  <si>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</si>
  <si>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</si>
  <si>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</si>
  <si>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</si>
  <si>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</si>
  <si>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</si>
  <si>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</si>
  <si>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</si>
  <si>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</si>
  <si>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</si>
  <si>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</si>
  <si>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</si>
  <si>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</si>
  <si>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</si>
  <si>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</si>
  <si>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</si>
  <si>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</si>
  <si>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</si>
  <si>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</si>
  <si>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</si>
  <si>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</si>
  <si>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</si>
  <si>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</si>
  <si>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</si>
  <si>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</si>
  <si>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</si>
  <si>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</si>
  <si>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</si>
  <si>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</si>
  <si>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</si>
  <si>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</si>
  <si>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</si>
  <si>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</si>
  <si>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</si>
  <si>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</si>
  <si>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</si>
  <si>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</si>
  <si>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</si>
  <si>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</si>
  <si>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</si>
  <si>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</si>
  <si>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</si>
  <si>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</si>
  <si>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</si>
  <si>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</si>
  <si>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</si>
  <si>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</si>
  <si>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</si>
  <si>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</si>
  <si>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</si>
  <si>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</si>
  <si>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</si>
  <si>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</si>
  <si>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</si>
  <si>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</si>
  <si>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</si>
  <si>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</si>
  <si>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</si>
  <si>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</si>
  <si>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</si>
  <si>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</si>
  <si>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</si>
  <si>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</si>
  <si>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</si>
  <si>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</si>
  <si>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</si>
  <si>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</si>
  <si>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</si>
  <si>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</si>
  <si>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</si>
  <si>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</si>
  <si>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</si>
  <si>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</si>
  <si>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</si>
  <si>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</si>
  <si>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</si>
  <si>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</si>
  <si>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</si>
  <si>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</si>
  <si>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</si>
  <si>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</si>
  <si>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</si>
  <si>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</si>
  <si>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</si>
  <si>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</si>
  <si>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</si>
  <si>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</si>
  <si>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</si>
  <si>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</si>
  <si>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</si>
  <si>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</si>
  <si>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</si>
  <si>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</si>
  <si>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</si>
  <si>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</si>
  <si>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</si>
  <si>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</si>
  <si>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</si>
  <si>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</si>
  <si>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</si>
  <si>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</si>
  <si>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</si>
  <si>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</si>
  <si>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</si>
  <si>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</si>
  <si>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</si>
  <si>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</si>
  <si>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</si>
  <si>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</si>
  <si>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</si>
  <si>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</si>
  <si>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</si>
  <si>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</si>
  <si>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</si>
  <si>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</si>
  <si>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</si>
  <si>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</si>
  <si>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</si>
  <si>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</si>
  <si>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</si>
  <si>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</si>
  <si>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</si>
  <si>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</si>
  <si>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</si>
  <si>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</si>
  <si>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</si>
  <si>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</si>
  <si>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</si>
  <si>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</si>
  <si>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</si>
  <si>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</si>
  <si>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</si>
  <si>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</si>
  <si>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</si>
  <si>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</si>
  <si>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</si>
  <si>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</si>
  <si>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</si>
  <si>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</si>
  <si>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</si>
  <si>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</si>
  <si>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</si>
  <si>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</si>
  <si>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</si>
  <si>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</si>
  <si>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</si>
  <si>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</si>
  <si>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</si>
  <si>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</si>
  <si>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</si>
  <si>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</si>
  <si>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</si>
  <si>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</si>
  <si>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</si>
  <si>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</si>
  <si>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</si>
  <si>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</si>
  <si>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</si>
  <si>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</si>
  <si>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</si>
  <si>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</si>
  <si>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</si>
  <si>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</si>
  <si>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</si>
  <si>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</si>
  <si>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</si>
  <si>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</si>
  <si>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</si>
  <si>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</si>
  <si>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</si>
  <si>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</si>
  <si>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</si>
  <si>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</si>
  <si>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</si>
  <si>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</si>
  <si>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</si>
  <si>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</si>
  <si>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</si>
  <si>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</si>
  <si>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</si>
  <si>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</si>
  <si>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</si>
  <si>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</si>
  <si>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</si>
  <si>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</si>
  <si>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</si>
  <si>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</si>
  <si>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</si>
  <si>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</si>
  <si>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</si>
  <si>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</si>
  <si>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</si>
  <si>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</si>
  <si>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</si>
  <si>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</si>
  <si>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</si>
  <si>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</si>
  <si>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</si>
  <si>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</si>
  <si>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</si>
  <si>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</si>
  <si>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</si>
  <si>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</si>
  <si>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</si>
  <si>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</si>
  <si>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</si>
  <si>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</si>
  <si>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</si>
  <si>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</si>
  <si>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</si>
  <si>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</si>
  <si>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</si>
  <si>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</si>
  <si>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</si>
  <si>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</si>
  <si>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</si>
  <si>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</si>
  <si>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</si>
  <si>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</si>
  <si>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</si>
  <si>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</si>
  <si>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</si>
  <si>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</si>
  <si>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</si>
  <si>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</si>
  <si>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</si>
  <si>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</si>
  <si>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</si>
  <si>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</si>
  <si>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</si>
  <si>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</si>
  <si>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</si>
  <si>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</si>
  <si>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</si>
  <si>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</si>
  <si>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</si>
  <si>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</si>
  <si>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</si>
  <si>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</si>
  <si>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</si>
  <si>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</si>
  <si>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</si>
  <si>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</si>
  <si>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</si>
  <si>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</si>
  <si>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</si>
  <si>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</si>
  <si>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</si>
  <si>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</si>
  <si>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</si>
  <si>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</si>
  <si>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</si>
  <si>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</si>
  <si>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</si>
  <si>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</si>
  <si>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</si>
  <si>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</si>
  <si>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</si>
  <si>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</si>
  <si>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</si>
  <si>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</si>
  <si>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</si>
  <si>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</si>
  <si>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</si>
  <si>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</si>
  <si>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</si>
  <si>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</si>
  <si>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</si>
  <si>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</si>
  <si>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</si>
  <si>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</si>
  <si>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</si>
  <si>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</si>
  <si>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</si>
  <si>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</si>
  <si>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</si>
  <si>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</si>
  <si>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</si>
  <si>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</si>
  <si>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</si>
  <si>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</si>
  <si>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</si>
  <si>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</si>
  <si>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</si>
  <si>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</si>
  <si>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</si>
  <si>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</si>
  <si>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</si>
  <si>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</si>
  <si>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</si>
  <si>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</si>
  <si>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</si>
  <si>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</si>
  <si>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</si>
  <si>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</si>
  <si>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</si>
  <si>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</si>
  <si>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</si>
  <si>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</si>
  <si>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</si>
  <si>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</si>
  <si>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</si>
  <si>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</si>
  <si>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</si>
  <si>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</si>
  <si>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</si>
  <si>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</si>
  <si>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</si>
  <si>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</si>
  <si>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</si>
  <si>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</si>
  <si>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</si>
  <si>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</si>
  <si>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</si>
  <si>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</si>
  <si>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</si>
  <si>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</si>
  <si>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</si>
  <si>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</si>
  <si>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</si>
  <si>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</si>
  <si>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</si>
  <si>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</si>
  <si>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</si>
  <si>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</si>
  <si>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</si>
  <si>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</si>
  <si>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</si>
  <si>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</si>
  <si>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</si>
  <si>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</si>
  <si>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</si>
  <si>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</si>
  <si>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</si>
  <si>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</si>
  <si>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</si>
  <si>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</si>
  <si>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</si>
  <si>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</si>
  <si>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</si>
  <si>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</si>
  <si>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</si>
  <si>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</si>
  <si>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</si>
  <si>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</si>
  <si>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</si>
  <si>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</si>
  <si>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</si>
  <si>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</si>
  <si>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</si>
  <si>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</si>
  <si>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</si>
  <si>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</si>
  <si>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</si>
  <si>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</si>
  <si>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</si>
  <si>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</si>
  <si>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</si>
  <si>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</si>
  <si>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</si>
  <si>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</si>
  <si>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</si>
  <si>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</si>
  <si>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</si>
  <si>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</si>
  <si>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</si>
  <si>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</si>
  <si>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</si>
  <si>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</si>
  <si>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</si>
  <si>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</si>
  <si>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</si>
  <si>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</si>
  <si>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</si>
  <si>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</si>
  <si>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</si>
  <si>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</si>
  <si>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</si>
  <si>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</si>
  <si>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</si>
  <si>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</si>
  <si>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</si>
  <si>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</si>
  <si>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</si>
  <si>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</si>
  <si>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</si>
  <si>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</si>
  <si>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</si>
  <si>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</si>
  <si>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</si>
  <si>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</si>
  <si>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</si>
  <si>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</si>
  <si>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</si>
  <si>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</si>
  <si>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</si>
  <si>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</si>
  <si>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</si>
  <si>
    <t>Top 10</t>
  </si>
  <si>
    <t>avec Week &gt;&gt;</t>
  </si>
  <si>
    <t>formule à max sur feuil1 résultat NOK car une ref peut apparaitre plusieurs en feuil1</t>
  </si>
  <si>
    <t>Formule Max faite sur la NB.SI.ens de ttes les refs en feuil1</t>
  </si>
  <si>
    <t>Total général</t>
  </si>
  <si>
    <t>.Pic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</si>
</sst>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44"/>
      </left>
      <right/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 style="thin">
        <color indexed="44"/>
      </bottom>
      <diagonal/>
    </border>
    <border>
      <left/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  <xf numFmtId="0" fontId="1" fillId="0" borderId="6" xfId="0" applyFont="1" applyFill="1" applyBorder="1" applyAlignment="1">
      <alignment horizontal="center"/>
    </xf>
    <xf numFmtId="0" fontId="0" fillId="0" borderId="6" xfId="0" applyBorder="1"/>
    <xf numFmtId="0" fontId="0" fillId="3" borderId="6" xfId="0" applyFill="1" applyBorder="1"/>
    <xf numFmtId="0" fontId="4" fillId="4" borderId="0" xfId="0" applyFont="1" applyFill="1" applyAlignment="1">
      <alignment horizontal="center"/>
    </xf>
    <xf numFmtId="0" fontId="0" fillId="0" borderId="4" xfId="0" applyFill="1" applyBorder="1" applyAlignment="1"/>
    <xf numFmtId="0" fontId="1" fillId="0" borderId="4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6</xdr:row>
      <xdr:rowOff>114300</xdr:rowOff>
    </xdr:from>
    <xdr:to>
      <xdr:col>10</xdr:col>
      <xdr:colOff>76200</xdr:colOff>
      <xdr:row>7</xdr:row>
      <xdr:rowOff>144780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450080" y="12115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15240</xdr:colOff>
      <xdr:row>8</xdr:row>
      <xdr:rowOff>38100</xdr:rowOff>
    </xdr:from>
    <xdr:ext cx="76200" cy="21336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427220" y="150114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251460</xdr:colOff>
      <xdr:row>12</xdr:row>
      <xdr:rowOff>91440</xdr:rowOff>
    </xdr:from>
    <xdr:to>
      <xdr:col>8</xdr:col>
      <xdr:colOff>327660</xdr:colOff>
      <xdr:row>15</xdr:row>
      <xdr:rowOff>91440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663440" y="2286000"/>
          <a:ext cx="3398520" cy="5486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quelle serait-la formule si je veux rajouter une condition (semaine, colonne AV dans la feuille 1).</a:t>
          </a:r>
        </a:p>
      </xdr:txBody>
    </xdr:sp>
    <xdr:clientData/>
  </xdr:twoCellAnchor>
  <xdr:twoCellAnchor>
    <xdr:from>
      <xdr:col>2</xdr:col>
      <xdr:colOff>2026920</xdr:colOff>
      <xdr:row>9</xdr:row>
      <xdr:rowOff>121920</xdr:rowOff>
    </xdr:from>
    <xdr:to>
      <xdr:col>3</xdr:col>
      <xdr:colOff>129540</xdr:colOff>
      <xdr:row>12</xdr:row>
      <xdr:rowOff>53340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 flipV="1">
          <a:off x="3230880" y="1767840"/>
          <a:ext cx="220980" cy="4800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16</xdr:col>
      <xdr:colOff>2009775</xdr:colOff>
      <xdr:row>10</xdr:row>
      <xdr:rowOff>133350</xdr:rowOff>
    </xdr:from>
    <xdr:to>
      <xdr:col>17</xdr:col>
      <xdr:colOff>7620</xdr:colOff>
      <xdr:row>12</xdr:row>
      <xdr:rowOff>255270</xdr:rowOff>
    </xdr:to>
    <xdr:sp macro="" textlink="">
      <xdr:nvSpPr>
        <xdr:cNvPr id="6" name="Line 8"/>
        <xdr:cNvSpPr>
          <a:spLocks noChangeShapeType="1"/>
        </xdr:cNvSpPr>
      </xdr:nvSpPr>
      <xdr:spPr bwMode="auto">
        <a:xfrm flipV="1">
          <a:off x="10829925" y="2047875"/>
          <a:ext cx="160020" cy="502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57150</xdr:colOff>
      <xdr:row>11</xdr:row>
      <xdr:rowOff>19050</xdr:rowOff>
    </xdr:from>
    <xdr:to>
      <xdr:col>15</xdr:col>
      <xdr:colOff>676275</xdr:colOff>
      <xdr:row>12</xdr:row>
      <xdr:rowOff>426720</xdr:rowOff>
    </xdr:to>
    <xdr:sp macro="" textlink="">
      <xdr:nvSpPr>
        <xdr:cNvPr id="7" name="Line 8"/>
        <xdr:cNvSpPr>
          <a:spLocks noChangeShapeType="1"/>
        </xdr:cNvSpPr>
      </xdr:nvSpPr>
      <xdr:spPr bwMode="auto">
        <a:xfrm flipH="1" flipV="1">
          <a:off x="6591300" y="2124075"/>
          <a:ext cx="2143125" cy="5981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ührer" refreshedDate="42115.65190300926" createdVersion="4" refreshedVersion="4" minRefreshableVersion="3" recordCount="403">
  <cacheSource type="worksheet">
    <worksheetSource ref="A1:AV1048576" sheet="Feuil1"/>
  </cacheSource>
  <cacheFields count="48">
    <cacheField name="J an" numFmtId="0">
      <sharedItems containsBlank="1" containsMixedTypes="1" containsNumber="1" containsInteger="1" minValue="0" maxValue="416" count="92">
        <n v="17"/>
        <n v="7"/>
        <n v="13"/>
        <n v="63"/>
        <n v="115"/>
        <n v="3"/>
        <n v="92"/>
        <n v="58"/>
        <n v="52"/>
        <n v="389"/>
        <n v="37"/>
        <n v="2"/>
        <n v="1"/>
        <n v="0"/>
        <n v="59"/>
        <n v="10"/>
        <n v="72"/>
        <n v="45"/>
        <n v="9"/>
        <n v="6"/>
        <n v="55"/>
        <n v="24"/>
        <n v="15"/>
        <n v="136"/>
        <n v="345"/>
        <n v="161"/>
        <n v="135"/>
        <n v="78"/>
        <n v="160"/>
        <n v="261"/>
        <n v="44"/>
        <n v="254"/>
        <n v="50"/>
        <n v="31"/>
        <n v="73"/>
        <n v="28"/>
        <n v="121"/>
        <n v="118"/>
        <n v="83"/>
        <n v="22"/>
        <n v="212"/>
        <n v="79"/>
        <n v="19"/>
        <n v="23"/>
        <n v="20"/>
        <n v="180"/>
        <n v="409"/>
        <n v="16"/>
        <n v="98"/>
        <n v="65"/>
        <n v="30"/>
        <n v="112"/>
        <n v="27"/>
        <n v="29"/>
        <n v="82"/>
        <n v="26"/>
        <n v="12"/>
        <n v="14"/>
        <n v="33"/>
        <n v="365"/>
        <n v="155"/>
        <n v="274"/>
        <n v="8"/>
        <n v="232"/>
        <n v="141"/>
        <n v="138"/>
        <n v="42"/>
        <n v="103"/>
        <n v="35"/>
        <s v="J an"/>
        <n v="86"/>
        <n v="142"/>
        <n v="5"/>
        <n v="90"/>
        <n v="187"/>
        <n v="21"/>
        <n v="105"/>
        <n v="11"/>
        <n v="416"/>
        <n v="119"/>
        <n v="89"/>
        <n v="36"/>
        <n v="372"/>
        <n v="162"/>
        <n v="281"/>
        <n v="49"/>
        <n v="239"/>
        <n v="148"/>
        <n v="145"/>
        <n v="110"/>
        <n v="51"/>
        <m/>
      </sharedItems>
    </cacheField>
    <cacheField name="Gare" numFmtId="0">
      <sharedItems containsBlank="1"/>
    </cacheField>
    <cacheField name="Article" numFmtId="0">
      <sharedItems containsBlank="1" containsMixedTypes="1" containsNumber="1" containsInteger="1" minValue="151539" maxValue="7488890305" count="136">
        <n v="712560"/>
        <n v="7400983828"/>
        <n v="7421380403"/>
        <n v="5010412490"/>
        <n v="5010284467"/>
        <n v="7420998809"/>
        <n v="5000694608"/>
        <n v="7421515329"/>
        <n v="7420495935"/>
        <n v="7422559481"/>
        <n v="5003065046"/>
        <n v="5010240400"/>
        <n v="7422428201"/>
        <n v="7422428250"/>
        <n v="7421764961"/>
        <n v="7422428196"/>
        <n v="7420794356"/>
        <n v="5000667791"/>
        <n v="7421857436"/>
        <n v="7401698135"/>
        <n v="7420850506"/>
        <n v="5010295362"/>
        <n v="7422282198"/>
        <n v="5010389423"/>
        <n v="5000686964"/>
        <n v="5010284496"/>
        <n v="7421990552"/>
        <n v="5001836681"/>
        <n v="7485135409"/>
        <n v="7488890305"/>
        <n v="5001872836"/>
        <n v="7488890300"/>
        <n v="5010575398"/>
        <n v="7422295738"/>
        <n v="7422254576"/>
        <n v="5010248022"/>
        <n v="7420559834"/>
        <n v="7400946304"/>
        <n v="5010227149"/>
        <n v="7488890253"/>
        <n v="7421519716"/>
        <n v="5000695921"/>
        <n v="7420578500"/>
        <n v="7421374805"/>
        <n v="5001866493"/>
        <n v="5600584787"/>
        <n v="5000295773"/>
        <n v="5000138234"/>
        <n v="5010619517"/>
        <n v="7420872378"/>
        <n v="773685"/>
        <n v="7420570449"/>
        <n v="5001868169"/>
        <n v="5000685988"/>
        <n v="5010248400"/>
        <n v="5010227152"/>
        <n v="7422254568"/>
        <n v="5000732877"/>
        <n v="870078200"/>
        <n v="7421939956"/>
        <n v="7401696359"/>
        <n v="5001834579"/>
        <n v="5001836501"/>
        <n v="5010339943"/>
        <n v="5000048145"/>
        <n v="7485135407"/>
        <n v="7422282199"/>
        <n v="7408131292"/>
        <n v="5000296786"/>
        <n v="5010412126"/>
        <n v="5600103869"/>
        <n v="5001858768"/>
        <n v="7421022632"/>
        <n v="7421535700"/>
        <n v="7421509881"/>
        <n v="7421274699"/>
        <n v="5689503307"/>
        <n v="7422069983"/>
        <n v="7422069984"/>
        <n v="7400949329"/>
        <n v="7421380472"/>
        <n v="7420998806"/>
        <n v="157821"/>
        <n v="5010436005"/>
        <n v="7422099645"/>
        <n v="7400914530"/>
        <n v="7420570444"/>
        <n v="5200540584"/>
        <n v="7420923425"/>
        <n v="5010615906"/>
        <n v="7485134752"/>
        <n v="5010359807"/>
        <n v="5000691753"/>
        <n v="7400276134"/>
        <n v="5001834679"/>
        <n v="5010477821"/>
        <n v="7400976041"/>
        <n v="151539"/>
        <n v="7485013800"/>
        <n v="7422204190"/>
        <n v="5000793705"/>
        <n v="7485144612"/>
        <n v="5010562628"/>
        <n v="7421293367"/>
        <n v="7485020180"/>
        <n v="947100711"/>
        <n v="7420930040"/>
        <n v="7420499371"/>
        <n v="7421185132"/>
        <n v="7421645748"/>
        <n v="7421700305"/>
        <s v="Article"/>
        <n v="5010323502"/>
        <n v="5010284211"/>
        <n v="5005330183"/>
        <n v="5003065197"/>
        <n v="7400992025"/>
        <n v="7420820662"/>
        <n v="7422428199"/>
        <n v="7421764981"/>
        <n v="7400644243"/>
        <n v="5010450709"/>
        <n v="7422428241"/>
        <n v="7420584639"/>
        <n v="7420961757"/>
        <n v="5000684682"/>
        <n v="7403197753"/>
        <n v="5000695919"/>
        <n v="7482588340"/>
        <n v="7400468511"/>
        <n v="5000695920"/>
        <n v="7485126579"/>
        <n v="5010339722"/>
        <n v="5010589561"/>
        <n v="5010258698"/>
        <m/>
      </sharedItems>
    </cacheField>
    <cacheField name="xA" numFmtId="0">
      <sharedItems containsBlank="1"/>
    </cacheField>
    <cacheField name="top1000" numFmtId="0">
      <sharedItems containsBlank="1"/>
    </cacheField>
    <cacheField name="Désignation article" numFmtId="0">
      <sharedItems containsBlank="1" count="122">
        <s v="JOINT CIRC.PLAT 26,5X32X2-CUIVRE"/>
        <s v="VIS H EMB M10X150 L25 8.8 FE/ZN8"/>
        <s v="PREFILTRE R60"/>
        <s v="SEGMENT DE PISTON-EP-3,5"/>
        <s v="JOINT DE SOUPAPE"/>
        <s v="CARTOUCHE FILTRANTE HUILE"/>
        <s v="SEGMENT RACLEUR-EP-4"/>
        <s v="DOUILLE D'INJECTEUR"/>
        <s v="JOINT CULASSE"/>
        <s v="INSTRUCTIONS DE MONTAGE"/>
        <s v="JOINT TORIQUE 100X3 -4810 B3 E3"/>
        <s v="CARTOUCHE FILRE A HUILE"/>
        <s v="BOUCHON"/>
        <s v="AXE-GUIDE"/>
        <s v="FILTRE A COMBUSTIBLE"/>
        <s v="JOINT COLLECTEUR ADM"/>
        <s v="SEGMENT ETANCHEITE"/>
        <s v="JEU DE FILTRE A HUILE"/>
        <s v="LUBRIFIANT PACKNINGSOLJA T 10ML"/>
        <s v="JOINT COLLECTEUR D'ADMISSION"/>
        <s v="PISTON"/>
        <s v="INJECTEUR POUR MOTEUR HDE11"/>
        <s v="ENTRETOISE L=50 15X38 ACIER SSS"/>
        <s v="PISTON CLASSE&quot;B&quot;"/>
        <s v="PISTON MOTEUR"/>
        <s v="FILTRE A HUILE OPTIDRIVER BV"/>
        <s v="KIT ETANCHEITE ELECTRO VALVE"/>
        <s v="FRICTION EMBRAYAGE 280MT D84"/>
        <s v="CABLE USB DE COMMUNICATION DES DIAGNOSTI"/>
        <s v="ADAPTATEUR EURO2 ET EURO 3"/>
        <s v="UNITE DE COMMUNICATION"/>
        <s v="BIELLE DIRECTION LEMFORDER400330"/>
        <s v="BUSE REFROIDISSEMENT D'HUILE"/>
        <s v="INJECTEUR AUTOMATIQUE"/>
        <s v="JOINT RETOUR-HUI-TURBO"/>
        <s v="JOINT FIBRE MD5/7"/>
        <s v="RONDELLE"/>
        <s v="POIGNEE DE TIRAGE"/>
        <s v="CABLE"/>
        <s v="FILTRE"/>
        <s v="ENTRETOISE 77X44,4X30,5"/>
        <s v="SEGMENT DE PISTON ETANCHEITE"/>
        <s v="FAISCEAU ELECTRIQUE"/>
        <s v="JEU DE JOINTS -SUP- **406**"/>
        <s v="LOT DE DIFFERENTIEL"/>
        <s v="BOUCHON NU POUR 5001829966"/>
        <s v="BAGUE ETANCHEITE&quot;CYCLAM&quot;"/>
        <s v="CONDENSEUR"/>
        <s v="FAISCEAU WIRES CABINE GYROPHARE"/>
        <s v="PISTON...L4813"/>
        <s v="BAGUE ETANCHEITE"/>
        <s v="POCHETTE DE JOINTS-INF-&quot;415/416&quot;"/>
        <s v="BUTEE DE PLANETAIRE"/>
        <s v="SUPPORT FILTRE A GAZOLE"/>
        <s v="LEVIER DR. INTER OUVERT.DE PORTE"/>
        <s v="AXE ENTRETOISE"/>
        <s v="TURBINE AVEC BAGU"/>
        <s v="POMPE DE DIRECTION"/>
        <s v="RESSORT ......"/>
        <s v="JEU DE JOINTS INF **392/393**"/>
        <s v="UNITE CYLINDRE EURO 1 *21240/24"/>
        <s v="SEGMENT COUP DE FEU EP 3,5MM"/>
        <s v="ARBRE DE PPE A EAU"/>
        <s v="VOLANT MOTEUR D328"/>
        <s v="PIGNON DE POMPE HYDRAULIQUE"/>
        <s v="JEU 4 DEMI FLASQUES COTE STANDAR"/>
        <s v="LOT DIFFERENTIEL P1345"/>
        <s v="ECROU SPECIAL M30/M38X150"/>
        <s v="PLATINE SUPPORT CDE SOUS VOLANT"/>
        <s v="CONTACT"/>
        <s v="INSTRUCTIONS D'ASSEMBLAGE"/>
        <s v="RUBAN ADHESIF"/>
        <s v="FAISCEAU CHASSIS"/>
        <s v="JOINT CUIVRE RECT 24X29X2"/>
        <s v="PREFILTRE GAZOLE"/>
        <s v="CARTOUCHE FILTRANTE GO DXI5/7"/>
        <s v="AXE DE PISTON 50"/>
        <s v="BOUCHON SUPERIEUR PIVOT"/>
        <s v="CIRCLIPS AXE DE PISTON 60,3X55X2"/>
        <s v="JOINT COLLECTEUR/TUBULURE"/>
        <s v="DOUILLES A AIGUILLES D42 E40"/>
        <s v="PLOT SUSPENSION AV CABINE"/>
        <s v="PRODUIT ETANCHEITE"/>
        <s v="BAGUE A LEVRES 150X172"/>
        <s v="JEU COUSSINETS BIELLE STD"/>
        <s v="BAGUE AF 153X171,3X13"/>
        <s v="SEGEMENT ETANCHEITE EP=3"/>
        <s v="JOINT TORIQUE 42X3,3"/>
        <s v="GUIDE DE SOUPAPE ADMISSION"/>
        <s v="ER, INJECTEUR"/>
        <s v="CHEMISE ET PISTON"/>
        <s v="SEGMENT PISTON"/>
        <s v="ECRAN ACTQ LATERAL GAUCHE"/>
        <s v="LISSE ETANCHEITE"/>
        <s v="ER, INJECTEUR AUTOMATIQUE MOTEUR VE13"/>
        <s v="ANNEAU ETANCHEITE ECHAPPEMENT"/>
        <s v="LOT MANOMETRE 24V"/>
        <s v="MOYEU DE ROUE AR D94 P1391"/>
        <s v="ETANCHEITE"/>
        <s v="FLEXIBLE"/>
        <s v="JOINT De CARTER FILTRE A HUILE"/>
        <s v="Désignation article"/>
        <s v="BAGUE BS D=20,7X28X1,5 -NITRILE"/>
        <s v="JOINT TORIQUE D20,3X3 -POLYACRYL"/>
        <s v="UNION DOUBLE DE 8"/>
        <s v="JOINT TORIQUE-D-104,2X3"/>
        <s v="SORTIE A 90° FEMELLE PETITE / D=8"/>
        <s v="CHEMISE DE MOTEUR"/>
        <s v="RESSORT DE COUPELLE 24X40"/>
        <s v="CHEMISE CLASSE &quot;B&quot;"/>
        <s v="JOINT COUVERCLE ECHANGEUR"/>
        <s v="VIS H M12x125 L0,75 10.9 S2S"/>
        <s v="SEGMENT RACLEUR EP 4 MM"/>
        <s v="JOINT DE REGLAGE EP=0,1"/>
        <s v="ROTULE 60X95-23"/>
        <s v="PROJECTEUR"/>
        <s v="JOINT ETH RECHAUFFEUR"/>
        <s v="PORTE ROTULE -D-104,77X76X31,5"/>
        <s v="JEU CHEMISES DE CYLINDRES"/>
        <s v="BAGUE AF D=80X100X11 -PTFE"/>
        <s v="COMMUTATEUR BROUILLARD AV AR"/>
        <m/>
      </sharedItems>
    </cacheField>
    <cacheField name="Qté PIC" numFmtId="0">
      <sharedItems containsBlank="1" containsMixedTypes="1" containsNumber="1" containsInteger="1" minValue="1" maxValue="3294"/>
    </cacheField>
    <cacheField name="PIC URG" numFmtId="0">
      <sharedItems containsBlank="1" containsMixedTypes="1" containsNumber="1" containsInteger="1" minValue="0" maxValue="100"/>
    </cacheField>
    <cacheField name="DONT VOR" numFmtId="0">
      <sharedItems containsBlank="1" containsMixedTypes="1" containsNumber="1" containsInteger="1" minValue="0" maxValue="0"/>
    </cacheField>
    <cacheField name="Pic AUTRE" numFmtId="0">
      <sharedItems containsBlank="1" containsMixedTypes="1" containsNumber="1" containsInteger="1" minValue="1" maxValue="3294"/>
    </cacheField>
    <cacheField name="nb lignes cdes client" numFmtId="0">
      <sharedItems containsBlank="1" containsMixedTypes="1" containsNumber="1" containsInteger="1" minValue="1" maxValue="141"/>
    </cacheField>
    <cacheField name="Nb URG" numFmtId="0">
      <sharedItems containsBlank="1" containsMixedTypes="1" containsNumber="1" containsInteger="1" minValue="0" maxValue="20"/>
    </cacheField>
    <cacheField name="Nb AUTRE" numFmtId="0">
      <sharedItems containsBlank="1" containsMixedTypes="1" containsNumber="1" containsInteger="1" minValue="1" maxValue="1"/>
    </cacheField>
    <cacheField name="En crs" numFmtId="0">
      <sharedItems containsBlank="1" containsMixedTypes="1" containsNumber="1" containsInteger="1" minValue="0" maxValue="4680"/>
    </cacheField>
    <cacheField name="En fab" numFmtId="0">
      <sharedItems containsBlank="1" containsMixedTypes="1" containsNumber="1" containsInteger="1" minValue="0" maxValue="180"/>
    </cacheField>
    <cacheField name="Bloq.dep" numFmtId="0">
      <sharedItems containsBlank="1" containsMixedTypes="1" containsNumber="1" containsInteger="1" minValue="0" maxValue="372"/>
    </cacheField>
    <cacheField name="Stock" numFmtId="0">
      <sharedItems containsBlank="1" containsMixedTypes="1" containsNumber="1" containsInteger="1" minValue="0" maxValue="2966"/>
    </cacheField>
    <cacheField name="Dt MG04-8" numFmtId="0">
      <sharedItems containsBlank="1" containsMixedTypes="1" containsNumber="1" containsInteger="1" minValue="0" maxValue="2966"/>
    </cacheField>
    <cacheField name="Retard" numFmtId="0">
      <sharedItems containsBlank="1" containsMixedTypes="1" containsNumber="1" containsInteger="1" minValue="0" maxValue="4000"/>
    </cacheField>
    <cacheField name="Anc. cpte" numFmtId="0">
      <sharedItems containsBlank="1"/>
    </cacheField>
    <cacheField name="Délai" numFmtId="0">
      <sharedItems containsDate="1" containsBlank="1" containsMixedTypes="1" minDate="2012-05-04T00:00:00" maxDate="2015-08-07T00:00:00"/>
    </cacheField>
    <cacheField name="Commentaire 1" numFmtId="0">
      <sharedItems containsBlank="1"/>
    </cacheField>
    <cacheField name="Ges" numFmtId="0">
      <sharedItems containsBlank="1" containsMixedTypes="1" containsNumber="1" containsInteger="1" minValue="10" maxValue="94"/>
    </cacheField>
    <cacheField name="Cause initiale" numFmtId="0">
      <sharedItems containsBlank="1"/>
    </cacheField>
    <cacheField name="MAJ C.I." numFmtId="0">
      <sharedItems containsDate="1" containsBlank="1" containsMixedTypes="1" minDate="2013-06-07T00:00:00" maxDate="2015-04-08T00:00:00"/>
    </cacheField>
    <cacheField name="Auteur C.I." numFmtId="0">
      <sharedItems containsBlank="1"/>
    </cacheField>
    <cacheField name="Evolution" numFmtId="0">
      <sharedItems containsBlank="1"/>
    </cacheField>
    <cacheField name="MAJ Evo" numFmtId="0">
      <sharedItems containsDate="1" containsBlank="1" containsMixedTypes="1" minDate="2014-08-19T00:00:00" maxDate="2015-04-08T00:00:00"/>
    </cacheField>
    <cacheField name="Evo Auteur" numFmtId="0">
      <sharedItems containsBlank="1"/>
    </cacheField>
    <cacheField name="Délai du Délai" numFmtId="0">
      <sharedItems containsBlank="1"/>
    </cacheField>
    <cacheField name="MAJ D.D." numFmtId="0">
      <sharedItems containsDate="1" containsBlank="1" containsMixedTypes="1" minDate="2014-08-19T00:00:00" maxDate="2015-04-08T00:00:00"/>
    </cacheField>
    <cacheField name="Auteur D.D." numFmtId="0">
      <sharedItems containsBlank="1"/>
    </cacheField>
    <cacheField name="Criticité" numFmtId="0">
      <sharedItems containsBlank="1"/>
    </cacheField>
    <cacheField name="MAJ Crit" numFmtId="0">
      <sharedItems containsDate="1" containsBlank="1" containsMixedTypes="1" minDate="2014-08-19T00:00:00" maxDate="2015-04-08T00:00:00"/>
    </cacheField>
    <cacheField name="Auteur Crit" numFmtId="0">
      <sharedItems containsBlank="1"/>
    </cacheField>
    <cacheField name="Commentaire 2" numFmtId="0">
      <sharedItems containsBlank="1"/>
    </cacheField>
    <cacheField name="Commentaire 3" numFmtId="0">
      <sharedItems containsBlank="1"/>
    </cacheField>
    <cacheField name="Commentaire 4" numFmtId="0">
      <sharedItems containsBlank="1"/>
    </cacheField>
    <cacheField name="Commentaire 5" numFmtId="0">
      <sharedItems containsBlank="1"/>
    </cacheField>
    <cacheField name="Team ?" numFmtId="0">
      <sharedItems containsBlank="1"/>
    </cacheField>
    <cacheField name="pic_new ?" numFmtId="0">
      <sharedItems containsBlank="1"/>
    </cacheField>
    <cacheField name="délai ?" numFmtId="0">
      <sharedItems containsBlank="1"/>
    </cacheField>
    <cacheField name="délai valable ?" numFmtId="0">
      <sharedItems containsBlank="1"/>
    </cacheField>
    <cacheField name="Infos" numFmtId="0">
      <sharedItems containsBlank="1"/>
    </cacheField>
    <cacheField name="Etat ZVPI" numFmtId="0">
      <sharedItems containsBlank="1"/>
    </cacheField>
    <cacheField name="Responsibility" numFmtId="0">
      <sharedItems containsBlank="1"/>
    </cacheField>
    <cacheField name="Cause" numFmtId="0">
      <sharedItems containsBlank="1"/>
    </cacheField>
    <cacheField name="Week" numFmtId="0">
      <sharedItems containsString="0" containsBlank="1" containsNumber="1" containsInteger="1" minValue="11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3">
  <r>
    <x v="0"/>
    <s v="G0"/>
    <x v="0"/>
    <s v="CA"/>
    <m/>
    <x v="0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n v="11"/>
  </r>
  <r>
    <x v="1"/>
    <s v="G4"/>
    <x v="1"/>
    <m/>
    <m/>
    <x v="1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n v="11"/>
  </r>
  <r>
    <x v="2"/>
    <s v="G8"/>
    <x v="2"/>
    <s v="AA"/>
    <s v="X"/>
    <x v="2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1"/>
  </r>
  <r>
    <x v="3"/>
    <s v="G0"/>
    <x v="3"/>
    <m/>
    <m/>
    <x v="3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1"/>
  </r>
  <r>
    <x v="4"/>
    <s v="G0"/>
    <x v="4"/>
    <m/>
    <m/>
    <x v="4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n v="11"/>
  </r>
  <r>
    <x v="5"/>
    <s v="G8"/>
    <x v="5"/>
    <s v="AA"/>
    <s v="X"/>
    <x v="5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1"/>
  </r>
  <r>
    <x v="3"/>
    <s v="G0"/>
    <x v="6"/>
    <m/>
    <m/>
    <x v="6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1"/>
  </r>
  <r>
    <x v="6"/>
    <s v="G2"/>
    <x v="7"/>
    <s v="BA"/>
    <m/>
    <x v="7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n v="11"/>
  </r>
  <r>
    <x v="7"/>
    <s v="E3"/>
    <x v="8"/>
    <s v="AA"/>
    <m/>
    <x v="8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n v="11"/>
  </r>
  <r>
    <x v="8"/>
    <s v="30"/>
    <x v="9"/>
    <m/>
    <m/>
    <x v="9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n v="11"/>
  </r>
  <r>
    <x v="9"/>
    <s v="G0"/>
    <x v="10"/>
    <m/>
    <m/>
    <x v="10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n v="11"/>
  </r>
  <r>
    <x v="10"/>
    <s v="G4"/>
    <x v="11"/>
    <s v="AA"/>
    <s v="X"/>
    <x v="11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n v="11"/>
  </r>
  <r>
    <x v="11"/>
    <s v="G2"/>
    <x v="12"/>
    <s v="AA"/>
    <m/>
    <x v="12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n v="11"/>
  </r>
  <r>
    <x v="8"/>
    <s v="G2"/>
    <x v="13"/>
    <m/>
    <m/>
    <x v="13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n v="11"/>
  </r>
  <r>
    <x v="12"/>
    <s v="G2"/>
    <x v="14"/>
    <s v="AA"/>
    <m/>
    <x v="14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n v="11"/>
  </r>
  <r>
    <x v="8"/>
    <s v="G2"/>
    <x v="15"/>
    <s v="AA"/>
    <m/>
    <x v="12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n v="11"/>
  </r>
  <r>
    <x v="5"/>
    <s v="G2"/>
    <x v="16"/>
    <m/>
    <m/>
    <x v="15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n v="11"/>
  </r>
  <r>
    <x v="12"/>
    <s v="G0"/>
    <x v="17"/>
    <m/>
    <m/>
    <x v="16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1"/>
  </r>
  <r>
    <x v="1"/>
    <s v="G2"/>
    <x v="18"/>
    <s v="AA"/>
    <m/>
    <x v="17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n v="11"/>
  </r>
  <r>
    <x v="13"/>
    <s v="G0"/>
    <x v="19"/>
    <m/>
    <m/>
    <x v="18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n v="11"/>
  </r>
  <r>
    <x v="14"/>
    <s v="G2"/>
    <x v="20"/>
    <s v="BA"/>
    <m/>
    <x v="19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n v="11"/>
  </r>
  <r>
    <x v="3"/>
    <s v="98"/>
    <x v="21"/>
    <m/>
    <m/>
    <x v="20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n v="11"/>
  </r>
  <r>
    <x v="15"/>
    <s v="G0"/>
    <x v="22"/>
    <m/>
    <m/>
    <x v="2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n v="11"/>
  </r>
  <r>
    <x v="11"/>
    <s v="G0"/>
    <x v="23"/>
    <m/>
    <m/>
    <x v="22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1"/>
  </r>
  <r>
    <x v="7"/>
    <s v="98"/>
    <x v="24"/>
    <m/>
    <m/>
    <x v="23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n v="11"/>
  </r>
  <r>
    <x v="16"/>
    <s v="98"/>
    <x v="25"/>
    <m/>
    <m/>
    <x v="24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n v="11"/>
  </r>
  <r>
    <x v="1"/>
    <s v="G0"/>
    <x v="26"/>
    <m/>
    <m/>
    <x v="25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1"/>
  </r>
  <r>
    <x v="13"/>
    <s v="G4"/>
    <x v="27"/>
    <m/>
    <m/>
    <x v="26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1"/>
  </r>
  <r>
    <x v="17"/>
    <s v="G0"/>
    <x v="28"/>
    <m/>
    <m/>
    <x v="27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n v="11"/>
  </r>
  <r>
    <x v="18"/>
    <s v="G2"/>
    <x v="29"/>
    <s v="AA"/>
    <m/>
    <x v="28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n v="11"/>
  </r>
  <r>
    <x v="18"/>
    <s v="G2"/>
    <x v="30"/>
    <m/>
    <m/>
    <x v="29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n v="11"/>
  </r>
  <r>
    <x v="18"/>
    <s v="12"/>
    <x v="31"/>
    <m/>
    <m/>
    <x v="30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1"/>
  </r>
  <r>
    <x v="19"/>
    <s v="G2"/>
    <x v="32"/>
    <m/>
    <m/>
    <x v="31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n v="11"/>
  </r>
  <r>
    <x v="20"/>
    <s v="G2"/>
    <x v="33"/>
    <m/>
    <m/>
    <x v="32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n v="11"/>
  </r>
  <r>
    <x v="6"/>
    <s v="30"/>
    <x v="34"/>
    <m/>
    <m/>
    <x v="33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n v="11"/>
  </r>
  <r>
    <x v="13"/>
    <s v="G0"/>
    <x v="35"/>
    <m/>
    <m/>
    <x v="34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1"/>
  </r>
  <r>
    <x v="18"/>
    <s v="G2"/>
    <x v="36"/>
    <s v="BA"/>
    <m/>
    <x v="35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n v="11"/>
  </r>
  <r>
    <x v="19"/>
    <s v="G2"/>
    <x v="37"/>
    <m/>
    <m/>
    <x v="36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n v="11"/>
  </r>
  <r>
    <x v="11"/>
    <s v="G2"/>
    <x v="38"/>
    <m/>
    <m/>
    <x v="37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1"/>
  </r>
  <r>
    <x v="18"/>
    <s v="G2"/>
    <x v="39"/>
    <s v="AA"/>
    <m/>
    <x v="38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n v="11"/>
  </r>
  <r>
    <x v="1"/>
    <s v="G2"/>
    <x v="40"/>
    <s v="AA"/>
    <m/>
    <x v="39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n v="11"/>
  </r>
  <r>
    <x v="21"/>
    <s v="G2"/>
    <x v="41"/>
    <m/>
    <m/>
    <x v="40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n v="11"/>
  </r>
  <r>
    <x v="22"/>
    <s v="G2"/>
    <x v="42"/>
    <m/>
    <m/>
    <x v="41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n v="11"/>
  </r>
  <r>
    <x v="23"/>
    <s v="G2"/>
    <x v="43"/>
    <m/>
    <m/>
    <x v="42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1"/>
  </r>
  <r>
    <x v="1"/>
    <s v="30"/>
    <x v="44"/>
    <s v="AA"/>
    <m/>
    <x v="43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n v="11"/>
  </r>
  <r>
    <x v="24"/>
    <s v="32"/>
    <x v="45"/>
    <m/>
    <m/>
    <x v="44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n v="11"/>
  </r>
  <r>
    <x v="25"/>
    <s v="G2"/>
    <x v="46"/>
    <m/>
    <m/>
    <x v="45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n v="11"/>
  </r>
  <r>
    <x v="26"/>
    <s v="G2"/>
    <x v="47"/>
    <m/>
    <m/>
    <x v="46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n v="11"/>
  </r>
  <r>
    <x v="11"/>
    <s v="32"/>
    <x v="48"/>
    <m/>
    <m/>
    <x v="47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1"/>
  </r>
  <r>
    <x v="19"/>
    <s v="G2"/>
    <x v="49"/>
    <m/>
    <m/>
    <x v="48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1"/>
  </r>
  <r>
    <x v="27"/>
    <s v="G2"/>
    <x v="50"/>
    <m/>
    <m/>
    <x v="49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n v="11"/>
  </r>
  <r>
    <x v="28"/>
    <s v="G4"/>
    <x v="51"/>
    <s v="BA"/>
    <m/>
    <x v="50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1"/>
  </r>
  <r>
    <x v="19"/>
    <s v="G2"/>
    <x v="52"/>
    <s v="AA"/>
    <m/>
    <x v="51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n v="11"/>
  </r>
  <r>
    <x v="29"/>
    <s v="G0"/>
    <x v="53"/>
    <m/>
    <m/>
    <x v="52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n v="11"/>
  </r>
  <r>
    <x v="30"/>
    <s v="G2"/>
    <x v="54"/>
    <m/>
    <m/>
    <x v="53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1"/>
  </r>
  <r>
    <x v="11"/>
    <s v="G4"/>
    <x v="55"/>
    <s v="BA"/>
    <m/>
    <x v="54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1"/>
  </r>
  <r>
    <x v="27"/>
    <s v="30"/>
    <x v="56"/>
    <m/>
    <m/>
    <x v="33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n v="11"/>
  </r>
  <r>
    <x v="30"/>
    <s v="G2"/>
    <x v="57"/>
    <m/>
    <m/>
    <x v="55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1"/>
  </r>
  <r>
    <x v="31"/>
    <s v="G2"/>
    <x v="58"/>
    <m/>
    <m/>
    <x v="56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n v="11"/>
  </r>
  <r>
    <x v="1"/>
    <s v="G2"/>
    <x v="59"/>
    <m/>
    <m/>
    <x v="57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1"/>
  </r>
  <r>
    <x v="5"/>
    <s v="G4"/>
    <x v="60"/>
    <s v="BA"/>
    <m/>
    <x v="58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n v="11"/>
  </r>
  <r>
    <x v="32"/>
    <s v="32"/>
    <x v="61"/>
    <s v="AA"/>
    <m/>
    <x v="59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n v="11"/>
  </r>
  <r>
    <x v="33"/>
    <s v="32"/>
    <x v="62"/>
    <m/>
    <m/>
    <x v="60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1"/>
  </r>
  <r>
    <x v="12"/>
    <s v="G0"/>
    <x v="63"/>
    <m/>
    <m/>
    <x v="61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1"/>
  </r>
  <r>
    <x v="31"/>
    <s v="E3"/>
    <x v="64"/>
    <m/>
    <m/>
    <x v="62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n v="11"/>
  </r>
  <r>
    <x v="17"/>
    <s v="30"/>
    <x v="65"/>
    <m/>
    <m/>
    <x v="63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n v="11"/>
  </r>
  <r>
    <x v="34"/>
    <s v="G0"/>
    <x v="66"/>
    <m/>
    <m/>
    <x v="2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n v="11"/>
  </r>
  <r>
    <x v="35"/>
    <s v="G2"/>
    <x v="67"/>
    <m/>
    <m/>
    <x v="64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n v="11"/>
  </r>
  <r>
    <x v="36"/>
    <s v="G2"/>
    <x v="68"/>
    <m/>
    <m/>
    <x v="65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n v="11"/>
  </r>
  <r>
    <x v="37"/>
    <s v="98"/>
    <x v="69"/>
    <m/>
    <m/>
    <x v="20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n v="11"/>
  </r>
  <r>
    <x v="38"/>
    <s v="G0"/>
    <x v="70"/>
    <m/>
    <m/>
    <x v="66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n v="11"/>
  </r>
  <r>
    <x v="39"/>
    <s v="G2"/>
    <x v="71"/>
    <m/>
    <m/>
    <x v="67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n v="11"/>
  </r>
  <r>
    <x v="40"/>
    <s v="G2"/>
    <x v="72"/>
    <m/>
    <m/>
    <x v="68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n v="11"/>
  </r>
  <r>
    <x v="40"/>
    <s v="G4"/>
    <x v="73"/>
    <s v="AA"/>
    <m/>
    <x v="69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n v="11"/>
  </r>
  <r>
    <x v="11"/>
    <s v="30"/>
    <x v="74"/>
    <m/>
    <m/>
    <x v="70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n v="11"/>
  </r>
  <r>
    <x v="21"/>
    <s v="30"/>
    <x v="75"/>
    <m/>
    <m/>
    <x v="36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n v="11"/>
  </r>
  <r>
    <x v="28"/>
    <s v="30"/>
    <x v="76"/>
    <m/>
    <m/>
    <x v="71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n v="11"/>
  </r>
  <r>
    <x v="22"/>
    <s v="30"/>
    <x v="77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n v="11"/>
  </r>
  <r>
    <x v="40"/>
    <s v="30"/>
    <x v="78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n v="11"/>
  </r>
  <r>
    <x v="0"/>
    <s v="G0"/>
    <x v="0"/>
    <s v="CA"/>
    <m/>
    <x v="0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n v="12"/>
  </r>
  <r>
    <x v="1"/>
    <s v="G4"/>
    <x v="1"/>
    <m/>
    <m/>
    <x v="1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n v="12"/>
  </r>
  <r>
    <x v="2"/>
    <s v="G8"/>
    <x v="2"/>
    <s v="AA"/>
    <s v="X"/>
    <x v="2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2"/>
  </r>
  <r>
    <x v="3"/>
    <s v="G0"/>
    <x v="3"/>
    <m/>
    <m/>
    <x v="3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2"/>
  </r>
  <r>
    <x v="4"/>
    <s v="G0"/>
    <x v="4"/>
    <m/>
    <m/>
    <x v="4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n v="12"/>
  </r>
  <r>
    <x v="5"/>
    <s v="G8"/>
    <x v="5"/>
    <s v="AA"/>
    <s v="X"/>
    <x v="5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2"/>
  </r>
  <r>
    <x v="3"/>
    <s v="G0"/>
    <x v="6"/>
    <m/>
    <m/>
    <x v="6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2"/>
  </r>
  <r>
    <x v="6"/>
    <s v="G2"/>
    <x v="7"/>
    <s v="BA"/>
    <m/>
    <x v="7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n v="12"/>
  </r>
  <r>
    <x v="7"/>
    <s v="E3"/>
    <x v="8"/>
    <s v="AA"/>
    <m/>
    <x v="8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n v="12"/>
  </r>
  <r>
    <x v="8"/>
    <s v="30"/>
    <x v="9"/>
    <m/>
    <m/>
    <x v="9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n v="12"/>
  </r>
  <r>
    <x v="9"/>
    <s v="G0"/>
    <x v="10"/>
    <m/>
    <m/>
    <x v="10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n v="12"/>
  </r>
  <r>
    <x v="10"/>
    <s v="G4"/>
    <x v="11"/>
    <s v="AA"/>
    <s v="X"/>
    <x v="11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n v="12"/>
  </r>
  <r>
    <x v="11"/>
    <s v="G2"/>
    <x v="12"/>
    <s v="AA"/>
    <m/>
    <x v="12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n v="12"/>
  </r>
  <r>
    <x v="8"/>
    <s v="G2"/>
    <x v="13"/>
    <m/>
    <m/>
    <x v="13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n v="12"/>
  </r>
  <r>
    <x v="12"/>
    <s v="G2"/>
    <x v="14"/>
    <s v="AA"/>
    <m/>
    <x v="14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n v="12"/>
  </r>
  <r>
    <x v="8"/>
    <s v="G2"/>
    <x v="15"/>
    <s v="AA"/>
    <m/>
    <x v="12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n v="12"/>
  </r>
  <r>
    <x v="5"/>
    <s v="G2"/>
    <x v="16"/>
    <m/>
    <m/>
    <x v="15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n v="12"/>
  </r>
  <r>
    <x v="12"/>
    <s v="G0"/>
    <x v="17"/>
    <m/>
    <m/>
    <x v="16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2"/>
  </r>
  <r>
    <x v="1"/>
    <s v="G2"/>
    <x v="18"/>
    <s v="AA"/>
    <m/>
    <x v="17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n v="12"/>
  </r>
  <r>
    <x v="13"/>
    <s v="G0"/>
    <x v="19"/>
    <m/>
    <m/>
    <x v="18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n v="12"/>
  </r>
  <r>
    <x v="14"/>
    <s v="G2"/>
    <x v="20"/>
    <s v="BA"/>
    <m/>
    <x v="19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n v="12"/>
  </r>
  <r>
    <x v="3"/>
    <s v="98"/>
    <x v="21"/>
    <m/>
    <m/>
    <x v="20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n v="12"/>
  </r>
  <r>
    <x v="15"/>
    <s v="G0"/>
    <x v="22"/>
    <m/>
    <m/>
    <x v="2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n v="12"/>
  </r>
  <r>
    <x v="11"/>
    <s v="G0"/>
    <x v="23"/>
    <m/>
    <m/>
    <x v="22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2"/>
  </r>
  <r>
    <x v="7"/>
    <s v="98"/>
    <x v="24"/>
    <m/>
    <m/>
    <x v="23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n v="12"/>
  </r>
  <r>
    <x v="16"/>
    <s v="98"/>
    <x v="25"/>
    <m/>
    <m/>
    <x v="24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n v="12"/>
  </r>
  <r>
    <x v="1"/>
    <s v="G0"/>
    <x v="26"/>
    <m/>
    <m/>
    <x v="25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2"/>
  </r>
  <r>
    <x v="13"/>
    <s v="G4"/>
    <x v="27"/>
    <m/>
    <m/>
    <x v="26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2"/>
  </r>
  <r>
    <x v="17"/>
    <s v="G0"/>
    <x v="28"/>
    <m/>
    <m/>
    <x v="27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n v="12"/>
  </r>
  <r>
    <x v="18"/>
    <s v="G2"/>
    <x v="29"/>
    <s v="AA"/>
    <m/>
    <x v="28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n v="12"/>
  </r>
  <r>
    <x v="18"/>
    <s v="G2"/>
    <x v="30"/>
    <m/>
    <m/>
    <x v="29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n v="12"/>
  </r>
  <r>
    <x v="18"/>
    <s v="12"/>
    <x v="31"/>
    <m/>
    <m/>
    <x v="30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2"/>
  </r>
  <r>
    <x v="19"/>
    <s v="G2"/>
    <x v="32"/>
    <m/>
    <m/>
    <x v="31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n v="12"/>
  </r>
  <r>
    <x v="20"/>
    <s v="G2"/>
    <x v="33"/>
    <m/>
    <m/>
    <x v="32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n v="12"/>
  </r>
  <r>
    <x v="6"/>
    <s v="30"/>
    <x v="34"/>
    <m/>
    <m/>
    <x v="33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n v="12"/>
  </r>
  <r>
    <x v="13"/>
    <s v="G0"/>
    <x v="35"/>
    <m/>
    <m/>
    <x v="34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2"/>
  </r>
  <r>
    <x v="18"/>
    <s v="G2"/>
    <x v="36"/>
    <s v="BA"/>
    <m/>
    <x v="35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n v="12"/>
  </r>
  <r>
    <x v="19"/>
    <s v="G2"/>
    <x v="37"/>
    <m/>
    <m/>
    <x v="36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n v="12"/>
  </r>
  <r>
    <x v="11"/>
    <s v="G2"/>
    <x v="38"/>
    <m/>
    <m/>
    <x v="37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2"/>
  </r>
  <r>
    <x v="18"/>
    <s v="G2"/>
    <x v="39"/>
    <s v="AA"/>
    <m/>
    <x v="38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n v="12"/>
  </r>
  <r>
    <x v="1"/>
    <s v="G2"/>
    <x v="40"/>
    <s v="AA"/>
    <m/>
    <x v="39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n v="12"/>
  </r>
  <r>
    <x v="21"/>
    <s v="G2"/>
    <x v="41"/>
    <m/>
    <m/>
    <x v="40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n v="12"/>
  </r>
  <r>
    <x v="22"/>
    <s v="G2"/>
    <x v="42"/>
    <m/>
    <m/>
    <x v="41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n v="12"/>
  </r>
  <r>
    <x v="23"/>
    <s v="G2"/>
    <x v="43"/>
    <m/>
    <m/>
    <x v="42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2"/>
  </r>
  <r>
    <x v="1"/>
    <s v="30"/>
    <x v="44"/>
    <s v="AA"/>
    <m/>
    <x v="43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n v="12"/>
  </r>
  <r>
    <x v="24"/>
    <s v="32"/>
    <x v="45"/>
    <m/>
    <m/>
    <x v="44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n v="12"/>
  </r>
  <r>
    <x v="25"/>
    <s v="G2"/>
    <x v="46"/>
    <m/>
    <m/>
    <x v="45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n v="12"/>
  </r>
  <r>
    <x v="26"/>
    <s v="G2"/>
    <x v="47"/>
    <m/>
    <m/>
    <x v="46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n v="12"/>
  </r>
  <r>
    <x v="11"/>
    <s v="32"/>
    <x v="48"/>
    <m/>
    <m/>
    <x v="47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2"/>
  </r>
  <r>
    <x v="19"/>
    <s v="G2"/>
    <x v="49"/>
    <m/>
    <m/>
    <x v="48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2"/>
  </r>
  <r>
    <x v="27"/>
    <s v="G2"/>
    <x v="50"/>
    <m/>
    <m/>
    <x v="49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n v="12"/>
  </r>
  <r>
    <x v="28"/>
    <s v="G4"/>
    <x v="51"/>
    <s v="BA"/>
    <m/>
    <x v="50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2"/>
  </r>
  <r>
    <x v="19"/>
    <s v="G2"/>
    <x v="52"/>
    <s v="AA"/>
    <m/>
    <x v="51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n v="12"/>
  </r>
  <r>
    <x v="29"/>
    <s v="G0"/>
    <x v="53"/>
    <m/>
    <m/>
    <x v="52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n v="12"/>
  </r>
  <r>
    <x v="30"/>
    <s v="G2"/>
    <x v="54"/>
    <m/>
    <m/>
    <x v="53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2"/>
  </r>
  <r>
    <x v="11"/>
    <s v="G4"/>
    <x v="55"/>
    <s v="BA"/>
    <m/>
    <x v="54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2"/>
  </r>
  <r>
    <x v="27"/>
    <s v="30"/>
    <x v="56"/>
    <m/>
    <m/>
    <x v="33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n v="12"/>
  </r>
  <r>
    <x v="30"/>
    <s v="G2"/>
    <x v="57"/>
    <m/>
    <m/>
    <x v="55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2"/>
  </r>
  <r>
    <x v="31"/>
    <s v="G2"/>
    <x v="58"/>
    <m/>
    <m/>
    <x v="56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n v="12"/>
  </r>
  <r>
    <x v="1"/>
    <s v="G2"/>
    <x v="59"/>
    <m/>
    <m/>
    <x v="57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2"/>
  </r>
  <r>
    <x v="5"/>
    <s v="G4"/>
    <x v="60"/>
    <s v="BA"/>
    <m/>
    <x v="58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n v="12"/>
  </r>
  <r>
    <x v="32"/>
    <s v="32"/>
    <x v="61"/>
    <s v="AA"/>
    <m/>
    <x v="59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n v="12"/>
  </r>
  <r>
    <x v="33"/>
    <s v="32"/>
    <x v="62"/>
    <m/>
    <m/>
    <x v="60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2"/>
  </r>
  <r>
    <x v="12"/>
    <s v="G0"/>
    <x v="63"/>
    <m/>
    <m/>
    <x v="61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2"/>
  </r>
  <r>
    <x v="31"/>
    <s v="E3"/>
    <x v="64"/>
    <m/>
    <m/>
    <x v="62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n v="12"/>
  </r>
  <r>
    <x v="17"/>
    <s v="30"/>
    <x v="65"/>
    <m/>
    <m/>
    <x v="63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n v="12"/>
  </r>
  <r>
    <x v="34"/>
    <s v="G0"/>
    <x v="66"/>
    <m/>
    <m/>
    <x v="2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n v="12"/>
  </r>
  <r>
    <x v="35"/>
    <s v="G2"/>
    <x v="67"/>
    <m/>
    <m/>
    <x v="64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n v="12"/>
  </r>
  <r>
    <x v="36"/>
    <s v="G2"/>
    <x v="68"/>
    <m/>
    <m/>
    <x v="65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n v="12"/>
  </r>
  <r>
    <x v="37"/>
    <s v="98"/>
    <x v="69"/>
    <m/>
    <m/>
    <x v="20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n v="12"/>
  </r>
  <r>
    <x v="38"/>
    <s v="G0"/>
    <x v="70"/>
    <m/>
    <m/>
    <x v="66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n v="12"/>
  </r>
  <r>
    <x v="39"/>
    <s v="G2"/>
    <x v="71"/>
    <m/>
    <m/>
    <x v="67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n v="12"/>
  </r>
  <r>
    <x v="40"/>
    <s v="G2"/>
    <x v="72"/>
    <m/>
    <m/>
    <x v="68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n v="12"/>
  </r>
  <r>
    <x v="40"/>
    <s v="G4"/>
    <x v="73"/>
    <s v="AA"/>
    <m/>
    <x v="69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n v="12"/>
  </r>
  <r>
    <x v="11"/>
    <s v="30"/>
    <x v="74"/>
    <m/>
    <m/>
    <x v="70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n v="12"/>
  </r>
  <r>
    <x v="21"/>
    <s v="30"/>
    <x v="75"/>
    <m/>
    <m/>
    <x v="36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n v="12"/>
  </r>
  <r>
    <x v="28"/>
    <s v="30"/>
    <x v="76"/>
    <m/>
    <m/>
    <x v="71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n v="12"/>
  </r>
  <r>
    <x v="22"/>
    <s v="30"/>
    <x v="77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n v="12"/>
  </r>
  <r>
    <x v="40"/>
    <s v="30"/>
    <x v="78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n v="12"/>
  </r>
  <r>
    <x v="0"/>
    <s v="G0"/>
    <x v="0"/>
    <s v="CA"/>
    <m/>
    <x v="0"/>
    <n v="2214"/>
    <n v="0"/>
    <n v="0"/>
    <n v="2034"/>
    <n v="9"/>
    <n v="0"/>
    <n v="1"/>
    <n v="0"/>
    <n v="0"/>
    <n v="280"/>
    <n v="1106"/>
    <n v="966"/>
    <n v="0"/>
    <s v="76812.00"/>
    <d v="2015-03-23T00:00:00"/>
    <s v="FB 04.03: 4000 p le 19/03 + 23/04"/>
    <n v="32"/>
    <s v="52 - Consos imprévisibles"/>
    <d v="2015-03-04T00:00:00"/>
    <s v="F.BURCICA R395634"/>
    <s v=""/>
    <s v="00.00.0000"/>
    <s v=""/>
    <s v=""/>
    <s v="00.00.0000"/>
    <s v=""/>
    <s v="Moyenne (environ 1 mois)"/>
    <d v="2015-03-04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n v="13"/>
  </r>
  <r>
    <x v="1"/>
    <s v="G4"/>
    <x v="1"/>
    <m/>
    <m/>
    <x v="1"/>
    <n v="870"/>
    <n v="0"/>
    <n v="0"/>
    <n v="870"/>
    <n v="1"/>
    <n v="0"/>
    <n v="1"/>
    <n v="0"/>
    <n v="0"/>
    <n v="0"/>
    <n v="150"/>
    <n v="0"/>
    <n v="525"/>
    <s v="21887.PP00"/>
    <d v="2015-02-19T00:00:00"/>
    <s v=""/>
    <n v="7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n v="13"/>
  </r>
  <r>
    <x v="2"/>
    <s v="G8"/>
    <x v="2"/>
    <s v="AA"/>
    <s v="X"/>
    <x v="2"/>
    <n v="1728"/>
    <n v="78"/>
    <n v="0"/>
    <n v="690"/>
    <n v="26"/>
    <n v="1"/>
    <n v="1"/>
    <n v="0"/>
    <n v="0"/>
    <n v="300"/>
    <n v="0"/>
    <n v="0"/>
    <n v="1440"/>
    <s v="76208.PP00"/>
    <d v="2015-03-13T00:00:00"/>
    <s v=""/>
    <n v="77"/>
    <s v="52 - Consos imprévisibles"/>
    <d v="2015-03-11T00:00:00"/>
    <s v="T.VERSTRAETEN RB91228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3"/>
  </r>
  <r>
    <x v="3"/>
    <s v="G0"/>
    <x v="3"/>
    <m/>
    <m/>
    <x v="3"/>
    <n v="609"/>
    <n v="0"/>
    <n v="0"/>
    <n v="609"/>
    <n v="1"/>
    <n v="0"/>
    <n v="1"/>
    <n v="0"/>
    <n v="0"/>
    <n v="0"/>
    <n v="583"/>
    <n v="507"/>
    <n v="0"/>
    <s v="70343.04"/>
    <d v="2015-03-13T00:00:00"/>
    <s v="464 pces shipped on 06.03.2015"/>
    <n v="14"/>
    <s v="52 - Consos imprévisibles"/>
    <d v="2015-02-20T00:00:00"/>
    <s v="C.DERRIEN A146081"/>
    <s v="Cas soldé - Attente livraison"/>
    <d v="2015-03-10T00:00:00"/>
    <s v="C.GUIGUE R074602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3"/>
  </r>
  <r>
    <x v="4"/>
    <s v="G0"/>
    <x v="4"/>
    <m/>
    <m/>
    <x v="4"/>
    <n v="576"/>
    <n v="24"/>
    <n v="0"/>
    <n v="540"/>
    <n v="3"/>
    <n v="1"/>
    <n v="1"/>
    <n v="0"/>
    <n v="0"/>
    <n v="2"/>
    <n v="0"/>
    <n v="0"/>
    <n v="0"/>
    <s v="75094.PP"/>
    <s v="00.00.0000"/>
    <s v="demande ha v.p.le 18/11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0x - Purchasing"/>
    <s v="02"/>
    <n v="13"/>
  </r>
  <r>
    <x v="5"/>
    <s v="G8"/>
    <x v="5"/>
    <s v="AA"/>
    <s v="X"/>
    <x v="5"/>
    <n v="373"/>
    <n v="0"/>
    <n v="0"/>
    <n v="348"/>
    <n v="7"/>
    <n v="0"/>
    <n v="1"/>
    <n v="31"/>
    <n v="0"/>
    <n v="372"/>
    <n v="372"/>
    <n v="0"/>
    <n v="0"/>
    <s v="04457.00"/>
    <d v="2015-03-12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3"/>
  </r>
  <r>
    <x v="3"/>
    <s v="G0"/>
    <x v="6"/>
    <m/>
    <m/>
    <x v="6"/>
    <n v="314"/>
    <n v="41"/>
    <n v="0"/>
    <n v="273"/>
    <n v="2"/>
    <n v="1"/>
    <n v="1"/>
    <n v="0"/>
    <n v="100"/>
    <n v="6"/>
    <n v="379"/>
    <n v="379"/>
    <n v="0"/>
    <s v="85319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3"/>
  </r>
  <r>
    <x v="6"/>
    <s v="G2"/>
    <x v="7"/>
    <s v="BA"/>
    <m/>
    <x v="7"/>
    <n v="291"/>
    <n v="49"/>
    <n v="0"/>
    <n v="188"/>
    <n v="27"/>
    <n v="13"/>
    <n v="1"/>
    <n v="0"/>
    <n v="0"/>
    <n v="20"/>
    <n v="1"/>
    <n v="0"/>
    <n v="101"/>
    <s v="78525.01"/>
    <s v="00.00.0000"/>
    <s v=""/>
    <n v="66"/>
    <s v="39 - Autres causes &quot;Gestion&quot;"/>
    <d v="2015-03-03T00:00:00"/>
    <s v="B.Lahotian RP44853"/>
    <s v="11 - Retard sur Prog Appro"/>
    <d v="2015-03-11T00:00:00"/>
    <s v="B.Lahotian RP44853"/>
    <s v=""/>
    <s v="00.00.0000"/>
    <s v=""/>
    <s v="Moyenne (environ 1 mois)"/>
    <d v="2015-03-03T00:00:00"/>
    <s v="B.Lahotian RP44853"/>
    <s v=""/>
    <s v=""/>
    <s v=""/>
    <s v=""/>
    <s v="GOTH"/>
    <m/>
    <s v="n"/>
    <s v="Pas de délai"/>
    <s v="Infos clients"/>
    <s v="2 - Commentaire(s) sans délai"/>
    <s v="3x - VPL"/>
    <s v="39"/>
    <n v="13"/>
  </r>
  <r>
    <x v="7"/>
    <s v="E3"/>
    <x v="8"/>
    <s v="AA"/>
    <m/>
    <x v="8"/>
    <n v="194"/>
    <n v="4"/>
    <n v="0"/>
    <n v="146"/>
    <n v="21"/>
    <n v="1"/>
    <n v="1"/>
    <n v="10"/>
    <n v="0"/>
    <n v="20"/>
    <n v="0"/>
    <n v="0"/>
    <n v="420"/>
    <s v="71626.01"/>
    <d v="2015-02-23T00:00:00"/>
    <s v=""/>
    <n v="66"/>
    <s v="11 - Retard sur Prog Appro"/>
    <d v="2015-01-22T00:00:00"/>
    <s v="B.Lahotian RP44853"/>
    <s v="12 - Problème capacité"/>
    <d v="2015-03-10T00:00:00"/>
    <s v="B.Lahotian RP44853"/>
    <s v=""/>
    <s v="00.00.0000"/>
    <s v=""/>
    <s v="Faible (environ 2 semaines)"/>
    <d v="2015-03-10T00:00:00"/>
    <s v="B.Lahotian RP44853"/>
    <s v=""/>
    <s v=""/>
    <s v=""/>
    <s v=""/>
    <s v="GOTH"/>
    <m/>
    <s v="o"/>
    <s v="Délai dépassé"/>
    <s v="Infos clients"/>
    <s v="3 - ZVPI(s) à mettre à jour"/>
    <s v="1x - Supplier"/>
    <s v="11"/>
    <n v="13"/>
  </r>
  <r>
    <x v="8"/>
    <s v="30"/>
    <x v="9"/>
    <m/>
    <m/>
    <x v="9"/>
    <n v="120"/>
    <n v="0"/>
    <n v="0"/>
    <n v="120"/>
    <n v="1"/>
    <n v="0"/>
    <n v="1"/>
    <n v="0"/>
    <n v="0"/>
    <n v="0"/>
    <n v="0"/>
    <n v="0"/>
    <n v="0"/>
    <s v="71849.PP00"/>
    <d v="2015-04-17T00:00:00"/>
    <s v=""/>
    <n v="91"/>
    <s v="A déterminer"/>
    <d v="2015-03-04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undefine"/>
    <s v="undefine"/>
    <n v="13"/>
  </r>
  <r>
    <x v="9"/>
    <s v="G0"/>
    <x v="10"/>
    <m/>
    <m/>
    <x v="10"/>
    <n v="118"/>
    <n v="6"/>
    <n v="0"/>
    <n v="90"/>
    <n v="12"/>
    <n v="3"/>
    <n v="1"/>
    <n v="0"/>
    <n v="0"/>
    <n v="2"/>
    <n v="10"/>
    <n v="10"/>
    <n v="0"/>
    <s v="05654.11"/>
    <s v="00.00.0000"/>
    <s v="PPAP order towards week 1419"/>
    <n v="64"/>
    <s v="52 - Consos imprévisibles"/>
    <d v="2013-11-21T00:00:00"/>
    <s v="N.EN-NAJI E13952"/>
    <s v="29 - Autres cas Doc Techn"/>
    <d v="2015-02-27T00:00:00"/>
    <s v="N.EN-NAJI E13952"/>
    <s v="unknown"/>
    <d v="2015-02-27T00:00:00"/>
    <s v="N.EN-NAJI E13952"/>
    <s v="Majeure (aucune visibilité)"/>
    <d v="2015-02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n v="13"/>
  </r>
  <r>
    <x v="10"/>
    <s v="G4"/>
    <x v="11"/>
    <s v="AA"/>
    <s v="X"/>
    <x v="11"/>
    <n v="360"/>
    <n v="0"/>
    <n v="0"/>
    <n v="72"/>
    <n v="15"/>
    <n v="0"/>
    <n v="1"/>
    <n v="560"/>
    <n v="0"/>
    <n v="32"/>
    <n v="8"/>
    <n v="0"/>
    <n v="160"/>
    <s v="04457.00"/>
    <s v="00.00.0000"/>
    <s v="attente delai v.p.le 09/03"/>
    <n v="13"/>
    <s v="41 - Incident transport (ponctuel)"/>
    <d v="2015-03-09T00:00:00"/>
    <s v="V.PROVOLO R072569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1 - Délai(s) valide(s)"/>
    <s v="4x - Carriage"/>
    <s v="41"/>
    <n v="13"/>
  </r>
  <r>
    <x v="11"/>
    <s v="G2"/>
    <x v="12"/>
    <s v="AA"/>
    <m/>
    <x v="12"/>
    <n v="60"/>
    <n v="0"/>
    <n v="0"/>
    <n v="60"/>
    <n v="1"/>
    <n v="0"/>
    <n v="1"/>
    <n v="0"/>
    <n v="0"/>
    <n v="0"/>
    <n v="0"/>
    <n v="0"/>
    <n v="0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valable"/>
    <s v="Pas d'infos"/>
    <s v="1 - Délai(s) valide(s)"/>
    <s v="undefine"/>
    <s v="undefine"/>
    <n v="13"/>
  </r>
  <r>
    <x v="8"/>
    <s v="G2"/>
    <x v="13"/>
    <m/>
    <m/>
    <x v="13"/>
    <n v="60"/>
    <n v="0"/>
    <n v="0"/>
    <n v="60"/>
    <n v="1"/>
    <n v="0"/>
    <n v="1"/>
    <n v="0"/>
    <n v="0"/>
    <n v="0"/>
    <n v="0"/>
    <n v="0"/>
    <n v="130"/>
    <s v="82077.PP00"/>
    <s v="00.00.0000"/>
    <s v="michael relance l'acheteur cb 21/01"/>
    <n v="91"/>
    <s v="36 - 1ère demande client"/>
    <d v="2014-12-23T00:00:00"/>
    <s v="E.PERRET A167966"/>
    <s v=""/>
    <d v="2015-01-29T00:00:00"/>
    <s v="E.PERRET A167966"/>
    <s v=""/>
    <d v="2015-01-21T00:00:00"/>
    <s v="C.BRON R392388"/>
    <s v=""/>
    <d v="2015-01-21T00:00:00"/>
    <s v="C.BRON R392388"/>
    <s v="EP 29/01 Relance Fr, expé 09/02"/>
    <s v="EP 10/03 Relance solde"/>
    <s v=""/>
    <s v=""/>
    <s v="TSC"/>
    <m/>
    <s v="n"/>
    <s v="Pas de délai"/>
    <s v="Infos inutilisables"/>
    <s v="3 - ZVPI(s) à mettre à jour"/>
    <s v="3x - VPL"/>
    <s v="36"/>
    <n v="13"/>
  </r>
  <r>
    <x v="12"/>
    <s v="G2"/>
    <x v="14"/>
    <s v="AA"/>
    <m/>
    <x v="14"/>
    <n v="82"/>
    <n v="0"/>
    <n v="0"/>
    <n v="58"/>
    <n v="8"/>
    <n v="0"/>
    <n v="1"/>
    <n v="180"/>
    <n v="0"/>
    <n v="215"/>
    <n v="62"/>
    <n v="0"/>
    <n v="0"/>
    <s v="76208.PP00"/>
    <s v="00.00.00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n"/>
    <s v="Pas de délai"/>
    <s v="Pas d'infos"/>
    <s v="4 - ZVPI(s) non traitée(s)"/>
    <s v="undefine"/>
    <s v="undefine"/>
    <n v="13"/>
  </r>
  <r>
    <x v="8"/>
    <s v="G2"/>
    <x v="15"/>
    <s v="AA"/>
    <m/>
    <x v="12"/>
    <n v="55"/>
    <n v="0"/>
    <n v="0"/>
    <n v="55"/>
    <n v="1"/>
    <n v="0"/>
    <n v="1"/>
    <n v="0"/>
    <n v="0"/>
    <n v="0"/>
    <n v="5"/>
    <n v="0"/>
    <n v="155"/>
    <s v="78041.PP00"/>
    <d v="2015-03-13T00:00:00"/>
    <s v="."/>
    <n v="60"/>
    <s v="52 - Consos imprévisibles"/>
    <d v="2015-02-13T00:00:00"/>
    <s v="A.JOHANSSON A055017"/>
    <s v="Cas soldé - Attente livraison"/>
    <d v="2015-02-27T00:00:00"/>
    <s v="A.JOHANSSON A055017"/>
    <s v="sous 24h"/>
    <d v="2015-02-27T00:00:00"/>
    <s v="A.JOHANSSON A055017"/>
    <s v="Faible (environ 2 semaines)"/>
    <d v="2015-02-27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n v="13"/>
  </r>
  <r>
    <x v="5"/>
    <s v="G2"/>
    <x v="16"/>
    <m/>
    <m/>
    <x v="15"/>
    <n v="54"/>
    <n v="0"/>
    <n v="0"/>
    <n v="54"/>
    <n v="1"/>
    <n v="0"/>
    <n v="1"/>
    <n v="0"/>
    <n v="0"/>
    <n v="0"/>
    <n v="6"/>
    <n v="0"/>
    <n v="1"/>
    <s v="78525.PP02"/>
    <s v="00.00.00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n"/>
    <s v="Pas de délai"/>
    <s v="Pas d'infos"/>
    <s v="4 - ZVPI(s) non traitée(s)"/>
    <s v="undefine"/>
    <s v="undefine"/>
    <n v="13"/>
  </r>
  <r>
    <x v="12"/>
    <s v="G0"/>
    <x v="17"/>
    <m/>
    <m/>
    <x v="16"/>
    <n v="50"/>
    <n v="0"/>
    <n v="0"/>
    <n v="50"/>
    <n v="1"/>
    <n v="0"/>
    <n v="1"/>
    <n v="0"/>
    <n v="0"/>
    <n v="1"/>
    <n v="123"/>
    <n v="90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3"/>
  </r>
  <r>
    <x v="1"/>
    <s v="G2"/>
    <x v="18"/>
    <s v="AA"/>
    <m/>
    <x v="17"/>
    <n v="81"/>
    <n v="0"/>
    <n v="0"/>
    <n v="50"/>
    <n v="12"/>
    <n v="0"/>
    <n v="1"/>
    <n v="800"/>
    <n v="0"/>
    <n v="79"/>
    <n v="0"/>
    <n v="0"/>
    <n v="100"/>
    <s v="73891.PP00"/>
    <s v="00.00.0000"/>
    <s v=""/>
    <n v="94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1 - Délai(s) valide(s)"/>
    <s v="undefine"/>
    <s v="undefine"/>
    <n v="13"/>
  </r>
  <r>
    <x v="13"/>
    <s v="G0"/>
    <x v="19"/>
    <m/>
    <m/>
    <x v="18"/>
    <n v="48"/>
    <n v="0"/>
    <n v="0"/>
    <n v="48"/>
    <n v="1"/>
    <n v="0"/>
    <n v="1"/>
    <n v="0"/>
    <n v="0"/>
    <n v="0"/>
    <n v="12"/>
    <n v="12"/>
    <n v="610"/>
    <s v="78525.01"/>
    <d v="2014-1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n v="13"/>
  </r>
  <r>
    <x v="14"/>
    <s v="G2"/>
    <x v="20"/>
    <s v="BA"/>
    <m/>
    <x v="19"/>
    <n v="57"/>
    <n v="0"/>
    <n v="0"/>
    <n v="43"/>
    <n v="9"/>
    <n v="0"/>
    <n v="1"/>
    <n v="0"/>
    <n v="0"/>
    <n v="23"/>
    <n v="3"/>
    <n v="0"/>
    <n v="400"/>
    <s v="71700.01"/>
    <d v="2015-03-10T00:00:00"/>
    <s v="150220: 200-06 and 200-07 delayed,"/>
    <n v="65"/>
    <s v="11 - Retard sur Prog Appro"/>
    <d v="2015-02-20T00:00:00"/>
    <s v="E.GRONDAL YIP0019"/>
    <s v="Cas soldé - Attente livraison"/>
    <d v="2015-03-09T00:00:00"/>
    <s v="E.GRONDAL YIP0019"/>
    <s v=""/>
    <d v="2015-03-02T00:00:00"/>
    <s v="E.GRONDAL YIP0019"/>
    <s v="Très faible (moins de 1 semaine)"/>
    <d v="2015-03-09T00:00:00"/>
    <s v="E.GRONDAL YIP0019"/>
    <s v="checking with supplier/EG"/>
    <s v="150224: checking with supplier again/EG 150302: chasing supplier for answer/EG"/>
    <s v="150305: transfer from Gent will be done, ETA with 100 pce 10/03 is conf/EG"/>
    <s v=""/>
    <s v="GOTH"/>
    <m/>
    <s v="o"/>
    <s v="Délai dépassé"/>
    <s v="Infos clients"/>
    <s v="3 - ZVPI(s) à mettre à jour"/>
    <s v="1x - Supplier"/>
    <s v="11"/>
    <n v="13"/>
  </r>
  <r>
    <x v="3"/>
    <s v="98"/>
    <x v="21"/>
    <m/>
    <m/>
    <x v="20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"/>
    <s v="00.00.0000"/>
    <s v=""/>
    <s v=""/>
    <s v="00.00.0000"/>
    <s v=""/>
    <s v=""/>
    <s v="00.00.0000"/>
    <s v=""/>
    <s v="CG on 16.10.2014"/>
    <s v=""/>
    <s v=""/>
    <s v=""/>
    <s v="DVL"/>
    <m/>
    <s v="n"/>
    <s v="Pas de délai"/>
    <s v="Infos inutilisables"/>
    <s v="3 - ZVPI(s) à mettre à jour"/>
    <s v="2x - Technical"/>
    <s v="29"/>
    <n v="13"/>
  </r>
  <r>
    <x v="15"/>
    <s v="G0"/>
    <x v="22"/>
    <m/>
    <m/>
    <x v="21"/>
    <n v="40"/>
    <n v="0"/>
    <n v="0"/>
    <n v="40"/>
    <n v="1"/>
    <n v="0"/>
    <n v="1"/>
    <n v="0"/>
    <n v="0"/>
    <n v="0"/>
    <n v="20"/>
    <n v="20"/>
    <n v="26"/>
    <s v="71417.PP00"/>
    <s v="00.00.0000"/>
    <s v=""/>
    <n v="41"/>
    <s v="52 - Consos imprévisibles"/>
    <d v="2015-03-11T00:00:00"/>
    <s v="S.Bärgård E123011"/>
    <s v=""/>
    <s v="00.00.0000"/>
    <s v=""/>
    <s v="sous 24h"/>
    <d v="2015-03-11T00:00:00"/>
    <s v="S.Bärgård E123011"/>
    <s v="Faible (environ 2 semaines)"/>
    <d v="2015-03-11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n v="13"/>
  </r>
  <r>
    <x v="11"/>
    <s v="G0"/>
    <x v="23"/>
    <m/>
    <m/>
    <x v="22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3"/>
  </r>
  <r>
    <x v="7"/>
    <s v="98"/>
    <x v="24"/>
    <m/>
    <m/>
    <x v="23"/>
    <n v="39"/>
    <n v="0"/>
    <n v="0"/>
    <n v="39"/>
    <n v="1"/>
    <n v="0"/>
    <n v="1"/>
    <n v="0"/>
    <n v="0"/>
    <n v="0"/>
    <n v="1"/>
    <n v="0"/>
    <n v="0"/>
    <s v="02989.03"/>
    <d v="2015-03-23T00:00:00"/>
    <s v=""/>
    <n v="17"/>
    <s v="52 - Consos imprévisibles"/>
    <d v="2015-02-09T00:00:00"/>
    <s v="N.GENIES R387722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5x - Others"/>
    <s v="52"/>
    <n v="13"/>
  </r>
  <r>
    <x v="16"/>
    <s v="98"/>
    <x v="25"/>
    <m/>
    <m/>
    <x v="24"/>
    <n v="38"/>
    <n v="0"/>
    <n v="0"/>
    <n v="38"/>
    <n v="1"/>
    <n v="0"/>
    <n v="1"/>
    <n v="0"/>
    <n v="0"/>
    <n v="0"/>
    <n v="4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1x - Supplier"/>
    <s v="11"/>
    <n v="13"/>
  </r>
  <r>
    <x v="1"/>
    <s v="G0"/>
    <x v="26"/>
    <m/>
    <m/>
    <x v="25"/>
    <n v="38"/>
    <n v="0"/>
    <n v="0"/>
    <n v="38"/>
    <n v="1"/>
    <n v="0"/>
    <n v="1"/>
    <n v="0"/>
    <n v="0"/>
    <n v="1"/>
    <n v="302"/>
    <n v="302"/>
    <n v="0"/>
    <s v="74816.04"/>
    <d v="2015-03-16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3"/>
  </r>
  <r>
    <x v="13"/>
    <s v="G4"/>
    <x v="27"/>
    <m/>
    <m/>
    <x v="26"/>
    <n v="37"/>
    <n v="0"/>
    <n v="0"/>
    <n v="37"/>
    <n v="1"/>
    <n v="0"/>
    <n v="1"/>
    <n v="0"/>
    <n v="0"/>
    <n v="1"/>
    <n v="23"/>
    <n v="0"/>
    <n v="0"/>
    <s v="46794.04"/>
    <d v="2015-03-25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3"/>
  </r>
  <r>
    <x v="17"/>
    <s v="G0"/>
    <x v="28"/>
    <m/>
    <m/>
    <x v="27"/>
    <n v="35"/>
    <n v="0"/>
    <n v="0"/>
    <n v="35"/>
    <n v="1"/>
    <n v="0"/>
    <n v="1"/>
    <n v="0"/>
    <n v="6"/>
    <n v="2"/>
    <n v="7"/>
    <n v="5"/>
    <n v="216"/>
    <s v="78668.01"/>
    <s v="00.00.0000"/>
    <s v="FB10.03 - mail to supp"/>
    <n v="32"/>
    <s v="11 - Retard sur Prog Appro"/>
    <d v="2014-11-04T00:00:00"/>
    <s v="a.chalmendrier R438398"/>
    <s v="11 - Retard sur Prog Appro"/>
    <d v="2015-03-11T00:00:00"/>
    <s v="F.BURCICA R395634"/>
    <s v="aucune visibilité"/>
    <d v="2015-03-11T00:00:00"/>
    <s v="F.BURCICA R395634"/>
    <s v="Majeure (aucune visibilité)"/>
    <d v="2015-03-11T00:00:00"/>
    <s v="F.BURCICA R395634"/>
    <s v="le founisseur dit que pn 7422020877 est remplacé par 7421580923 -"/>
    <s v="pr nous c'est l'inverse."/>
    <s v=""/>
    <s v=""/>
    <s v="CABS"/>
    <m/>
    <s v="n"/>
    <s v="Pas de délai"/>
    <s v="Infos clients"/>
    <s v="2 - Commentaire(s) sans délai"/>
    <s v="1x - Supplier"/>
    <s v="11"/>
    <n v="13"/>
  </r>
  <r>
    <x v="18"/>
    <s v="G2"/>
    <x v="29"/>
    <s v="AA"/>
    <m/>
    <x v="28"/>
    <n v="38"/>
    <n v="8"/>
    <n v="0"/>
    <n v="30"/>
    <n v="8"/>
    <n v="7"/>
    <n v="1"/>
    <n v="20"/>
    <n v="0"/>
    <n v="5"/>
    <n v="0"/>
    <n v="0"/>
    <n v="0"/>
    <s v="73853.PP00"/>
    <d v="2015-03-09T00:00:00"/>
    <s v="150306: Waiting for confirmation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to cover the rest of the backorders/AJ"/>
    <s v=""/>
    <s v=""/>
    <s v=""/>
    <s v="GOTH"/>
    <m/>
    <s v="o"/>
    <s v="Délai dépassé"/>
    <s v="Infos clients"/>
    <s v="3 - ZVPI(s) à mettre à jour"/>
    <s v="5x - Others"/>
    <s v="52"/>
    <n v="13"/>
  </r>
  <r>
    <x v="18"/>
    <s v="G2"/>
    <x v="30"/>
    <m/>
    <m/>
    <x v="29"/>
    <n v="27"/>
    <n v="0"/>
    <n v="0"/>
    <n v="27"/>
    <n v="1"/>
    <n v="0"/>
    <n v="1"/>
    <n v="0"/>
    <n v="0"/>
    <n v="1"/>
    <n v="3"/>
    <n v="0"/>
    <n v="0"/>
    <s v="03006.01"/>
    <d v="2015-03-16T00:00:00"/>
    <s v="CD 4/3"/>
    <n v="15"/>
    <s v="52 - Consos imprévisibles"/>
    <d v="2015-03-04T00:00:00"/>
    <s v="C.DERRIEN A146081"/>
    <s v="Cas soldé - Attente livraison"/>
    <d v="2015-03-09T00:00:00"/>
    <s v="C.DERRIEN A146081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2"/>
    <n v="13"/>
  </r>
  <r>
    <x v="18"/>
    <s v="12"/>
    <x v="31"/>
    <m/>
    <m/>
    <x v="30"/>
    <n v="26"/>
    <n v="0"/>
    <n v="0"/>
    <n v="26"/>
    <n v="1"/>
    <n v="0"/>
    <n v="1"/>
    <n v="20"/>
    <n v="0"/>
    <n v="3"/>
    <n v="4"/>
    <n v="0"/>
    <n v="5"/>
    <s v="71649.PP00"/>
    <d v="2015-03-09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3"/>
  </r>
  <r>
    <x v="19"/>
    <s v="G2"/>
    <x v="32"/>
    <m/>
    <m/>
    <x v="31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10T00:00:00"/>
    <s v="S.DAFEROVIC A041719"/>
    <s v=""/>
    <s v="00.00.0000"/>
    <s v=""/>
    <s v="Moyenne (environ 1 mois)"/>
    <d v="2015-03-09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n v="13"/>
  </r>
  <r>
    <x v="20"/>
    <s v="G2"/>
    <x v="33"/>
    <m/>
    <m/>
    <x v="32"/>
    <n v="31"/>
    <n v="0"/>
    <n v="0"/>
    <n v="24"/>
    <n v="4"/>
    <n v="0"/>
    <n v="1"/>
    <n v="0"/>
    <n v="0"/>
    <n v="2"/>
    <n v="0"/>
    <n v="0"/>
    <n v="480"/>
    <s v="70779.PP00"/>
    <d v="2015-03-13T00:00:00"/>
    <s v="150227 Confirmed by supplier/bon"/>
    <n v="68"/>
    <s v="52 - Consos imprévisibles"/>
    <d v="2015-02-27T00:00:00"/>
    <s v="B.OLSSON A021955"/>
    <s v=""/>
    <s v="00.00.0000"/>
    <s v=""/>
    <s v="sous 2 semaine"/>
    <d v="2015-02-27T00:00:00"/>
    <s v="B.OLSSON A021955"/>
    <s v="Moyenne (environ 1 mois)"/>
    <d v="2015-02-27T00:00:00"/>
    <s v="B.OLSSON A021955"/>
    <s v=""/>
    <s v=""/>
    <s v=""/>
    <s v=""/>
    <s v="GOTH"/>
    <m/>
    <s v="o"/>
    <s v="Délai valable"/>
    <s v="Infos clients"/>
    <s v="1 - Délai(s) valide(s)"/>
    <s v="5x - Others"/>
    <s v="52"/>
    <n v="13"/>
  </r>
  <r>
    <x v="6"/>
    <s v="30"/>
    <x v="34"/>
    <m/>
    <m/>
    <x v="33"/>
    <n v="23"/>
    <n v="0"/>
    <n v="0"/>
    <n v="23"/>
    <n v="1"/>
    <n v="0"/>
    <n v="1"/>
    <n v="0"/>
    <n v="0"/>
    <n v="0"/>
    <n v="0"/>
    <n v="0"/>
    <n v="31"/>
    <s v="71417.PP00"/>
    <d v="2015-03-13T00:00:00"/>
    <s v="EP 09/12 Demande anticipation au Fr"/>
    <n v="90"/>
    <s v="36 - 1ère demande client"/>
    <d v="2014-12-09T00:00:00"/>
    <s v="E.PERRET A167966"/>
    <s v=""/>
    <s v="00.00.0000"/>
    <s v=""/>
    <s v=""/>
    <s v="00.00.0000"/>
    <s v=""/>
    <s v=""/>
    <s v="00.00.0000"/>
    <s v=""/>
    <s v="MD 14/01 rajout de pces pr solder les BO + rel frs pr confirmer délais"/>
    <s v="MD 02/02 délai confirmé par frs"/>
    <s v=""/>
    <s v=""/>
    <s v="TSC"/>
    <m/>
    <s v="o"/>
    <s v="Délai valable"/>
    <s v="Infos inutilisables"/>
    <s v="1 - Délai(s) valide(s)"/>
    <s v="3x - VPL"/>
    <s v="36"/>
    <n v="13"/>
  </r>
  <r>
    <x v="13"/>
    <s v="G0"/>
    <x v="35"/>
    <m/>
    <m/>
    <x v="34"/>
    <n v="22"/>
    <n v="0"/>
    <n v="0"/>
    <n v="20"/>
    <n v="2"/>
    <n v="0"/>
    <n v="1"/>
    <n v="0"/>
    <n v="0"/>
    <n v="2"/>
    <n v="50"/>
    <n v="50"/>
    <n v="0"/>
    <s v="10003.PP00"/>
    <d v="2015-03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3"/>
  </r>
  <r>
    <x v="18"/>
    <s v="G2"/>
    <x v="36"/>
    <s v="BA"/>
    <m/>
    <x v="35"/>
    <n v="93"/>
    <n v="2"/>
    <n v="0"/>
    <n v="20"/>
    <n v="29"/>
    <n v="1"/>
    <n v="1"/>
    <n v="325"/>
    <n v="0"/>
    <n v="28"/>
    <n v="0"/>
    <n v="0"/>
    <n v="0"/>
    <s v="71570.PP00"/>
    <d v="2015-03-10T00:00:00"/>
    <s v=""/>
    <n v="71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n v="13"/>
  </r>
  <r>
    <x v="19"/>
    <s v="G2"/>
    <x v="37"/>
    <m/>
    <m/>
    <x v="36"/>
    <n v="18"/>
    <n v="0"/>
    <n v="0"/>
    <n v="18"/>
    <n v="1"/>
    <n v="0"/>
    <n v="1"/>
    <n v="0"/>
    <n v="0"/>
    <n v="1"/>
    <n v="6"/>
    <n v="0"/>
    <n v="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n v="13"/>
  </r>
  <r>
    <x v="11"/>
    <s v="G2"/>
    <x v="38"/>
    <m/>
    <m/>
    <x v="37"/>
    <n v="17"/>
    <n v="0"/>
    <n v="0"/>
    <n v="17"/>
    <n v="1"/>
    <n v="0"/>
    <n v="1"/>
    <n v="0"/>
    <n v="0"/>
    <n v="3"/>
    <n v="23"/>
    <n v="0"/>
    <n v="0"/>
    <s v="37701.15"/>
    <d v="2015-03-31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3"/>
  </r>
  <r>
    <x v="18"/>
    <s v="G2"/>
    <x v="39"/>
    <s v="AA"/>
    <m/>
    <x v="38"/>
    <n v="16"/>
    <n v="0"/>
    <n v="0"/>
    <n v="16"/>
    <n v="1"/>
    <n v="0"/>
    <n v="1"/>
    <n v="0"/>
    <n v="0"/>
    <n v="7"/>
    <n v="14"/>
    <n v="0"/>
    <n v="12"/>
    <s v="73853.PP00"/>
    <d v="2015-03-09T00:00:00"/>
    <s v=""/>
    <n v="60"/>
    <s v="52 - Consos imprévisibles"/>
    <d v="2015-03-06T00:00:00"/>
    <s v="A.JOHANSSON A055017"/>
    <s v=""/>
    <s v="00.00.0000"/>
    <s v=""/>
    <s v="sous 24h"/>
    <d v="2015-03-06T00:00:00"/>
    <s v="A.JOHANSSON A055017"/>
    <s v="Très faible (moins de 1 semaine)"/>
    <d v="2015-03-06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n v="13"/>
  </r>
  <r>
    <x v="1"/>
    <s v="G2"/>
    <x v="40"/>
    <s v="AA"/>
    <m/>
    <x v="39"/>
    <n v="48"/>
    <n v="23"/>
    <n v="0"/>
    <n v="14"/>
    <n v="10"/>
    <n v="2"/>
    <n v="1"/>
    <n v="0"/>
    <n v="0"/>
    <n v="31"/>
    <n v="0"/>
    <n v="0"/>
    <n v="0"/>
    <s v="79865.PP00"/>
    <d v="2015-03-12T00:00:00"/>
    <s v=""/>
    <n v="61"/>
    <s v="A déterminer"/>
    <d v="2015-03-10T00:00:00"/>
    <s v="P.WEDERBRAND YI09199"/>
    <s v=""/>
    <s v="00.00.0000"/>
    <s v=""/>
    <s v="unknown"/>
    <d v="2015-03-10T00:00:00"/>
    <s v="P.WEDERBRAND YI09199"/>
    <s v="Moyenne (environ 1 mois)"/>
    <d v="2015-03-10T00:00:00"/>
    <s v="P.WEDERBRAND YI09199"/>
    <s v=""/>
    <s v=""/>
    <s v=""/>
    <s v=""/>
    <s v="GOTH"/>
    <m/>
    <s v="o"/>
    <s v="Délai valable"/>
    <s v="Infos clients"/>
    <s v="1 - Délai(s) valide(s)"/>
    <s v="undefine"/>
    <s v="undefine"/>
    <n v="13"/>
  </r>
  <r>
    <x v="21"/>
    <s v="G2"/>
    <x v="41"/>
    <m/>
    <m/>
    <x v="40"/>
    <n v="13"/>
    <n v="0"/>
    <n v="0"/>
    <n v="13"/>
    <n v="1"/>
    <n v="0"/>
    <n v="1"/>
    <n v="0"/>
    <n v="0"/>
    <n v="0"/>
    <n v="1"/>
    <n v="0"/>
    <n v="0"/>
    <s v="03114.PP00"/>
    <d v="2015-03-20T00:00:00"/>
    <s v="30 p Vendredi 20 Mars GR"/>
    <n v="10"/>
    <s v="A déterminer"/>
    <d v="2015-02-23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n v="13"/>
  </r>
  <r>
    <x v="22"/>
    <s v="G2"/>
    <x v="42"/>
    <m/>
    <m/>
    <x v="41"/>
    <n v="13"/>
    <n v="0"/>
    <n v="0"/>
    <n v="13"/>
    <n v="1"/>
    <n v="0"/>
    <n v="1"/>
    <n v="0"/>
    <n v="0"/>
    <n v="0"/>
    <n v="107"/>
    <n v="0"/>
    <n v="0"/>
    <s v="71133.PP00"/>
    <s v="00.00.0000"/>
    <s v=""/>
    <n v="14"/>
    <s v="33 - Réception"/>
    <d v="2015-03-10T00:00:00"/>
    <s v="C.GUIGUE R074602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3x - VPL"/>
    <s v="33"/>
    <n v="13"/>
  </r>
  <r>
    <x v="23"/>
    <s v="G2"/>
    <x v="43"/>
    <m/>
    <m/>
    <x v="42"/>
    <n v="13"/>
    <n v="0"/>
    <n v="0"/>
    <n v="13"/>
    <n v="1"/>
    <n v="0"/>
    <n v="1"/>
    <n v="0"/>
    <n v="0"/>
    <n v="1"/>
    <n v="2"/>
    <n v="0"/>
    <n v="50"/>
    <s v="05423.PP00"/>
    <d v="2015-02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3"/>
  </r>
  <r>
    <x v="1"/>
    <s v="30"/>
    <x v="44"/>
    <s v="AA"/>
    <m/>
    <x v="43"/>
    <n v="18"/>
    <n v="0"/>
    <n v="0"/>
    <n v="11"/>
    <n v="3"/>
    <n v="0"/>
    <n v="1"/>
    <n v="0"/>
    <n v="0"/>
    <n v="19"/>
    <n v="19"/>
    <n v="0"/>
    <n v="0"/>
    <s v=""/>
    <d v="2015-03-13T00:00:00"/>
    <s v="80 kits in manufacturing"/>
    <n v="14"/>
    <s v="52 - Consos imprévisibles"/>
    <d v="2015-03-09T00:00:00"/>
    <s v="C.GUIGUE R074602"/>
    <s v=""/>
    <s v="00.00.0000"/>
    <s v="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2"/>
    <n v="13"/>
  </r>
  <r>
    <x v="24"/>
    <s v="32"/>
    <x v="45"/>
    <m/>
    <m/>
    <x v="44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2-20T00:00:00"/>
    <s v="M.CHEVALIER R392457"/>
    <s v="aucune visibilité"/>
    <d v="2015-02-20T00:00:00"/>
    <s v="M.CHEVALIER R392457"/>
    <s v="Majeure (aucune visibilité)"/>
    <d v="2015-02-20T00:00:00"/>
    <s v="M.CHEVALIER R392457"/>
    <s v="Achat: Sylvain Lagrand SA demandée le 01/10 JL // Ref en attente d'etre fermée"/>
    <s v=""/>
    <s v=""/>
    <s v=""/>
    <s v="DVL"/>
    <m/>
    <s v="n"/>
    <s v="Pas de délai"/>
    <s v="Infos inutilisables"/>
    <s v="3 - ZVPI(s) à mettre à jour"/>
    <s v="5x - Others"/>
    <s v="59"/>
    <n v="13"/>
  </r>
  <r>
    <x v="25"/>
    <s v="G2"/>
    <x v="46"/>
    <m/>
    <m/>
    <x v="45"/>
    <n v="10"/>
    <n v="0"/>
    <n v="0"/>
    <n v="10"/>
    <n v="1"/>
    <n v="0"/>
    <n v="1"/>
    <n v="0"/>
    <n v="0"/>
    <n v="0"/>
    <n v="0"/>
    <n v="0"/>
    <n v="0"/>
    <s v="08001.PP00"/>
    <s v="00.00.0000"/>
    <s v=""/>
    <n v="17"/>
    <s v="39 - Autres causes &quot;Gestion&quot;"/>
    <d v="2014-10-07T00:00:00"/>
    <s v="N.GENIES R387722"/>
    <s v=""/>
    <s v="00.00.0000"/>
    <s v=""/>
    <s v=""/>
    <s v="00.00.0000"/>
    <s v=""/>
    <s v="Majeure (aucune visibilité)"/>
    <d v="2014-10-07T00:00:00"/>
    <s v="N.GENIES R387722"/>
    <s v="NG 09/02/2015 : Prix validé pour 100 pces"/>
    <s v=""/>
    <s v=""/>
    <s v=""/>
    <s v="DVL"/>
    <m/>
    <s v="n"/>
    <s v="Pas de délai"/>
    <s v="Infos inutilisables"/>
    <s v="3 - ZVPI(s) à mettre à jour"/>
    <s v="3x - VPL"/>
    <s v="39"/>
    <n v="13"/>
  </r>
  <r>
    <x v="26"/>
    <s v="G2"/>
    <x v="47"/>
    <m/>
    <m/>
    <x v="46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Pas d'évolution de la situation"/>
    <d v="2015-03-04T00:00:00"/>
    <s v="F.BURCICA R395634"/>
    <s v="aucune visibilité"/>
    <d v="2015-03-04T00:00:00"/>
    <s v="F.BURCICA R395634"/>
    <s v="Majeure (aucune visibilité)"/>
    <d v="2015-03-04T00:00:00"/>
    <s v="F.BURCICA R395634"/>
    <s v="AC 13/11: le frn ne connait pas la réf // en attente info du frn"/>
    <s v="AC 24/11: le frn m'informe que cette réf est obsolète //En attente info acheteur"/>
    <s v="AC 30/01/2015: En attente validation de la solution alternative du frn // Se"/>
    <s v="rapprocher de Magaud Sylvain pour le suivi"/>
    <s v="CABS"/>
    <m/>
    <s v="n"/>
    <s v="Pas de délai"/>
    <s v="Infos clients"/>
    <s v="2 - Commentaire(s) sans délai"/>
    <s v="1x - Supplier"/>
    <s v="15"/>
    <n v="13"/>
  </r>
  <r>
    <x v="11"/>
    <s v="32"/>
    <x v="48"/>
    <m/>
    <m/>
    <x v="47"/>
    <n v="10"/>
    <n v="0"/>
    <n v="0"/>
    <n v="10"/>
    <n v="1"/>
    <n v="0"/>
    <n v="1"/>
    <n v="0"/>
    <n v="0"/>
    <n v="1"/>
    <n v="50"/>
    <n v="0"/>
    <n v="0"/>
    <s v="71709.PP00"/>
    <d v="2015-03-12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3"/>
  </r>
  <r>
    <x v="19"/>
    <s v="G2"/>
    <x v="49"/>
    <m/>
    <m/>
    <x v="48"/>
    <n v="10"/>
    <n v="0"/>
    <n v="0"/>
    <n v="10"/>
    <n v="1"/>
    <n v="0"/>
    <n v="1"/>
    <n v="0"/>
    <n v="0"/>
    <n v="0"/>
    <n v="0"/>
    <n v="0"/>
    <n v="0"/>
    <s v=""/>
    <s v="00.00.0000"/>
    <s v=""/>
    <n v="38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3"/>
  </r>
  <r>
    <x v="27"/>
    <s v="G2"/>
    <x v="50"/>
    <m/>
    <m/>
    <x v="49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"/>
    <s v="00.00.0000"/>
    <s v="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clients"/>
    <s v="2 - Commentaire(s) sans délai"/>
    <s v="0x - Purchasing"/>
    <s v="02"/>
    <n v="13"/>
  </r>
  <r>
    <x v="28"/>
    <s v="G4"/>
    <x v="51"/>
    <s v="BA"/>
    <m/>
    <x v="50"/>
    <n v="8"/>
    <n v="0"/>
    <n v="0"/>
    <n v="8"/>
    <n v="1"/>
    <n v="0"/>
    <n v="1"/>
    <n v="0"/>
    <n v="0"/>
    <n v="32"/>
    <n v="74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3"/>
  </r>
  <r>
    <x v="19"/>
    <s v="G2"/>
    <x v="52"/>
    <s v="AA"/>
    <m/>
    <x v="51"/>
    <n v="7"/>
    <n v="0"/>
    <n v="0"/>
    <n v="7"/>
    <n v="1"/>
    <n v="0"/>
    <n v="1"/>
    <n v="0"/>
    <n v="40"/>
    <n v="3"/>
    <n v="23"/>
    <n v="0"/>
    <n v="0"/>
    <s v=""/>
    <d v="2015-03-20T00:00:00"/>
    <s v="7420850506 (066) 100 pces in receiv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6"/>
    <n v="13"/>
  </r>
  <r>
    <x v="29"/>
    <s v="G0"/>
    <x v="53"/>
    <m/>
    <m/>
    <x v="52"/>
    <n v="7"/>
    <n v="0"/>
    <n v="0"/>
    <n v="7"/>
    <n v="1"/>
    <n v="0"/>
    <n v="1"/>
    <n v="0"/>
    <n v="0"/>
    <n v="0"/>
    <n v="1"/>
    <n v="1"/>
    <n v="0"/>
    <s v="71046.02"/>
    <d v="2015-04-17T00:00:00"/>
    <s v="ETA end of march"/>
    <n v="33"/>
    <s v="A déterminer"/>
    <d v="2014-06-03T00:00:00"/>
    <s v="J.LARRET R388277"/>
    <s v="Cas soldé - Attente livraison"/>
    <d v="2015-02-03T00:00:00"/>
    <s v="J.LARRET R388277"/>
    <s v="sous 2 semaine"/>
    <d v="2015-02-03T00:00:00"/>
    <s v="J.LARRET R388277"/>
    <s v="Haute (environ 3 mois)"/>
    <d v="2015-02-03T00:00:00"/>
    <s v="J.LARRET R388277"/>
    <s v="I#ve been told that we should get a part around Xmas but I don#t have the exact"/>
    <s v="partial q'ty expected within january escalation top priority meritor"/>
    <s v=""/>
    <s v=""/>
    <s v="CABS"/>
    <m/>
    <s v="o"/>
    <s v="Délai valable"/>
    <s v="Infos inutilisables"/>
    <s v="1 - Délai(s) valide(s)"/>
    <s v="undefine"/>
    <s v="undefine"/>
    <n v="13"/>
  </r>
  <r>
    <x v="30"/>
    <s v="G2"/>
    <x v="54"/>
    <m/>
    <m/>
    <x v="53"/>
    <n v="7"/>
    <n v="0"/>
    <n v="0"/>
    <n v="7"/>
    <n v="1"/>
    <n v="0"/>
    <n v="1"/>
    <n v="0"/>
    <n v="0"/>
    <n v="0"/>
    <n v="8"/>
    <n v="0"/>
    <n v="0"/>
    <s v="39459.PP00"/>
    <d v="2015-01-12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3"/>
  </r>
  <r>
    <x v="11"/>
    <s v="G4"/>
    <x v="55"/>
    <s v="BA"/>
    <m/>
    <x v="54"/>
    <n v="6"/>
    <n v="0"/>
    <n v="0"/>
    <n v="6"/>
    <n v="1"/>
    <n v="0"/>
    <n v="1"/>
    <n v="0"/>
    <n v="0"/>
    <n v="14"/>
    <n v="34"/>
    <n v="0"/>
    <n v="0"/>
    <s v="37701.15"/>
    <d v="2015-03-17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3"/>
  </r>
  <r>
    <x v="27"/>
    <s v="30"/>
    <x v="56"/>
    <m/>
    <m/>
    <x v="33"/>
    <n v="6"/>
    <n v="0"/>
    <n v="0"/>
    <n v="6"/>
    <n v="1"/>
    <n v="0"/>
    <n v="1"/>
    <n v="0"/>
    <n v="0"/>
    <n v="0"/>
    <n v="0"/>
    <n v="0"/>
    <n v="4"/>
    <s v="71417.PP00"/>
    <d v="2014-08-01T00:00:00"/>
    <s v="Voir pn 7421977909"/>
    <n v="90"/>
    <s v="A déterminer"/>
    <d v="2014-12-29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Infos inutilisables"/>
    <s v="3 - ZVPI(s) à mettre à jour"/>
    <s v="undefine"/>
    <s v="undefine"/>
    <n v="13"/>
  </r>
  <r>
    <x v="30"/>
    <s v="G2"/>
    <x v="57"/>
    <m/>
    <m/>
    <x v="55"/>
    <n v="5"/>
    <n v="0"/>
    <n v="0"/>
    <n v="5"/>
    <n v="1"/>
    <n v="0"/>
    <n v="1"/>
    <n v="0"/>
    <n v="0"/>
    <n v="1"/>
    <n v="10"/>
    <n v="0"/>
    <n v="0"/>
    <s v="04200.PP00"/>
    <d v="2015-03-27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3"/>
  </r>
  <r>
    <x v="31"/>
    <s v="G2"/>
    <x v="58"/>
    <m/>
    <m/>
    <x v="56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n v="13"/>
  </r>
  <r>
    <x v="1"/>
    <s v="G2"/>
    <x v="59"/>
    <m/>
    <m/>
    <x v="57"/>
    <n v="5"/>
    <n v="0"/>
    <n v="0"/>
    <n v="5"/>
    <n v="1"/>
    <n v="0"/>
    <n v="1"/>
    <n v="0"/>
    <n v="0"/>
    <n v="0"/>
    <n v="0"/>
    <n v="0"/>
    <n v="2"/>
    <s v="79802.02"/>
    <d v="2015-03-11T00:00: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3"/>
  </r>
  <r>
    <x v="5"/>
    <s v="G4"/>
    <x v="60"/>
    <s v="BA"/>
    <m/>
    <x v="58"/>
    <n v="22"/>
    <n v="0"/>
    <n v="0"/>
    <n v="5"/>
    <n v="4"/>
    <n v="0"/>
    <n v="1"/>
    <n v="0"/>
    <n v="0"/>
    <n v="17"/>
    <n v="9"/>
    <n v="0"/>
    <n v="0"/>
    <s v="79802.PP00"/>
    <s v="00.00.0000"/>
    <s v=""/>
    <n v="62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n"/>
    <s v="Pas de délai"/>
    <s v="Pas d'infos"/>
    <s v="4 - ZVPI(s) non traitée(s)"/>
    <s v="undefine"/>
    <s v="undefine"/>
    <n v="13"/>
  </r>
  <r>
    <x v="32"/>
    <s v="32"/>
    <x v="61"/>
    <s v="AA"/>
    <m/>
    <x v="59"/>
    <n v="8"/>
    <n v="0"/>
    <n v="0"/>
    <n v="4"/>
    <n v="2"/>
    <n v="0"/>
    <n v="1"/>
    <n v="0"/>
    <n v="80"/>
    <n v="6"/>
    <n v="0"/>
    <n v="0"/>
    <n v="0"/>
    <s v=""/>
    <d v="2015-03-18T00:00:00"/>
    <s v="40 kits in manufacturing"/>
    <n v="14"/>
    <s v="56 - Manque composant(s)"/>
    <d v="2015-03-09T00:00:00"/>
    <s v="C.GUIGUE R074602"/>
    <s v="Cas soldé - Attente livraison"/>
    <d v="2015-03-10T00:00:00"/>
    <s v="C.BRON R392388"/>
    <s v=""/>
    <s v="00.00.0000"/>
    <s v=""/>
    <s v=""/>
    <s v="00.00.0000"/>
    <s v=""/>
    <s v="CG on 09.03.2015"/>
    <s v=""/>
    <s v=""/>
    <s v=""/>
    <s v="DVL"/>
    <m/>
    <s v="o"/>
    <s v="Délai valable"/>
    <s v="Infos clients"/>
    <s v="1 - Délai(s) valide(s)"/>
    <s v="5x - Others"/>
    <s v="56"/>
    <n v="13"/>
  </r>
  <r>
    <x v="33"/>
    <s v="32"/>
    <x v="62"/>
    <m/>
    <m/>
    <x v="60"/>
    <n v="4"/>
    <n v="0"/>
    <n v="0"/>
    <n v="4"/>
    <n v="1"/>
    <n v="0"/>
    <n v="1"/>
    <n v="0"/>
    <n v="30"/>
    <n v="4"/>
    <n v="2"/>
    <n v="0"/>
    <n v="0"/>
    <s v=""/>
    <d v="2015-03-18T00:00:00"/>
    <s v="30 kits in manufacturing"/>
    <n v="14"/>
    <s v="52 - Consos imprévisibles"/>
    <d v="2015-03-10T00:00:00"/>
    <s v="C.GUIGUE R074602"/>
    <s v=""/>
    <s v="00.00.0000"/>
    <s v=""/>
    <s v=""/>
    <s v="00.00.0000"/>
    <s v=""/>
    <s v=""/>
    <s v="00.00.0000"/>
    <s v=""/>
    <s v="CG on 10.03.2015"/>
    <s v=""/>
    <s v=""/>
    <s v=""/>
    <s v="DVL"/>
    <m/>
    <s v="o"/>
    <s v="Délai valable"/>
    <s v="Infos clients"/>
    <s v="1 - Délai(s) valide(s)"/>
    <s v="5x - Others"/>
    <s v="52"/>
    <n v="13"/>
  </r>
  <r>
    <x v="12"/>
    <s v="G0"/>
    <x v="63"/>
    <m/>
    <m/>
    <x v="61"/>
    <n v="4"/>
    <n v="0"/>
    <n v="0"/>
    <n v="4"/>
    <n v="1"/>
    <n v="0"/>
    <n v="1"/>
    <n v="0"/>
    <n v="0"/>
    <n v="5"/>
    <n v="221"/>
    <n v="136"/>
    <n v="0"/>
    <s v="85319.PP00"/>
    <d v="2015-03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valable"/>
    <s v="Pas d'infos"/>
    <s v="1 - Délai(s) valide(s)"/>
    <s v="undefine"/>
    <s v="undefine"/>
    <n v="13"/>
  </r>
  <r>
    <x v="31"/>
    <s v="E3"/>
    <x v="64"/>
    <m/>
    <m/>
    <x v="62"/>
    <n v="3"/>
    <n v="0"/>
    <n v="0"/>
    <n v="3"/>
    <n v="1"/>
    <n v="0"/>
    <n v="1"/>
    <n v="0"/>
    <n v="0"/>
    <n v="0"/>
    <n v="2"/>
    <n v="0"/>
    <n v="0"/>
    <s v="04965.PP00"/>
    <s v="00.00.0000"/>
    <s v="2 pces en stock CD 08/07"/>
    <n v="15"/>
    <s v="13 - Arrêt définitif fourniture"/>
    <d v="2014-07-08T00:00:00"/>
    <s v="C.DERRIEN A146081"/>
    <s v="13 - Arrêt définitif fourniture"/>
    <d v="2015-03-0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n v="13"/>
  </r>
  <r>
    <x v="17"/>
    <s v="30"/>
    <x v="65"/>
    <m/>
    <m/>
    <x v="63"/>
    <n v="3"/>
    <n v="0"/>
    <n v="0"/>
    <n v="3"/>
    <n v="1"/>
    <n v="0"/>
    <n v="1"/>
    <n v="0"/>
    <n v="0"/>
    <n v="1"/>
    <n v="37"/>
    <n v="0"/>
    <n v="144"/>
    <s v="78668.01"/>
    <s v="00.00.0000"/>
    <s v="FB 06.03 : ATP 107 P"/>
    <n v="32"/>
    <s v="52 - Consos imprévisibles"/>
    <d v="2015-03-06T00:00:00"/>
    <s v="F.BURCICA R395634"/>
    <s v=""/>
    <s v="00.00.0000"/>
    <s v=""/>
    <s v=""/>
    <s v="00.00.0000"/>
    <s v=""/>
    <s v="Très faible (moins de 1 semaine)"/>
    <d v="2015-03-06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n v="13"/>
  </r>
  <r>
    <x v="34"/>
    <s v="G0"/>
    <x v="66"/>
    <m/>
    <m/>
    <x v="21"/>
    <n v="3"/>
    <n v="0"/>
    <n v="0"/>
    <n v="3"/>
    <n v="1"/>
    <n v="0"/>
    <n v="1"/>
    <n v="0"/>
    <n v="0"/>
    <n v="0"/>
    <n v="97"/>
    <n v="97"/>
    <n v="0"/>
    <s v="71417.PP00"/>
    <d v="2015-03-13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valable"/>
    <s v="Pas d'infos"/>
    <s v="1 - Délai(s) valide(s)"/>
    <s v="undefine"/>
    <s v="undefine"/>
    <n v="13"/>
  </r>
  <r>
    <x v="35"/>
    <s v="G2"/>
    <x v="67"/>
    <m/>
    <m/>
    <x v="64"/>
    <n v="3"/>
    <n v="0"/>
    <n v="0"/>
    <n v="3"/>
    <n v="1"/>
    <n v="0"/>
    <n v="1"/>
    <n v="0"/>
    <n v="0"/>
    <n v="1"/>
    <n v="2"/>
    <n v="0"/>
    <n v="30"/>
    <s v="70896.PP00"/>
    <d v="2015-02-18T00:00:00"/>
    <s v="MK 150227"/>
    <n v="43"/>
    <s v="52 - Consos imprévisibles"/>
    <d v="2015-02-12T00:00:00"/>
    <s v="M.CARLSSON E113392"/>
    <s v="Pas d'évolution de la situation"/>
    <d v="2015-03-06T00:00:00"/>
    <s v="M.CARLSSON E113392"/>
    <s v="unknown"/>
    <d v="2015-03-06T00:00:00"/>
    <s v="M.CARLSSON E113392"/>
    <s v="Majeure (aucune visibilité)"/>
    <d v="2015-03-06T00:00:00"/>
    <s v="M.CARLSSON E113392"/>
    <s v=""/>
    <s v=""/>
    <s v=""/>
    <s v=""/>
    <s v="ELSK"/>
    <m/>
    <s v="o"/>
    <s v="Délai dépassé"/>
    <s v="Infos clients"/>
    <s v="3 - ZVPI(s) à mettre à jour"/>
    <s v="5x - Others"/>
    <s v="52"/>
    <n v="13"/>
  </r>
  <r>
    <x v="36"/>
    <s v="G2"/>
    <x v="68"/>
    <m/>
    <m/>
    <x v="65"/>
    <n v="21"/>
    <n v="1"/>
    <n v="0"/>
    <n v="2"/>
    <n v="16"/>
    <n v="1"/>
    <n v="1"/>
    <n v="0"/>
    <n v="0"/>
    <n v="1"/>
    <n v="0"/>
    <n v="0"/>
    <n v="100"/>
    <s v="74844.PP00"/>
    <s v="00.00.0000"/>
    <s v="Price LITIGATION"/>
    <n v="14"/>
    <s v="11 - Retard sur Prog Appro"/>
    <d v="2015-02-24T00:00:00"/>
    <s v="C.BRON R392388"/>
    <s v="03 - Litige prix avec fr"/>
    <d v="2015-02-27T00:00:00"/>
    <s v="C.GUIGUE R074602"/>
    <s v=""/>
    <s v="00.00.0000"/>
    <s v=""/>
    <s v=""/>
    <s v="00.00.0000"/>
    <s v=""/>
    <s v="waiting for a new price proposal"/>
    <s v="CG on 27.02.2015"/>
    <s v=""/>
    <s v=""/>
    <s v="DVL"/>
    <m/>
    <s v="n"/>
    <s v="Pas de délai"/>
    <s v="Infos clients"/>
    <s v="2 - Commentaire(s) sans délai"/>
    <s v="1x - Supplier"/>
    <s v="11"/>
    <n v="13"/>
  </r>
  <r>
    <x v="37"/>
    <s v="98"/>
    <x v="69"/>
    <m/>
    <m/>
    <x v="20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n v="13"/>
  </r>
  <r>
    <x v="38"/>
    <s v="G0"/>
    <x v="70"/>
    <m/>
    <m/>
    <x v="66"/>
    <n v="2"/>
    <n v="0"/>
    <n v="0"/>
    <n v="2"/>
    <n v="1"/>
    <n v="0"/>
    <n v="1"/>
    <n v="0"/>
    <n v="0"/>
    <n v="0"/>
    <n v="0"/>
    <n v="0"/>
    <n v="0"/>
    <s v="71046.02"/>
    <d v="2015-08-06T00:00:00"/>
    <s v="DA faite le 15.01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n v="13"/>
  </r>
  <r>
    <x v="39"/>
    <s v="G2"/>
    <x v="71"/>
    <m/>
    <m/>
    <x v="67"/>
    <n v="2"/>
    <n v="0"/>
    <n v="0"/>
    <n v="2"/>
    <n v="1"/>
    <n v="0"/>
    <n v="1"/>
    <n v="0"/>
    <n v="0"/>
    <n v="1"/>
    <n v="2"/>
    <n v="0"/>
    <n v="0"/>
    <s v="56160.PP00"/>
    <s v="00.00.0000"/>
    <s v=""/>
    <n v="33"/>
    <s v="52 - Consos imprévisibles"/>
    <d v="2015-03-04T00:00:00"/>
    <s v="J.LARRET R388277"/>
    <s v=""/>
    <s v="00.00.0000"/>
    <s v="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n"/>
    <s v="Pas de délai"/>
    <s v="Infos clients"/>
    <s v="2 - Commentaire(s) sans délai"/>
    <s v="5x - Others"/>
    <s v="52"/>
    <n v="13"/>
  </r>
  <r>
    <x v="40"/>
    <s v="G2"/>
    <x v="72"/>
    <m/>
    <m/>
    <x v="68"/>
    <n v="2"/>
    <n v="0"/>
    <n v="0"/>
    <n v="2"/>
    <n v="1"/>
    <n v="0"/>
    <n v="1"/>
    <n v="0"/>
    <n v="0"/>
    <n v="1"/>
    <n v="0"/>
    <n v="0"/>
    <n v="0"/>
    <s v="56930.00"/>
    <d v="2015-03-16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n v="13"/>
  </r>
  <r>
    <x v="40"/>
    <s v="G4"/>
    <x v="73"/>
    <s v="AA"/>
    <m/>
    <x v="69"/>
    <n v="160"/>
    <n v="14"/>
    <n v="0"/>
    <n v="2"/>
    <n v="104"/>
    <n v="4"/>
    <n v="1"/>
    <n v="0"/>
    <n v="0"/>
    <n v="40"/>
    <n v="0"/>
    <n v="0"/>
    <n v="270"/>
    <s v="56930.00"/>
    <d v="2015-03-18T00:00:00"/>
    <s v="problem qualite chez frs"/>
    <n v="37"/>
    <s v="19 - Autres cas Fr"/>
    <d v="2015-03-05T00:00:00"/>
    <s v="J.MANNINA R069429"/>
    <s v="Cas soldé - Attente livraison"/>
    <d v="2015-03-09T00:00:00"/>
    <s v="J.MANNINA R069429"/>
    <s v=""/>
    <s v="00.00.0000"/>
    <s v=""/>
    <s v=""/>
    <s v="00.00.0000"/>
    <s v=""/>
    <s v="composant defectuex ( ressort ) jjm le 05/03/15"/>
    <s v=""/>
    <s v=""/>
    <s v=""/>
    <s v="CABS"/>
    <m/>
    <s v="o"/>
    <s v="Délai valable"/>
    <s v="Infos clients"/>
    <s v="1 - Délai(s) valide(s)"/>
    <s v="1x - Supplier"/>
    <s v="19"/>
    <n v="13"/>
  </r>
  <r>
    <x v="11"/>
    <s v="30"/>
    <x v="74"/>
    <m/>
    <m/>
    <x v="70"/>
    <n v="2"/>
    <n v="0"/>
    <n v="0"/>
    <n v="2"/>
    <n v="1"/>
    <n v="0"/>
    <n v="1"/>
    <n v="0"/>
    <n v="0"/>
    <n v="0"/>
    <n v="0"/>
    <n v="0"/>
    <n v="0"/>
    <s v="71849.PP00"/>
    <s v="00.00.0000"/>
    <s v=""/>
    <n v="40"/>
    <s v="52 - Consos imprévisibles"/>
    <d v="2015-03-11T00:00:00"/>
    <s v="S.DAFEROVIC A041719"/>
    <s v=""/>
    <s v="00.00.0000"/>
    <s v=""/>
    <s v=""/>
    <s v="00.00.0000"/>
    <s v=""/>
    <s v="Majeure (aucune visibilité)"/>
    <d v="2015-03-11T00:00:00"/>
    <s v="S.DAFEROVIC A041719"/>
    <s v=""/>
    <s v=""/>
    <s v=""/>
    <s v=""/>
    <s v="ELSK"/>
    <s v="New"/>
    <s v="n"/>
    <s v="Pas de délai"/>
    <s v="Infos clients"/>
    <s v="2 - Commentaire(s) sans délai"/>
    <s v="5x - Others"/>
    <s v="52"/>
    <n v="13"/>
  </r>
  <r>
    <x v="21"/>
    <s v="30"/>
    <x v="75"/>
    <m/>
    <m/>
    <x v="36"/>
    <n v="1"/>
    <n v="0"/>
    <n v="0"/>
    <n v="1"/>
    <n v="1"/>
    <n v="0"/>
    <n v="1"/>
    <n v="0"/>
    <n v="0"/>
    <n v="0"/>
    <n v="0"/>
    <n v="0"/>
    <n v="0"/>
    <s v=""/>
    <s v="00.00.0000"/>
    <s v="7421509881 (040) missing component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No ETA"/>
    <s v="CG on 10.03.2015"/>
    <s v=""/>
    <s v=""/>
    <s v="DVL"/>
    <m/>
    <s v="n"/>
    <s v="Pas de délai"/>
    <s v="Infos clients"/>
    <s v="2 - Commentaire(s) sans délai"/>
    <s v="5x - Others"/>
    <s v="56"/>
    <n v="13"/>
  </r>
  <r>
    <x v="28"/>
    <s v="30"/>
    <x v="76"/>
    <m/>
    <m/>
    <x v="71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"/>
    <s v="00.00.0000"/>
    <s v="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2"/>
    <n v="13"/>
  </r>
  <r>
    <x v="22"/>
    <s v="30"/>
    <x v="77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"/>
    <s v="00.00.0000"/>
    <s v=""/>
    <s v=""/>
    <s v="00.00.0000"/>
    <s v=""/>
    <s v=""/>
    <s v="00.00.0000"/>
    <s v=""/>
    <s v="MD 11/03 : pas d'évolution"/>
    <s v=""/>
    <s v=""/>
    <s v=""/>
    <s v="TSC"/>
    <m/>
    <s v="n"/>
    <s v="Pas de délai"/>
    <s v="Infos inutilisables"/>
    <s v="3 - ZVPI(s) à mettre à jour"/>
    <s v="3x - VPL"/>
    <s v="36"/>
    <n v="13"/>
  </r>
  <r>
    <x v="40"/>
    <s v="30"/>
    <x v="78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4-09-29T00:00:00"/>
    <s v="L.JANET A079240"/>
    <s v="aucune visibilité"/>
    <d v="2014-09-29T00:00:00"/>
    <s v="L.JANET A079240"/>
    <s v=""/>
    <d v="2014-09-12T00:00:00"/>
    <s v="L.JANET A079240"/>
    <s v=""/>
    <s v=""/>
    <s v=""/>
    <s v=""/>
    <s v="TSC"/>
    <m/>
    <s v="n"/>
    <s v="Pas de délai"/>
    <s v="Infos inutilisables"/>
    <s v="3 - ZVPI(s) à mettre à jour"/>
    <s v="0x - Purchasing"/>
    <s v="01"/>
    <n v="13"/>
  </r>
  <r>
    <x v="41"/>
    <s v="G0"/>
    <x v="79"/>
    <s v="CA"/>
    <m/>
    <x v="73"/>
    <n v="3294"/>
    <n v="0"/>
    <n v="0"/>
    <n v="3294"/>
    <n v="1"/>
    <n v="0"/>
    <n v="1"/>
    <n v="0"/>
    <n v="0"/>
    <n v="80"/>
    <n v="766"/>
    <n v="166"/>
    <n v="400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n v="14"/>
  </r>
  <r>
    <x v="11"/>
    <s v="G8"/>
    <x v="80"/>
    <s v="AA"/>
    <s v="X"/>
    <x v="74"/>
    <n v="1056"/>
    <n v="0"/>
    <n v="0"/>
    <n v="1056"/>
    <n v="1"/>
    <n v="0"/>
    <n v="1"/>
    <n v="4680"/>
    <n v="0"/>
    <n v="276"/>
    <n v="864"/>
    <n v="0"/>
    <n v="0"/>
    <s v="76208.PP00"/>
    <d v="2015-03-25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s v="New"/>
    <s v="o"/>
    <s v="Délai dépassé"/>
    <s v="Pas d'infos"/>
    <s v="1 - Délai(s) valide(s)"/>
    <s v="undefine"/>
    <s v="undefine"/>
    <n v="14"/>
  </r>
  <r>
    <x v="26"/>
    <s v="G0"/>
    <x v="4"/>
    <m/>
    <m/>
    <x v="4"/>
    <n v="646"/>
    <n v="24"/>
    <n v="0"/>
    <n v="580"/>
    <n v="4"/>
    <n v="1"/>
    <n v="1"/>
    <n v="0"/>
    <n v="0"/>
    <n v="2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n v="14"/>
  </r>
  <r>
    <x v="42"/>
    <s v="G4"/>
    <x v="81"/>
    <s v="AA"/>
    <m/>
    <x v="75"/>
    <n v="587"/>
    <n v="0"/>
    <n v="0"/>
    <n v="562"/>
    <n v="8"/>
    <n v="0"/>
    <n v="1"/>
    <n v="2"/>
    <n v="0"/>
    <n v="236"/>
    <n v="158"/>
    <n v="0"/>
    <n v="0"/>
    <s v="73021.PP00"/>
    <d v="2015-03-30T00:00:00"/>
    <s v="ASN 1440 pcs wk13/ 150325 TT"/>
    <n v="44"/>
    <s v="39 - Autres causes &quot;Gestion&quot;"/>
    <d v="2015-03-25T00:00:00"/>
    <s v="T.TIKANOJA E123665"/>
    <s v="Cas soldé - Attente livraison"/>
    <d v="2015-03-3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dépassé"/>
    <s v="Infos clients"/>
    <s v="3 - ZVPI(s) à mettre à jour"/>
    <s v="3x - VPL"/>
    <s v="39"/>
    <n v="14"/>
  </r>
  <r>
    <x v="42"/>
    <s v="G8"/>
    <x v="5"/>
    <s v="AA"/>
    <s v="X"/>
    <x v="5"/>
    <n v="465"/>
    <n v="0"/>
    <n v="0"/>
    <n v="425"/>
    <n v="12"/>
    <n v="0"/>
    <n v="1"/>
    <n v="31"/>
    <n v="0"/>
    <n v="372"/>
    <n v="295"/>
    <n v="0"/>
    <n v="0"/>
    <s v="04457.00"/>
    <d v="2015-04-01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43"/>
    <s v="G4"/>
    <x v="1"/>
    <m/>
    <m/>
    <x v="1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n v="14"/>
  </r>
  <r>
    <x v="42"/>
    <s v="G8"/>
    <x v="2"/>
    <s v="AA"/>
    <s v="X"/>
    <x v="2"/>
    <n v="300"/>
    <n v="0"/>
    <n v="0"/>
    <n v="300"/>
    <n v="1"/>
    <n v="0"/>
    <n v="1"/>
    <n v="0"/>
    <n v="0"/>
    <n v="100"/>
    <n v="420"/>
    <n v="0"/>
    <n v="0"/>
    <s v="76208.PP00"/>
    <d v="2015-03-26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3 - ZVPI(s) à mettre à jour"/>
    <s v="undefine"/>
    <s v="undefine"/>
    <n v="14"/>
  </r>
  <r>
    <x v="38"/>
    <s v="G0"/>
    <x v="82"/>
    <m/>
    <m/>
    <x v="76"/>
    <n v="180"/>
    <n v="0"/>
    <n v="0"/>
    <n v="180"/>
    <n v="1"/>
    <n v="0"/>
    <n v="1"/>
    <n v="0"/>
    <n v="0"/>
    <n v="4"/>
    <n v="206"/>
    <n v="54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16"/>
    <s v="30"/>
    <x v="9"/>
    <m/>
    <m/>
    <x v="9"/>
    <n v="120"/>
    <n v="0"/>
    <n v="0"/>
    <n v="120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n v="14"/>
  </r>
  <r>
    <x v="35"/>
    <s v="E3"/>
    <x v="8"/>
    <s v="AA"/>
    <m/>
    <x v="8"/>
    <n v="110"/>
    <n v="0"/>
    <n v="0"/>
    <n v="105"/>
    <n v="3"/>
    <n v="0"/>
    <n v="1"/>
    <n v="262"/>
    <n v="0"/>
    <n v="20"/>
    <n v="15"/>
    <n v="0"/>
    <n v="0"/>
    <s v="71626.01"/>
    <d v="2015-02-23T00:00:00"/>
    <s v=""/>
    <n v="66"/>
    <s v="11 - Retard sur Prog Appro"/>
    <d v="2015-01-22T00:00:00"/>
    <s v="B.Lahotian RP44853"/>
    <s v="52 - Consos imprévisibles"/>
    <d v="2015-03-19T00:00:00"/>
    <s v="B.Lahotian RP44853"/>
    <s v=""/>
    <s v="00.00.0000"/>
    <s v=""/>
    <s v="Faible (environ 2 semaines)"/>
    <d v="2015-03-19T00:00:00"/>
    <s v="B.Lahotian RP44853"/>
    <s v=""/>
    <s v=""/>
    <s v=""/>
    <s v=""/>
    <s v="GOTH"/>
    <m/>
    <s v="o"/>
    <s v="Délai dépassé"/>
    <s v="Infos clients"/>
    <s v="1 - Délai(s) valide(s)"/>
    <s v="1x - Supplier"/>
    <s v="11"/>
    <n v="14"/>
  </r>
  <r>
    <x v="44"/>
    <s v="G2"/>
    <x v="83"/>
    <s v="BA"/>
    <m/>
    <x v="77"/>
    <n v="158"/>
    <n v="0"/>
    <n v="0"/>
    <n v="100"/>
    <n v="14"/>
    <n v="0"/>
    <n v="1"/>
    <n v="0"/>
    <n v="0"/>
    <n v="0"/>
    <n v="0"/>
    <n v="0"/>
    <n v="0"/>
    <s v="65101.PP02"/>
    <s v="00.00.0000"/>
    <s v="to be checked with supplier/project lead"/>
    <n v="30"/>
    <s v="13 - Arrêt définitif fourniture"/>
    <d v="2015-03-13T00:00:00"/>
    <s v="C.CONAND R388320"/>
    <s v=""/>
    <s v="00.00.0000"/>
    <s v=""/>
    <s v=""/>
    <s v="00.00.0000"/>
    <s v=""/>
    <s v=""/>
    <s v="00.00.0000"/>
    <s v=""/>
    <s v="part in P1S"/>
    <s v=""/>
    <s v=""/>
    <s v=""/>
    <s v="CABS"/>
    <m/>
    <s v="n"/>
    <s v="Pas de délai"/>
    <s v="Infos inutilisables"/>
    <s v="3 - ZVPI(s) à mettre à jour"/>
    <s v="1x - Supplier"/>
    <s v="13"/>
    <n v="14"/>
  </r>
  <r>
    <x v="45"/>
    <s v="G4"/>
    <x v="51"/>
    <s v="BA"/>
    <m/>
    <x v="50"/>
    <n v="120"/>
    <n v="0"/>
    <n v="0"/>
    <n v="100"/>
    <n v="8"/>
    <n v="0"/>
    <n v="1"/>
    <n v="0"/>
    <n v="0"/>
    <n v="32"/>
    <n v="24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inutilisables"/>
    <s v="1 - Délai(s) valide(s)"/>
    <s v="2x - Technical"/>
    <s v="21"/>
    <n v="14"/>
  </r>
  <r>
    <x v="2"/>
    <s v="G0"/>
    <x v="84"/>
    <m/>
    <m/>
    <x v="9"/>
    <n v="100"/>
    <n v="0"/>
    <n v="0"/>
    <n v="100"/>
    <n v="1"/>
    <n v="0"/>
    <n v="1"/>
    <n v="0"/>
    <n v="0"/>
    <n v="0"/>
    <n v="0"/>
    <n v="0"/>
    <n v="200"/>
    <s v="71849.PP00"/>
    <d v="2015-03-27T00:00:00"/>
    <s v=""/>
    <n v="40"/>
    <s v="52 - Consos imprévisibles"/>
    <d v="2015-03-19T00:00:00"/>
    <s v="S.DAFEROVIC A041719"/>
    <s v="Cas soldé - Attente livraison"/>
    <d v="2015-03-26T00:00:00"/>
    <s v="M.JANSSON E123466"/>
    <s v="sous 1 semaine"/>
    <d v="2015-03-26T00:00:00"/>
    <s v="M.JANSSON E123466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n v="14"/>
  </r>
  <r>
    <x v="46"/>
    <s v="G0"/>
    <x v="10"/>
    <m/>
    <m/>
    <x v="10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n v="14"/>
  </r>
  <r>
    <x v="47"/>
    <s v="G0"/>
    <x v="66"/>
    <m/>
    <m/>
    <x v="21"/>
    <n v="80"/>
    <n v="0"/>
    <n v="0"/>
    <n v="80"/>
    <n v="1"/>
    <n v="0"/>
    <n v="1"/>
    <n v="0"/>
    <n v="0"/>
    <n v="24"/>
    <n v="0"/>
    <n v="0"/>
    <n v="75"/>
    <s v="71417.PP00"/>
    <d v="2015-04-07T00:00:00"/>
    <s v=""/>
    <n v="41"/>
    <s v="A déterminer"/>
    <d v="2015-03-19T00:00:00"/>
    <s v="C.GUIGUE R074602"/>
    <s v="11 - Retard sur Prog Appro"/>
    <d v="2015-03-31T00:00:00"/>
    <s v="S.Bärgård E123011"/>
    <s v="sous 72h"/>
    <d v="2015-03-31T00:00:00"/>
    <s v="S.Bärgård E123011"/>
    <s v="Faible (environ 2 semaines)"/>
    <d v="2015-03-31T00:00:00"/>
    <s v="S.Bärgård E123011"/>
    <s v=""/>
    <s v=""/>
    <s v=""/>
    <s v=""/>
    <s v="ELSK"/>
    <m/>
    <s v="o"/>
    <s v="Délai valable"/>
    <s v="Infos clients"/>
    <s v="1 - Délai(s) valide(s)"/>
    <s v="1x - Supplier"/>
    <s v="11"/>
    <n v="14"/>
  </r>
  <r>
    <x v="48"/>
    <s v="G0"/>
    <x v="85"/>
    <m/>
    <m/>
    <x v="78"/>
    <n v="80"/>
    <n v="0"/>
    <n v="0"/>
    <n v="80"/>
    <n v="1"/>
    <n v="0"/>
    <n v="1"/>
    <n v="55"/>
    <n v="0"/>
    <n v="10"/>
    <n v="21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4"/>
  </r>
  <r>
    <x v="49"/>
    <s v="30"/>
    <x v="65"/>
    <m/>
    <m/>
    <x v="63"/>
    <n v="73"/>
    <n v="0"/>
    <n v="0"/>
    <n v="7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3-25T00:00:00"/>
    <s v="F.BURCICA R395634"/>
    <s v=""/>
    <d v="2015-03-19T00:00:00"/>
    <s v="F.BURCICA R395634"/>
    <s v="Moyenne (environ 1 mois)"/>
    <d v="2015-03-25T00:00:00"/>
    <s v="F.BURCICA R395634"/>
    <s v="pn fot kit"/>
    <s v="FB 20.03 - dispo le 03.04.2015"/>
    <s v=""/>
    <s v=""/>
    <s v="CABS"/>
    <m/>
    <s v="n"/>
    <s v="Pas de délai"/>
    <s v="Infos clients"/>
    <s v="2 - Commentaire(s) sans délai"/>
    <s v="5x - Others"/>
    <s v="52"/>
    <n v="14"/>
  </r>
  <r>
    <x v="50"/>
    <s v="G0"/>
    <x v="22"/>
    <m/>
    <m/>
    <x v="21"/>
    <n v="66"/>
    <n v="0"/>
    <n v="0"/>
    <n v="66"/>
    <n v="1"/>
    <n v="0"/>
    <n v="1"/>
    <n v="0"/>
    <n v="0"/>
    <n v="0"/>
    <n v="14"/>
    <n v="14"/>
    <n v="72"/>
    <s v="71417.PP00"/>
    <s v="00.00.0000"/>
    <s v=""/>
    <n v="41"/>
    <s v="52 - Consos imprévisibles"/>
    <d v="2015-03-11T00:00:00"/>
    <s v="S.Bärgård E123011"/>
    <s v="11 - Retard sur Prog Appro"/>
    <d v="2015-03-26T00:00:00"/>
    <s v="S.Bärgård E123011"/>
    <s v="sous 72h"/>
    <d v="2015-03-26T00:00:00"/>
    <s v="S.Bärgård E123011"/>
    <s v="Moyenne (environ 1 mois)"/>
    <d v="2015-03-26T00:00:00"/>
    <s v="S.Bärgård E123011"/>
    <s v=""/>
    <s v=""/>
    <s v=""/>
    <s v=""/>
    <s v="ELSK"/>
    <m/>
    <s v="n"/>
    <s v="Pas de délai"/>
    <s v="Infos clients"/>
    <s v="2 - Commentaire(s) sans délai"/>
    <s v="5x - Others"/>
    <s v="52"/>
    <n v="14"/>
  </r>
  <r>
    <x v="45"/>
    <s v="G4"/>
    <x v="86"/>
    <s v="BA"/>
    <m/>
    <x v="50"/>
    <n v="87"/>
    <n v="0"/>
    <n v="0"/>
    <n v="63"/>
    <n v="3"/>
    <n v="0"/>
    <n v="1"/>
    <n v="0"/>
    <n v="0"/>
    <n v="0"/>
    <n v="0"/>
    <n v="0"/>
    <n v="0"/>
    <s v="31268.PP00"/>
    <s v="00.00.00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n"/>
    <s v="Pas de délai"/>
    <s v="Pas d'infos"/>
    <s v="4 - ZVPI(s) non traitée(s)"/>
    <s v="undefine"/>
    <s v="undefine"/>
    <n v="14"/>
  </r>
  <r>
    <x v="26"/>
    <s v="G0"/>
    <x v="87"/>
    <s v="BA"/>
    <m/>
    <x v="79"/>
    <n v="60"/>
    <n v="0"/>
    <n v="0"/>
    <n v="60"/>
    <n v="1"/>
    <n v="0"/>
    <n v="1"/>
    <n v="0"/>
    <n v="0"/>
    <n v="19"/>
    <n v="275"/>
    <n v="8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n v="14"/>
  </r>
  <r>
    <x v="16"/>
    <s v="G0"/>
    <x v="88"/>
    <m/>
    <m/>
    <x v="80"/>
    <n v="60"/>
    <n v="0"/>
    <n v="0"/>
    <n v="60"/>
    <n v="1"/>
    <n v="0"/>
    <n v="1"/>
    <n v="96"/>
    <n v="0"/>
    <n v="0"/>
    <n v="260"/>
    <n v="260"/>
    <n v="0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39"/>
    <s v="G2"/>
    <x v="12"/>
    <s v="AA"/>
    <m/>
    <x v="12"/>
    <n v="60"/>
    <n v="0"/>
    <n v="0"/>
    <n v="60"/>
    <n v="1"/>
    <n v="0"/>
    <n v="1"/>
    <n v="0"/>
    <n v="0"/>
    <n v="0"/>
    <n v="0"/>
    <n v="0"/>
    <n v="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n v="14"/>
  </r>
  <r>
    <x v="16"/>
    <s v="G2"/>
    <x v="15"/>
    <s v="AA"/>
    <m/>
    <x v="12"/>
    <n v="55"/>
    <n v="0"/>
    <n v="0"/>
    <n v="55"/>
    <n v="1"/>
    <n v="0"/>
    <n v="1"/>
    <n v="0"/>
    <n v="0"/>
    <n v="0"/>
    <n v="5"/>
    <n v="0"/>
    <n v="96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clients"/>
    <s v="2 - Commentaire(s) sans délai"/>
    <s v="5x - Others"/>
    <s v="52"/>
    <n v="14"/>
  </r>
  <r>
    <x v="51"/>
    <s v="G2"/>
    <x v="7"/>
    <s v="AA"/>
    <m/>
    <x v="7"/>
    <n v="102"/>
    <n v="49"/>
    <n v="0"/>
    <n v="53"/>
    <n v="15"/>
    <n v="14"/>
    <n v="1"/>
    <n v="100"/>
    <n v="0"/>
    <n v="20"/>
    <n v="141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4"/>
  </r>
  <r>
    <x v="38"/>
    <s v="98"/>
    <x v="21"/>
    <m/>
    <m/>
    <x v="20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n v="14"/>
  </r>
  <r>
    <x v="39"/>
    <s v="G0"/>
    <x v="23"/>
    <m/>
    <m/>
    <x v="22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n v="14"/>
  </r>
  <r>
    <x v="22"/>
    <s v="G2"/>
    <x v="89"/>
    <m/>
    <m/>
    <x v="81"/>
    <n v="38"/>
    <n v="0"/>
    <n v="0"/>
    <n v="38"/>
    <n v="1"/>
    <n v="0"/>
    <n v="1"/>
    <n v="0"/>
    <n v="0"/>
    <n v="0"/>
    <n v="2"/>
    <n v="0"/>
    <n v="48"/>
    <s v="53609.01"/>
    <d v="2015-04-01T00:00:00"/>
    <s v="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1x - Supplier"/>
    <s v="11"/>
    <n v="14"/>
  </r>
  <r>
    <x v="51"/>
    <s v="G2"/>
    <x v="90"/>
    <s v="BA"/>
    <m/>
    <x v="82"/>
    <n v="35"/>
    <n v="0"/>
    <n v="0"/>
    <n v="35"/>
    <n v="1"/>
    <n v="0"/>
    <n v="1"/>
    <n v="0"/>
    <n v="0"/>
    <n v="3"/>
    <n v="159"/>
    <n v="0"/>
    <n v="0"/>
    <s v="78525.PP02"/>
    <d v="2015-04-04T00:00:00"/>
    <s v="27/03 Demande Gent, ok"/>
    <n v="91"/>
    <s v="02 - DA pour MEP contrat HA"/>
    <d v="2015-03-27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Infos clients"/>
    <s v="1 - Délai(s) valide(s)"/>
    <s v="0x - Purchasing"/>
    <s v="02"/>
    <n v="14"/>
  </r>
  <r>
    <x v="52"/>
    <s v="30"/>
    <x v="44"/>
    <s v="AA"/>
    <m/>
    <x v="43"/>
    <n v="74"/>
    <n v="0"/>
    <n v="0"/>
    <n v="34"/>
    <n v="21"/>
    <n v="0"/>
    <n v="1"/>
    <n v="0"/>
    <n v="100"/>
    <n v="19"/>
    <n v="8"/>
    <n v="0"/>
    <n v="0"/>
    <s v=""/>
    <d v="2015-04-17T00:00:00"/>
    <s v="10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n v="14"/>
  </r>
  <r>
    <x v="10"/>
    <s v="G0"/>
    <x v="0"/>
    <s v="CA"/>
    <m/>
    <x v="0"/>
    <n v="374"/>
    <n v="80"/>
    <n v="0"/>
    <n v="34"/>
    <n v="14"/>
    <n v="1"/>
    <n v="1"/>
    <n v="0"/>
    <n v="0"/>
    <n v="28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3-25T00:00:00"/>
    <s v="F.BURCICA R395634"/>
    <s v=""/>
    <s v="00.00.0000"/>
    <s v=""/>
    <s v="Très faible (moins de 1 semaine)"/>
    <d v="2015-03-25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n v="14"/>
  </r>
  <r>
    <x v="53"/>
    <s v="G2"/>
    <x v="29"/>
    <s v="AA"/>
    <m/>
    <x v="28"/>
    <n v="55"/>
    <n v="25"/>
    <n v="0"/>
    <n v="30"/>
    <n v="21"/>
    <n v="20"/>
    <n v="1"/>
    <n v="0"/>
    <n v="0"/>
    <n v="5"/>
    <n v="0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valable"/>
    <s v="Infos clients"/>
    <s v="1 - Délai(s) valide(s)"/>
    <s v="5x - Others"/>
    <s v="52"/>
    <n v="14"/>
  </r>
  <r>
    <x v="54"/>
    <s v="98"/>
    <x v="25"/>
    <m/>
    <m/>
    <x v="24"/>
    <n v="28"/>
    <n v="0"/>
    <n v="0"/>
    <n v="28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n v="14"/>
  </r>
  <r>
    <x v="53"/>
    <s v="G2"/>
    <x v="39"/>
    <s v="AA"/>
    <m/>
    <x v="38"/>
    <n v="27"/>
    <n v="0"/>
    <n v="0"/>
    <n v="27"/>
    <n v="1"/>
    <n v="0"/>
    <n v="1"/>
    <n v="0"/>
    <n v="0"/>
    <n v="7"/>
    <n v="3"/>
    <n v="0"/>
    <n v="24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clients"/>
    <s v="3 - ZVPI(s) à mettre à jour"/>
    <s v="5x - Others"/>
    <s v="52"/>
    <n v="14"/>
  </r>
  <r>
    <x v="55"/>
    <s v="G2"/>
    <x v="32"/>
    <m/>
    <m/>
    <x v="31"/>
    <n v="24"/>
    <n v="0"/>
    <n v="0"/>
    <n v="24"/>
    <n v="1"/>
    <n v="0"/>
    <n v="1"/>
    <n v="0"/>
    <n v="0"/>
    <n v="0"/>
    <n v="0"/>
    <n v="0"/>
    <n v="0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2 semaine"/>
    <d v="2015-03-20T00:00:00"/>
    <s v="S.DAFEROVIC A041719"/>
    <s v="Faible (environ 2 semaines)"/>
    <d v="2015-03-20T00:00:00"/>
    <s v="S.DAFEROVIC A041719"/>
    <s v=""/>
    <s v=""/>
    <s v=""/>
    <s v=""/>
    <s v="ELSK"/>
    <m/>
    <s v="o"/>
    <s v="Délai valable"/>
    <s v="Infos clients"/>
    <s v="1 - Délai(s) valide(s)"/>
    <s v="5x - Others"/>
    <s v="52"/>
    <n v="14"/>
  </r>
  <r>
    <x v="55"/>
    <s v="G2"/>
    <x v="37"/>
    <m/>
    <m/>
    <x v="36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4"/>
  </r>
  <r>
    <x v="56"/>
    <s v="G2"/>
    <x v="49"/>
    <m/>
    <m/>
    <x v="48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n v="14"/>
  </r>
  <r>
    <x v="51"/>
    <s v="G2"/>
    <x v="34"/>
    <m/>
    <m/>
    <x v="33"/>
    <n v="19"/>
    <n v="0"/>
    <n v="0"/>
    <n v="19"/>
    <n v="1"/>
    <n v="0"/>
    <n v="1"/>
    <n v="0"/>
    <n v="0"/>
    <n v="0"/>
    <n v="4"/>
    <n v="0"/>
    <n v="27"/>
    <s v="71417.PP00"/>
    <d v="2015-04-02T00:00:00"/>
    <s v="EP 09/12 Demande anticipation au Fr"/>
    <n v="90"/>
    <s v="36 - 1ère demande client"/>
    <d v="2014-12-09T00:00:00"/>
    <s v="E.PERRET A167966"/>
    <s v="Cas soldé - Attente livraison"/>
    <d v="2015-03-30T00:00:00"/>
    <s v="M.DOLINSKI A168750"/>
    <s v=""/>
    <s v="00.00.0000"/>
    <s v=""/>
    <s v=""/>
    <s v="00.00.0000"/>
    <s v=""/>
    <s v="MD 14/01 rajout de pces pr solder les BO + rel frs pr confirmer délais"/>
    <s v="MD 02/02 délai confirmé par frs"/>
    <s v="MD 17/03 frs relancé pr statut - MD 23/03 pb de visibilité commande frs -Attente"/>
    <s v="retour frs pour ETA sur le solde des pièces (27)"/>
    <s v="TSC"/>
    <m/>
    <s v="o"/>
    <s v="Délai valable"/>
    <s v="Infos clients"/>
    <s v="1 - Délai(s) valide(s)"/>
    <s v="3x - VPL"/>
    <s v="36"/>
    <n v="14"/>
  </r>
  <r>
    <x v="39"/>
    <s v="G2"/>
    <x v="38"/>
    <m/>
    <m/>
    <x v="37"/>
    <n v="18"/>
    <n v="0"/>
    <n v="0"/>
    <n v="18"/>
    <n v="1"/>
    <n v="0"/>
    <n v="1"/>
    <n v="30"/>
    <n v="0"/>
    <n v="3"/>
    <n v="22"/>
    <n v="0"/>
    <n v="0"/>
    <s v="37701.15"/>
    <d v="2015-03-31T00:00:00"/>
    <s v="mb 12/03 - 30 pcs dep le 30/03"/>
    <n v="35"/>
    <s v="52 - Consos imprévisibles"/>
    <d v="2015-03-12T00:00:00"/>
    <s v="M.BLANC R395365"/>
    <s v="52 - Consos imprévisibles"/>
    <d v="2015-03-25T00:00:00"/>
    <s v="M.BLANC R395365"/>
    <s v=""/>
    <s v="00.00.0000"/>
    <s v=""/>
    <s v="Faible (environ 2 semaines)"/>
    <d v="2015-03-12T00:00:00"/>
    <s v="M.BLANC R395365"/>
    <s v=""/>
    <s v=""/>
    <s v=""/>
    <s v=""/>
    <s v="CABS"/>
    <m/>
    <s v="o"/>
    <s v="Délai dépassé"/>
    <s v="Infos clients"/>
    <s v="1 - Délai(s) valide(s)"/>
    <s v="5x - Others"/>
    <s v="52"/>
    <n v="14"/>
  </r>
  <r>
    <x v="2"/>
    <s v="G4"/>
    <x v="91"/>
    <s v="AA"/>
    <m/>
    <x v="83"/>
    <n v="76"/>
    <n v="0"/>
    <n v="0"/>
    <n v="17"/>
    <n v="13"/>
    <n v="0"/>
    <n v="1"/>
    <n v="0"/>
    <n v="0"/>
    <n v="25"/>
    <n v="3"/>
    <n v="0"/>
    <n v="294"/>
    <s v="53357.11"/>
    <d v="2015-03-31T00:00:00"/>
    <s v="FB23.03 - 294 p expé le 26/03"/>
    <n v="32"/>
    <s v="52 - Consos imprévisibles"/>
    <d v="2015-03-23T00:00:00"/>
    <s v="F.BURCICA R395634"/>
    <s v="Cas soldé - Attente livraison"/>
    <d v="2015-03-30T00:00:00"/>
    <s v="F.BURCICA R395634"/>
    <s v=""/>
    <s v="00.00.0000"/>
    <s v=""/>
    <s v="Très faible (moins de 1 semaine)"/>
    <d v="2015-03-30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n v="14"/>
  </r>
  <r>
    <x v="57"/>
    <s v="98"/>
    <x v="92"/>
    <m/>
    <m/>
    <x v="23"/>
    <n v="15"/>
    <n v="0"/>
    <n v="0"/>
    <n v="1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58"/>
    <s v="G2"/>
    <x v="93"/>
    <s v="BA"/>
    <m/>
    <x v="84"/>
    <n v="48"/>
    <n v="0"/>
    <n v="0"/>
    <n v="12"/>
    <n v="9"/>
    <n v="0"/>
    <n v="1"/>
    <n v="378"/>
    <n v="0"/>
    <n v="26"/>
    <n v="0"/>
    <n v="0"/>
    <n v="0"/>
    <s v="72134.PP00"/>
    <d v="2015-04-03T00:00:00"/>
    <s v="378 pces will be shipped on 19.03.2015"/>
    <n v="14"/>
    <s v="52 - Consos imprévisibles"/>
    <d v="2015-03-23T00:00:00"/>
    <s v="M.MAJERI A042874"/>
    <s v="Cas soldé - Attente livraison"/>
    <d v="2015-03-31T00:00:00"/>
    <s v="M.MAJERI A042874"/>
    <s v=""/>
    <s v="00.00.0000"/>
    <s v=""/>
    <s v=""/>
    <s v="00.00.0000"/>
    <s v=""/>
    <s v="MXM on 23.03.2015"/>
    <s v=""/>
    <s v=""/>
    <s v=""/>
    <s v="DVL"/>
    <m/>
    <s v="o"/>
    <s v="Délai valable"/>
    <s v="Infos clients"/>
    <s v="1 - Délai(s) valide(s)"/>
    <s v="5x - Others"/>
    <s v="52"/>
    <n v="14"/>
  </r>
  <r>
    <x v="11"/>
    <s v="E3"/>
    <x v="94"/>
    <s v="BA"/>
    <m/>
    <x v="85"/>
    <n v="11"/>
    <n v="0"/>
    <n v="0"/>
    <n v="11"/>
    <n v="1"/>
    <n v="0"/>
    <n v="1"/>
    <n v="99"/>
    <n v="0"/>
    <n v="9"/>
    <n v="9"/>
    <n v="0"/>
    <n v="0"/>
    <s v="75094.00"/>
    <d v="2015-03-27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1 - Délai(s) valide(s)"/>
    <s v="undefine"/>
    <s v="undefine"/>
    <n v="14"/>
  </r>
  <r>
    <x v="44"/>
    <s v="G0"/>
    <x v="95"/>
    <m/>
    <m/>
    <x v="86"/>
    <n v="11"/>
    <n v="0"/>
    <n v="0"/>
    <n v="11"/>
    <n v="1"/>
    <n v="0"/>
    <n v="1"/>
    <n v="0"/>
    <n v="0"/>
    <n v="0"/>
    <n v="187"/>
    <n v="181"/>
    <n v="0"/>
    <s v="85319.PP00"/>
    <d v="2015-05-1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59"/>
    <s v="32"/>
    <x v="45"/>
    <m/>
    <m/>
    <x v="44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n v="14"/>
  </r>
  <r>
    <x v="60"/>
    <s v="G2"/>
    <x v="47"/>
    <m/>
    <m/>
    <x v="46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n v="14"/>
  </r>
  <r>
    <x v="41"/>
    <s v="G2"/>
    <x v="96"/>
    <s v="CA"/>
    <m/>
    <x v="87"/>
    <n v="10"/>
    <n v="0"/>
    <n v="0"/>
    <n v="10"/>
    <n v="1"/>
    <n v="0"/>
    <n v="1"/>
    <n v="0"/>
    <n v="0"/>
    <n v="30"/>
    <n v="70"/>
    <n v="0"/>
    <n v="0"/>
    <s v="70729.PP00"/>
    <d v="2015-05-18T00:00:00"/>
    <s v="70 pieces on stock / 150331 / NE"/>
    <n v="64"/>
    <s v="35 - Stockage"/>
    <d v="2015-03-31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Infos clients"/>
    <s v="1 - Délai(s) valide(s)"/>
    <s v="3x - VPL"/>
    <s v="35"/>
    <n v="14"/>
  </r>
  <r>
    <x v="49"/>
    <s v="G0"/>
    <x v="28"/>
    <m/>
    <m/>
    <x v="27"/>
    <n v="9"/>
    <n v="0"/>
    <n v="0"/>
    <n v="9"/>
    <n v="1"/>
    <n v="0"/>
    <n v="1"/>
    <n v="0"/>
    <n v="6"/>
    <n v="2"/>
    <n v="72"/>
    <n v="71"/>
    <n v="156"/>
    <s v="78668.01"/>
    <d v="2015-02-18T00:00:00"/>
    <s v=""/>
    <n v="32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n v="14"/>
  </r>
  <r>
    <x v="48"/>
    <s v="G2"/>
    <x v="50"/>
    <m/>
    <m/>
    <x v="49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n v="14"/>
  </r>
  <r>
    <x v="10"/>
    <s v="G2"/>
    <x v="97"/>
    <m/>
    <m/>
    <x v="88"/>
    <n v="27"/>
    <n v="0"/>
    <n v="0"/>
    <n v="6"/>
    <n v="2"/>
    <n v="0"/>
    <n v="1"/>
    <n v="0"/>
    <n v="0"/>
    <n v="0"/>
    <n v="0"/>
    <n v="0"/>
    <n v="0"/>
    <s v="44717.PP00"/>
    <d v="2015-05-2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44"/>
    <s v="G0"/>
    <x v="6"/>
    <m/>
    <m/>
    <x v="6"/>
    <n v="6"/>
    <n v="0"/>
    <n v="0"/>
    <n v="6"/>
    <n v="1"/>
    <n v="0"/>
    <n v="1"/>
    <n v="0"/>
    <n v="0"/>
    <n v="6"/>
    <n v="239"/>
    <n v="186"/>
    <n v="0"/>
    <s v="85319.PP00"/>
    <d v="2015-06-05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1"/>
    <s v="G2"/>
    <x v="98"/>
    <m/>
    <m/>
    <x v="89"/>
    <n v="6"/>
    <n v="0"/>
    <n v="0"/>
    <n v="6"/>
    <n v="1"/>
    <n v="0"/>
    <n v="1"/>
    <n v="0"/>
    <n v="0"/>
    <n v="0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n v="14"/>
  </r>
  <r>
    <x v="43"/>
    <s v="G4"/>
    <x v="60"/>
    <m/>
    <m/>
    <x v="58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clients"/>
    <s v="2 - Commentaire(s) sans délai"/>
    <s v="2x - Technical"/>
    <s v="21"/>
    <n v="14"/>
  </r>
  <r>
    <x v="2"/>
    <s v="G2"/>
    <x v="99"/>
    <m/>
    <m/>
    <x v="57"/>
    <n v="6"/>
    <n v="0"/>
    <n v="0"/>
    <n v="6"/>
    <n v="1"/>
    <n v="0"/>
    <n v="1"/>
    <n v="0"/>
    <n v="0"/>
    <n v="0"/>
    <n v="4"/>
    <n v="0"/>
    <n v="4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n v="14"/>
  </r>
  <r>
    <x v="1"/>
    <s v="98"/>
    <x v="100"/>
    <m/>
    <m/>
    <x v="90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clients"/>
    <s v="2 - Commentaire(s) sans délai"/>
    <s v="2x - Technical"/>
    <s v="21"/>
    <n v="14"/>
  </r>
  <r>
    <x v="61"/>
    <s v="G2"/>
    <x v="58"/>
    <m/>
    <m/>
    <x v="56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n v="14"/>
  </r>
  <r>
    <x v="1"/>
    <s v="30"/>
    <x v="101"/>
    <m/>
    <m/>
    <x v="91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n v="14"/>
  </r>
  <r>
    <x v="42"/>
    <s v="32"/>
    <x v="102"/>
    <m/>
    <m/>
    <x v="92"/>
    <n v="5"/>
    <n v="0"/>
    <n v="0"/>
    <n v="5"/>
    <n v="1"/>
    <n v="0"/>
    <n v="1"/>
    <n v="0"/>
    <n v="0"/>
    <n v="0"/>
    <n v="0"/>
    <n v="0"/>
    <n v="20"/>
    <s v="32024.04"/>
    <d v="2015-03-05T00:00:00"/>
    <s v=""/>
    <n v="35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3 - ZVPI(s) à mettre à jour"/>
    <s v="undefine"/>
    <s v="undefine"/>
    <n v="14"/>
  </r>
  <r>
    <x v="1"/>
    <s v="30"/>
    <x v="103"/>
    <m/>
    <m/>
    <x v="93"/>
    <n v="5"/>
    <n v="0"/>
    <n v="0"/>
    <n v="5"/>
    <n v="1"/>
    <n v="0"/>
    <n v="1"/>
    <n v="0"/>
    <n v="0"/>
    <n v="2"/>
    <n v="5"/>
    <n v="0"/>
    <n v="0"/>
    <s v="85597.PP00"/>
    <d v="2015-04-01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n v="14"/>
  </r>
  <r>
    <x v="62"/>
    <s v="30"/>
    <x v="104"/>
    <m/>
    <m/>
    <x v="94"/>
    <n v="5"/>
    <n v="0"/>
    <n v="0"/>
    <n v="5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n v="14"/>
  </r>
  <r>
    <x v="10"/>
    <s v="G2"/>
    <x v="105"/>
    <m/>
    <m/>
    <x v="95"/>
    <n v="100"/>
    <n v="1"/>
    <n v="0"/>
    <n v="4"/>
    <n v="4"/>
    <n v="1"/>
    <n v="1"/>
    <n v="0"/>
    <n v="0"/>
    <n v="1"/>
    <n v="0"/>
    <n v="0"/>
    <n v="0"/>
    <s v="70343.02"/>
    <d v="2015-04-16T00:00:00"/>
    <s v="267 pces will be shipped on 13.04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18.03.2015"/>
    <s v=""/>
    <s v=""/>
    <s v=""/>
    <s v="DVL"/>
    <m/>
    <s v="o"/>
    <s v="Délai valable"/>
    <s v="Infos clients"/>
    <s v="1 - Délai(s) valide(s)"/>
    <s v="5x - Others"/>
    <s v="52"/>
    <n v="14"/>
  </r>
  <r>
    <x v="53"/>
    <s v="G2"/>
    <x v="30"/>
    <m/>
    <m/>
    <x v="29"/>
    <n v="4"/>
    <n v="0"/>
    <n v="0"/>
    <n v="4"/>
    <n v="1"/>
    <n v="0"/>
    <n v="1"/>
    <n v="0"/>
    <n v="0"/>
    <n v="1"/>
    <n v="26"/>
    <n v="0"/>
    <n v="0"/>
    <s v="03006.01"/>
    <d v="2015-04-13T00:00:00"/>
    <s v="CD 31/3"/>
    <n v="15"/>
    <s v="52 - Consos imprévisibles"/>
    <d v="2015-03-04T00:00:00"/>
    <s v="C.DERRIEN A146081"/>
    <s v="Cas soldé - Attente livraison"/>
    <d v="2015-03-30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n v="14"/>
  </r>
  <r>
    <x v="18"/>
    <s v="G2"/>
    <x v="106"/>
    <m/>
    <m/>
    <x v="96"/>
    <n v="4"/>
    <n v="0"/>
    <n v="0"/>
    <n v="4"/>
    <n v="1"/>
    <n v="0"/>
    <n v="1"/>
    <n v="0"/>
    <n v="0"/>
    <n v="2"/>
    <n v="3"/>
    <n v="0"/>
    <n v="0"/>
    <s v="65180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Pas d'infos"/>
    <s v="1 - Délai(s) valide(s)"/>
    <s v="undefine"/>
    <s v="undefine"/>
    <n v="14"/>
  </r>
  <r>
    <x v="61"/>
    <s v="E3"/>
    <x v="64"/>
    <m/>
    <m/>
    <x v="62"/>
    <n v="3"/>
    <n v="0"/>
    <n v="0"/>
    <n v="3"/>
    <n v="1"/>
    <n v="0"/>
    <n v="1"/>
    <n v="0"/>
    <n v="0"/>
    <n v="0"/>
    <n v="2"/>
    <n v="0"/>
    <n v="0"/>
    <s v="04965.PP00"/>
    <s v="00.00.0000"/>
    <s v="2 pces en stock CD 31/3"/>
    <n v="15"/>
    <s v="13 - Arrêt définitif fourniture"/>
    <d v="2014-07-08T00:00:00"/>
    <s v="C.DERRIEN A146081"/>
    <s v="13 - Arrêt définitif fourniture"/>
    <d v="2015-03-25T00:00:00"/>
    <s v="C.DERRIEN A146081"/>
    <s v=""/>
    <d v="2014-10-10T00:00:00"/>
    <s v="C.DERRIEN A146081"/>
    <s v=""/>
    <s v="00.00.0000"/>
    <s v=""/>
    <s v="PCE NFP CD 25/7"/>
    <s v="FRNS PAS STOCK ET FABRIQUE PLUS CD 31/7"/>
    <s v="ATT OK POUR FERMETURE KIT 5000793564 CD 29/10"/>
    <s v=""/>
    <s v="DVL"/>
    <m/>
    <s v="n"/>
    <s v="Pas de délai"/>
    <s v="Infos clients"/>
    <s v="2 - Commentaire(s) sans délai"/>
    <s v="1x - Supplier"/>
    <s v="13"/>
    <n v="14"/>
  </r>
  <r>
    <x v="63"/>
    <s v="G4"/>
    <x v="73"/>
    <s v="AA"/>
    <m/>
    <x v="69"/>
    <n v="116"/>
    <n v="0"/>
    <n v="0"/>
    <n v="3"/>
    <n v="94"/>
    <n v="0"/>
    <n v="1"/>
    <n v="0"/>
    <n v="0"/>
    <n v="20"/>
    <n v="0"/>
    <n v="0"/>
    <n v="360"/>
    <s v="56930.00"/>
    <d v="2015-03-31T00:00:00"/>
    <s v=""/>
    <n v="37"/>
    <s v="19 - Autres cas Fr"/>
    <d v="2015-03-05T00:00:00"/>
    <s v="J.MANNINA R069429"/>
    <s v="Cas soldé - Attente livraison"/>
    <d v="2015-03-20T00:00:00"/>
    <s v="J.MANNINA R069429"/>
    <s v=""/>
    <s v="00.00.0000"/>
    <s v=""/>
    <s v=""/>
    <s v="00.00.0000"/>
    <s v=""/>
    <s v=""/>
    <s v=""/>
    <s v=""/>
    <s v=""/>
    <s v="CABS"/>
    <m/>
    <s v="o"/>
    <s v="Délai dépassé"/>
    <s v="Infos clients"/>
    <s v="3 - ZVPI(s) à mettre à jour"/>
    <s v="1x - Supplier"/>
    <s v="19"/>
    <n v="14"/>
  </r>
  <r>
    <x v="42"/>
    <s v="30"/>
    <x v="107"/>
    <m/>
    <m/>
    <x v="97"/>
    <n v="2"/>
    <n v="0"/>
    <n v="0"/>
    <n v="2"/>
    <n v="1"/>
    <n v="0"/>
    <n v="1"/>
    <n v="0"/>
    <n v="0"/>
    <n v="0"/>
    <n v="0"/>
    <n v="0"/>
    <n v="0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4"/>
  </r>
  <r>
    <x v="64"/>
    <s v="G2"/>
    <x v="68"/>
    <m/>
    <m/>
    <x v="65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clients"/>
    <s v="2 - Commentaire(s) sans délai"/>
    <s v="1x - Supplier"/>
    <s v="11"/>
    <n v="14"/>
  </r>
  <r>
    <x v="65"/>
    <s v="98"/>
    <x v="69"/>
    <m/>
    <m/>
    <x v="20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n v="14"/>
  </r>
  <r>
    <x v="66"/>
    <s v="G2"/>
    <x v="71"/>
    <m/>
    <m/>
    <x v="67"/>
    <n v="2"/>
    <n v="0"/>
    <n v="0"/>
    <n v="2"/>
    <n v="1"/>
    <n v="0"/>
    <n v="1"/>
    <n v="0"/>
    <n v="0"/>
    <n v="1"/>
    <n v="2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n v="14"/>
  </r>
  <r>
    <x v="67"/>
    <s v="G0"/>
    <x v="70"/>
    <m/>
    <m/>
    <x v="66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n v="14"/>
  </r>
  <r>
    <x v="30"/>
    <s v="G2"/>
    <x v="108"/>
    <m/>
    <m/>
    <x v="98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4"/>
  </r>
  <r>
    <x v="18"/>
    <s v="G4"/>
    <x v="109"/>
    <m/>
    <m/>
    <x v="99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n v="14"/>
  </r>
  <r>
    <x v="68"/>
    <s v="30"/>
    <x v="77"/>
    <m/>
    <m/>
    <x v="72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n v="14"/>
  </r>
  <r>
    <x v="30"/>
    <s v="30"/>
    <x v="75"/>
    <m/>
    <m/>
    <x v="36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n v="14"/>
  </r>
  <r>
    <x v="45"/>
    <s v="G2"/>
    <x v="110"/>
    <m/>
    <m/>
    <x v="100"/>
    <n v="18"/>
    <n v="5"/>
    <n v="0"/>
    <n v="1"/>
    <n v="12"/>
    <n v="5"/>
    <n v="1"/>
    <n v="22"/>
    <n v="0"/>
    <n v="2"/>
    <n v="0"/>
    <n v="0"/>
    <n v="0"/>
    <s v="85597.PP00"/>
    <d v="2015-03-27T00:00:00"/>
    <s v=""/>
    <n v="66"/>
    <s v="A déterminer"/>
    <d v="2015-03-17T00:00:00"/>
    <s v="S.Ouled-Abdallah R078411"/>
    <s v="52 - Consos imprévisibles"/>
    <d v="2015-03-18T00:00:00"/>
    <s v="B.Lahotian RP44853"/>
    <s v="sous 2 semaine"/>
    <d v="2015-03-20T00:00:00"/>
    <s v="B.Lahotian RP44853"/>
    <s v="Faible (environ 2 semaines)"/>
    <d v="2015-03-18T00:00:00"/>
    <s v="B.Lahotian RP44853"/>
    <s v=""/>
    <s v=""/>
    <s v=""/>
    <s v=""/>
    <s v="GOTH"/>
    <m/>
    <s v="o"/>
    <s v="Délai dépassé"/>
    <s v="Infos clients"/>
    <s v="1 - Délai(s) valide(s)"/>
    <s v="5x - Others"/>
    <s v="52"/>
    <n v="14"/>
  </r>
  <r>
    <x v="45"/>
    <s v="30"/>
    <x v="76"/>
    <m/>
    <m/>
    <x v="71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n v="14"/>
  </r>
  <r>
    <x v="63"/>
    <s v="30"/>
    <x v="78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clients"/>
    <s v="2 - Commentaire(s) sans délai"/>
    <s v="0x - Purchasing"/>
    <s v="01"/>
    <n v="14"/>
  </r>
  <r>
    <x v="69"/>
    <s v="Gare"/>
    <x v="111"/>
    <s v="xA"/>
    <s v="top1000"/>
    <x v="101"/>
    <s v="Qté PIC"/>
    <s v="PIC URG"/>
    <s v="DONT VOR"/>
    <s v="Pic AUTRE"/>
    <s v="nb lignes cdes client"/>
    <s v="Nb URG"/>
    <s v="Nb AUTRE"/>
    <s v="En crs"/>
    <s v="En fab"/>
    <s v="Bloq.dep"/>
    <s v="Stock"/>
    <s v="Dt MG04-8"/>
    <s v="Retard"/>
    <s v="Anc. cpte"/>
    <s v="Délai"/>
    <s v="Commentaire 1"/>
    <s v="Ges"/>
    <s v="Cause initiale"/>
    <s v="MAJ C.I."/>
    <s v="Auteur C.I."/>
    <s v="Evolution"/>
    <s v="MAJ Evo"/>
    <s v="Evo Auteur"/>
    <s v="Délai du Délai"/>
    <s v="MAJ D.D."/>
    <s v="Auteur D.D."/>
    <s v="Criticité"/>
    <s v="MAJ Crit"/>
    <s v="Auteur Crit"/>
    <s v="Commentaire 2"/>
    <s v="Commentaire 3"/>
    <s v="Commentaire 4"/>
    <s v="Commentaire 5"/>
    <s v="Team ?"/>
    <s v="pic_new ?"/>
    <s v="délai ?"/>
    <s v="délai valable ?"/>
    <s v="Infos"/>
    <s v="Etat ZVPI"/>
    <s v="Responsibility"/>
    <s v="Cause"/>
    <n v="15"/>
  </r>
  <r>
    <x v="70"/>
    <s v="G0"/>
    <x v="79"/>
    <s v="CA"/>
    <m/>
    <x v="73"/>
    <n v="2046"/>
    <n v="0"/>
    <n v="0"/>
    <n v="2046"/>
    <n v="1"/>
    <n v="0"/>
    <n v="1"/>
    <n v="0"/>
    <n v="0"/>
    <n v="80"/>
    <n v="1274"/>
    <n v="234"/>
    <n v="0"/>
    <s v="72190.PP00"/>
    <d v="2015-03-31T00:00:00"/>
    <s v=""/>
    <n v="41"/>
    <s v=""/>
    <s v="00.00.0000"/>
    <s v=""/>
    <s v=""/>
    <s v="00.00.0000"/>
    <s v=""/>
    <s v=""/>
    <s v="00.00.0000"/>
    <s v=""/>
    <s v=""/>
    <s v="00.00.0000"/>
    <s v=""/>
    <s v=""/>
    <s v=""/>
    <s v=""/>
    <s v=""/>
    <s v="ELSK"/>
    <m/>
    <s v="o"/>
    <s v="Délai dépassé"/>
    <s v="Pas d'infos"/>
    <s v="3 - ZVPI(s) à mettre à jour"/>
    <s v="undefine"/>
    <s v="undefine"/>
    <n v="15"/>
  </r>
  <r>
    <x v="66"/>
    <s v="G4"/>
    <x v="81"/>
    <s v="AA"/>
    <m/>
    <x v="75"/>
    <n v="1825"/>
    <n v="10"/>
    <n v="0"/>
    <n v="1080"/>
    <n v="53"/>
    <n v="1"/>
    <n v="1"/>
    <n v="2"/>
    <n v="0"/>
    <n v="346"/>
    <n v="0"/>
    <n v="0"/>
    <n v="0"/>
    <s v="73021.PP00"/>
    <d v="2015-04-13T00:00:00"/>
    <s v="ASN 1440 pcs wk13/ 150325 TT"/>
    <n v="44"/>
    <s v="39 - Autres causes &quot;Gestion&quot;"/>
    <d v="2015-03-25T00:00:00"/>
    <s v="T.TIKANOJA E123665"/>
    <s v="Cas soldé - Attente livraison"/>
    <d v="2015-04-01T00:00:00"/>
    <s v="T.TIKANOJA E123665"/>
    <s v=""/>
    <s v="00.00.0000"/>
    <s v=""/>
    <s v=""/>
    <s v="00.00.0000"/>
    <s v=""/>
    <s v="Increased kit forecast/ 150325 TT"/>
    <s v="Problems with new labels.../ 150326 TT"/>
    <s v=""/>
    <s v=""/>
    <s v="ELSK"/>
    <m/>
    <s v="o"/>
    <s v="Délai valable"/>
    <s v="Infos clients"/>
    <s v="1 - Délai(s) valide(s)"/>
    <s v="3x - VPL"/>
    <s v="39"/>
    <n v="15"/>
  </r>
  <r>
    <x v="71"/>
    <s v="G0"/>
    <x v="4"/>
    <m/>
    <m/>
    <x v="4"/>
    <n v="592"/>
    <n v="0"/>
    <n v="0"/>
    <n v="580"/>
    <n v="2"/>
    <n v="0"/>
    <n v="1"/>
    <n v="0"/>
    <n v="0"/>
    <n v="0"/>
    <n v="0"/>
    <n v="0"/>
    <n v="0"/>
    <s v="75094.PP"/>
    <s v="00.00.0000"/>
    <s v="remplace par 5010284733 v.p.le 24/03"/>
    <n v="13"/>
    <s v="02 - DA pour MEP contrat HA"/>
    <d v="2014-11-18T00:00:00"/>
    <s v="V.PROVOLO R072569"/>
    <s v="Pas d'évolution de la situation"/>
    <d v="2015-03-02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0x - Purchasing"/>
    <s v="02"/>
    <n v="15"/>
  </r>
  <r>
    <x v="72"/>
    <s v="G4"/>
    <x v="112"/>
    <s v="CA"/>
    <m/>
    <x v="102"/>
    <n v="440"/>
    <n v="0"/>
    <n v="0"/>
    <n v="440"/>
    <n v="1"/>
    <n v="0"/>
    <n v="1"/>
    <n v="0"/>
    <n v="0"/>
    <n v="16"/>
    <n v="40"/>
    <n v="0"/>
    <n v="1200"/>
    <s v="31148.04"/>
    <d v="2015-04-07T00:00:00"/>
    <s v="ETA wk 15 conf by supp /150407"/>
    <n v="64"/>
    <s v="52 - Consos imprévisibles"/>
    <d v="2015-04-07T00:00:00"/>
    <s v="N.EN-NAJI E13952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Infos clients"/>
    <s v="3 - ZVPI(s) à mettre à jour"/>
    <s v="5x - Others"/>
    <s v="52"/>
    <n v="15"/>
  </r>
  <r>
    <x v="71"/>
    <s v="G0"/>
    <x v="113"/>
    <m/>
    <m/>
    <x v="103"/>
    <n v="389"/>
    <n v="0"/>
    <n v="0"/>
    <n v="389"/>
    <n v="1"/>
    <n v="0"/>
    <n v="1"/>
    <n v="0"/>
    <n v="0"/>
    <n v="30"/>
    <n v="271"/>
    <n v="231"/>
    <n v="3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n v="15"/>
  </r>
  <r>
    <x v="50"/>
    <s v="G4"/>
    <x v="1"/>
    <m/>
    <m/>
    <x v="1"/>
    <n v="350"/>
    <n v="0"/>
    <n v="0"/>
    <n v="350"/>
    <n v="1"/>
    <n v="0"/>
    <n v="1"/>
    <n v="0"/>
    <n v="0"/>
    <n v="0"/>
    <n v="160"/>
    <n v="0"/>
    <n v="0"/>
    <s v="21887.PP00"/>
    <d v="2015-04-08T00:00:00"/>
    <s v=""/>
    <n v="72"/>
    <s v="11 - Retard sur Prog Appro"/>
    <d v="2015-03-12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inutilisables"/>
    <s v="1 - Délai(s) valide(s)"/>
    <s v="1x - Supplier"/>
    <s v="11"/>
    <n v="15"/>
  </r>
  <r>
    <x v="41"/>
    <s v="30"/>
    <x v="9"/>
    <m/>
    <m/>
    <x v="9"/>
    <n v="291"/>
    <n v="0"/>
    <n v="0"/>
    <n v="291"/>
    <n v="1"/>
    <n v="0"/>
    <n v="1"/>
    <n v="0"/>
    <n v="0"/>
    <n v="0"/>
    <n v="0"/>
    <n v="0"/>
    <n v="0"/>
    <s v="71849.PP00"/>
    <s v="00.00.0000"/>
    <s v=""/>
    <n v="91"/>
    <s v="A déterminer"/>
    <d v="2015-03-04T00:00:00"/>
    <s v="E.PERRET A167966"/>
    <s v="Cas soldé - Attente livraison"/>
    <d v="2015-03-25T00:00:00"/>
    <s v="E.PERRET A167966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undefine"/>
    <s v="undefine"/>
    <n v="15"/>
  </r>
  <r>
    <x v="73"/>
    <s v="G0"/>
    <x v="82"/>
    <m/>
    <m/>
    <x v="76"/>
    <n v="282"/>
    <n v="0"/>
    <n v="0"/>
    <n v="282"/>
    <n v="1"/>
    <n v="0"/>
    <n v="1"/>
    <n v="0"/>
    <n v="0"/>
    <n v="7"/>
    <n v="194"/>
    <n v="48"/>
    <n v="0"/>
    <s v="77352.01"/>
    <d v="2015-04-1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74"/>
    <s v="G4"/>
    <x v="51"/>
    <s v="BA"/>
    <m/>
    <x v="50"/>
    <n v="304"/>
    <n v="0"/>
    <n v="0"/>
    <n v="276"/>
    <n v="12"/>
    <n v="0"/>
    <n v="1"/>
    <n v="600"/>
    <n v="0"/>
    <n v="0"/>
    <n v="0"/>
    <n v="0"/>
    <n v="0"/>
    <s v="31268.PP00"/>
    <d v="2015-04-03T00:00:00"/>
    <s v=""/>
    <n v="37"/>
    <s v="21 - Remplaçante non créée"/>
    <d v="2015-03-12T00:00:00"/>
    <s v="J.MANNINA R069429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1 - Délai(s) valide(s)"/>
    <s v="2x - Technical"/>
    <s v="21"/>
    <n v="15"/>
  </r>
  <r>
    <x v="52"/>
    <s v="G0"/>
    <x v="6"/>
    <m/>
    <m/>
    <x v="6"/>
    <n v="242"/>
    <n v="0"/>
    <n v="0"/>
    <n v="242"/>
    <n v="1"/>
    <n v="0"/>
    <n v="1"/>
    <n v="0"/>
    <n v="0"/>
    <n v="8"/>
    <n v="219"/>
    <n v="46"/>
    <n v="0"/>
    <s v="85319.PP00"/>
    <d v="2015-04-08T00:00:00"/>
    <s v="120 kits in manufacturing"/>
    <n v="14"/>
    <s v="56 - Manque composant(s)"/>
    <d v="2015-04-02T00:00:00"/>
    <s v="M.MAJERI A042874"/>
    <s v=""/>
    <s v="00.00.0000"/>
    <s v=""/>
    <s v=""/>
    <s v="00.00.0000"/>
    <s v=""/>
    <s v=""/>
    <s v="00.00.0000"/>
    <s v=""/>
    <s v="MXM on 02.04.2015"/>
    <s v=""/>
    <s v=""/>
    <s v=""/>
    <s v="DVL"/>
    <m/>
    <s v="o"/>
    <s v="Délai valable"/>
    <s v="Infos clients"/>
    <s v="1 - Délai(s) valide(s)"/>
    <s v="5x - Others"/>
    <s v="56"/>
    <n v="15"/>
  </r>
  <r>
    <x v="19"/>
    <s v="G4"/>
    <x v="114"/>
    <s v="AA"/>
    <m/>
    <x v="104"/>
    <n v="228"/>
    <n v="0"/>
    <n v="0"/>
    <n v="228"/>
    <n v="1"/>
    <n v="0"/>
    <n v="1"/>
    <n v="400"/>
    <n v="0"/>
    <n v="66"/>
    <n v="372"/>
    <n v="0"/>
    <n v="0"/>
    <s v="34600.03"/>
    <d v="2015-04-0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Pas d'infos"/>
    <s v="1 - Délai(s) valide(s)"/>
    <s v="undefine"/>
    <s v="undefine"/>
    <n v="15"/>
  </r>
  <r>
    <x v="75"/>
    <s v="G0"/>
    <x v="115"/>
    <s v="BA"/>
    <m/>
    <x v="105"/>
    <n v="225"/>
    <n v="0"/>
    <n v="0"/>
    <n v="225"/>
    <n v="1"/>
    <n v="0"/>
    <n v="1"/>
    <n v="0"/>
    <n v="0"/>
    <n v="3"/>
    <n v="415"/>
    <n v="125"/>
    <n v="0"/>
    <s v="31268.PP00"/>
    <d v="2015-04-10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n v="15"/>
  </r>
  <r>
    <x v="19"/>
    <s v="G2"/>
    <x v="116"/>
    <s v="BA"/>
    <m/>
    <x v="106"/>
    <n v="202"/>
    <n v="0"/>
    <n v="0"/>
    <n v="202"/>
    <n v="1"/>
    <n v="0"/>
    <n v="1"/>
    <n v="0"/>
    <n v="0"/>
    <n v="28"/>
    <n v="398"/>
    <n v="0"/>
    <n v="420"/>
    <s v="76963.01"/>
    <d v="2015-04-07T00:00:00"/>
    <s v="840 pcs en reception MB 26.07"/>
    <n v="61"/>
    <s v="A déterminer"/>
    <d v="2015-04-02T00:00:00"/>
    <s v="P.WEDERBRAND YI09199"/>
    <s v="Cas soldé - Attente livraison"/>
    <d v="2015-04-02T00:00:00"/>
    <s v="P.WEDERBRAND YI09199"/>
    <s v="sous 24h"/>
    <d v="2015-04-02T00:00:00"/>
    <s v="P.WEDERBRAND YI09199"/>
    <s v="Très faible (moins de 1 semaine)"/>
    <d v="2015-04-02T00:00:00"/>
    <s v="P.WEDERBRAND YI09199"/>
    <s v=""/>
    <s v=""/>
    <s v=""/>
    <s v=""/>
    <s v="GOTH"/>
    <m/>
    <s v="o"/>
    <s v="Délai dépassé"/>
    <s v="Infos clients"/>
    <s v="3 - ZVPI(s) à mettre à jour"/>
    <s v="undefine"/>
    <s v="undefine"/>
    <n v="15"/>
  </r>
  <r>
    <x v="52"/>
    <s v="G2"/>
    <x v="83"/>
    <s v="BA"/>
    <m/>
    <x v="77"/>
    <n v="263"/>
    <n v="1"/>
    <n v="0"/>
    <n v="200"/>
    <n v="18"/>
    <n v="1"/>
    <n v="1"/>
    <n v="0"/>
    <n v="0"/>
    <n v="0"/>
    <n v="0"/>
    <n v="0"/>
    <n v="0"/>
    <s v="65101.PP02"/>
    <d v="2015-04-07T00:00:00"/>
    <s v="to be checked with supplier/project lead"/>
    <n v="30"/>
    <s v="13 - Arrêt définitif fourniture"/>
    <d v="2015-03-13T00:00:00"/>
    <s v="C.CONAND R388320"/>
    <s v="Cas soldé - Attente livraison"/>
    <d v="2015-04-07T00:00:00"/>
    <s v="C.CONAND R388320"/>
    <s v="sous 72h"/>
    <d v="2015-04-07T00:00:00"/>
    <s v="C.CONAND R388320"/>
    <s v="Très faible (moins de 1 semaine)"/>
    <d v="2015-04-07T00:00:00"/>
    <s v="C.CONAND R388320"/>
    <s v="part in P1S"/>
    <s v="stock discrepency at VLS Vénissieux, checking with supplier for 350p CC 01/04/15"/>
    <s v="350p by rush transport delivery 07/04/15 15h30 CC 07/04/15"/>
    <s v=""/>
    <s v="CABS"/>
    <m/>
    <s v="o"/>
    <s v="Délai dépassé"/>
    <s v="Infos clients"/>
    <s v="3 - ZVPI(s) à mettre à jour"/>
    <s v="1x - Supplier"/>
    <s v="13"/>
    <n v="15"/>
  </r>
  <r>
    <x v="13"/>
    <s v="98"/>
    <x v="117"/>
    <m/>
    <m/>
    <x v="107"/>
    <n v="175"/>
    <n v="0"/>
    <n v="0"/>
    <n v="175"/>
    <n v="1"/>
    <n v="0"/>
    <n v="1"/>
    <n v="0"/>
    <n v="0"/>
    <n v="0"/>
    <n v="5"/>
    <n v="0"/>
    <n v="270"/>
    <s v="78904.PP00"/>
    <d v="2015-04-07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s v="New"/>
    <s v="o"/>
    <s v="Délai dépassé"/>
    <s v="Pas d'infos"/>
    <s v="3 - ZVPI(s) à mettre à jour"/>
    <s v="undefine"/>
    <s v="undefine"/>
    <n v="15"/>
  </r>
  <r>
    <x v="76"/>
    <s v="G0"/>
    <x v="85"/>
    <m/>
    <m/>
    <x v="78"/>
    <n v="160"/>
    <n v="0"/>
    <n v="0"/>
    <n v="160"/>
    <n v="1"/>
    <n v="0"/>
    <n v="1"/>
    <n v="55"/>
    <n v="0"/>
    <n v="10"/>
    <n v="200"/>
    <n v="0"/>
    <n v="0"/>
    <s v="21887.PP00"/>
    <d v="2015-04-30T00:00:00"/>
    <s v=""/>
    <n v="72"/>
    <s v="52 - Consos imprévisibles"/>
    <d v="2015-03-26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5"/>
  </r>
  <r>
    <x v="74"/>
    <s v="G4"/>
    <x v="86"/>
    <s v="BA"/>
    <m/>
    <x v="50"/>
    <n v="188"/>
    <n v="2"/>
    <n v="0"/>
    <n v="140"/>
    <n v="13"/>
    <n v="1"/>
    <n v="1"/>
    <n v="0"/>
    <n v="0"/>
    <n v="0"/>
    <n v="0"/>
    <n v="0"/>
    <n v="0"/>
    <s v="31268.PP00"/>
    <d v="2015-04-10T00:00:00"/>
    <s v="pas de contrat sur la nvlle ref"/>
    <n v="37"/>
    <s v="59 - Autres causes"/>
    <d v="2015-04-02T00:00:00"/>
    <s v="J.MANNINA R069429"/>
    <s v="Cas soldé - Attente livraison"/>
    <d v="2015-04-03T00:00:00"/>
    <s v="J.MANNINA R069429"/>
    <s v=""/>
    <s v="00.00.0000"/>
    <s v=""/>
    <s v=""/>
    <s v="00.00.0000"/>
    <s v=""/>
    <s v="7422374837"/>
    <s v=""/>
    <s v=""/>
    <s v=""/>
    <s v="CABS"/>
    <m/>
    <s v="o"/>
    <s v="Délai valable"/>
    <s v="Infos clients"/>
    <s v="1 - Délai(s) valide(s)"/>
    <s v="5x - Others"/>
    <s v="59"/>
    <n v="15"/>
  </r>
  <r>
    <x v="52"/>
    <s v="G0"/>
    <x v="95"/>
    <m/>
    <m/>
    <x v="86"/>
    <n v="132"/>
    <n v="0"/>
    <n v="0"/>
    <n v="132"/>
    <n v="1"/>
    <n v="0"/>
    <n v="1"/>
    <n v="0"/>
    <n v="0"/>
    <n v="0"/>
    <n v="167"/>
    <n v="156"/>
    <n v="0"/>
    <s v="85319.PP00"/>
    <d v="2015-05-13T00:00:00"/>
    <s v="1020 pces will be shipped on 13.05.2015"/>
    <n v="14"/>
    <s v="52 - Consos imprévisibles"/>
    <d v="2015-04-01T00:00:00"/>
    <s v="M.MAJERI A042874"/>
    <s v=""/>
    <s v="00.00.0000"/>
    <s v=""/>
    <s v=""/>
    <s v="00.00.0000"/>
    <s v=""/>
    <s v=""/>
    <s v="00.00.0000"/>
    <s v=""/>
    <s v="MXM on 01.04.2015"/>
    <s v=""/>
    <s v=""/>
    <s v=""/>
    <s v="DVL"/>
    <m/>
    <s v="o"/>
    <s v="Délai valable"/>
    <s v="Infos clients"/>
    <s v="1 - Délai(s) valide(s)"/>
    <s v="5x - Others"/>
    <s v="52"/>
    <n v="15"/>
  </r>
  <r>
    <x v="12"/>
    <s v="G2"/>
    <x v="118"/>
    <s v="AA"/>
    <m/>
    <x v="12"/>
    <n v="120"/>
    <n v="0"/>
    <n v="0"/>
    <n v="120"/>
    <n v="1"/>
    <n v="0"/>
    <n v="1"/>
    <n v="0"/>
    <n v="0"/>
    <n v="0"/>
    <n v="0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n v="15"/>
  </r>
  <r>
    <x v="70"/>
    <s v="G2"/>
    <x v="96"/>
    <s v="CA"/>
    <m/>
    <x v="87"/>
    <n v="118"/>
    <n v="0"/>
    <n v="0"/>
    <n v="104"/>
    <n v="8"/>
    <n v="0"/>
    <n v="1"/>
    <n v="100"/>
    <n v="0"/>
    <n v="36"/>
    <n v="16"/>
    <n v="0"/>
    <n v="0"/>
    <s v="70729.PP00"/>
    <d v="2015-04-07T00:00:00"/>
    <s v="70 pieces on stock / 150331 / NE"/>
    <n v="64"/>
    <s v="35 - Stockage"/>
    <d v="2015-03-31T00:00:00"/>
    <s v="N.EN-NAJI E13952"/>
    <s v="Cas soldé - Attente livraison"/>
    <d v="2015-04-02T00:00:00"/>
    <s v="E.GRONDAL YIP0019"/>
    <s v=""/>
    <d v="2015-04-02T00:00:00"/>
    <s v="E.GRONDAL YIP0019"/>
    <s v="Très faible (moins de 1 semaine)"/>
    <d v="2015-04-02T00:00:00"/>
    <s v="E.GRONDAL YIP0019"/>
    <s v="150402: transfer from Gent will be done, 100 pce with ETA 09/4 conf/EG"/>
    <s v=""/>
    <s v=""/>
    <s v=""/>
    <s v="GOTH"/>
    <m/>
    <s v="o"/>
    <s v="Délai dépassé"/>
    <s v="Infos clients"/>
    <s v="3 - ZVPI(s) à mettre à jour"/>
    <s v="3x - VPL"/>
    <s v="35"/>
    <n v="15"/>
  </r>
  <r>
    <x v="71"/>
    <s v="G0"/>
    <x v="87"/>
    <s v="BA"/>
    <m/>
    <x v="79"/>
    <n v="100"/>
    <n v="0"/>
    <n v="0"/>
    <n v="100"/>
    <n v="1"/>
    <n v="0"/>
    <n v="1"/>
    <n v="0"/>
    <n v="0"/>
    <n v="18"/>
    <n v="232"/>
    <n v="40"/>
    <n v="1000"/>
    <s v="75094.00"/>
    <d v="2015-03-16T00:00:00"/>
    <s v=""/>
    <n v="13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n v="15"/>
  </r>
  <r>
    <x v="19"/>
    <s v="G0"/>
    <x v="84"/>
    <m/>
    <m/>
    <x v="9"/>
    <n v="100"/>
    <n v="0"/>
    <n v="0"/>
    <n v="100"/>
    <n v="1"/>
    <n v="0"/>
    <n v="1"/>
    <n v="0"/>
    <n v="0"/>
    <n v="0"/>
    <n v="100"/>
    <n v="100"/>
    <n v="0"/>
    <s v="71849.PP00"/>
    <d v="2015-03-31T00:00:00"/>
    <s v=""/>
    <n v="40"/>
    <s v="52 - Consos imprévisibles"/>
    <d v="2015-03-19T00:00:00"/>
    <s v="S.DAFEROVIC A041719"/>
    <s v="Cas soldé - Attente livraison"/>
    <d v="2015-04-02T00:00:00"/>
    <s v="S.DAFEROVIC A041719"/>
    <s v="sous 1 semaine"/>
    <d v="2015-04-02T00:00:00"/>
    <s v="S.DAFEROVIC A041719"/>
    <s v="Très faible (moins de 1 semaine)"/>
    <d v="2015-03-26T00:00:00"/>
    <s v="M.JANSSON E123466"/>
    <s v=""/>
    <s v=""/>
    <s v=""/>
    <s v=""/>
    <s v="ELSK"/>
    <m/>
    <s v="o"/>
    <s v="Délai dépassé"/>
    <s v="Infos clients"/>
    <s v="3 - ZVPI(s) à mettre à jour"/>
    <s v="5x - Others"/>
    <s v="52"/>
    <n v="15"/>
  </r>
  <r>
    <x v="53"/>
    <s v="G2"/>
    <x v="12"/>
    <s v="AA"/>
    <m/>
    <x v="12"/>
    <n v="100"/>
    <n v="0"/>
    <n v="0"/>
    <n v="100"/>
    <n v="1"/>
    <n v="0"/>
    <n v="1"/>
    <n v="0"/>
    <n v="0"/>
    <n v="0"/>
    <n v="0"/>
    <n v="0"/>
    <n v="500"/>
    <s v="78041.PP00"/>
    <d v="2015-04-07T00:00:00"/>
    <s v="150320: Checking for earlier delivery/AJ"/>
    <n v="60"/>
    <s v="52 - Consos imprévisibles"/>
    <d v="2015-03-13T00:00:00"/>
    <s v="A.JOHANSSON A055017"/>
    <s v="52 - Consos imprévisibles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n v="15"/>
  </r>
  <r>
    <x v="77"/>
    <s v="G2"/>
    <x v="119"/>
    <s v="AA"/>
    <m/>
    <x v="14"/>
    <n v="145"/>
    <n v="0"/>
    <n v="0"/>
    <n v="96"/>
    <n v="16"/>
    <n v="0"/>
    <n v="1"/>
    <n v="1300"/>
    <n v="0"/>
    <n v="151"/>
    <n v="24"/>
    <n v="0"/>
    <n v="0"/>
    <s v="76208.PP00"/>
    <d v="2015-04-07T00:00:00"/>
    <s v=""/>
    <n v="77"/>
    <s v=""/>
    <s v="00.00.0000"/>
    <s v=""/>
    <s v=""/>
    <s v="00.00.0000"/>
    <s v=""/>
    <s v=""/>
    <s v="00.00.0000"/>
    <s v=""/>
    <s v=""/>
    <s v="00.00.0000"/>
    <s v=""/>
    <s v=""/>
    <s v=""/>
    <s v=""/>
    <s v=""/>
    <s v="GENT"/>
    <m/>
    <s v="o"/>
    <s v="Délai dépassé"/>
    <s v="Pas d'infos"/>
    <s v="1 - Délai(s) valide(s)"/>
    <s v="undefine"/>
    <s v="undefine"/>
    <n v="15"/>
  </r>
  <r>
    <x v="16"/>
    <s v="30"/>
    <x v="65"/>
    <m/>
    <m/>
    <x v="63"/>
    <n v="93"/>
    <n v="0"/>
    <n v="0"/>
    <n v="93"/>
    <n v="1"/>
    <n v="0"/>
    <n v="1"/>
    <n v="0"/>
    <n v="0"/>
    <n v="1"/>
    <n v="7"/>
    <n v="0"/>
    <n v="188"/>
    <s v="78668.01"/>
    <s v="00.00.0000"/>
    <s v="FB 19.03 - mail to supp"/>
    <n v="32"/>
    <s v="52 - Consos imprévisibles"/>
    <d v="2015-03-06T00:00:00"/>
    <s v="F.BURCICA R395634"/>
    <s v="Pas d'évolution de la situation"/>
    <d v="2015-04-01T00:00:00"/>
    <s v="F.BURCICA R395634"/>
    <s v="aucune visibilité"/>
    <d v="2015-04-01T00:00:00"/>
    <s v="F.BURCICA R395634"/>
    <s v="Majeure (aucune visibilité)"/>
    <d v="2015-04-01T00:00:00"/>
    <s v="F.BURCICA R395634"/>
    <s v="pn fot kit"/>
    <s v="FB 20.03 - dispo le 03.04.2015 - à vérifier"/>
    <s v=""/>
    <s v=""/>
    <s v="CABS"/>
    <m/>
    <s v="n"/>
    <s v="Pas de délai"/>
    <s v="Infos clients"/>
    <s v="2 - Commentaire(s) sans délai"/>
    <s v="5x - Others"/>
    <s v="52"/>
    <n v="15"/>
  </r>
  <r>
    <x v="78"/>
    <s v="G0"/>
    <x v="10"/>
    <m/>
    <m/>
    <x v="10"/>
    <n v="118"/>
    <n v="10"/>
    <n v="0"/>
    <n v="90"/>
    <n v="12"/>
    <n v="5"/>
    <n v="1"/>
    <n v="0"/>
    <n v="0"/>
    <n v="2"/>
    <n v="10"/>
    <n v="10"/>
    <n v="200"/>
    <s v="05654.11"/>
    <s v="00.00.0000"/>
    <s v="PPAP order towards week 1419"/>
    <n v="64"/>
    <s v="52 - Consos imprévisibles"/>
    <d v="2013-11-21T00:00:00"/>
    <s v="N.EN-NAJI E13952"/>
    <s v="29 - Autres cas Doc Techn"/>
    <d v="2015-03-27T00:00:00"/>
    <s v="N.EN-NAJI E13952"/>
    <s v="unknown"/>
    <d v="2015-03-27T00:00:00"/>
    <s v="N.EN-NAJI E13952"/>
    <s v="Majeure (aucune visibilité)"/>
    <d v="2015-03-27T00:00:00"/>
    <s v="N.EN-NAJI E13952"/>
    <s v="140123: waiting for approval of new reference number, new price,"/>
    <s v="case sent again to new buyer/ 150304 NE"/>
    <s v=""/>
    <s v=""/>
    <s v="GOTH"/>
    <m/>
    <s v="n"/>
    <s v="Pas de délai"/>
    <s v="Infos clients"/>
    <s v="2 - Commentaire(s) sans délai"/>
    <s v="5x - Others"/>
    <s v="52"/>
    <n v="15"/>
  </r>
  <r>
    <x v="72"/>
    <s v="G2"/>
    <x v="120"/>
    <m/>
    <m/>
    <x v="108"/>
    <n v="86"/>
    <n v="0"/>
    <n v="0"/>
    <n v="86"/>
    <n v="1"/>
    <n v="0"/>
    <n v="1"/>
    <n v="0"/>
    <n v="0"/>
    <n v="9"/>
    <n v="14"/>
    <n v="0"/>
    <n v="0"/>
    <s v="72396.PP00"/>
    <d v="2015-04-13T00:00:00"/>
    <s v=""/>
    <n v="63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n v="15"/>
  </r>
  <r>
    <x v="79"/>
    <s v="G2"/>
    <x v="7"/>
    <s v="AA"/>
    <m/>
    <x v="7"/>
    <n v="121"/>
    <n v="45"/>
    <n v="0"/>
    <n v="76"/>
    <n v="14"/>
    <n v="13"/>
    <n v="1"/>
    <n v="6"/>
    <n v="0"/>
    <n v="51"/>
    <n v="16"/>
    <n v="0"/>
    <n v="101"/>
    <s v="78525.01"/>
    <d v="2015-03-1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5"/>
  </r>
  <r>
    <x v="75"/>
    <s v="98"/>
    <x v="92"/>
    <m/>
    <m/>
    <x v="23"/>
    <n v="75"/>
    <n v="0"/>
    <n v="0"/>
    <n v="75"/>
    <n v="1"/>
    <n v="0"/>
    <n v="1"/>
    <n v="0"/>
    <n v="0"/>
    <n v="0"/>
    <n v="15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41"/>
    <s v="G0"/>
    <x v="88"/>
    <m/>
    <m/>
    <x v="80"/>
    <n v="71"/>
    <n v="0"/>
    <n v="0"/>
    <n v="71"/>
    <n v="1"/>
    <n v="0"/>
    <n v="1"/>
    <n v="0"/>
    <n v="0"/>
    <n v="0"/>
    <n v="260"/>
    <n v="260"/>
    <n v="96"/>
    <s v="75256.05"/>
    <d v="2015-04-07T00:00:00"/>
    <s v=""/>
    <n v="16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n v="15"/>
  </r>
  <r>
    <x v="41"/>
    <s v="G2"/>
    <x v="15"/>
    <s v="AA"/>
    <m/>
    <x v="12"/>
    <n v="66"/>
    <n v="0"/>
    <n v="0"/>
    <n v="66"/>
    <n v="1"/>
    <n v="0"/>
    <n v="1"/>
    <n v="96"/>
    <n v="0"/>
    <n v="0"/>
    <n v="5"/>
    <n v="0"/>
    <n v="0"/>
    <s v="78041.PP00"/>
    <s v="00.00.0000"/>
    <s v="150320: Checking for missing deliveries"/>
    <n v="60"/>
    <s v="52 - Consos imprévisibles"/>
    <d v="2015-02-13T00:00:00"/>
    <s v="A.JOHANSSON A055017"/>
    <s v="11 - Retard sur Prog Appro"/>
    <d v="2015-03-20T00:00:00"/>
    <s v="A.JOHANSSON A055017"/>
    <s v="sous 24h"/>
    <d v="2015-03-20T00:00:00"/>
    <s v="A.JOHANSSON A055017"/>
    <s v="Moyenne (environ 1 mois)"/>
    <d v="2015-03-20T00:00:00"/>
    <s v="A.JOHANSSON A055017"/>
    <s v=""/>
    <s v=""/>
    <s v=""/>
    <s v=""/>
    <s v="GOTH"/>
    <m/>
    <s v="n"/>
    <s v="Pas de délai"/>
    <s v="Infos inutilisables"/>
    <s v="1 - Délai(s) valide(s)"/>
    <s v="5x - Others"/>
    <s v="52"/>
    <n v="15"/>
  </r>
  <r>
    <x v="75"/>
    <s v="98"/>
    <x v="121"/>
    <m/>
    <m/>
    <x v="109"/>
    <n v="65"/>
    <n v="0"/>
    <n v="0"/>
    <n v="65"/>
    <n v="1"/>
    <n v="0"/>
    <n v="1"/>
    <n v="0"/>
    <n v="0"/>
    <n v="0"/>
    <n v="45"/>
    <n v="0"/>
    <n v="0"/>
    <s v="78904.PP00"/>
    <d v="2015-04-13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39"/>
    <s v="G2"/>
    <x v="89"/>
    <m/>
    <m/>
    <x v="81"/>
    <n v="58"/>
    <n v="0"/>
    <n v="0"/>
    <n v="58"/>
    <n v="1"/>
    <n v="0"/>
    <n v="1"/>
    <n v="0"/>
    <n v="0"/>
    <n v="0"/>
    <n v="2"/>
    <n v="0"/>
    <n v="0"/>
    <s v="53609.01"/>
    <d v="2015-05-29T00:00:00"/>
    <s v="v.p le 07/04"/>
    <n v="11"/>
    <s v="11 - Retard sur Prog Appro"/>
    <d v="2015-03-20T00:00:00"/>
    <s v="M.CHEVALIER R392457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1x - Supplier"/>
    <s v="11"/>
    <n v="15"/>
  </r>
  <r>
    <x v="12"/>
    <s v="G2"/>
    <x v="122"/>
    <s v="AA"/>
    <m/>
    <x v="12"/>
    <n v="58"/>
    <n v="0"/>
    <n v="0"/>
    <n v="58"/>
    <n v="1"/>
    <n v="0"/>
    <n v="1"/>
    <n v="0"/>
    <n v="0"/>
    <n v="0"/>
    <n v="62"/>
    <n v="0"/>
    <n v="9"/>
    <s v="78041.PP00"/>
    <d v="2015-04-07T00:00:00"/>
    <s v=""/>
    <n v="60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s v="New"/>
    <s v="o"/>
    <s v="Délai dépassé"/>
    <s v="Pas d'infos"/>
    <s v="3 - ZVPI(s) à mettre à jour"/>
    <s v="undefine"/>
    <s v="undefine"/>
    <n v="15"/>
  </r>
  <r>
    <x v="70"/>
    <s v="G2"/>
    <x v="123"/>
    <s v="AA"/>
    <m/>
    <x v="110"/>
    <n v="49"/>
    <n v="0"/>
    <n v="0"/>
    <n v="49"/>
    <n v="1"/>
    <n v="0"/>
    <n v="1"/>
    <n v="0"/>
    <n v="0"/>
    <n v="20"/>
    <n v="86"/>
    <n v="0"/>
    <n v="0"/>
    <s v="72987.PP00"/>
    <d v="2015-04-17T00:00:00"/>
    <s v="150407: w.16 conf/ck"/>
    <n v="63"/>
    <s v="52 - Consos imprévisibles"/>
    <d v="2015-04-07T00:00:00"/>
    <s v="C.KARLSSON YI73249"/>
    <s v=""/>
    <s v="00.00.0000"/>
    <s v=""/>
    <s v=""/>
    <d v="2015-04-07T00:00:00"/>
    <s v="C.KARLSSON YI73249"/>
    <s v="Faible (environ 2 semaines)"/>
    <d v="2015-04-07T00:00:00"/>
    <s v="C.KARLSSON YI73249"/>
    <s v="."/>
    <s v=""/>
    <s v=""/>
    <s v=""/>
    <s v="GOTH"/>
    <m/>
    <s v="o"/>
    <s v="Délai valable"/>
    <s v="Infos clients"/>
    <s v="1 - Délai(s) valide(s)"/>
    <s v="5x - Others"/>
    <s v="52"/>
    <n v="15"/>
  </r>
  <r>
    <x v="42"/>
    <s v="G4"/>
    <x v="124"/>
    <s v="CA"/>
    <m/>
    <x v="111"/>
    <n v="74"/>
    <n v="0"/>
    <n v="0"/>
    <n v="48"/>
    <n v="4"/>
    <n v="0"/>
    <n v="1"/>
    <n v="0"/>
    <n v="0"/>
    <n v="22"/>
    <n v="0"/>
    <n v="0"/>
    <n v="0"/>
    <s v="21887.PP00"/>
    <d v="2015-05-08T00:00:00"/>
    <s v=""/>
    <n v="72"/>
    <s v="52 - Consos imprévisibles"/>
    <d v="2015-04-03T00:00:00"/>
    <s v="K.TANGHE A148254"/>
    <s v=""/>
    <s v="00.00.0000"/>
    <s v=""/>
    <s v=""/>
    <s v="00.00.0000"/>
    <s v=""/>
    <s v=""/>
    <s v="00.00.0000"/>
    <s v=""/>
    <s v=""/>
    <s v=""/>
    <s v=""/>
    <s v=""/>
    <s v="GENT"/>
    <m/>
    <s v="o"/>
    <s v="Délai valable"/>
    <s v="Infos clients"/>
    <s v="1 - Délai(s) valide(s)"/>
    <s v="5x - Others"/>
    <s v="52"/>
    <n v="15"/>
  </r>
  <r>
    <x v="80"/>
    <s v="98"/>
    <x v="25"/>
    <m/>
    <m/>
    <x v="24"/>
    <n v="42"/>
    <n v="0"/>
    <n v="0"/>
    <n v="42"/>
    <n v="1"/>
    <n v="0"/>
    <n v="1"/>
    <n v="0"/>
    <n v="0"/>
    <n v="0"/>
    <n v="0"/>
    <n v="0"/>
    <n v="42"/>
    <s v="75094.00"/>
    <s v="00.00.0000"/>
    <s v="attente delai v.p.le 06/01"/>
    <n v="13"/>
    <s v="11 - Retard sur Prog Appro"/>
    <d v="2015-01-06T00:00:00"/>
    <s v="V.PROVOLO R072569"/>
    <s v="Pas d'évolution de la situation"/>
    <d v="2015-03-06T00:00:00"/>
    <s v="V.PROVOLO R072569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1x - Supplier"/>
    <s v="11"/>
    <n v="15"/>
  </r>
  <r>
    <x v="73"/>
    <s v="98"/>
    <x v="21"/>
    <m/>
    <m/>
    <x v="20"/>
    <n v="42"/>
    <n v="0"/>
    <n v="0"/>
    <n v="42"/>
    <n v="1"/>
    <n v="0"/>
    <n v="1"/>
    <n v="0"/>
    <n v="0"/>
    <n v="0"/>
    <n v="0"/>
    <n v="0"/>
    <n v="0"/>
    <s v="75069.PP00"/>
    <s v="00.00.0000"/>
    <s v="NO more longer delivered"/>
    <n v="14"/>
    <s v="29 - Autres cas Doc Techn"/>
    <d v="2014-10-16T00:00:00"/>
    <s v="C.GUIGUE R074602"/>
    <s v="Pas d'évolution de la situation"/>
    <d v="2015-03-17T00:00:00"/>
    <s v="M.MAJERI A042874"/>
    <s v=""/>
    <s v="00.00.0000"/>
    <s v=""/>
    <s v=""/>
    <s v="00.00.0000"/>
    <s v=""/>
    <s v="Mail sent to supplier on 17.03.2015"/>
    <s v="MXM on 17.03.2015"/>
    <s v=""/>
    <s v=""/>
    <s v="DVL"/>
    <m/>
    <s v="n"/>
    <s v="Pas de délai"/>
    <s v="Infos inutilisables"/>
    <s v="3 - ZVPI(s) à mettre à jour"/>
    <s v="2x - Technical"/>
    <s v="29"/>
    <n v="15"/>
  </r>
  <r>
    <x v="53"/>
    <s v="G0"/>
    <x v="23"/>
    <m/>
    <m/>
    <x v="22"/>
    <n v="39"/>
    <n v="0"/>
    <n v="0"/>
    <n v="39"/>
    <n v="1"/>
    <n v="0"/>
    <n v="1"/>
    <n v="0"/>
    <n v="0"/>
    <n v="0"/>
    <n v="1"/>
    <n v="1"/>
    <n v="0"/>
    <s v="49970.01"/>
    <d v="2015-05-26T00:00:00"/>
    <s v=""/>
    <n v="13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inutilisables"/>
    <s v="1 - Délai(s) valide(s)"/>
    <s v="undefine"/>
    <s v="undefine"/>
    <n v="15"/>
  </r>
  <r>
    <x v="44"/>
    <s v="G4"/>
    <x v="91"/>
    <s v="AA"/>
    <m/>
    <x v="83"/>
    <n v="112"/>
    <n v="0"/>
    <n v="0"/>
    <n v="38"/>
    <n v="25"/>
    <n v="0"/>
    <n v="1"/>
    <n v="0"/>
    <n v="0"/>
    <n v="21"/>
    <n v="2"/>
    <n v="0"/>
    <n v="294"/>
    <s v="53357.11"/>
    <d v="2015-04-07T00:00:00"/>
    <s v="FB23.03 - 294 p expé le 26/03"/>
    <n v="32"/>
    <s v="52 - Consos imprévisibles"/>
    <d v="2015-03-23T00:00:00"/>
    <s v="F.BURCICA R395634"/>
    <s v="Cas soldé - Attente livraison"/>
    <d v="2015-04-07T00:00:00"/>
    <s v="F.BURCICA R395634"/>
    <s v=""/>
    <s v="00.00.0000"/>
    <s v=""/>
    <s v="Très faible (moins de 1 semaine)"/>
    <d v="2015-04-07T00:00:00"/>
    <s v="F.BURCICA R395634"/>
    <s v="aviex ok"/>
    <s v=""/>
    <s v=""/>
    <s v=""/>
    <s v="CABS"/>
    <m/>
    <s v="o"/>
    <s v="Délai dépassé"/>
    <s v="Infos clients"/>
    <s v="3 - ZVPI(s) à mettre à jour"/>
    <s v="5x - Others"/>
    <s v="52"/>
    <n v="15"/>
  </r>
  <r>
    <x v="30"/>
    <s v="G0"/>
    <x v="0"/>
    <s v="CA"/>
    <m/>
    <x v="0"/>
    <n v="554"/>
    <n v="100"/>
    <n v="0"/>
    <n v="34"/>
    <n v="21"/>
    <n v="2"/>
    <n v="1"/>
    <n v="0"/>
    <n v="0"/>
    <n v="240"/>
    <n v="2966"/>
    <n v="2966"/>
    <n v="0"/>
    <s v="76812.00"/>
    <d v="2015-04-27T00:00:00"/>
    <s v="FB 04.03: 2000 p + 23/04"/>
    <n v="32"/>
    <s v="52 - Consos imprévisibles"/>
    <d v="2015-03-04T00:00:00"/>
    <s v="F.BURCICA R395634"/>
    <s v="Cas soldé - Attente livraison"/>
    <d v="2015-04-01T00:00:00"/>
    <s v="F.BURCICA R395634"/>
    <s v=""/>
    <s v="00.00.0000"/>
    <s v=""/>
    <s v="Moyenne (environ 1 mois)"/>
    <d v="2015-04-01T00:00:00"/>
    <s v="F.BURCICA R395634"/>
    <s v="2000 p recues le 24/03"/>
    <s v=""/>
    <s v=""/>
    <s v=""/>
    <s v="CABS"/>
    <m/>
    <s v="o"/>
    <s v="Délai valable"/>
    <s v="Infos clients"/>
    <s v="1 - Délai(s) valide(s)"/>
    <s v="5x - Others"/>
    <s v="52"/>
    <n v="15"/>
  </r>
  <r>
    <x v="75"/>
    <s v="G0"/>
    <x v="125"/>
    <m/>
    <m/>
    <x v="112"/>
    <n v="33"/>
    <n v="0"/>
    <n v="0"/>
    <n v="33"/>
    <n v="1"/>
    <n v="0"/>
    <n v="1"/>
    <n v="0"/>
    <n v="0"/>
    <n v="1"/>
    <n v="114"/>
    <n v="77"/>
    <n v="0"/>
    <s v="85319.PP00"/>
    <d v="2015-04-10T00:00:00"/>
    <s v=""/>
    <n v="14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72"/>
    <s v="G2"/>
    <x v="126"/>
    <m/>
    <m/>
    <x v="113"/>
    <n v="30"/>
    <n v="0"/>
    <n v="0"/>
    <n v="30"/>
    <n v="1"/>
    <n v="0"/>
    <n v="1"/>
    <n v="0"/>
    <n v="0"/>
    <n v="10"/>
    <n v="75"/>
    <n v="0"/>
    <n v="0"/>
    <s v="70783.PP00"/>
    <d v="2015-01-26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5"/>
  </r>
  <r>
    <x v="16"/>
    <s v="G0"/>
    <x v="28"/>
    <m/>
    <m/>
    <x v="27"/>
    <n v="29"/>
    <n v="0"/>
    <n v="0"/>
    <n v="29"/>
    <n v="1"/>
    <n v="0"/>
    <n v="1"/>
    <n v="0"/>
    <n v="6"/>
    <n v="2"/>
    <n v="72"/>
    <n v="71"/>
    <n v="156"/>
    <s v="78668.01"/>
    <s v="00.00.0000"/>
    <s v="FB01.04 - mail frs"/>
    <n v="32"/>
    <s v="52 - Consos imprévisibles"/>
    <d v="2015-04-01T00:00:00"/>
    <s v="F.BURCICA R395634"/>
    <s v=""/>
    <s v="00.00.0000"/>
    <s v=""/>
    <s v="sous 72h"/>
    <d v="2015-04-01T00:00:00"/>
    <s v="F.BURCICA R395634"/>
    <s v="Majeure (aucune visibilité)"/>
    <d v="2015-04-01T00:00:00"/>
    <s v="F.BURCICA R395634"/>
    <s v=""/>
    <s v=""/>
    <s v=""/>
    <s v=""/>
    <s v="CABS"/>
    <m/>
    <s v="n"/>
    <s v="Pas de délai"/>
    <s v="Infos clients"/>
    <s v="2 - Commentaire(s) sans délai"/>
    <s v="5x - Others"/>
    <s v="52"/>
    <n v="15"/>
  </r>
  <r>
    <x v="81"/>
    <s v="G2"/>
    <x v="39"/>
    <s v="AA"/>
    <m/>
    <x v="38"/>
    <n v="28"/>
    <n v="0"/>
    <n v="0"/>
    <n v="28"/>
    <n v="1"/>
    <n v="0"/>
    <n v="1"/>
    <n v="0"/>
    <n v="0"/>
    <n v="8"/>
    <n v="2"/>
    <n v="0"/>
    <n v="12"/>
    <s v="73853.PP00"/>
    <d v="2015-03-27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n v="15"/>
  </r>
  <r>
    <x v="81"/>
    <s v="G2"/>
    <x v="29"/>
    <s v="AA"/>
    <m/>
    <x v="28"/>
    <n v="26"/>
    <n v="0"/>
    <n v="0"/>
    <n v="26"/>
    <n v="1"/>
    <n v="0"/>
    <n v="1"/>
    <n v="0"/>
    <n v="0"/>
    <n v="11"/>
    <n v="4"/>
    <n v="0"/>
    <n v="40"/>
    <s v="73853.PP00"/>
    <d v="2015-04-02T00:00:00"/>
    <s v=""/>
    <n v="60"/>
    <s v="52 - Consos imprévisibles"/>
    <d v="2015-03-06T00:00:00"/>
    <s v="A.JOHANSSON A055017"/>
    <s v="Cas soldé - Attente livraison"/>
    <d v="2015-03-20T00:00:00"/>
    <s v="A.JOHANSSON A055017"/>
    <s v="sous 24h"/>
    <d v="2015-03-20T00:00:00"/>
    <s v="A.JOHANSSON A055017"/>
    <s v="Faible (environ 2 semaines)"/>
    <d v="2015-03-20T00:00:00"/>
    <s v="A.JOHANSSON A055017"/>
    <s v=""/>
    <s v=""/>
    <s v=""/>
    <s v=""/>
    <s v="GOTH"/>
    <m/>
    <s v="o"/>
    <s v="Délai dépassé"/>
    <s v="Infos inutilisables"/>
    <s v="3 - ZVPI(s) à mettre à jour"/>
    <s v="5x - Others"/>
    <s v="52"/>
    <n v="15"/>
  </r>
  <r>
    <x v="58"/>
    <s v="G2"/>
    <x v="32"/>
    <m/>
    <m/>
    <x v="31"/>
    <n v="24"/>
    <n v="0"/>
    <n v="0"/>
    <n v="24"/>
    <n v="1"/>
    <n v="0"/>
    <n v="1"/>
    <n v="0"/>
    <n v="0"/>
    <n v="0"/>
    <n v="0"/>
    <n v="0"/>
    <n v="24"/>
    <s v="74417.02"/>
    <d v="2015-04-02T00:00:00"/>
    <s v=""/>
    <n v="40"/>
    <s v="52 - Consos imprévisibles"/>
    <d v="2015-03-09T00:00:00"/>
    <s v="S.DAFEROVIC A041719"/>
    <s v="Cas soldé - Attente livraison"/>
    <d v="2015-03-26T00:00:00"/>
    <s v="M.JANSSON E123466"/>
    <s v="sous 1 semaine"/>
    <d v="2015-04-02T00:00:00"/>
    <s v="S.DAFEROVIC A041719"/>
    <s v="Très faible (moins de 1 semaine)"/>
    <d v="2015-04-02T00:00:00"/>
    <s v="S.DAFEROVIC A041719"/>
    <s v=""/>
    <s v=""/>
    <s v=""/>
    <s v=""/>
    <s v="ELSK"/>
    <m/>
    <s v="o"/>
    <s v="Délai dépassé"/>
    <s v="Infos clients"/>
    <s v="3 - ZVPI(s) à mettre à jour"/>
    <s v="5x - Others"/>
    <s v="52"/>
    <n v="15"/>
  </r>
  <r>
    <x v="58"/>
    <s v="G2"/>
    <x v="37"/>
    <m/>
    <m/>
    <x v="36"/>
    <n v="23"/>
    <n v="0"/>
    <n v="0"/>
    <n v="23"/>
    <n v="1"/>
    <n v="0"/>
    <n v="1"/>
    <n v="0"/>
    <n v="0"/>
    <n v="1"/>
    <n v="1"/>
    <n v="0"/>
    <n v="50"/>
    <s v="48819.PP00"/>
    <d v="2015-03-27T00:00:00"/>
    <s v=""/>
    <n v="89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dépassé"/>
    <s v="Pas d'infos"/>
    <s v="3 - ZVPI(s) à mettre à jour"/>
    <s v="undefine"/>
    <s v="undefine"/>
    <n v="15"/>
  </r>
  <r>
    <x v="19"/>
    <s v="G2"/>
    <x v="52"/>
    <s v="AA"/>
    <m/>
    <x v="51"/>
    <n v="25"/>
    <n v="0"/>
    <n v="0"/>
    <n v="22"/>
    <n v="2"/>
    <n v="0"/>
    <n v="1"/>
    <n v="0"/>
    <n v="0"/>
    <n v="3"/>
    <n v="3"/>
    <n v="0"/>
    <n v="0"/>
    <s v=""/>
    <d v="2015-04-30T00:00:00"/>
    <s v="7420570444 (37) missing component"/>
    <n v="14"/>
    <s v="56 - Manque composant(s)"/>
    <d v="2015-04-07T00:00:00"/>
    <s v="M.MAJERI A042874"/>
    <s v=""/>
    <s v="00.00.0000"/>
    <s v=""/>
    <s v=""/>
    <s v="00.00.0000"/>
    <s v=""/>
    <s v=""/>
    <s v="00.00.0000"/>
    <s v=""/>
    <s v="ETA 13.04.2015"/>
    <s v="MXM on 07.04.2015"/>
    <s v=""/>
    <s v=""/>
    <s v="DVL"/>
    <m/>
    <s v="o"/>
    <s v="Délai valable"/>
    <s v="Infos clients"/>
    <s v="1 - Délai(s) valide(s)"/>
    <s v="5x - Others"/>
    <s v="56"/>
    <n v="15"/>
  </r>
  <r>
    <x v="42"/>
    <s v="G2"/>
    <x v="49"/>
    <m/>
    <m/>
    <x v="48"/>
    <n v="20"/>
    <n v="0"/>
    <n v="0"/>
    <n v="20"/>
    <n v="1"/>
    <n v="0"/>
    <n v="1"/>
    <n v="0"/>
    <n v="0"/>
    <n v="0"/>
    <n v="0"/>
    <n v="0"/>
    <n v="0"/>
    <s v=""/>
    <d v="2015-03-26T00:00:00"/>
    <s v=""/>
    <n v="38"/>
    <s v="A déterminer"/>
    <d v="2015-03-13T00:00:00"/>
    <s v="M.MAJERI A042874"/>
    <s v=""/>
    <s v="00.00.0000"/>
    <s v=""/>
    <s v=""/>
    <s v="00.00.0000"/>
    <s v=""/>
    <s v=""/>
    <s v="00.00.0000"/>
    <s v=""/>
    <s v=""/>
    <s v=""/>
    <s v=""/>
    <s v=""/>
    <s v="CABS"/>
    <m/>
    <s v="o"/>
    <s v="Délai dépassé"/>
    <s v="Infos inutilisables"/>
    <s v="3 - ZVPI(s) à mettre à jour"/>
    <s v="undefine"/>
    <s v="undefine"/>
    <n v="15"/>
  </r>
  <r>
    <x v="22"/>
    <s v="30"/>
    <x v="104"/>
    <m/>
    <m/>
    <x v="94"/>
    <n v="11"/>
    <n v="0"/>
    <n v="0"/>
    <n v="11"/>
    <n v="1"/>
    <n v="0"/>
    <n v="1"/>
    <n v="0"/>
    <n v="0"/>
    <n v="0"/>
    <n v="0"/>
    <n v="0"/>
    <n v="0"/>
    <s v=""/>
    <s v="00.00.0000"/>
    <s v="EP 26/03 DA"/>
    <n v="90"/>
    <s v="36 - 1ère demande client"/>
    <d v="2015-03-26T00:00:00"/>
    <s v="E.PERRET A167966"/>
    <s v="Pas d'évolution de la situation"/>
    <d v="2015-04-02T00:00:00"/>
    <s v="M.DOLINSKI A168750"/>
    <s v=""/>
    <s v="00.00.0000"/>
    <s v=""/>
    <s v=""/>
    <s v="00.00.0000"/>
    <s v=""/>
    <s v=""/>
    <s v=""/>
    <s v=""/>
    <s v=""/>
    <s v="TSC"/>
    <m/>
    <s v="n"/>
    <s v="Pas de délai"/>
    <s v="Infos clients"/>
    <s v="2 - Commentaire(s) sans délai"/>
    <s v="3x - VPL"/>
    <s v="36"/>
    <n v="15"/>
  </r>
  <r>
    <x v="82"/>
    <s v="32"/>
    <x v="45"/>
    <m/>
    <m/>
    <x v="44"/>
    <n v="10"/>
    <n v="0"/>
    <n v="0"/>
    <n v="10"/>
    <n v="1"/>
    <n v="0"/>
    <n v="1"/>
    <n v="0"/>
    <n v="0"/>
    <n v="0"/>
    <n v="0"/>
    <n v="0"/>
    <n v="0"/>
    <s v="76971.PP02"/>
    <s v="00.00.0000"/>
    <s v="pour kit // pas de dde de transfert"/>
    <n v="11"/>
    <s v="59 - Autres causes"/>
    <d v="2013-06-07T00:00:00"/>
    <s v="M.CHEVALIER R392457"/>
    <s v="09 - Autres cas Achats"/>
    <d v="2015-03-25T00:00:00"/>
    <s v="M.CHEVALIER R392457"/>
    <s v="aucune visibilité"/>
    <d v="2015-03-25T00:00:00"/>
    <s v="M.CHEVALIER R392457"/>
    <s v="Majeure (aucune visibilité)"/>
    <d v="2015-03-25T00:00:00"/>
    <s v="M.CHEVALIER R392457"/>
    <s v="Achat: Sylvain Lagrand SA demandée le 01/10 JL // Ref en attente d'etre fermée"/>
    <s v=""/>
    <s v=""/>
    <s v=""/>
    <s v="DVL"/>
    <m/>
    <s v="n"/>
    <s v="Pas de délai"/>
    <s v="Infos clients"/>
    <s v="2 - Commentaire(s) sans délai"/>
    <s v="5x - Others"/>
    <s v="59"/>
    <n v="15"/>
  </r>
  <r>
    <x v="1"/>
    <s v="G0"/>
    <x v="127"/>
    <m/>
    <m/>
    <x v="114"/>
    <n v="10"/>
    <n v="0"/>
    <n v="0"/>
    <n v="10"/>
    <n v="1"/>
    <n v="0"/>
    <n v="1"/>
    <n v="0"/>
    <n v="0"/>
    <n v="0"/>
    <n v="0"/>
    <n v="0"/>
    <n v="0"/>
    <s v="29096.01"/>
    <d v="2015-04-15T00:00:00"/>
    <s v=""/>
    <n v="12"/>
    <s v="59 - Autres causes"/>
    <d v="2015-04-07T00:00:00"/>
    <s v="C.LINOSSIER R395773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Infos clients"/>
    <s v="1 - Délai(s) valide(s)"/>
    <s v="5x - Others"/>
    <s v="59"/>
    <n v="15"/>
  </r>
  <r>
    <x v="1"/>
    <s v="30"/>
    <x v="44"/>
    <s v="AA"/>
    <m/>
    <x v="43"/>
    <n v="10"/>
    <n v="0"/>
    <n v="0"/>
    <n v="10"/>
    <n v="1"/>
    <n v="0"/>
    <n v="1"/>
    <n v="0"/>
    <n v="180"/>
    <n v="18"/>
    <n v="19"/>
    <n v="0"/>
    <n v="0"/>
    <s v=""/>
    <d v="2015-04-17T00:00:00"/>
    <s v="40 kits in manufacturing"/>
    <n v="14"/>
    <s v="52 - Consos imprévisibles"/>
    <d v="2015-03-09T00:00:00"/>
    <s v="C.GUIGUE R074602"/>
    <s v="Cas soldé - Attente livraison"/>
    <d v="2015-03-31T00:00:00"/>
    <s v="M.MAJERI A042874"/>
    <s v=""/>
    <s v="00.00.0000"/>
    <s v=""/>
    <s v=""/>
    <s v="00.00.0000"/>
    <s v=""/>
    <s v="MXM on 31.03.2015"/>
    <s v=""/>
    <s v=""/>
    <s v=""/>
    <s v="DVL"/>
    <m/>
    <s v="o"/>
    <s v="Délai valable"/>
    <s v="Infos clients"/>
    <s v="1 - Délai(s) valide(s)"/>
    <s v="5x - Others"/>
    <s v="52"/>
    <n v="15"/>
  </r>
  <r>
    <x v="83"/>
    <s v="G2"/>
    <x v="47"/>
    <m/>
    <m/>
    <x v="46"/>
    <n v="40"/>
    <n v="30"/>
    <n v="0"/>
    <n v="10"/>
    <n v="8"/>
    <n v="7"/>
    <n v="1"/>
    <n v="0"/>
    <n v="0"/>
    <n v="2"/>
    <n v="0"/>
    <n v="0"/>
    <n v="68"/>
    <s v="11329.PP01"/>
    <s v="00.00.0000"/>
    <s v="FB 04.03 - attente remplacement ref"/>
    <n v="32"/>
    <s v="15 - Autres cas Fr"/>
    <d v="2014-11-13T00:00:00"/>
    <s v="a.chalmendrier R438398"/>
    <s v="21 - Remplaçante non créée"/>
    <d v="2015-03-31T00:00:00"/>
    <s v="F.BURCICA R395634"/>
    <s v="aucune visibilité"/>
    <d v="2015-03-31T00:00:00"/>
    <s v="F.BURCICA R395634"/>
    <s v="Majeure (aucune visibilité)"/>
    <d v="2015-03-31T00:00:00"/>
    <s v="F.BURCICA R395634"/>
    <s v="AC 30/01/2015: En attente validation de la solution alternative du frn //"/>
    <s v="FB31/03 - Sylvain Magaud doit demander le remplacement via Protus. atte conf buy"/>
    <s v=""/>
    <s v=""/>
    <s v="CABS"/>
    <m/>
    <s v="n"/>
    <s v="Pas de délai"/>
    <s v="Infos clients"/>
    <s v="2 - Commentaire(s) sans délai"/>
    <s v="1x - Supplier"/>
    <s v="15"/>
    <n v="15"/>
  </r>
  <r>
    <x v="79"/>
    <s v="G2"/>
    <x v="34"/>
    <m/>
    <m/>
    <x v="33"/>
    <n v="9"/>
    <n v="0"/>
    <n v="0"/>
    <n v="9"/>
    <n v="1"/>
    <n v="0"/>
    <n v="1"/>
    <n v="2"/>
    <n v="0"/>
    <n v="0"/>
    <n v="6"/>
    <n v="0"/>
    <n v="0"/>
    <s v="71417.PP00"/>
    <s v="00.00.0000"/>
    <s v=""/>
    <n v="90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n"/>
    <s v="Pas de délai"/>
    <s v="Pas d'infos"/>
    <s v="4 - ZVPI(s) non traitée(s)"/>
    <s v="undefine"/>
    <s v="undefine"/>
    <n v="15"/>
  </r>
  <r>
    <x v="76"/>
    <s v="G2"/>
    <x v="50"/>
    <m/>
    <m/>
    <x v="49"/>
    <n v="8"/>
    <n v="0"/>
    <n v="0"/>
    <n v="8"/>
    <n v="1"/>
    <n v="0"/>
    <n v="1"/>
    <n v="0"/>
    <n v="0"/>
    <n v="0"/>
    <n v="3"/>
    <n v="2"/>
    <n v="0"/>
    <s v="75069.PP00"/>
    <s v="00.00.0000"/>
    <s v="CO order closed on 05.11.2012"/>
    <n v="14"/>
    <s v="02 - DA pour MEP contrat HA"/>
    <d v="2015-02-27T00:00:00"/>
    <s v="C.GUIGUE R074602"/>
    <s v="Pas d'évolution de la situation"/>
    <d v="2015-03-17T00:00:00"/>
    <s v="M.MAJERI A042874"/>
    <s v=""/>
    <s v="00.00.0000"/>
    <s v=""/>
    <s v=""/>
    <s v="00.00.0000"/>
    <s v=""/>
    <s v="Trying to get a new price proposal for MOQ = 270 pces"/>
    <s v="CG on 27.02.2015"/>
    <s v=""/>
    <s v=""/>
    <s v="DVL"/>
    <m/>
    <s v="n"/>
    <s v="Pas de délai"/>
    <s v="Infos inutilisables"/>
    <s v="3 - ZVPI(s) à mettre à jour"/>
    <s v="0x - Purchasing"/>
    <s v="02"/>
    <n v="15"/>
  </r>
  <r>
    <x v="30"/>
    <s v="G2"/>
    <x v="97"/>
    <m/>
    <m/>
    <x v="88"/>
    <n v="27"/>
    <n v="0"/>
    <n v="0"/>
    <n v="6"/>
    <n v="2"/>
    <n v="0"/>
    <n v="1"/>
    <n v="0"/>
    <n v="0"/>
    <n v="0"/>
    <n v="0"/>
    <n v="0"/>
    <n v="0"/>
    <s v="44717.PP00"/>
    <d v="2015-05-27T00:00:00"/>
    <s v="Supplier arrears/capacity issue"/>
    <n v="14"/>
    <s v="12 - Problème capacité"/>
    <d v="2015-04-02T00:00:00"/>
    <s v="M.MAJERI A042874"/>
    <s v="11 - Retard sur Prog Appro"/>
    <d v="2015-04-03T00:00:00"/>
    <s v="M.MAJERI A042874"/>
    <s v=""/>
    <s v="00.00.0000"/>
    <s v=""/>
    <s v=""/>
    <s v="00.00.0000"/>
    <s v=""/>
    <s v="ETA 27.05.2015"/>
    <s v="MXM on 02.04.2015"/>
    <s v=""/>
    <s v=""/>
    <s v="DVL"/>
    <m/>
    <s v="o"/>
    <s v="Délai valable"/>
    <s v="Infos clients"/>
    <s v="1 - Délai(s) valide(s)"/>
    <s v="1x - Supplier"/>
    <s v="12"/>
    <n v="15"/>
  </r>
  <r>
    <x v="81"/>
    <s v="G2"/>
    <x v="30"/>
    <m/>
    <m/>
    <x v="29"/>
    <n v="6"/>
    <n v="0"/>
    <n v="0"/>
    <n v="6"/>
    <n v="1"/>
    <n v="0"/>
    <n v="1"/>
    <n v="0"/>
    <n v="0"/>
    <n v="1"/>
    <n v="24"/>
    <n v="0"/>
    <n v="0"/>
    <s v="03006.01"/>
    <d v="2015-04-13T00:00:00"/>
    <s v="CD 3/4 - 26 PCES EN STOCK"/>
    <n v="15"/>
    <s v="52 - Consos imprévisibles"/>
    <d v="2015-03-04T00:00:00"/>
    <s v="C.DERRIEN A146081"/>
    <s v="Cas soldé - Attente livraison"/>
    <d v="2015-04-03T00:00:00"/>
    <s v="C.DERRIEN A146081"/>
    <s v=""/>
    <s v="00.00.0000"/>
    <s v=""/>
    <s v=""/>
    <s v="00.00.0000"/>
    <s v=""/>
    <s v="FRNS SHIP 10 PCS AU 9/4"/>
    <s v=""/>
    <s v=""/>
    <s v=""/>
    <s v="DVL"/>
    <m/>
    <s v="o"/>
    <s v="Délai valable"/>
    <s v="Infos clients"/>
    <s v="1 - Délai(s) valide(s)"/>
    <s v="5x - Others"/>
    <s v="52"/>
    <n v="15"/>
  </r>
  <r>
    <x v="57"/>
    <s v="G2"/>
    <x v="98"/>
    <m/>
    <m/>
    <x v="89"/>
    <n v="6"/>
    <n v="0"/>
    <n v="0"/>
    <n v="6"/>
    <n v="1"/>
    <n v="0"/>
    <n v="1"/>
    <n v="0"/>
    <n v="0"/>
    <n v="1"/>
    <n v="0"/>
    <n v="0"/>
    <n v="0"/>
    <s v=""/>
    <d v="2015-03-30T00:00:00"/>
    <s v=""/>
    <n v="41"/>
    <s v="54 - Retour carcasses insuffisant"/>
    <d v="2015-03-26T00:00:00"/>
    <s v="S.Bärgård E123011"/>
    <s v=""/>
    <s v="00.00.0000"/>
    <s v=""/>
    <s v="sous 72h"/>
    <d v="2015-03-26T00:00:00"/>
    <s v="S.Bärgård E123011"/>
    <s v="Très faible (moins de 1 semaine)"/>
    <d v="2015-03-26T00:00:00"/>
    <s v="S.Bärgård E123011"/>
    <s v=""/>
    <s v=""/>
    <s v=""/>
    <s v=""/>
    <s v="ELSK"/>
    <m/>
    <s v="o"/>
    <s v="Délai dépassé"/>
    <s v="Infos clients"/>
    <s v="3 - ZVPI(s) à mettre à jour"/>
    <s v="5x - Others"/>
    <s v="54"/>
    <n v="15"/>
  </r>
  <r>
    <x v="50"/>
    <s v="G4"/>
    <x v="60"/>
    <m/>
    <m/>
    <x v="58"/>
    <n v="6"/>
    <n v="0"/>
    <n v="0"/>
    <n v="6"/>
    <n v="1"/>
    <n v="0"/>
    <n v="1"/>
    <n v="0"/>
    <n v="0"/>
    <n v="0"/>
    <n v="4"/>
    <n v="0"/>
    <n v="0"/>
    <s v="79802.PP00"/>
    <s v="00.00.0000"/>
    <s v="part replaced by 7421392403 //nb"/>
    <n v="62"/>
    <s v="21 - Remplaçante non créée"/>
    <d v="2015-03-13T00:00:00"/>
    <s v="N.BERGStrom RP61779"/>
    <s v="Pas d'évolution de la situation"/>
    <d v="2015-03-20T00:00:00"/>
    <s v="N.BERGStrom RP61779"/>
    <s v="unknown"/>
    <d v="2015-03-13T00:00:00"/>
    <s v="N.BERGStrom RP61779"/>
    <s v="Majeure (aucune visibilité)"/>
    <d v="2015-03-13T00:00:00"/>
    <s v="N.BERGStrom RP61779"/>
    <s v=""/>
    <s v=""/>
    <s v=""/>
    <s v=""/>
    <s v="GOTH"/>
    <m/>
    <s v="n"/>
    <s v="Pas de délai"/>
    <s v="Infos inutilisables"/>
    <s v="3 - ZVPI(s) à mettre à jour"/>
    <s v="2x - Technical"/>
    <s v="21"/>
    <n v="15"/>
  </r>
  <r>
    <x v="44"/>
    <s v="G2"/>
    <x v="99"/>
    <m/>
    <m/>
    <x v="57"/>
    <n v="6"/>
    <n v="0"/>
    <n v="0"/>
    <n v="6"/>
    <n v="1"/>
    <n v="0"/>
    <n v="1"/>
    <n v="0"/>
    <n v="0"/>
    <n v="0"/>
    <n v="4"/>
    <n v="0"/>
    <n v="0"/>
    <s v="79802.02"/>
    <d v="2015-04-09T00:00:00"/>
    <s v="MD 25/03 :frs relancé pr statut+ new cde"/>
    <n v="90"/>
    <s v="11 - Retard sur Prog Appro"/>
    <d v="2015-03-25T00:00:00"/>
    <s v="M.DOLINSKI A168750"/>
    <s v="Cas soldé - Attente livraison"/>
    <d v="2015-03-26T00:00:00"/>
    <s v="M.DOLINSKI A168750"/>
    <s v=""/>
    <s v="00.00.0000"/>
    <s v=""/>
    <s v=""/>
    <s v="00.00.0000"/>
    <s v=""/>
    <s v="10p pr solder BO"/>
    <s v="MD 26/03 : départ 14p 07/04"/>
    <s v=""/>
    <s v=""/>
    <s v="TSC"/>
    <m/>
    <s v="o"/>
    <s v="Délai valable"/>
    <s v="Infos clients"/>
    <s v="1 - Délai(s) valide(s)"/>
    <s v="1x - Supplier"/>
    <s v="11"/>
    <n v="15"/>
  </r>
  <r>
    <x v="57"/>
    <s v="98"/>
    <x v="100"/>
    <m/>
    <m/>
    <x v="90"/>
    <n v="5"/>
    <n v="0"/>
    <n v="0"/>
    <n v="5"/>
    <n v="1"/>
    <n v="0"/>
    <n v="1"/>
    <n v="0"/>
    <n v="0"/>
    <n v="0"/>
    <n v="0"/>
    <n v="0"/>
    <n v="0"/>
    <s v=""/>
    <s v="00.00.0000"/>
    <s v="Réference en NFP Gilles"/>
    <n v="10"/>
    <s v="21 - Remplaçante non créée"/>
    <d v="2015-03-20T00:00:00"/>
    <s v="G.RIVOIRE R069163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Infos inutilisables"/>
    <s v="3 - ZVPI(s) à mettre à jour"/>
    <s v="2x - Technical"/>
    <s v="21"/>
    <n v="15"/>
  </r>
  <r>
    <x v="84"/>
    <s v="G2"/>
    <x v="58"/>
    <m/>
    <m/>
    <x v="56"/>
    <n v="5"/>
    <n v="0"/>
    <n v="0"/>
    <n v="5"/>
    <n v="1"/>
    <n v="0"/>
    <n v="1"/>
    <n v="0"/>
    <n v="0"/>
    <n v="0"/>
    <n v="0"/>
    <n v="0"/>
    <n v="0"/>
    <s v="75647.PP00"/>
    <s v="00.00.0000"/>
    <s v="NG 08.07.14 NFP Frn"/>
    <n v="17"/>
    <s v="13 - Arrêt définitif fourniture"/>
    <d v="2014-07-08T00:00:00"/>
    <s v="N.GENIES R387722"/>
    <s v="Pas d'évolution de la situation"/>
    <d v="2014-08-19T00:00:00"/>
    <s v="N.GENIES R387722"/>
    <s v="aucune visibilité"/>
    <d v="2014-08-19T00:00:00"/>
    <s v="N.GENIES R387722"/>
    <s v="Majeure (aucune visibilité)"/>
    <d v="2014-08-19T00:00:00"/>
    <s v="N.GENIES R387722"/>
    <s v=""/>
    <s v=""/>
    <s v=""/>
    <s v=""/>
    <s v="DVL"/>
    <m/>
    <s v="n"/>
    <s v="Pas de délai"/>
    <s v="Infos inutilisables"/>
    <s v="3 - ZVPI(s) à mettre à jour"/>
    <s v="1x - Supplier"/>
    <s v="13"/>
    <n v="15"/>
  </r>
  <r>
    <x v="57"/>
    <s v="30"/>
    <x v="101"/>
    <m/>
    <m/>
    <x v="91"/>
    <n v="5"/>
    <n v="0"/>
    <n v="0"/>
    <n v="5"/>
    <n v="1"/>
    <n v="0"/>
    <n v="1"/>
    <n v="0"/>
    <n v="0"/>
    <n v="0"/>
    <n v="0"/>
    <n v="0"/>
    <n v="0"/>
    <s v="70343.PP00"/>
    <s v="00.00.0000"/>
    <s v=""/>
    <n v="2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n"/>
    <s v="Pas de délai"/>
    <s v="Pas d'infos"/>
    <s v="4 - ZVPI(s) non traitée(s)"/>
    <s v="undefine"/>
    <s v="undefine"/>
    <n v="15"/>
  </r>
  <r>
    <x v="55"/>
    <s v="32"/>
    <x v="102"/>
    <m/>
    <m/>
    <x v="92"/>
    <n v="5"/>
    <n v="0"/>
    <n v="0"/>
    <n v="5"/>
    <n v="1"/>
    <n v="0"/>
    <n v="1"/>
    <n v="0"/>
    <n v="0"/>
    <n v="0"/>
    <n v="0"/>
    <n v="0"/>
    <n v="20"/>
    <s v="32024.04"/>
    <s v="00.00.0000"/>
    <s v="mb 07/04 - relance frns"/>
    <n v="35"/>
    <s v="11 - Retard sur Prog Appro"/>
    <d v="2015-04-07T00:00:00"/>
    <s v="M.BLANC R395365"/>
    <s v=""/>
    <s v="00.00.0000"/>
    <s v=""/>
    <s v=""/>
    <s v="00.00.0000"/>
    <s v=""/>
    <s v="Moyenne (environ 1 mois)"/>
    <d v="2015-04-07T00:00:00"/>
    <s v="M.BLANC R395365"/>
    <s v=""/>
    <s v=""/>
    <s v=""/>
    <s v=""/>
    <s v="CABS"/>
    <m/>
    <s v="n"/>
    <s v="Pas de délai"/>
    <s v="Infos clients"/>
    <s v="2 - Commentaire(s) sans délai"/>
    <s v="1x - Supplier"/>
    <s v="11"/>
    <n v="15"/>
  </r>
  <r>
    <x v="12"/>
    <s v="30"/>
    <x v="128"/>
    <m/>
    <m/>
    <x v="115"/>
    <n v="5"/>
    <n v="0"/>
    <n v="0"/>
    <n v="5"/>
    <n v="1"/>
    <n v="0"/>
    <n v="1"/>
    <n v="0"/>
    <n v="0"/>
    <n v="0"/>
    <n v="0"/>
    <n v="0"/>
    <n v="0"/>
    <s v="78466.PP00"/>
    <d v="2015-04-30T00:00:00"/>
    <s v=""/>
    <n v="36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s v="New"/>
    <s v="o"/>
    <s v="Délai valable"/>
    <s v="Pas d'infos"/>
    <s v="1 - Délai(s) valide(s)"/>
    <s v="undefine"/>
    <s v="undefine"/>
    <n v="15"/>
  </r>
  <r>
    <x v="70"/>
    <s v="G2"/>
    <x v="129"/>
    <m/>
    <m/>
    <x v="116"/>
    <n v="5"/>
    <n v="0"/>
    <n v="0"/>
    <n v="5"/>
    <n v="1"/>
    <n v="0"/>
    <n v="1"/>
    <n v="0"/>
    <n v="0"/>
    <n v="5"/>
    <n v="115"/>
    <n v="0"/>
    <n v="0"/>
    <s v="74252.PP00"/>
    <d v="2015-04-13T00:00:00"/>
    <s v=""/>
    <n v="64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valable"/>
    <s v="Pas d'infos"/>
    <s v="1 - Délai(s) valide(s)"/>
    <s v="undefine"/>
    <s v="undefine"/>
    <n v="15"/>
  </r>
  <r>
    <x v="1"/>
    <s v="G2"/>
    <x v="130"/>
    <m/>
    <m/>
    <x v="117"/>
    <n v="4"/>
    <n v="0"/>
    <n v="0"/>
    <n v="4"/>
    <n v="1"/>
    <n v="0"/>
    <n v="1"/>
    <n v="0"/>
    <n v="0"/>
    <n v="0"/>
    <n v="6"/>
    <n v="0"/>
    <n v="0"/>
    <s v="03114.PP00"/>
    <d v="2015-04-30T00:00:00"/>
    <s v=""/>
    <n v="10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22"/>
    <s v="30"/>
    <x v="131"/>
    <s v="AA"/>
    <m/>
    <x v="118"/>
    <n v="32"/>
    <n v="11"/>
    <n v="0"/>
    <n v="4"/>
    <n v="13"/>
    <n v="2"/>
    <n v="1"/>
    <n v="80"/>
    <n v="40"/>
    <n v="21"/>
    <n v="0"/>
    <n v="0"/>
    <n v="0"/>
    <s v=""/>
    <d v="2015-04-20T00:00:00"/>
    <s v="66 kits in quality issue"/>
    <n v="14"/>
    <s v="34 - Qualité"/>
    <d v="2015-04-03T00:00:00"/>
    <s v="M.MAJERI A042874"/>
    <s v="Cas soldé - Attente livraison"/>
    <d v="2015-04-07T00:00:00"/>
    <s v="M.MAJERI A042874"/>
    <s v=""/>
    <s v="00.00.0000"/>
    <s v=""/>
    <s v=""/>
    <s v="00.00.0000"/>
    <s v=""/>
    <s v="80 kits in manufacturing"/>
    <s v="MXM on 07.04.2015"/>
    <s v=""/>
    <s v=""/>
    <s v="DVL"/>
    <m/>
    <s v="o"/>
    <s v="Délai valable"/>
    <s v="Infos clients"/>
    <s v="1 - Délai(s) valide(s)"/>
    <s v="3x - VPL"/>
    <s v="34"/>
    <n v="15"/>
  </r>
  <r>
    <x v="30"/>
    <s v="G2"/>
    <x v="105"/>
    <m/>
    <m/>
    <x v="95"/>
    <n v="100"/>
    <n v="1"/>
    <n v="0"/>
    <n v="4"/>
    <n v="4"/>
    <n v="1"/>
    <n v="1"/>
    <n v="0"/>
    <n v="0"/>
    <n v="1"/>
    <n v="0"/>
    <n v="0"/>
    <n v="0"/>
    <s v="70343.02"/>
    <d v="2012-05-04T00:00:00"/>
    <s v="267 pces will be shipped on 04.05.2015"/>
    <n v="14"/>
    <s v="52 - Consos imprévisibles"/>
    <d v="2015-03-18T00:00:00"/>
    <s v="M.MAJERI A042874"/>
    <s v="Cas soldé - Attente livraison"/>
    <d v="2015-03-19T00:00:00"/>
    <s v="M.MAJERI A042874"/>
    <s v=""/>
    <s v="00.00.0000"/>
    <s v=""/>
    <s v=""/>
    <s v="00.00.0000"/>
    <s v=""/>
    <s v="MXM on 02.04.2015"/>
    <s v=""/>
    <s v=""/>
    <s v=""/>
    <s v="DVL"/>
    <m/>
    <s v="o"/>
    <s v="Délai dépassé"/>
    <s v="Infos inutilisables"/>
    <s v="3 - ZVPI(s) à mettre à jour"/>
    <s v="5x - Others"/>
    <s v="52"/>
    <n v="15"/>
  </r>
  <r>
    <x v="84"/>
    <s v="E3"/>
    <x v="64"/>
    <m/>
    <m/>
    <x v="62"/>
    <n v="3"/>
    <n v="0"/>
    <n v="0"/>
    <n v="3"/>
    <n v="1"/>
    <n v="0"/>
    <n v="1"/>
    <n v="0"/>
    <n v="0"/>
    <n v="0"/>
    <n v="2"/>
    <n v="0"/>
    <n v="0"/>
    <s v="04965.PP00"/>
    <s v="00.00.0000"/>
    <s v="2 PCES EN STOCK CD 3/4 - NFP"/>
    <n v="15"/>
    <s v="13 - Arrêt définitif fourniture"/>
    <d v="2014-07-08T00:00:00"/>
    <s v="C.DERRIEN A146081"/>
    <s v="13 - Arrêt définitif fourniture"/>
    <d v="2015-04-01T00:00:00"/>
    <s v="C.DERRIEN A146081"/>
    <s v=""/>
    <d v="2014-10-10T00:00:00"/>
    <s v="C.DERRIEN A146081"/>
    <s v=""/>
    <s v="00.00.0000"/>
    <s v=""/>
    <s v="FRNS PAS STOCK ET FABRIQUE PLUS CD 31/7"/>
    <s v="ATT OK POUR FERMETURE KIT 5000793564 CD 29/10"/>
    <s v=""/>
    <s v=""/>
    <s v="DVL"/>
    <m/>
    <s v="n"/>
    <s v="Pas de délai"/>
    <s v="Infos clients"/>
    <s v="2 - Commentaire(s) sans délai"/>
    <s v="1x - Supplier"/>
    <s v="13"/>
    <n v="15"/>
  </r>
  <r>
    <x v="58"/>
    <s v="G2"/>
    <x v="132"/>
    <s v="BA"/>
    <m/>
    <x v="119"/>
    <n v="150"/>
    <n v="0"/>
    <n v="0"/>
    <n v="3"/>
    <n v="19"/>
    <n v="0"/>
    <n v="1"/>
    <n v="0"/>
    <n v="0"/>
    <n v="11"/>
    <n v="7"/>
    <n v="0"/>
    <n v="0"/>
    <s v="53357.11"/>
    <d v="2015-04-13T00:00:00"/>
    <s v=""/>
    <n v="32"/>
    <s v="52 - Consos imprévisibles"/>
    <d v="2015-03-30T00:00:00"/>
    <s v="F.BURCICA R395634"/>
    <s v="Cas soldé - Attente livraison"/>
    <d v="2015-04-07T00:00:00"/>
    <s v="F.BURCICA R395634"/>
    <s v=""/>
    <d v="2015-04-02T00:00:00"/>
    <s v="F.BURCICA R395634"/>
    <s v="Très faible (moins de 1 semaine)"/>
    <d v="2015-04-07T00:00:00"/>
    <s v="F.BURCICA R395634"/>
    <s v=""/>
    <s v=""/>
    <s v=""/>
    <s v=""/>
    <s v="CABS"/>
    <m/>
    <s v="o"/>
    <s v="Délai valable"/>
    <s v="Infos clients"/>
    <s v="1 - Délai(s) valide(s)"/>
    <s v="5x - Others"/>
    <s v="52"/>
    <n v="15"/>
  </r>
  <r>
    <x v="85"/>
    <s v="G2"/>
    <x v="71"/>
    <m/>
    <m/>
    <x v="67"/>
    <n v="3"/>
    <n v="0"/>
    <n v="0"/>
    <n v="3"/>
    <n v="1"/>
    <n v="0"/>
    <n v="1"/>
    <n v="0"/>
    <n v="0"/>
    <n v="1"/>
    <n v="1"/>
    <n v="0"/>
    <n v="0"/>
    <s v="56160.PP00"/>
    <d v="2015-05-04T00:00:00"/>
    <s v=""/>
    <n v="33"/>
    <s v="52 - Consos imprévisibles"/>
    <d v="2015-03-04T00:00:00"/>
    <s v="J.LARRET R388277"/>
    <s v="Cas soldé - Attente livraison"/>
    <d v="2015-03-12T00:00:00"/>
    <s v="J.LARRET R388277"/>
    <s v="sous 24h"/>
    <d v="2015-03-04T00:00:00"/>
    <s v="J.LARRET R388277"/>
    <s v="Haute (environ 3 mois)"/>
    <d v="2015-03-04T00:00:00"/>
    <s v="J.LARRET R388277"/>
    <s v=""/>
    <s v=""/>
    <s v=""/>
    <s v=""/>
    <s v="CABS"/>
    <m/>
    <s v="o"/>
    <s v="Délai valable"/>
    <s v="Infos inutilisables"/>
    <s v="1 - Délai(s) valide(s)"/>
    <s v="5x - Others"/>
    <s v="52"/>
    <n v="15"/>
  </r>
  <r>
    <x v="86"/>
    <s v="G2"/>
    <x v="133"/>
    <s v="AA"/>
    <m/>
    <x v="120"/>
    <n v="49"/>
    <n v="1"/>
    <n v="0"/>
    <n v="3"/>
    <n v="41"/>
    <n v="1"/>
    <n v="1"/>
    <n v="0"/>
    <n v="0"/>
    <n v="23"/>
    <n v="0"/>
    <n v="0"/>
    <n v="180"/>
    <s v="56930.00"/>
    <d v="2015-04-14T00:00:00"/>
    <s v=""/>
    <n v="37"/>
    <s v="19 - Autres cas Fr"/>
    <d v="2015-04-07T00:00:00"/>
    <s v="J.MANNINA R069429"/>
    <s v="12 - Problème capacité"/>
    <d v="2015-04-07T00:00:00"/>
    <s v="J.MANNINA R069429"/>
    <s v=""/>
    <s v="00.00.0000"/>
    <s v=""/>
    <s v="Faible (environ 2 semaines)"/>
    <d v="2015-04-07T00:00:00"/>
    <s v="J.MANNINA R069429"/>
    <s v=""/>
    <s v=""/>
    <s v=""/>
    <s v="relance frn le 17/08 ng - prob lot mini appro ng"/>
    <s v="CABS"/>
    <m/>
    <s v="o"/>
    <s v="Délai valable"/>
    <s v="Infos clients"/>
    <s v="1 - Délai(s) valide(s)"/>
    <s v="1x - Supplier"/>
    <s v="19"/>
    <n v="15"/>
  </r>
  <r>
    <x v="86"/>
    <s v="G4"/>
    <x v="73"/>
    <s v="AA"/>
    <m/>
    <x v="69"/>
    <n v="203"/>
    <n v="0"/>
    <n v="0"/>
    <n v="3"/>
    <n v="141"/>
    <n v="0"/>
    <n v="1"/>
    <n v="0"/>
    <n v="0"/>
    <n v="47"/>
    <n v="0"/>
    <n v="0"/>
    <n v="420"/>
    <s v="56930.00"/>
    <d v="2015-04-10T00:00:00"/>
    <s v=""/>
    <n v="37"/>
    <s v="11 - Retard sur Prog Appro"/>
    <d v="2015-04-07T00:00:00"/>
    <s v="S.THOMAS R084122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Infos clients"/>
    <s v="1 - Délai(s) valide(s)"/>
    <s v="1x - Supplier"/>
    <s v="11"/>
    <n v="15"/>
  </r>
  <r>
    <x v="55"/>
    <s v="30"/>
    <x v="107"/>
    <m/>
    <m/>
    <x v="97"/>
    <n v="2"/>
    <n v="0"/>
    <n v="0"/>
    <n v="2"/>
    <n v="1"/>
    <n v="0"/>
    <n v="1"/>
    <n v="0"/>
    <n v="0"/>
    <n v="0"/>
    <n v="0"/>
    <n v="0"/>
    <n v="2"/>
    <s v="70815.PP00"/>
    <d v="2015-04-03T00:00:00"/>
    <s v=""/>
    <n v="12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dépassé"/>
    <s v="Pas d'infos"/>
    <s v="3 - ZVPI(s) à mettre à jour"/>
    <s v="undefine"/>
    <s v="undefine"/>
    <n v="15"/>
  </r>
  <r>
    <x v="87"/>
    <s v="G2"/>
    <x v="68"/>
    <m/>
    <m/>
    <x v="65"/>
    <n v="23"/>
    <n v="1"/>
    <n v="0"/>
    <n v="2"/>
    <n v="18"/>
    <n v="1"/>
    <n v="1"/>
    <n v="0"/>
    <n v="0"/>
    <n v="1"/>
    <n v="0"/>
    <n v="0"/>
    <n v="0"/>
    <s v="74844.PP00"/>
    <s v="00.00.0000"/>
    <s v="Price LITIGATION"/>
    <n v="14"/>
    <s v="11 - Retard sur Prog Appro"/>
    <d v="2015-02-24T00:00:00"/>
    <s v="C.BRON R392388"/>
    <s v="03 - Litige prix avec fr"/>
    <d v="2015-03-19T00:00:00"/>
    <s v="C.GUIGUE R074602"/>
    <s v=""/>
    <s v="00.00.0000"/>
    <s v=""/>
    <s v=""/>
    <s v="00.00.0000"/>
    <s v=""/>
    <s v="New price porposed by Benjamin Avero on 19.03.2015 waiting for buyer's action"/>
    <s v="CG on 19.03.2015"/>
    <s v=""/>
    <s v=""/>
    <s v="DVL"/>
    <m/>
    <s v="n"/>
    <s v="Pas de délai"/>
    <s v="Infos inutilisables"/>
    <s v="3 - ZVPI(s) à mettre à jour"/>
    <s v="1x - Supplier"/>
    <s v="11"/>
    <n v="15"/>
  </r>
  <r>
    <x v="88"/>
    <s v="98"/>
    <x v="69"/>
    <m/>
    <m/>
    <x v="20"/>
    <n v="2"/>
    <n v="0"/>
    <n v="0"/>
    <n v="2"/>
    <n v="1"/>
    <n v="0"/>
    <n v="1"/>
    <n v="0"/>
    <n v="0"/>
    <n v="0"/>
    <n v="0"/>
    <n v="0"/>
    <n v="0"/>
    <s v="75069.PP00"/>
    <s v="00.00.0000"/>
    <s v="NO more longer delivered"/>
    <n v="14"/>
    <s v="13 - Arrêt définitif fourniture"/>
    <d v="2015-02-16T00:00:00"/>
    <s v="C.DERRIEN A146081"/>
    <s v=""/>
    <s v="00.00.0000"/>
    <s v=""/>
    <s v=""/>
    <s v="00.00.0000"/>
    <s v=""/>
    <s v=""/>
    <s v="00.00.0000"/>
    <s v=""/>
    <s v="CG on 27.02.2015"/>
    <s v=""/>
    <s v=""/>
    <s v=""/>
    <s v="DVL"/>
    <m/>
    <s v="n"/>
    <s v="Pas de délai"/>
    <s v="Infos inutilisables"/>
    <s v="3 - ZVPI(s) à mettre à jour"/>
    <s v="1x - Supplier"/>
    <s v="13"/>
    <n v="15"/>
  </r>
  <r>
    <x v="89"/>
    <s v="G0"/>
    <x v="70"/>
    <m/>
    <m/>
    <x v="66"/>
    <n v="2"/>
    <n v="0"/>
    <n v="0"/>
    <n v="2"/>
    <n v="1"/>
    <n v="0"/>
    <n v="1"/>
    <n v="0"/>
    <n v="0"/>
    <n v="0"/>
    <n v="0"/>
    <n v="0"/>
    <n v="0"/>
    <s v="71046.02"/>
    <d v="2015-04-30T00:00:00"/>
    <s v="no stock JL 12.03"/>
    <n v="33"/>
    <s v="02 - DA pour MEP contrat HA"/>
    <d v="2014-12-19T00:00:00"/>
    <s v="J.LARRET R388277"/>
    <s v="Cas soldé - Attente livraison"/>
    <d v="2015-02-13T00:00:00"/>
    <s v="J.LARRET R388277"/>
    <s v="sous 2 semaine"/>
    <d v="2015-02-13T00:00:00"/>
    <s v="J.LARRET R388277"/>
    <s v="Haute (environ 3 mois)"/>
    <d v="2015-02-13T00:00:00"/>
    <s v="J.LARRET R388277"/>
    <s v=""/>
    <s v=""/>
    <s v=""/>
    <s v=""/>
    <s v="CABS"/>
    <m/>
    <s v="o"/>
    <s v="Délai valable"/>
    <s v="Infos inutilisables"/>
    <s v="1 - Délai(s) valide(s)"/>
    <s v="0x - Purchasing"/>
    <s v="02"/>
    <n v="15"/>
  </r>
  <r>
    <x v="86"/>
    <s v="G2"/>
    <x v="72"/>
    <m/>
    <m/>
    <x v="68"/>
    <n v="5"/>
    <n v="0"/>
    <n v="0"/>
    <n v="2"/>
    <n v="4"/>
    <n v="0"/>
    <n v="1"/>
    <n v="0"/>
    <n v="0"/>
    <n v="1"/>
    <n v="1"/>
    <n v="0"/>
    <n v="0"/>
    <s v="56930.00"/>
    <d v="2015-04-27T00:00:00"/>
    <s v=""/>
    <n v="37"/>
    <s v=""/>
    <s v="00.00.0000"/>
    <s v=""/>
    <s v=""/>
    <s v="00.00.0000"/>
    <s v=""/>
    <s v=""/>
    <s v="00.00.0000"/>
    <s v=""/>
    <s v=""/>
    <s v="00.00.0000"/>
    <s v=""/>
    <s v=""/>
    <s v=""/>
    <s v=""/>
    <s v=""/>
    <s v="CABS"/>
    <m/>
    <s v="o"/>
    <s v="Délai valable"/>
    <s v="Pas d'infos"/>
    <s v="1 - Délai(s) valide(s)"/>
    <s v="undefine"/>
    <s v="undefine"/>
    <n v="15"/>
  </r>
  <r>
    <x v="90"/>
    <s v="G2"/>
    <x v="108"/>
    <m/>
    <m/>
    <x v="98"/>
    <n v="2"/>
    <n v="0"/>
    <n v="0"/>
    <n v="2"/>
    <n v="1"/>
    <n v="0"/>
    <n v="1"/>
    <n v="0"/>
    <n v="0"/>
    <n v="0"/>
    <n v="0"/>
    <n v="0"/>
    <n v="500"/>
    <s v="71626.01"/>
    <d v="2015-02-18T00:00:00"/>
    <s v=""/>
    <n v="66"/>
    <s v=""/>
    <s v="00.00.0000"/>
    <s v=""/>
    <s v=""/>
    <s v="00.00.0000"/>
    <s v=""/>
    <s v=""/>
    <s v="00.00.0000"/>
    <s v=""/>
    <s v=""/>
    <s v="00.00.0000"/>
    <s v=""/>
    <s v=""/>
    <s v=""/>
    <s v=""/>
    <s v=""/>
    <s v="GOTH"/>
    <m/>
    <s v="o"/>
    <s v="Délai dépassé"/>
    <s v="Pas d'infos"/>
    <s v="3 - ZVPI(s) à mettre à jour"/>
    <s v="undefine"/>
    <s v="undefine"/>
    <n v="15"/>
  </r>
  <r>
    <x v="47"/>
    <s v="G4"/>
    <x v="109"/>
    <m/>
    <m/>
    <x v="99"/>
    <n v="2"/>
    <n v="0"/>
    <n v="0"/>
    <n v="2"/>
    <n v="1"/>
    <n v="0"/>
    <n v="1"/>
    <n v="0"/>
    <n v="0"/>
    <n v="0"/>
    <n v="5"/>
    <n v="0"/>
    <n v="0"/>
    <s v="01558.02"/>
    <d v="2015-04-09T00:00:00"/>
    <s v=""/>
    <n v="88"/>
    <s v=""/>
    <s v="00.00.0000"/>
    <s v=""/>
    <s v=""/>
    <s v="00.00.0000"/>
    <s v=""/>
    <s v=""/>
    <s v="00.00.0000"/>
    <s v=""/>
    <s v=""/>
    <s v="00.00.0000"/>
    <s v=""/>
    <s v=""/>
    <s v=""/>
    <s v=""/>
    <s v=""/>
    <s v="TSC"/>
    <m/>
    <s v="o"/>
    <s v="Délai valable"/>
    <s v="Pas d'infos"/>
    <s v="1 - Délai(s) valide(s)"/>
    <s v="undefine"/>
    <s v="undefine"/>
    <n v="15"/>
  </r>
  <r>
    <x v="66"/>
    <s v="30"/>
    <x v="77"/>
    <m/>
    <m/>
    <x v="72"/>
    <n v="2"/>
    <n v="0"/>
    <n v="0"/>
    <n v="2"/>
    <n v="1"/>
    <n v="0"/>
    <n v="1"/>
    <n v="0"/>
    <n v="0"/>
    <n v="0"/>
    <n v="0"/>
    <n v="0"/>
    <n v="0"/>
    <s v=""/>
    <s v="00.00.0000"/>
    <s v="EP 25/02 DA avec acheteur"/>
    <n v="94"/>
    <s v="36 - 1ère demande client"/>
    <d v="2015-02-25T00:00:00"/>
    <s v="E.PERRET A167966"/>
    <s v="Pas d'évolution de la situation"/>
    <d v="2015-03-26T00:00:00"/>
    <s v="M.DOLINSKI A168750"/>
    <s v=""/>
    <s v="00.00.0000"/>
    <s v=""/>
    <s v=""/>
    <s v="00.00.0000"/>
    <s v=""/>
    <s v="MD 11/03 : pas d'évolution"/>
    <s v="MD 13/03 : Ha relancé / MD 20/03 : pas d'évolution"/>
    <s v="EP 23 /03 : pas fabriqué à C2F. relance HA"/>
    <s v=""/>
    <s v="TSC"/>
    <m/>
    <s v="n"/>
    <s v="Pas de délai"/>
    <s v="Infos clients"/>
    <s v="2 - Commentaire(s) sans délai"/>
    <s v="3x - VPL"/>
    <s v="36"/>
    <n v="15"/>
  </r>
  <r>
    <x v="90"/>
    <s v="30"/>
    <x v="75"/>
    <m/>
    <m/>
    <x v="36"/>
    <n v="1"/>
    <n v="0"/>
    <n v="0"/>
    <n v="1"/>
    <n v="1"/>
    <n v="0"/>
    <n v="1"/>
    <n v="0"/>
    <n v="2"/>
    <n v="0"/>
    <n v="0"/>
    <n v="0"/>
    <n v="0"/>
    <s v=""/>
    <d v="2015-04-20T00:00:00"/>
    <s v="2 kits in manufacturing"/>
    <n v="14"/>
    <s v="56 - Manque composant(s)"/>
    <d v="2015-03-10T00:00:00"/>
    <s v="C.GUIGUE R074602"/>
    <s v=""/>
    <s v="00.00.0000"/>
    <s v=""/>
    <s v=""/>
    <s v="00.00.0000"/>
    <s v=""/>
    <s v=""/>
    <s v="00.00.0000"/>
    <s v=""/>
    <s v="MXM on 31.03.2015"/>
    <s v=""/>
    <s v=""/>
    <s v=""/>
    <s v="DVL"/>
    <m/>
    <s v="o"/>
    <s v="Délai valable"/>
    <s v="Infos inutilisables"/>
    <s v="1 - Délai(s) valide(s)"/>
    <s v="5x - Others"/>
    <s v="56"/>
    <n v="15"/>
  </r>
  <r>
    <x v="19"/>
    <s v="98"/>
    <x v="134"/>
    <m/>
    <m/>
    <x v="20"/>
    <n v="1"/>
    <n v="0"/>
    <n v="0"/>
    <n v="1"/>
    <n v="1"/>
    <n v="0"/>
    <n v="1"/>
    <n v="0"/>
    <n v="0"/>
    <n v="0"/>
    <n v="19"/>
    <n v="0"/>
    <n v="0"/>
    <s v="02989.03"/>
    <d v="2015-05-04T00:00:00"/>
    <s v=""/>
    <n v="17"/>
    <s v=""/>
    <s v="00.00.0000"/>
    <s v=""/>
    <s v=""/>
    <s v="00.00.0000"/>
    <s v=""/>
    <s v=""/>
    <s v="00.00.0000"/>
    <s v=""/>
    <s v=""/>
    <s v="00.00.0000"/>
    <s v=""/>
    <s v=""/>
    <s v=""/>
    <s v=""/>
    <s v=""/>
    <s v="DVL"/>
    <m/>
    <s v="o"/>
    <s v="Délai valable"/>
    <s v="Pas d'infos"/>
    <s v="1 - Délai(s) valide(s)"/>
    <s v="undefine"/>
    <s v="undefine"/>
    <n v="15"/>
  </r>
  <r>
    <x v="74"/>
    <s v="30"/>
    <x v="76"/>
    <m/>
    <m/>
    <x v="71"/>
    <n v="1"/>
    <n v="0"/>
    <n v="0"/>
    <n v="1"/>
    <n v="1"/>
    <n v="0"/>
    <n v="1"/>
    <n v="0"/>
    <n v="0"/>
    <n v="0"/>
    <n v="0"/>
    <n v="0"/>
    <n v="0"/>
    <s v=""/>
    <s v="00.00.0000"/>
    <s v=""/>
    <n v="90"/>
    <s v="02 - DA pour MEP contrat HA"/>
    <d v="2014-10-07T00:00:00"/>
    <s v="L.JANET A079240"/>
    <s v="Pas d'évolution de la situation"/>
    <d v="2015-03-26T00:00:00"/>
    <s v="M.DOLINSKI A168750"/>
    <s v="aucune visibilité"/>
    <d v="2014-10-07T00:00:00"/>
    <s v="L.JANET A079240"/>
    <s v="Majeure (aucune visibilité)"/>
    <d v="2014-10-07T00:00:00"/>
    <s v="L.JANET A079240"/>
    <s v=""/>
    <s v=""/>
    <s v=""/>
    <s v=""/>
    <s v="TSC"/>
    <m/>
    <s v="n"/>
    <s v="Pas de délai"/>
    <s v="Infos clients"/>
    <s v="2 - Commentaire(s) sans délai"/>
    <s v="0x - Purchasing"/>
    <s v="02"/>
    <n v="15"/>
  </r>
  <r>
    <x v="86"/>
    <s v="30"/>
    <x v="78"/>
    <m/>
    <m/>
    <x v="72"/>
    <n v="1"/>
    <n v="0"/>
    <n v="0"/>
    <n v="1"/>
    <n v="1"/>
    <n v="0"/>
    <n v="1"/>
    <n v="0"/>
    <n v="0"/>
    <n v="0"/>
    <n v="0"/>
    <n v="0"/>
    <n v="0"/>
    <s v=""/>
    <s v="00.00.0000"/>
    <s v="pas de fr ni ha"/>
    <n v="94"/>
    <s v="01 - Pas de fr identifié"/>
    <d v="2014-08-13T00:00:00"/>
    <s v="L.JANET A079240"/>
    <s v="Pas d'évolution de la situation"/>
    <d v="2015-03-20T00:00:00"/>
    <s v="M.DOLINSKI A168750"/>
    <s v="aucune visibilité"/>
    <d v="2014-09-29T00:00:00"/>
    <s v="L.JANET A079240"/>
    <s v="Majeure (aucune visibilité)"/>
    <d v="2015-03-20T00:00:00"/>
    <s v="M.DOLINSKI A168750"/>
    <s v=""/>
    <s v=""/>
    <s v=""/>
    <s v=""/>
    <s v="TSC"/>
    <m/>
    <s v="n"/>
    <s v="Pas de délai"/>
    <s v="Infos inutilisables"/>
    <s v="3 - ZVPI(s) à mettre à jour"/>
    <s v="0x - Purchasing"/>
    <s v="01"/>
    <n v="15"/>
  </r>
  <r>
    <x v="91"/>
    <m/>
    <x v="135"/>
    <m/>
    <m/>
    <x v="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Article">
  <location ref="A3:C14" firstHeaderRow="1" firstDataRow="1" firstDataCol="2"/>
  <pivotFields count="48">
    <pivotField showAll="0">
      <items count="93">
        <item x="13"/>
        <item x="12"/>
        <item x="11"/>
        <item x="5"/>
        <item x="72"/>
        <item x="19"/>
        <item x="1"/>
        <item x="62"/>
        <item x="18"/>
        <item x="15"/>
        <item x="77"/>
        <item x="56"/>
        <item x="2"/>
        <item x="57"/>
        <item x="22"/>
        <item x="47"/>
        <item x="0"/>
        <item x="42"/>
        <item x="44"/>
        <item x="75"/>
        <item x="39"/>
        <item x="43"/>
        <item x="21"/>
        <item x="55"/>
        <item x="52"/>
        <item x="35"/>
        <item x="53"/>
        <item x="50"/>
        <item x="33"/>
        <item x="58"/>
        <item x="68"/>
        <item x="81"/>
        <item x="10"/>
        <item x="66"/>
        <item x="30"/>
        <item x="17"/>
        <item x="85"/>
        <item x="32"/>
        <item x="90"/>
        <item x="8"/>
        <item x="20"/>
        <item x="7"/>
        <item x="14"/>
        <item x="3"/>
        <item x="49"/>
        <item x="16"/>
        <item x="34"/>
        <item x="27"/>
        <item x="41"/>
        <item x="54"/>
        <item x="38"/>
        <item x="70"/>
        <item x="80"/>
        <item x="73"/>
        <item x="6"/>
        <item x="48"/>
        <item x="67"/>
        <item x="76"/>
        <item x="89"/>
        <item x="51"/>
        <item x="4"/>
        <item x="37"/>
        <item x="79"/>
        <item x="36"/>
        <item x="26"/>
        <item x="23"/>
        <item x="65"/>
        <item x="64"/>
        <item x="71"/>
        <item x="88"/>
        <item x="87"/>
        <item x="60"/>
        <item x="28"/>
        <item x="25"/>
        <item x="83"/>
        <item x="45"/>
        <item x="74"/>
        <item x="40"/>
        <item x="63"/>
        <item x="86"/>
        <item x="31"/>
        <item x="29"/>
        <item x="61"/>
        <item x="84"/>
        <item x="24"/>
        <item x="59"/>
        <item x="82"/>
        <item x="9"/>
        <item x="46"/>
        <item x="78"/>
        <item x="69"/>
        <item x="91"/>
        <item t="default"/>
      </items>
    </pivotField>
    <pivotField showAll="0"/>
    <pivotField axis="axisRow" outline="0" showAll="0" measureFilter="1" sortType="descending" defaultSubtotal="0">
      <items count="136">
        <item x="97"/>
        <item x="82"/>
        <item x="0"/>
        <item x="50"/>
        <item x="58"/>
        <item x="105"/>
        <item x="64"/>
        <item x="47"/>
        <item x="46"/>
        <item x="68"/>
        <item x="17"/>
        <item x="125"/>
        <item x="53"/>
        <item x="24"/>
        <item x="92"/>
        <item x="6"/>
        <item x="127"/>
        <item x="130"/>
        <item x="41"/>
        <item x="57"/>
        <item x="100"/>
        <item x="61"/>
        <item x="94"/>
        <item x="62"/>
        <item x="27"/>
        <item x="71"/>
        <item x="44"/>
        <item x="52"/>
        <item x="30"/>
        <item x="10"/>
        <item x="115"/>
        <item x="114"/>
        <item x="38"/>
        <item x="55"/>
        <item x="11"/>
        <item x="35"/>
        <item x="54"/>
        <item x="134"/>
        <item x="113"/>
        <item x="4"/>
        <item x="25"/>
        <item x="21"/>
        <item x="112"/>
        <item x="132"/>
        <item x="63"/>
        <item x="91"/>
        <item x="23"/>
        <item x="69"/>
        <item x="3"/>
        <item x="83"/>
        <item x="121"/>
        <item x="95"/>
        <item x="102"/>
        <item x="32"/>
        <item x="133"/>
        <item x="89"/>
        <item x="48"/>
        <item x="87"/>
        <item x="70"/>
        <item x="45"/>
        <item x="76"/>
        <item x="93"/>
        <item x="129"/>
        <item x="120"/>
        <item x="85"/>
        <item x="37"/>
        <item x="79"/>
        <item x="96"/>
        <item x="1"/>
        <item x="116"/>
        <item x="60"/>
        <item x="19"/>
        <item x="126"/>
        <item x="67"/>
        <item x="8"/>
        <item x="107"/>
        <item x="36"/>
        <item x="86"/>
        <item x="51"/>
        <item x="42"/>
        <item x="123"/>
        <item x="16"/>
        <item x="117"/>
        <item x="20"/>
        <item x="49"/>
        <item x="88"/>
        <item x="106"/>
        <item x="124"/>
        <item x="81"/>
        <item x="5"/>
        <item x="72"/>
        <item x="108"/>
        <item x="75"/>
        <item x="103"/>
        <item x="43"/>
        <item x="2"/>
        <item x="80"/>
        <item x="74"/>
        <item x="7"/>
        <item x="40"/>
        <item x="73"/>
        <item x="109"/>
        <item x="110"/>
        <item x="14"/>
        <item x="119"/>
        <item x="18"/>
        <item x="59"/>
        <item x="26"/>
        <item x="77"/>
        <item x="78"/>
        <item x="84"/>
        <item x="99"/>
        <item x="56"/>
        <item x="34"/>
        <item x="22"/>
        <item x="66"/>
        <item x="33"/>
        <item x="15"/>
        <item x="118"/>
        <item x="12"/>
        <item x="122"/>
        <item x="13"/>
        <item x="9"/>
        <item x="128"/>
        <item x="98"/>
        <item x="104"/>
        <item x="131"/>
        <item x="90"/>
        <item x="65"/>
        <item x="28"/>
        <item x="101"/>
        <item x="39"/>
        <item x="31"/>
        <item x="29"/>
        <item x="111"/>
        <item x="13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Row" outline="0" showAll="0" defaultSubtotal="0">
      <items count="122">
        <item x="29"/>
        <item x="95"/>
        <item x="62"/>
        <item x="76"/>
        <item x="55"/>
        <item x="13"/>
        <item x="83"/>
        <item x="85"/>
        <item x="119"/>
        <item x="102"/>
        <item x="50"/>
        <item x="46"/>
        <item x="31"/>
        <item x="12"/>
        <item x="45"/>
        <item x="77"/>
        <item x="32"/>
        <item x="52"/>
        <item x="38"/>
        <item x="28"/>
        <item x="11"/>
        <item x="75"/>
        <item x="5"/>
        <item x="109"/>
        <item x="107"/>
        <item x="90"/>
        <item x="78"/>
        <item x="120"/>
        <item x="47"/>
        <item x="69"/>
        <item x="101"/>
        <item x="7"/>
        <item x="80"/>
        <item x="92"/>
        <item x="67"/>
        <item x="40"/>
        <item x="22"/>
        <item x="89"/>
        <item x="94"/>
        <item x="98"/>
        <item x="72"/>
        <item x="42"/>
        <item x="48"/>
        <item x="39"/>
        <item x="14"/>
        <item x="25"/>
        <item x="99"/>
        <item x="27"/>
        <item x="88"/>
        <item x="33"/>
        <item x="21"/>
        <item x="70"/>
        <item x="9"/>
        <item x="65"/>
        <item x="118"/>
        <item x="84"/>
        <item x="17"/>
        <item x="59"/>
        <item x="43"/>
        <item x="0"/>
        <item x="15"/>
        <item x="19"/>
        <item x="79"/>
        <item x="110"/>
        <item x="73"/>
        <item x="8"/>
        <item x="100"/>
        <item x="113"/>
        <item x="4"/>
        <item x="116"/>
        <item x="35"/>
        <item x="34"/>
        <item x="10"/>
        <item x="87"/>
        <item x="103"/>
        <item x="105"/>
        <item x="26"/>
        <item x="54"/>
        <item x="93"/>
        <item x="44"/>
        <item x="66"/>
        <item x="96"/>
        <item x="18"/>
        <item x="97"/>
        <item x="64"/>
        <item x="20"/>
        <item x="23"/>
        <item x="24"/>
        <item x="49"/>
        <item x="68"/>
        <item x="81"/>
        <item x="51"/>
        <item x="37"/>
        <item x="57"/>
        <item x="117"/>
        <item x="74"/>
        <item x="2"/>
        <item x="82"/>
        <item x="115"/>
        <item x="58"/>
        <item x="108"/>
        <item x="36"/>
        <item x="114"/>
        <item x="71"/>
        <item x="86"/>
        <item x="61"/>
        <item x="41"/>
        <item x="3"/>
        <item x="16"/>
        <item x="91"/>
        <item x="112"/>
        <item x="6"/>
        <item x="106"/>
        <item x="53"/>
        <item x="56"/>
        <item x="104"/>
        <item x="60"/>
        <item x="30"/>
        <item x="1"/>
        <item x="111"/>
        <item x="63"/>
        <item x="121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"/>
    <field x="5"/>
  </rowFields>
  <rowItems count="11">
    <i>
      <x v="2"/>
      <x v="59"/>
    </i>
    <i>
      <x v="95"/>
      <x v="96"/>
    </i>
    <i>
      <x v="66"/>
      <x v="64"/>
    </i>
    <i>
      <x v="68"/>
      <x v="118"/>
    </i>
    <i>
      <x v="39"/>
      <x v="68"/>
    </i>
    <i>
      <x v="88"/>
      <x v="21"/>
    </i>
    <i>
      <x v="48"/>
      <x v="107"/>
    </i>
    <i>
      <x v="89"/>
      <x v="22"/>
    </i>
    <i>
      <x v="15"/>
      <x v="111"/>
    </i>
    <i>
      <x v="98"/>
      <x v="31"/>
    </i>
    <i t="grand">
      <x/>
    </i>
  </rowItems>
  <colItems count="1">
    <i/>
  </colItems>
  <dataFields count="1">
    <dataField name=".Pic Autre" fld="6" baseField="2" baseItem="0"/>
  </dataField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V40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409" sqref="L409"/>
    </sheetView>
  </sheetViews>
  <sheetFormatPr baseColWidth="10" defaultRowHeight="15" x14ac:dyDescent="0.25"/>
  <cols>
    <col min="2" max="2" width="5" bestFit="1" customWidth="1"/>
    <col min="3" max="4" width="11" bestFit="1" customWidth="1"/>
    <col min="5" max="5" width="3.5703125" bestFit="1" customWidth="1"/>
    <col min="6" max="6" width="7.85546875" bestFit="1" customWidth="1"/>
    <col min="7" max="7" width="7.7109375" bestFit="1" customWidth="1"/>
    <col min="8" max="8" width="7.85546875" bestFit="1" customWidth="1"/>
    <col min="9" max="9" width="8.7109375" bestFit="1" customWidth="1"/>
    <col min="10" max="10" width="10.7109375" bestFit="1" customWidth="1"/>
    <col min="11" max="11" width="10.5703125" bestFit="1" customWidth="1"/>
    <col min="12" max="12" width="19.7109375" bestFit="1" customWidth="1"/>
    <col min="13" max="13" width="8" bestFit="1" customWidth="1"/>
    <col min="14" max="14" width="10.140625" bestFit="1" customWidth="1"/>
    <col min="15" max="15" width="8" bestFit="1" customWidth="1"/>
    <col min="16" max="16" width="6.7109375" bestFit="1" customWidth="1"/>
    <col min="17" max="17" width="9.140625" bestFit="1" customWidth="1"/>
    <col min="18" max="18" width="6" bestFit="1" customWidth="1"/>
    <col min="19" max="19" width="10" bestFit="1" customWidth="1"/>
    <col min="20" max="20" width="7" bestFit="1" customWidth="1"/>
    <col min="21" max="21" width="11.140625" bestFit="1" customWidth="1"/>
    <col min="22" max="22" width="10.140625" bestFit="1" customWidth="1"/>
    <col min="23" max="23" width="40.85546875" bestFit="1" customWidth="1"/>
    <col min="24" max="24" width="4.42578125" bestFit="1" customWidth="1"/>
    <col min="25" max="25" width="28.5703125" bestFit="1" customWidth="1"/>
    <col min="26" max="26" width="10.140625" bestFit="1" customWidth="1"/>
    <col min="27" max="27" width="29.7109375" bestFit="1" customWidth="1"/>
    <col min="28" max="28" width="28.5703125" bestFit="1" customWidth="1"/>
    <col min="29" max="29" width="10.140625" bestFit="1" customWidth="1"/>
    <col min="30" max="30" width="29.7109375" bestFit="1" customWidth="1"/>
    <col min="31" max="31" width="14.140625" bestFit="1" customWidth="1"/>
    <col min="32" max="32" width="10.140625" bestFit="1" customWidth="1"/>
    <col min="33" max="33" width="29.7109375" bestFit="1" customWidth="1"/>
    <col min="34" max="34" width="28.28515625" bestFit="1" customWidth="1"/>
    <col min="35" max="35" width="10.140625" bestFit="1" customWidth="1"/>
    <col min="36" max="36" width="26.140625" bestFit="1" customWidth="1"/>
    <col min="37" max="37" width="43.7109375" customWidth="1"/>
    <col min="38" max="38" width="34" customWidth="1"/>
    <col min="39" max="39" width="74.7109375" bestFit="1" customWidth="1"/>
    <col min="40" max="40" width="71.85546875" bestFit="1" customWidth="1"/>
    <col min="41" max="41" width="7.85546875" bestFit="1" customWidth="1"/>
    <col min="42" max="42" width="10.28515625" bestFit="1" customWidth="1"/>
    <col min="43" max="43" width="7.28515625" bestFit="1" customWidth="1"/>
    <col min="44" max="44" width="14.5703125" bestFit="1" customWidth="1"/>
    <col min="45" max="45" width="15.140625" bestFit="1" customWidth="1"/>
    <col min="46" max="46" width="26.140625" bestFit="1" customWidth="1"/>
    <col min="47" max="47" width="14" bestFit="1" customWidth="1"/>
    <col min="48" max="48" width="7.85546875" bestFit="1" customWidth="1"/>
  </cols>
  <sheetData>
    <row r="1" spans="1: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 hidden="1" x14ac:dyDescent="0.25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 hidden="1" x14ac:dyDescent="0.25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 hidden="1" x14ac:dyDescent="0.25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 hidden="1" x14ac:dyDescent="0.25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 hidden="1" x14ac:dyDescent="0.25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 hidden="1" x14ac:dyDescent="0.25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 hidden="1" x14ac:dyDescent="0.25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 hidden="1" x14ac:dyDescent="0.25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 hidden="1" x14ac:dyDescent="0.25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 hidden="1" x14ac:dyDescent="0.25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 hidden="1" x14ac:dyDescent="0.25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 hidden="1" x14ac:dyDescent="0.25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 hidden="1" x14ac:dyDescent="0.25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 hidden="1" x14ac:dyDescent="0.25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 hidden="1" x14ac:dyDescent="0.25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 hidden="1" x14ac:dyDescent="0.25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 hidden="1" x14ac:dyDescent="0.25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 hidden="1" x14ac:dyDescent="0.25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 hidden="1" x14ac:dyDescent="0.25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 hidden="1" x14ac:dyDescent="0.25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 hidden="1" x14ac:dyDescent="0.25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 hidden="1" x14ac:dyDescent="0.25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 hidden="1" x14ac:dyDescent="0.25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 hidden="1" x14ac:dyDescent="0.25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 hidden="1" x14ac:dyDescent="0.25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 hidden="1" x14ac:dyDescent="0.25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 hidden="1" x14ac:dyDescent="0.25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 hidden="1" x14ac:dyDescent="0.25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 hidden="1" x14ac:dyDescent="0.25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 hidden="1" x14ac:dyDescent="0.25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 hidden="1" x14ac:dyDescent="0.25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 hidden="1" x14ac:dyDescent="0.25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 hidden="1" x14ac:dyDescent="0.25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 hidden="1" x14ac:dyDescent="0.25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 hidden="1" x14ac:dyDescent="0.25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 hidden="1" x14ac:dyDescent="0.25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 hidden="1" x14ac:dyDescent="0.25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 hidden="1" x14ac:dyDescent="0.25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 hidden="1" x14ac:dyDescent="0.25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 hidden="1" x14ac:dyDescent="0.25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 hidden="1" x14ac:dyDescent="0.25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 hidden="1" x14ac:dyDescent="0.25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 hidden="1" x14ac:dyDescent="0.25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 hidden="1" x14ac:dyDescent="0.25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 hidden="1" x14ac:dyDescent="0.25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 hidden="1" x14ac:dyDescent="0.25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 hidden="1" x14ac:dyDescent="0.25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 hidden="1" x14ac:dyDescent="0.25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 hidden="1" x14ac:dyDescent="0.25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 hidden="1" x14ac:dyDescent="0.25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 hidden="1" x14ac:dyDescent="0.25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 hidden="1" x14ac:dyDescent="0.25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 hidden="1" x14ac:dyDescent="0.25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 hidden="1" x14ac:dyDescent="0.25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 hidden="1" x14ac:dyDescent="0.25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 hidden="1" x14ac:dyDescent="0.25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 hidden="1" x14ac:dyDescent="0.25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 hidden="1" x14ac:dyDescent="0.25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 hidden="1" x14ac:dyDescent="0.25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 hidden="1" x14ac:dyDescent="0.25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 hidden="1" x14ac:dyDescent="0.25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 hidden="1" x14ac:dyDescent="0.25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 hidden="1" x14ac:dyDescent="0.25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 hidden="1" x14ac:dyDescent="0.25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 hidden="1" x14ac:dyDescent="0.25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 hidden="1" x14ac:dyDescent="0.25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 hidden="1" x14ac:dyDescent="0.25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 hidden="1" x14ac:dyDescent="0.25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 hidden="1" x14ac:dyDescent="0.25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 hidden="1" x14ac:dyDescent="0.25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 hidden="1" x14ac:dyDescent="0.25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 hidden="1" x14ac:dyDescent="0.25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 hidden="1" x14ac:dyDescent="0.25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 hidden="1" x14ac:dyDescent="0.25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 hidden="1" x14ac:dyDescent="0.25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 hidden="1" x14ac:dyDescent="0.25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 hidden="1" x14ac:dyDescent="0.25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 hidden="1" x14ac:dyDescent="0.25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 x14ac:dyDescent="0.25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 hidden="1" x14ac:dyDescent="0.25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 hidden="1" x14ac:dyDescent="0.25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 hidden="1" x14ac:dyDescent="0.25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 hidden="1" x14ac:dyDescent="0.25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 hidden="1" x14ac:dyDescent="0.25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 hidden="1" x14ac:dyDescent="0.25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 hidden="1" x14ac:dyDescent="0.25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 hidden="1" x14ac:dyDescent="0.25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 hidden="1" x14ac:dyDescent="0.25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 hidden="1" x14ac:dyDescent="0.25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 hidden="1" x14ac:dyDescent="0.25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 hidden="1" x14ac:dyDescent="0.25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 hidden="1" x14ac:dyDescent="0.25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 hidden="1" x14ac:dyDescent="0.25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 hidden="1" x14ac:dyDescent="0.25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 hidden="1" x14ac:dyDescent="0.25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 hidden="1" x14ac:dyDescent="0.25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 hidden="1" x14ac:dyDescent="0.25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 hidden="1" x14ac:dyDescent="0.25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 hidden="1" x14ac:dyDescent="0.25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 hidden="1" x14ac:dyDescent="0.25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 hidden="1" x14ac:dyDescent="0.25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 hidden="1" x14ac:dyDescent="0.25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 hidden="1" x14ac:dyDescent="0.25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 hidden="1" x14ac:dyDescent="0.25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 hidden="1" x14ac:dyDescent="0.25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 hidden="1" x14ac:dyDescent="0.25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 hidden="1" x14ac:dyDescent="0.25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 hidden="1" x14ac:dyDescent="0.25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 hidden="1" x14ac:dyDescent="0.25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 hidden="1" x14ac:dyDescent="0.25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 hidden="1" x14ac:dyDescent="0.25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 hidden="1" x14ac:dyDescent="0.25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 hidden="1" x14ac:dyDescent="0.25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 hidden="1" x14ac:dyDescent="0.25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 hidden="1" x14ac:dyDescent="0.25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 hidden="1" x14ac:dyDescent="0.25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 hidden="1" x14ac:dyDescent="0.25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 hidden="1" x14ac:dyDescent="0.25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 hidden="1" x14ac:dyDescent="0.25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 hidden="1" x14ac:dyDescent="0.25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 hidden="1" x14ac:dyDescent="0.25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 hidden="1" x14ac:dyDescent="0.25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 hidden="1" x14ac:dyDescent="0.25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 hidden="1" x14ac:dyDescent="0.25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 hidden="1" x14ac:dyDescent="0.25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 hidden="1" x14ac:dyDescent="0.25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 hidden="1" x14ac:dyDescent="0.25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 hidden="1" x14ac:dyDescent="0.25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 hidden="1" x14ac:dyDescent="0.25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 hidden="1" x14ac:dyDescent="0.25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 hidden="1" x14ac:dyDescent="0.25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 hidden="1" x14ac:dyDescent="0.25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 hidden="1" x14ac:dyDescent="0.25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 hidden="1" x14ac:dyDescent="0.25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 hidden="1" x14ac:dyDescent="0.25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 hidden="1" x14ac:dyDescent="0.25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 hidden="1" x14ac:dyDescent="0.25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 hidden="1" x14ac:dyDescent="0.25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 hidden="1" x14ac:dyDescent="0.25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 hidden="1" x14ac:dyDescent="0.25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 hidden="1" x14ac:dyDescent="0.25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 hidden="1" x14ac:dyDescent="0.25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 hidden="1" x14ac:dyDescent="0.25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 hidden="1" x14ac:dyDescent="0.25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 hidden="1" x14ac:dyDescent="0.25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 hidden="1" x14ac:dyDescent="0.25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 hidden="1" x14ac:dyDescent="0.25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 hidden="1" x14ac:dyDescent="0.25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 hidden="1" x14ac:dyDescent="0.25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 hidden="1" x14ac:dyDescent="0.25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 hidden="1" x14ac:dyDescent="0.25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 hidden="1" x14ac:dyDescent="0.25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 hidden="1" x14ac:dyDescent="0.25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 hidden="1" x14ac:dyDescent="0.25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 hidden="1" x14ac:dyDescent="0.25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 hidden="1" x14ac:dyDescent="0.25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 hidden="1" x14ac:dyDescent="0.25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 x14ac:dyDescent="0.25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 hidden="1" x14ac:dyDescent="0.25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 hidden="1" x14ac:dyDescent="0.25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 hidden="1" x14ac:dyDescent="0.25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 hidden="1" x14ac:dyDescent="0.25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 hidden="1" x14ac:dyDescent="0.25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 hidden="1" x14ac:dyDescent="0.25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 hidden="1" x14ac:dyDescent="0.25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 hidden="1" x14ac:dyDescent="0.25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 hidden="1" x14ac:dyDescent="0.25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 hidden="1" x14ac:dyDescent="0.25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 hidden="1" x14ac:dyDescent="0.25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 hidden="1" x14ac:dyDescent="0.25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 hidden="1" x14ac:dyDescent="0.25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 hidden="1" x14ac:dyDescent="0.25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 hidden="1" x14ac:dyDescent="0.25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 hidden="1" x14ac:dyDescent="0.25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 hidden="1" x14ac:dyDescent="0.25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 hidden="1" x14ac:dyDescent="0.25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 hidden="1" x14ac:dyDescent="0.25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 hidden="1" x14ac:dyDescent="0.25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 hidden="1" x14ac:dyDescent="0.25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 hidden="1" x14ac:dyDescent="0.25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 hidden="1" x14ac:dyDescent="0.25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 hidden="1" x14ac:dyDescent="0.25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 hidden="1" x14ac:dyDescent="0.25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 hidden="1" x14ac:dyDescent="0.25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 hidden="1" x14ac:dyDescent="0.25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 hidden="1" x14ac:dyDescent="0.25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 hidden="1" x14ac:dyDescent="0.25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 hidden="1" x14ac:dyDescent="0.25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 hidden="1" x14ac:dyDescent="0.25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 hidden="1" x14ac:dyDescent="0.25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 hidden="1" x14ac:dyDescent="0.25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 hidden="1" x14ac:dyDescent="0.25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 hidden="1" x14ac:dyDescent="0.25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 hidden="1" x14ac:dyDescent="0.25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 hidden="1" x14ac:dyDescent="0.25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 hidden="1" x14ac:dyDescent="0.25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 hidden="1" x14ac:dyDescent="0.25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 hidden="1" x14ac:dyDescent="0.25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 hidden="1" x14ac:dyDescent="0.25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 hidden="1" x14ac:dyDescent="0.25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 hidden="1" x14ac:dyDescent="0.25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 hidden="1" x14ac:dyDescent="0.25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 hidden="1" x14ac:dyDescent="0.25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 hidden="1" x14ac:dyDescent="0.25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 hidden="1" x14ac:dyDescent="0.25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 hidden="1" x14ac:dyDescent="0.25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 hidden="1" x14ac:dyDescent="0.25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 hidden="1" x14ac:dyDescent="0.25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 hidden="1" x14ac:dyDescent="0.25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 hidden="1" x14ac:dyDescent="0.25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 hidden="1" x14ac:dyDescent="0.25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 hidden="1" x14ac:dyDescent="0.25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 hidden="1" x14ac:dyDescent="0.25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 hidden="1" x14ac:dyDescent="0.25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 hidden="1" x14ac:dyDescent="0.25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 hidden="1" x14ac:dyDescent="0.25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 hidden="1" x14ac:dyDescent="0.25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 hidden="1" x14ac:dyDescent="0.25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 hidden="1" x14ac:dyDescent="0.25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 hidden="1" x14ac:dyDescent="0.25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 hidden="1" x14ac:dyDescent="0.25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 hidden="1" x14ac:dyDescent="0.25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 hidden="1" x14ac:dyDescent="0.25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 hidden="1" x14ac:dyDescent="0.25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 hidden="1" x14ac:dyDescent="0.25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 hidden="1" x14ac:dyDescent="0.25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 hidden="1" x14ac:dyDescent="0.25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 hidden="1" x14ac:dyDescent="0.25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 hidden="1" x14ac:dyDescent="0.25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 hidden="1" x14ac:dyDescent="0.25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 hidden="1" x14ac:dyDescent="0.25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 hidden="1" x14ac:dyDescent="0.25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 hidden="1" x14ac:dyDescent="0.25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 hidden="1" x14ac:dyDescent="0.25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 hidden="1" x14ac:dyDescent="0.25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 hidden="1" x14ac:dyDescent="0.25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 hidden="1" x14ac:dyDescent="0.25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 hidden="1" x14ac:dyDescent="0.25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 hidden="1" x14ac:dyDescent="0.25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 hidden="1" x14ac:dyDescent="0.25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 hidden="1" x14ac:dyDescent="0.25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 hidden="1" x14ac:dyDescent="0.25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 hidden="1" x14ac:dyDescent="0.25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 hidden="1" x14ac:dyDescent="0.25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 hidden="1" x14ac:dyDescent="0.25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 hidden="1" x14ac:dyDescent="0.25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 hidden="1" x14ac:dyDescent="0.25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 hidden="1" x14ac:dyDescent="0.25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 hidden="1" x14ac:dyDescent="0.25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 hidden="1" x14ac:dyDescent="0.25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 hidden="1" x14ac:dyDescent="0.25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 hidden="1" x14ac:dyDescent="0.25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 hidden="1" x14ac:dyDescent="0.25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 hidden="1" x14ac:dyDescent="0.25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 hidden="1" x14ac:dyDescent="0.25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 hidden="1" x14ac:dyDescent="0.25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 hidden="1" x14ac:dyDescent="0.25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 hidden="1" x14ac:dyDescent="0.25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 hidden="1" x14ac:dyDescent="0.25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 hidden="1" x14ac:dyDescent="0.25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 hidden="1" x14ac:dyDescent="0.25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 hidden="1" x14ac:dyDescent="0.25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 hidden="1" x14ac:dyDescent="0.25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 hidden="1" x14ac:dyDescent="0.25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 hidden="1" x14ac:dyDescent="0.25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 x14ac:dyDescent="0.25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 hidden="1" x14ac:dyDescent="0.25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 hidden="1" x14ac:dyDescent="0.25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 hidden="1" x14ac:dyDescent="0.25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 hidden="1" x14ac:dyDescent="0.25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 hidden="1" x14ac:dyDescent="0.25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 hidden="1" x14ac:dyDescent="0.25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 hidden="1" x14ac:dyDescent="0.25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 hidden="1" x14ac:dyDescent="0.25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 hidden="1" x14ac:dyDescent="0.25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 hidden="1" x14ac:dyDescent="0.25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 hidden="1" x14ac:dyDescent="0.25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 hidden="1" x14ac:dyDescent="0.25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 hidden="1" x14ac:dyDescent="0.25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 hidden="1" x14ac:dyDescent="0.25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 hidden="1" x14ac:dyDescent="0.25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 hidden="1" x14ac:dyDescent="0.25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 hidden="1" x14ac:dyDescent="0.25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 hidden="1" x14ac:dyDescent="0.25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 hidden="1" x14ac:dyDescent="0.25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 hidden="1" x14ac:dyDescent="0.25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 hidden="1" x14ac:dyDescent="0.25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 hidden="1" x14ac:dyDescent="0.25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 hidden="1" x14ac:dyDescent="0.25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 hidden="1" x14ac:dyDescent="0.25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 hidden="1" x14ac:dyDescent="0.25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 hidden="1" x14ac:dyDescent="0.25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 hidden="1" x14ac:dyDescent="0.25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 hidden="1" x14ac:dyDescent="0.25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 hidden="1" x14ac:dyDescent="0.25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 hidden="1" x14ac:dyDescent="0.25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 hidden="1" x14ac:dyDescent="0.25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 hidden="1" x14ac:dyDescent="0.25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 hidden="1" x14ac:dyDescent="0.25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 hidden="1" x14ac:dyDescent="0.25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 hidden="1" x14ac:dyDescent="0.25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 hidden="1" x14ac:dyDescent="0.25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 hidden="1" x14ac:dyDescent="0.25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 hidden="1" x14ac:dyDescent="0.25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 hidden="1" x14ac:dyDescent="0.25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 hidden="1" x14ac:dyDescent="0.25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 hidden="1" x14ac:dyDescent="0.25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 hidden="1" x14ac:dyDescent="0.25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 hidden="1" x14ac:dyDescent="0.25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 hidden="1" x14ac:dyDescent="0.25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 hidden="1" x14ac:dyDescent="0.25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idden="1" x14ac:dyDescent="0.25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.75" hidden="1" thickBot="1" x14ac:dyDescent="0.3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 hidden="1" x14ac:dyDescent="0.25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 hidden="1" x14ac:dyDescent="0.25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 hidden="1" x14ac:dyDescent="0.25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 hidden="1" x14ac:dyDescent="0.25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 hidden="1" x14ac:dyDescent="0.25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 hidden="1" x14ac:dyDescent="0.25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 hidden="1" x14ac:dyDescent="0.25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 hidden="1" x14ac:dyDescent="0.25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 hidden="1" x14ac:dyDescent="0.25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 hidden="1" x14ac:dyDescent="0.25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 hidden="1" x14ac:dyDescent="0.25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 hidden="1" x14ac:dyDescent="0.25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 hidden="1" x14ac:dyDescent="0.25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 hidden="1" x14ac:dyDescent="0.25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 hidden="1" x14ac:dyDescent="0.25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 hidden="1" x14ac:dyDescent="0.25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 hidden="1" x14ac:dyDescent="0.25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 hidden="1" x14ac:dyDescent="0.25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 hidden="1" x14ac:dyDescent="0.25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 hidden="1" x14ac:dyDescent="0.25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 hidden="1" x14ac:dyDescent="0.25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 hidden="1" x14ac:dyDescent="0.25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 hidden="1" x14ac:dyDescent="0.25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 hidden="1" x14ac:dyDescent="0.25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 hidden="1" x14ac:dyDescent="0.25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 hidden="1" x14ac:dyDescent="0.25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 hidden="1" x14ac:dyDescent="0.25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 hidden="1" x14ac:dyDescent="0.25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 hidden="1" x14ac:dyDescent="0.25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 hidden="1" x14ac:dyDescent="0.25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 hidden="1" x14ac:dyDescent="0.25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 hidden="1" x14ac:dyDescent="0.25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 hidden="1" x14ac:dyDescent="0.25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 hidden="1" x14ac:dyDescent="0.25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 hidden="1" x14ac:dyDescent="0.25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 hidden="1" x14ac:dyDescent="0.25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 hidden="1" x14ac:dyDescent="0.25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 hidden="1" x14ac:dyDescent="0.25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 hidden="1" x14ac:dyDescent="0.25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 hidden="1" x14ac:dyDescent="0.25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 x14ac:dyDescent="0.25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 hidden="1" x14ac:dyDescent="0.25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 hidden="1" x14ac:dyDescent="0.25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 hidden="1" x14ac:dyDescent="0.25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 hidden="1" x14ac:dyDescent="0.25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 hidden="1" x14ac:dyDescent="0.25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 hidden="1" x14ac:dyDescent="0.25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 hidden="1" x14ac:dyDescent="0.25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 hidden="1" x14ac:dyDescent="0.25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 hidden="1" x14ac:dyDescent="0.25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 hidden="1" x14ac:dyDescent="0.25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 hidden="1" x14ac:dyDescent="0.25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 hidden="1" x14ac:dyDescent="0.25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 hidden="1" x14ac:dyDescent="0.25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 hidden="1" x14ac:dyDescent="0.25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 hidden="1" x14ac:dyDescent="0.25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 hidden="1" x14ac:dyDescent="0.25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 hidden="1" x14ac:dyDescent="0.25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 hidden="1" x14ac:dyDescent="0.25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 hidden="1" x14ac:dyDescent="0.25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 hidden="1" x14ac:dyDescent="0.25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 hidden="1" x14ac:dyDescent="0.25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 hidden="1" x14ac:dyDescent="0.25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 hidden="1" x14ac:dyDescent="0.25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 hidden="1" x14ac:dyDescent="0.25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 hidden="1" x14ac:dyDescent="0.25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 hidden="1" x14ac:dyDescent="0.25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 hidden="1" x14ac:dyDescent="0.25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 hidden="1" x14ac:dyDescent="0.25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 hidden="1" x14ac:dyDescent="0.25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 hidden="1" x14ac:dyDescent="0.25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 hidden="1" x14ac:dyDescent="0.25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 hidden="1" x14ac:dyDescent="0.25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 hidden="1" x14ac:dyDescent="0.25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 hidden="1" x14ac:dyDescent="0.25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 hidden="1" x14ac:dyDescent="0.25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 hidden="1" x14ac:dyDescent="0.25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 hidden="1" x14ac:dyDescent="0.25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 hidden="1" x14ac:dyDescent="0.25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 hidden="1" x14ac:dyDescent="0.25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 hidden="1" x14ac:dyDescent="0.25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 hidden="1" x14ac:dyDescent="0.25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 hidden="1" x14ac:dyDescent="0.25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 hidden="1" x14ac:dyDescent="0.25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 hidden="1" x14ac:dyDescent="0.25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 hidden="1" x14ac:dyDescent="0.25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 hidden="1" x14ac:dyDescent="0.25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 hidden="1" x14ac:dyDescent="0.25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autoFilter ref="A1:AV403">
    <filterColumn colId="2">
      <filters>
        <filter val="712560"/>
      </filters>
    </filterColumn>
  </autoFilter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workbookViewId="0">
      <selection activeCell="O14" sqref="O14"/>
    </sheetView>
  </sheetViews>
  <sheetFormatPr baseColWidth="10" defaultRowHeight="15" x14ac:dyDescent="0.25"/>
  <cols>
    <col min="1" max="1" width="6.5703125" bestFit="1" customWidth="1"/>
    <col min="2" max="2" width="11" bestFit="1" customWidth="1"/>
    <col min="3" max="3" width="30.85546875" bestFit="1" customWidth="1"/>
    <col min="5" max="5" width="4.28515625" customWidth="1"/>
    <col min="6" max="6" width="6.5703125" hidden="1" customWidth="1"/>
    <col min="7" max="7" width="11" hidden="1" customWidth="1"/>
    <col min="8" max="8" width="30.85546875" hidden="1" customWidth="1"/>
    <col min="9" max="10" width="0" hidden="1" customWidth="1"/>
    <col min="12" max="12" width="11" bestFit="1" customWidth="1"/>
    <col min="17" max="17" width="32.42578125" bestFit="1" customWidth="1"/>
  </cols>
  <sheetData>
    <row r="1" spans="1:18" ht="15.75" thickBot="1" x14ac:dyDescent="0.3">
      <c r="A1" t="s">
        <v>515</v>
      </c>
      <c r="B1" s="14" t="s">
        <v>2</v>
      </c>
      <c r="C1" s="13" t="s">
        <v>5</v>
      </c>
      <c r="D1" s="13" t="s">
        <v>9</v>
      </c>
      <c r="F1" t="s">
        <v>515</v>
      </c>
      <c r="G1" s="14" t="s">
        <v>2</v>
      </c>
      <c r="H1" s="13" t="s">
        <v>5</v>
      </c>
      <c r="I1" t="s">
        <v>516</v>
      </c>
      <c r="J1" s="16">
        <v>11</v>
      </c>
      <c r="L1" s="1" t="s">
        <v>2</v>
      </c>
      <c r="O1" t="s">
        <v>515</v>
      </c>
      <c r="P1" s="14" t="s">
        <v>2</v>
      </c>
      <c r="Q1" s="13" t="s">
        <v>5</v>
      </c>
      <c r="R1" s="13" t="s">
        <v>9</v>
      </c>
    </row>
    <row r="2" spans="1:18" x14ac:dyDescent="0.25">
      <c r="A2" s="14">
        <v>1</v>
      </c>
      <c r="B2" s="14">
        <f>INDEX(Feuil1!$C$2:$C$403,MATCH($D2,Feuil1!$J$2:$J$403,0))</f>
        <v>7400949329</v>
      </c>
      <c r="C2" s="14" t="str">
        <f>INDEX(Feuil1!$F$2:$F$403,MATCH($D2,Feuil1!$J$2:$J$403,0))</f>
        <v>JOINT CUIVRE RECT 24X29X2</v>
      </c>
      <c r="D2" s="15">
        <f>MAX(Feuil1!$J$2:$J$403)</f>
        <v>3294</v>
      </c>
      <c r="F2" s="14">
        <v>1</v>
      </c>
      <c r="G2" s="14">
        <f>INDEX(Feuil1!$C$2:$C$403,MATCH($I2,Feuil1!$J$2:$J$403,0))</f>
        <v>712560</v>
      </c>
      <c r="H2" s="14" t="str">
        <f>INDEX(Feuil1!$F$2:$F$403,MATCH($I2,Feuil1!$J$2:$J$403,0))</f>
        <v>JOINT CIRC.PLAT 26,5X32X2-CUIVRE</v>
      </c>
      <c r="I2" s="15">
        <f t="array" ref="I2">MAX(IF((Feuil1!$AV$2:$AV$403='Top 10'!$J$1)*(Feuil1!$J$2:$J$403&lt;&gt;""),Feuil1!$J$2:$J$403))</f>
        <v>2034</v>
      </c>
      <c r="L2" s="3">
        <v>712560</v>
      </c>
      <c r="M2">
        <f>SUMIFS(Feuil1!$J:$J,Feuil1!C:C,'Top 10'!L2)</f>
        <v>6170</v>
      </c>
      <c r="O2" s="14">
        <v>1</v>
      </c>
      <c r="P2" s="14">
        <f>INDEX($L:$L,MATCH($R2,$M:$M,0))</f>
        <v>712560</v>
      </c>
      <c r="Q2" s="14" t="str">
        <f>INDEX(Feuil1!$F:$F,MATCH($L2,Feuil1!$C:$C,0))</f>
        <v>JOINT CIRC.PLAT 26,5X32X2-CUIVRE</v>
      </c>
      <c r="R2" s="15">
        <f>MAX($M$2:$M$136)</f>
        <v>6170</v>
      </c>
    </row>
    <row r="3" spans="1:18" x14ac:dyDescent="0.25">
      <c r="A3" s="14">
        <v>2</v>
      </c>
      <c r="B3" s="14">
        <f>INDEX(Feuil1!$C$2:$C$403,MATCH($D3,Feuil1!$J$2:$J$403,0))</f>
        <v>7400949329</v>
      </c>
      <c r="C3" s="14" t="str">
        <f>INDEX(Feuil1!$F$2:$F$403,MATCH($D3,Feuil1!$J$2:$J$403,0))</f>
        <v>JOINT CUIVRE RECT 24X29X2</v>
      </c>
      <c r="D3" s="14">
        <f t="array" ref="D3">MAX(IF(Feuil1!$J$2:$J$403&lt;$D2,Feuil1!$J$2:$J$403))</f>
        <v>2046</v>
      </c>
      <c r="F3" s="14">
        <v>2</v>
      </c>
      <c r="G3" s="14">
        <f>INDEX(Feuil1!$C$2:$C$403,MATCH($I3,Feuil1!$J$2:$J$403,0))</f>
        <v>7400983828</v>
      </c>
      <c r="H3" s="14" t="str">
        <f>INDEX(Feuil1!$F$2:$F$403,MATCH($I3,Feuil1!$J$2:$J$403,0))</f>
        <v>VIS H EMB M10X150 L25 8.8 FE/ZN8</v>
      </c>
      <c r="I3" s="14">
        <f t="array" ref="I3">MAX(IF((Feuil1!$AV$2:$AV$403='Top 10'!$J$1)*(Feuil1!$J$2:$J$403&lt;$I2),Feuil1!$J$2:$J$403))</f>
        <v>870</v>
      </c>
      <c r="L3" s="3">
        <v>7400983828</v>
      </c>
      <c r="M3">
        <f>SUMIFS(Feuil1!$J:$J,Feuil1!C:C,'Top 10'!L3)</f>
        <v>3310</v>
      </c>
      <c r="O3" s="14">
        <v>2</v>
      </c>
      <c r="P3" s="14">
        <f t="shared" ref="P3:P11" si="0">INDEX($L:$L,MATCH($R3,$M:$M,0))</f>
        <v>7400949329</v>
      </c>
      <c r="Q3" s="14" t="str">
        <f>INDEX(Feuil1!$F:$F,MATCH($L3,Feuil1!$C:$C,0))</f>
        <v>VIS H EMB M10X150 L25 8.8 FE/ZN8</v>
      </c>
      <c r="R3" s="14">
        <f t="array" ref="R3">MAX(IF($M$2:$M$136&lt;$R2,$M$2:$M$136))</f>
        <v>5340</v>
      </c>
    </row>
    <row r="4" spans="1:18" x14ac:dyDescent="0.25">
      <c r="A4" s="14">
        <v>3</v>
      </c>
      <c r="B4" s="14">
        <f>INDEX(Feuil1!$C$2:$C$403,MATCH($D4,Feuil1!$J$2:$J$403,0))</f>
        <v>712560</v>
      </c>
      <c r="C4" s="14" t="str">
        <f>INDEX(Feuil1!$F$2:$F$403,MATCH($D4,Feuil1!$J$2:$J$403,0))</f>
        <v>JOINT CIRC.PLAT 26,5X32X2-CUIVRE</v>
      </c>
      <c r="D4" s="14">
        <f t="array" ref="D4">MAX(IF(Feuil1!$J$2:$J$403&lt;$D3,Feuil1!$J$2:$J$403))</f>
        <v>2034</v>
      </c>
      <c r="F4" s="14">
        <v>3</v>
      </c>
      <c r="G4" s="14">
        <f>INDEX(Feuil1!$C$2:$C$403,MATCH($I4,Feuil1!$J$2:$J$403,0))</f>
        <v>7421380403</v>
      </c>
      <c r="H4" s="14" t="str">
        <f>INDEX(Feuil1!$F$2:$F$403,MATCH($I4,Feuil1!$J$2:$J$403,0))</f>
        <v>PREFILTRE R60</v>
      </c>
      <c r="I4" s="14">
        <f t="array" ref="I4">MAX(IF((Feuil1!$AV$2:$AV$403='Top 10'!$J$1)*(Feuil1!$J$2:$J$403&lt;$I3),Feuil1!$J$2:$J$403))</f>
        <v>690</v>
      </c>
      <c r="L4" s="3">
        <v>7421380403</v>
      </c>
      <c r="M4">
        <f>SUMIFS(Feuil1!$J:$J,Feuil1!C:C,'Top 10'!L4)</f>
        <v>2370</v>
      </c>
      <c r="O4" s="14">
        <v>3</v>
      </c>
      <c r="P4" s="14">
        <f t="shared" si="0"/>
        <v>7400983828</v>
      </c>
      <c r="Q4" s="14" t="str">
        <f>INDEX(Feuil1!$F:$F,MATCH($L4,Feuil1!$C:$C,0))</f>
        <v>PREFILTRE R60</v>
      </c>
      <c r="R4" s="14">
        <f t="array" ref="R4">MAX(IF($M$2:$M$136&lt;$R3,$M$2:$M$136))</f>
        <v>3310</v>
      </c>
    </row>
    <row r="5" spans="1:18" x14ac:dyDescent="0.25">
      <c r="A5" s="14">
        <v>4</v>
      </c>
      <c r="B5" s="14">
        <f>INDEX(Feuil1!$C$2:$C$403,MATCH($D5,Feuil1!$J$2:$J$403,0))</f>
        <v>7420998806</v>
      </c>
      <c r="C5" s="14" t="str">
        <f>INDEX(Feuil1!$F$2:$F$403,MATCH($D5,Feuil1!$J$2:$J$403,0))</f>
        <v>CARTOUCHE FILTRANTE GO DXI5/7</v>
      </c>
      <c r="D5" s="14">
        <f t="array" ref="D5">MAX(IF(Feuil1!$J$2:$J$403&lt;$D4,Feuil1!$J$2:$J$403))</f>
        <v>1080</v>
      </c>
      <c r="F5" s="14">
        <v>4</v>
      </c>
      <c r="G5" s="14">
        <f>INDEX(Feuil1!$C$2:$C$403,MATCH($I5,Feuil1!$J$2:$J$403,0))</f>
        <v>5010412490</v>
      </c>
      <c r="H5" s="14" t="str">
        <f>INDEX(Feuil1!$F$2:$F$403,MATCH($I5,Feuil1!$J$2:$J$403,0))</f>
        <v>SEGMENT DE PISTON-EP-3,5</v>
      </c>
      <c r="I5" s="14">
        <f t="array" ref="I5">MAX(IF((Feuil1!$AV$2:$AV$403='Top 10'!$J$1)*(Feuil1!$J$2:$J$403&lt;$I4),Feuil1!$J$2:$J$403))</f>
        <v>609</v>
      </c>
      <c r="L5" s="3">
        <v>5010412490</v>
      </c>
      <c r="M5">
        <f>SUMIFS(Feuil1!$J:$J,Feuil1!C:C,'Top 10'!L5)</f>
        <v>1827</v>
      </c>
      <c r="O5" s="14">
        <v>4</v>
      </c>
      <c r="P5" s="14">
        <f t="shared" si="0"/>
        <v>5010284467</v>
      </c>
      <c r="Q5" s="14" t="str">
        <f>INDEX(Feuil1!$F:$F,MATCH($L5,Feuil1!$C:$C,0))</f>
        <v>SEGMENT DE PISTON-EP-3,5</v>
      </c>
      <c r="R5" s="14">
        <f t="array" ref="R5">MAX(IF($M$2:$M$136&lt;$R4,$M$2:$M$136))</f>
        <v>2780</v>
      </c>
    </row>
    <row r="6" spans="1:18" x14ac:dyDescent="0.25">
      <c r="A6" s="14">
        <v>5</v>
      </c>
      <c r="B6" s="14">
        <f>INDEX(Feuil1!$C$2:$C$403,MATCH($D6,Feuil1!$J$2:$J$403,0))</f>
        <v>7421380472</v>
      </c>
      <c r="C6" s="14" t="str">
        <f>INDEX(Feuil1!$F$2:$F$403,MATCH($D6,Feuil1!$J$2:$J$403,0))</f>
        <v>PREFILTRE GAZOLE</v>
      </c>
      <c r="D6" s="14">
        <f t="array" ref="D6">MAX(IF(Feuil1!$J$2:$J$403&lt;$D5,Feuil1!$J$2:$J$403))</f>
        <v>1056</v>
      </c>
      <c r="F6" s="14">
        <v>5</v>
      </c>
      <c r="G6" s="14">
        <f>INDEX(Feuil1!$C$2:$C$403,MATCH($I6,Feuil1!$J$2:$J$403,0))</f>
        <v>5010284467</v>
      </c>
      <c r="H6" s="14" t="str">
        <f>INDEX(Feuil1!$F$2:$F$403,MATCH($I6,Feuil1!$J$2:$J$403,0))</f>
        <v>JOINT DE SOUPAPE</v>
      </c>
      <c r="I6" s="14">
        <f t="array" ref="I6">MAX(IF((Feuil1!$AV$2:$AV$403='Top 10'!$J$1)*(Feuil1!$J$2:$J$403&lt;$I5),Feuil1!$J$2:$J$403))</f>
        <v>540</v>
      </c>
      <c r="L6" s="3">
        <v>5010284467</v>
      </c>
      <c r="M6">
        <f>SUMIFS(Feuil1!$J:$J,Feuil1!C:C,'Top 10'!L6)</f>
        <v>2780</v>
      </c>
      <c r="O6" s="14">
        <v>5</v>
      </c>
      <c r="P6" s="14">
        <f t="shared" si="0"/>
        <v>7421380403</v>
      </c>
      <c r="Q6" s="14" t="str">
        <f>INDEX(Feuil1!$F:$F,MATCH($L6,Feuil1!$C:$C,0))</f>
        <v>JOINT DE SOUPAPE</v>
      </c>
      <c r="R6" s="14">
        <f t="array" ref="R6">MAX(IF($M$2:$M$136&lt;$R5,$M$2:$M$136))</f>
        <v>2370</v>
      </c>
    </row>
    <row r="7" spans="1:18" x14ac:dyDescent="0.25">
      <c r="A7" s="14">
        <v>6</v>
      </c>
      <c r="B7" s="14">
        <f>INDEX(Feuil1!$C$2:$C$403,MATCH($D7,Feuil1!$J$2:$J$403,0))</f>
        <v>7400983828</v>
      </c>
      <c r="C7" s="14" t="str">
        <f>INDEX(Feuil1!$F$2:$F$403,MATCH($D7,Feuil1!$J$2:$J$403,0))</f>
        <v>VIS H EMB M10X150 L25 8.8 FE/ZN8</v>
      </c>
      <c r="D7" s="14">
        <f t="array" ref="D7">MAX(IF(Feuil1!$J$2:$J$403&lt;$D6,Feuil1!$J$2:$J$403))</f>
        <v>870</v>
      </c>
      <c r="F7" s="14">
        <v>6</v>
      </c>
      <c r="G7" s="14">
        <f>INDEX(Feuil1!$C$2:$C$403,MATCH($I7,Feuil1!$J$2:$J$403,0))</f>
        <v>7420998809</v>
      </c>
      <c r="H7" s="14" t="str">
        <f>INDEX(Feuil1!$F$2:$F$403,MATCH($I7,Feuil1!$J$2:$J$403,0))</f>
        <v>CARTOUCHE FILTRANTE HUILE</v>
      </c>
      <c r="I7" s="14">
        <f t="array" ref="I7">MAX(IF((Feuil1!$AV$2:$AV$403='Top 10'!$J$1)*(Feuil1!$J$2:$J$403&lt;$I6),Feuil1!$J$2:$J$403))</f>
        <v>348</v>
      </c>
      <c r="L7" s="3">
        <v>7420998809</v>
      </c>
      <c r="M7">
        <f>SUMIFS(Feuil1!$J:$J,Feuil1!C:C,'Top 10'!L7)</f>
        <v>1469</v>
      </c>
      <c r="O7" s="14">
        <v>6</v>
      </c>
      <c r="P7" s="14">
        <f t="shared" si="0"/>
        <v>5010412490</v>
      </c>
      <c r="Q7" s="14" t="str">
        <f>INDEX(Feuil1!$F:$F,MATCH($L7,Feuil1!$C:$C,0))</f>
        <v>CARTOUCHE FILTRANTE HUILE</v>
      </c>
      <c r="R7" s="14">
        <f t="array" ref="R7">MAX(IF($M$2:$M$136&lt;$R6,$M$2:$M$136))</f>
        <v>1827</v>
      </c>
    </row>
    <row r="8" spans="1:18" x14ac:dyDescent="0.25">
      <c r="A8" s="14">
        <v>7</v>
      </c>
      <c r="B8" s="14">
        <f>INDEX(Feuil1!$C$2:$C$403,MATCH($D8,Feuil1!$J$2:$J$403,0))</f>
        <v>7421380403</v>
      </c>
      <c r="C8" s="14" t="str">
        <f>INDEX(Feuil1!$F$2:$F$403,MATCH($D8,Feuil1!$J$2:$J$403,0))</f>
        <v>PREFILTRE R60</v>
      </c>
      <c r="D8" s="14">
        <f t="array" ref="D8">MAX(IF(Feuil1!$J$2:$J$403&lt;$D7,Feuil1!$J$2:$J$403))</f>
        <v>690</v>
      </c>
      <c r="F8" s="14">
        <v>7</v>
      </c>
      <c r="G8" s="14">
        <f>INDEX(Feuil1!$C$2:$C$403,MATCH($I8,Feuil1!$J$2:$J$403,0))</f>
        <v>5000694608</v>
      </c>
      <c r="H8" s="14" t="str">
        <f>INDEX(Feuil1!$F$2:$F$403,MATCH($I8,Feuil1!$J$2:$J$403,0))</f>
        <v>SEGMENT RACLEUR-EP-4</v>
      </c>
      <c r="I8" s="14">
        <f t="array" ref="I8">MAX(IF((Feuil1!$AV$2:$AV$403='Top 10'!$J$1)*(Feuil1!$J$2:$J$403&lt;$I7),Feuil1!$J$2:$J$403))</f>
        <v>273</v>
      </c>
      <c r="L8" s="3">
        <v>5000694608</v>
      </c>
      <c r="M8">
        <f>SUMIFS(Feuil1!$J:$J,Feuil1!C:C,'Top 10'!L8)</f>
        <v>1067</v>
      </c>
      <c r="O8" s="14">
        <v>7</v>
      </c>
      <c r="P8" s="14">
        <f t="shared" si="0"/>
        <v>7420998806</v>
      </c>
      <c r="Q8" s="14" t="str">
        <f>INDEX(Feuil1!$F:$F,MATCH($L8,Feuil1!$C:$C,0))</f>
        <v>SEGMENT RACLEUR-EP-4</v>
      </c>
      <c r="R8" s="14">
        <f t="array" ref="R8">MAX(IF($M$2:$M$136&lt;$R7,$M$2:$M$136))</f>
        <v>1642</v>
      </c>
    </row>
    <row r="9" spans="1:18" x14ac:dyDescent="0.25">
      <c r="A9" s="14">
        <v>8</v>
      </c>
      <c r="B9" s="14">
        <f>INDEX(Feuil1!$C$2:$C$403,MATCH($D9,Feuil1!$J$2:$J$403,0))</f>
        <v>5010412490</v>
      </c>
      <c r="C9" s="14" t="str">
        <f>INDEX(Feuil1!$F$2:$F$403,MATCH($D9,Feuil1!$J$2:$J$403,0))</f>
        <v>SEGMENT DE PISTON-EP-3,5</v>
      </c>
      <c r="D9" s="14">
        <f t="array" ref="D9">MAX(IF(Feuil1!$J$2:$J$403&lt;$D8,Feuil1!$J$2:$J$403))</f>
        <v>609</v>
      </c>
      <c r="F9" s="14">
        <v>8</v>
      </c>
      <c r="G9" s="14">
        <f>INDEX(Feuil1!$C$2:$C$403,MATCH($I9,Feuil1!$J$2:$J$403,0))</f>
        <v>7421515329</v>
      </c>
      <c r="H9" s="14" t="str">
        <f>INDEX(Feuil1!$F$2:$F$403,MATCH($I9,Feuil1!$J$2:$J$403,0))</f>
        <v>DOUILLE D'INJECTEUR</v>
      </c>
      <c r="I9" s="14">
        <f t="array" ref="I9">MAX(IF((Feuil1!$AV$2:$AV$403='Top 10'!$J$1)*(Feuil1!$J$2:$J$403&lt;$I8),Feuil1!$J$2:$J$403))</f>
        <v>188</v>
      </c>
      <c r="L9" s="3">
        <v>7421515329</v>
      </c>
      <c r="M9">
        <f>SUMIFS(Feuil1!$J:$J,Feuil1!C:C,'Top 10'!L9)</f>
        <v>693</v>
      </c>
      <c r="O9" s="14">
        <v>8</v>
      </c>
      <c r="P9" s="14">
        <f t="shared" si="0"/>
        <v>7420998809</v>
      </c>
      <c r="Q9" s="14" t="str">
        <f>INDEX(Feuil1!$F:$F,MATCH($L9,Feuil1!$C:$C,0))</f>
        <v>DOUILLE D'INJECTEUR</v>
      </c>
      <c r="R9" s="14">
        <f t="array" ref="R9">MAX(IF($M$2:$M$136&lt;$R8,$M$2:$M$136))</f>
        <v>1469</v>
      </c>
    </row>
    <row r="10" spans="1:18" x14ac:dyDescent="0.25">
      <c r="A10" s="14">
        <v>9</v>
      </c>
      <c r="B10" s="14">
        <f>INDEX(Feuil1!$C$2:$C$403,MATCH($D10,Feuil1!$J$2:$J$403,0))</f>
        <v>5010284467</v>
      </c>
      <c r="C10" s="14" t="str">
        <f>INDEX(Feuil1!$F$2:$F$403,MATCH($D10,Feuil1!$J$2:$J$403,0))</f>
        <v>JOINT DE SOUPAPE</v>
      </c>
      <c r="D10" s="14">
        <f t="array" ref="D10">MAX(IF(Feuil1!$J$2:$J$403&lt;$D9,Feuil1!$J$2:$J$403))</f>
        <v>580</v>
      </c>
      <c r="F10" s="14">
        <v>9</v>
      </c>
      <c r="G10" s="14">
        <f>INDEX(Feuil1!$C$2:$C$403,MATCH($I10,Feuil1!$J$2:$J$403,0))</f>
        <v>7420495935</v>
      </c>
      <c r="H10" s="14" t="str">
        <f>INDEX(Feuil1!$F$2:$F$403,MATCH($I10,Feuil1!$J$2:$J$403,0))</f>
        <v>JOINT CULASSE</v>
      </c>
      <c r="I10" s="14">
        <f t="array" ref="I10">MAX(IF((Feuil1!$AV$2:$AV$403='Top 10'!$J$1)*(Feuil1!$J$2:$J$403&lt;$I9),Feuil1!$J$2:$J$403))</f>
        <v>146</v>
      </c>
      <c r="L10" s="3">
        <v>7420495935</v>
      </c>
      <c r="M10">
        <f>SUMIFS(Feuil1!$J:$J,Feuil1!C:C,'Top 10'!L10)</f>
        <v>543</v>
      </c>
      <c r="O10" s="14">
        <v>9</v>
      </c>
      <c r="P10" s="14">
        <f t="shared" si="0"/>
        <v>5000694608</v>
      </c>
      <c r="Q10" s="14" t="str">
        <f>INDEX(Feuil1!$F:$F,MATCH($L10,Feuil1!$C:$C,0))</f>
        <v>JOINT CULASSE</v>
      </c>
      <c r="R10" s="14">
        <f t="array" ref="R10">MAX(IF($M$2:$M$136&lt;$R9,$M$2:$M$136))</f>
        <v>1067</v>
      </c>
    </row>
    <row r="11" spans="1:18" x14ac:dyDescent="0.25">
      <c r="A11" s="14">
        <v>10</v>
      </c>
      <c r="B11" s="14">
        <f>INDEX(Feuil1!$C$2:$C$403,MATCH($D11,Feuil1!$J$2:$J$403,0))</f>
        <v>7420998806</v>
      </c>
      <c r="C11" s="14" t="str">
        <f>INDEX(Feuil1!$F$2:$F$403,MATCH($D11,Feuil1!$J$2:$J$403,0))</f>
        <v>CARTOUCHE FILTRANTE GO DXI5/7</v>
      </c>
      <c r="D11" s="14">
        <f t="array" ref="D11">MAX(IF(Feuil1!$J$2:$J$403&lt;$D10,Feuil1!$J$2:$J$403))</f>
        <v>562</v>
      </c>
      <c r="F11" s="14">
        <v>10</v>
      </c>
      <c r="G11" s="14">
        <f>INDEX(Feuil1!$C$2:$C$403,MATCH($I11,Feuil1!$J$2:$J$403,0))</f>
        <v>7422559481</v>
      </c>
      <c r="H11" s="14" t="str">
        <f>INDEX(Feuil1!$F$2:$F$403,MATCH($I11,Feuil1!$J$2:$J$403,0))</f>
        <v>INSTRUCTIONS DE MONTAGE</v>
      </c>
      <c r="I11" s="14">
        <f t="array" ref="I11">MAX(IF((Feuil1!$AV$2:$AV$403='Top 10'!$J$1)*(Feuil1!$J$2:$J$403&lt;$I10),Feuil1!$J$2:$J$403))</f>
        <v>120</v>
      </c>
      <c r="L11" s="3">
        <v>7422559481</v>
      </c>
      <c r="M11">
        <f>SUMIFS(Feuil1!$J:$J,Feuil1!C:C,'Top 10'!L11)</f>
        <v>771</v>
      </c>
      <c r="O11" s="14">
        <v>10</v>
      </c>
      <c r="P11" s="14">
        <f t="shared" si="0"/>
        <v>7421380472</v>
      </c>
      <c r="Q11" s="14" t="str">
        <f>INDEX(Feuil1!$F:$F,MATCH($L11,Feuil1!$C:$C,0))</f>
        <v>INSTRUCTIONS DE MONTAGE</v>
      </c>
      <c r="R11" s="14">
        <f t="array" ref="R11">MAX(IF($M$2:$M$136&lt;$R10,$M$2:$M$136))</f>
        <v>1056</v>
      </c>
    </row>
    <row r="12" spans="1:18" x14ac:dyDescent="0.25">
      <c r="L12" s="3">
        <v>5003065046</v>
      </c>
      <c r="M12">
        <f>SUMIFS(Feuil1!$J:$J,Feuil1!C:C,'Top 10'!L12)</f>
        <v>450</v>
      </c>
    </row>
    <row r="13" spans="1:18" ht="45" x14ac:dyDescent="0.25">
      <c r="C13" s="19" t="s">
        <v>517</v>
      </c>
      <c r="L13" s="3">
        <v>5010240400</v>
      </c>
      <c r="M13">
        <f>SUMIFS(Feuil1!$J:$J,Feuil1!C:C,'Top 10'!L13)</f>
        <v>216</v>
      </c>
      <c r="Q13" s="19" t="s">
        <v>518</v>
      </c>
    </row>
    <row r="14" spans="1:18" x14ac:dyDescent="0.25">
      <c r="L14" s="3">
        <v>7422428201</v>
      </c>
      <c r="M14">
        <f>SUMIFS(Feuil1!$J:$J,Feuil1!C:C,'Top 10'!L14)</f>
        <v>340</v>
      </c>
    </row>
    <row r="15" spans="1:18" x14ac:dyDescent="0.25">
      <c r="L15" s="3">
        <v>7422428250</v>
      </c>
      <c r="M15">
        <f>SUMIFS(Feuil1!$J:$J,Feuil1!C:C,'Top 10'!L15)</f>
        <v>180</v>
      </c>
    </row>
    <row r="16" spans="1:18" x14ac:dyDescent="0.25">
      <c r="L16" s="3">
        <v>7421764961</v>
      </c>
      <c r="M16">
        <f>SUMIFS(Feuil1!$J:$J,Feuil1!C:C,'Top 10'!L16)</f>
        <v>174</v>
      </c>
    </row>
    <row r="17" spans="12:13" x14ac:dyDescent="0.25">
      <c r="L17" s="3">
        <v>7422428196</v>
      </c>
      <c r="M17">
        <f>SUMIFS(Feuil1!$J:$J,Feuil1!C:C,'Top 10'!L17)</f>
        <v>286</v>
      </c>
    </row>
    <row r="18" spans="12:13" x14ac:dyDescent="0.25">
      <c r="L18" s="3">
        <v>7420794356</v>
      </c>
      <c r="M18">
        <f>SUMIFS(Feuil1!$J:$J,Feuil1!C:C,'Top 10'!L18)</f>
        <v>162</v>
      </c>
    </row>
    <row r="19" spans="12:13" x14ac:dyDescent="0.25">
      <c r="L19" s="3">
        <v>5000667791</v>
      </c>
      <c r="M19">
        <f>SUMIFS(Feuil1!$J:$J,Feuil1!C:C,'Top 10'!L19)</f>
        <v>150</v>
      </c>
    </row>
    <row r="20" spans="12:13" x14ac:dyDescent="0.25">
      <c r="L20" s="3">
        <v>7421857436</v>
      </c>
      <c r="M20">
        <f>SUMIFS(Feuil1!$J:$J,Feuil1!C:C,'Top 10'!L20)</f>
        <v>150</v>
      </c>
    </row>
    <row r="21" spans="12:13" x14ac:dyDescent="0.25">
      <c r="L21" s="3">
        <v>7401698135</v>
      </c>
      <c r="M21">
        <f>SUMIFS(Feuil1!$J:$J,Feuil1!C:C,'Top 10'!L21)</f>
        <v>144</v>
      </c>
    </row>
    <row r="22" spans="12:13" x14ac:dyDescent="0.25">
      <c r="L22" s="3">
        <v>7420850506</v>
      </c>
      <c r="M22">
        <f>SUMIFS(Feuil1!$J:$J,Feuil1!C:C,'Top 10'!L22)</f>
        <v>129</v>
      </c>
    </row>
    <row r="23" spans="12:13" x14ac:dyDescent="0.25">
      <c r="L23" s="3">
        <v>5010295362</v>
      </c>
      <c r="M23">
        <f>SUMIFS(Feuil1!$J:$J,Feuil1!C:C,'Top 10'!L23)</f>
        <v>210</v>
      </c>
    </row>
    <row r="24" spans="12:13" x14ac:dyDescent="0.25">
      <c r="L24" s="3">
        <v>7422282198</v>
      </c>
      <c r="M24">
        <f>SUMIFS(Feuil1!$J:$J,Feuil1!C:C,'Top 10'!L24)</f>
        <v>186</v>
      </c>
    </row>
    <row r="25" spans="12:13" x14ac:dyDescent="0.25">
      <c r="L25" s="3">
        <v>5010389423</v>
      </c>
      <c r="M25">
        <f>SUMIFS(Feuil1!$J:$J,Feuil1!C:C,'Top 10'!L25)</f>
        <v>195</v>
      </c>
    </row>
    <row r="26" spans="12:13" x14ac:dyDescent="0.25">
      <c r="L26" s="3">
        <v>5000686964</v>
      </c>
      <c r="M26">
        <f>SUMIFS(Feuil1!$J:$J,Feuil1!C:C,'Top 10'!L26)</f>
        <v>117</v>
      </c>
    </row>
    <row r="27" spans="12:13" x14ac:dyDescent="0.25">
      <c r="L27" s="3">
        <v>5010284496</v>
      </c>
      <c r="M27">
        <f>SUMIFS(Feuil1!$J:$J,Feuil1!C:C,'Top 10'!L27)</f>
        <v>184</v>
      </c>
    </row>
    <row r="28" spans="12:13" x14ac:dyDescent="0.25">
      <c r="L28" s="3">
        <v>7421990552</v>
      </c>
      <c r="M28">
        <f>SUMIFS(Feuil1!$J:$J,Feuil1!C:C,'Top 10'!L28)</f>
        <v>114</v>
      </c>
    </row>
    <row r="29" spans="12:13" x14ac:dyDescent="0.25">
      <c r="L29" s="3">
        <v>5001836681</v>
      </c>
      <c r="M29">
        <f>SUMIFS(Feuil1!$J:$J,Feuil1!C:C,'Top 10'!L29)</f>
        <v>111</v>
      </c>
    </row>
    <row r="30" spans="12:13" x14ac:dyDescent="0.25">
      <c r="L30" s="3">
        <v>7485135409</v>
      </c>
      <c r="M30">
        <f>SUMIFS(Feuil1!$J:$J,Feuil1!C:C,'Top 10'!L30)</f>
        <v>143</v>
      </c>
    </row>
    <row r="31" spans="12:13" x14ac:dyDescent="0.25">
      <c r="L31" s="3">
        <v>7488890305</v>
      </c>
      <c r="M31">
        <f>SUMIFS(Feuil1!$J:$J,Feuil1!C:C,'Top 10'!L31)</f>
        <v>146</v>
      </c>
    </row>
    <row r="32" spans="12:13" x14ac:dyDescent="0.25">
      <c r="L32" s="3">
        <v>5001872836</v>
      </c>
      <c r="M32">
        <f>SUMIFS(Feuil1!$J:$J,Feuil1!C:C,'Top 10'!L32)</f>
        <v>91</v>
      </c>
    </row>
    <row r="33" spans="12:13" x14ac:dyDescent="0.25">
      <c r="L33" s="3">
        <v>7488890300</v>
      </c>
      <c r="M33">
        <f>SUMIFS(Feuil1!$J:$J,Feuil1!C:C,'Top 10'!L33)</f>
        <v>78</v>
      </c>
    </row>
    <row r="34" spans="12:13" x14ac:dyDescent="0.25">
      <c r="L34" s="3">
        <v>5010575398</v>
      </c>
      <c r="M34">
        <f>SUMIFS(Feuil1!$J:$J,Feuil1!C:C,'Top 10'!L34)</f>
        <v>120</v>
      </c>
    </row>
    <row r="35" spans="12:13" x14ac:dyDescent="0.25">
      <c r="L35" s="3">
        <v>7422295738</v>
      </c>
      <c r="M35">
        <f>SUMIFS(Feuil1!$J:$J,Feuil1!C:C,'Top 10'!L35)</f>
        <v>72</v>
      </c>
    </row>
    <row r="36" spans="12:13" x14ac:dyDescent="0.25">
      <c r="L36" s="3">
        <v>7422254576</v>
      </c>
      <c r="M36">
        <f>SUMIFS(Feuil1!$J:$J,Feuil1!C:C,'Top 10'!L36)</f>
        <v>97</v>
      </c>
    </row>
    <row r="37" spans="12:13" x14ac:dyDescent="0.25">
      <c r="L37" s="3">
        <v>5010248022</v>
      </c>
      <c r="M37">
        <f>SUMIFS(Feuil1!$J:$J,Feuil1!C:C,'Top 10'!L37)</f>
        <v>60</v>
      </c>
    </row>
    <row r="38" spans="12:13" x14ac:dyDescent="0.25">
      <c r="L38" s="3">
        <v>7420559834</v>
      </c>
      <c r="M38">
        <f>SUMIFS(Feuil1!$J:$J,Feuil1!C:C,'Top 10'!L38)</f>
        <v>60</v>
      </c>
    </row>
    <row r="39" spans="12:13" x14ac:dyDescent="0.25">
      <c r="L39" s="3">
        <v>7400946304</v>
      </c>
      <c r="M39">
        <f>SUMIFS(Feuil1!$J:$J,Feuil1!C:C,'Top 10'!L39)</f>
        <v>100</v>
      </c>
    </row>
    <row r="40" spans="12:13" x14ac:dyDescent="0.25">
      <c r="L40" s="3">
        <v>5010227149</v>
      </c>
      <c r="M40">
        <f>SUMIFS(Feuil1!$J:$J,Feuil1!C:C,'Top 10'!L40)</f>
        <v>69</v>
      </c>
    </row>
    <row r="41" spans="12:13" x14ac:dyDescent="0.25">
      <c r="L41" s="3">
        <v>7488890253</v>
      </c>
      <c r="M41">
        <f>SUMIFS(Feuil1!$J:$J,Feuil1!C:C,'Top 10'!L41)</f>
        <v>103</v>
      </c>
    </row>
    <row r="42" spans="12:13" x14ac:dyDescent="0.25">
      <c r="L42" s="3">
        <v>7421519716</v>
      </c>
      <c r="M42">
        <f>SUMIFS(Feuil1!$J:$J,Feuil1!C:C,'Top 10'!L42)</f>
        <v>42</v>
      </c>
    </row>
    <row r="43" spans="12:13" x14ac:dyDescent="0.25">
      <c r="L43" s="3">
        <v>5000695921</v>
      </c>
      <c r="M43">
        <f>SUMIFS(Feuil1!$J:$J,Feuil1!C:C,'Top 10'!L43)</f>
        <v>39</v>
      </c>
    </row>
    <row r="44" spans="12:13" x14ac:dyDescent="0.25">
      <c r="L44" s="3">
        <v>7420578500</v>
      </c>
      <c r="M44">
        <f>SUMIFS(Feuil1!$J:$J,Feuil1!C:C,'Top 10'!L44)</f>
        <v>39</v>
      </c>
    </row>
    <row r="45" spans="12:13" x14ac:dyDescent="0.25">
      <c r="L45" s="3">
        <v>7421374805</v>
      </c>
      <c r="M45">
        <f>SUMIFS(Feuil1!$J:$J,Feuil1!C:C,'Top 10'!L45)</f>
        <v>39</v>
      </c>
    </row>
    <row r="46" spans="12:13" x14ac:dyDescent="0.25">
      <c r="L46" s="3">
        <v>5001866493</v>
      </c>
      <c r="M46">
        <f>SUMIFS(Feuil1!$J:$J,Feuil1!C:C,'Top 10'!L46)</f>
        <v>77</v>
      </c>
    </row>
    <row r="47" spans="12:13" x14ac:dyDescent="0.25">
      <c r="L47" s="3">
        <v>5600584787</v>
      </c>
      <c r="M47">
        <f>SUMIFS(Feuil1!$J:$J,Feuil1!C:C,'Top 10'!L47)</f>
        <v>50</v>
      </c>
    </row>
    <row r="48" spans="12:13" x14ac:dyDescent="0.25">
      <c r="L48" s="3">
        <v>5000295773</v>
      </c>
      <c r="M48">
        <f>SUMIFS(Feuil1!$J:$J,Feuil1!C:C,'Top 10'!L48)</f>
        <v>30</v>
      </c>
    </row>
    <row r="49" spans="12:13" x14ac:dyDescent="0.25">
      <c r="L49" s="3">
        <v>5000138234</v>
      </c>
      <c r="M49">
        <f>SUMIFS(Feuil1!$J:$J,Feuil1!C:C,'Top 10'!L49)</f>
        <v>50</v>
      </c>
    </row>
    <row r="50" spans="12:13" x14ac:dyDescent="0.25">
      <c r="L50" s="3">
        <v>5010619517</v>
      </c>
      <c r="M50">
        <f>SUMIFS(Feuil1!$J:$J,Feuil1!C:C,'Top 10'!L50)</f>
        <v>30</v>
      </c>
    </row>
    <row r="51" spans="12:13" x14ac:dyDescent="0.25">
      <c r="L51" s="3">
        <v>7420872378</v>
      </c>
      <c r="M51">
        <f>SUMIFS(Feuil1!$J:$J,Feuil1!C:C,'Top 10'!L51)</f>
        <v>70</v>
      </c>
    </row>
    <row r="52" spans="12:13" x14ac:dyDescent="0.25">
      <c r="L52" s="3">
        <v>773685</v>
      </c>
      <c r="M52">
        <f>SUMIFS(Feuil1!$J:$J,Feuil1!C:C,'Top 10'!L52)</f>
        <v>40</v>
      </c>
    </row>
    <row r="53" spans="12:13" x14ac:dyDescent="0.25">
      <c r="L53" s="3">
        <v>7420570449</v>
      </c>
      <c r="M53">
        <f>SUMIFS(Feuil1!$J:$J,Feuil1!C:C,'Top 10'!L53)</f>
        <v>400</v>
      </c>
    </row>
    <row r="54" spans="12:13" x14ac:dyDescent="0.25">
      <c r="L54" s="3">
        <v>5001868169</v>
      </c>
      <c r="M54">
        <f>SUMIFS(Feuil1!$J:$J,Feuil1!C:C,'Top 10'!L54)</f>
        <v>43</v>
      </c>
    </row>
    <row r="55" spans="12:13" x14ac:dyDescent="0.25">
      <c r="L55" s="3">
        <v>5000685988</v>
      </c>
      <c r="M55">
        <f>SUMIFS(Feuil1!$J:$J,Feuil1!C:C,'Top 10'!L55)</f>
        <v>21</v>
      </c>
    </row>
    <row r="56" spans="12:13" x14ac:dyDescent="0.25">
      <c r="L56" s="3">
        <v>5010248400</v>
      </c>
      <c r="M56">
        <f>SUMIFS(Feuil1!$J:$J,Feuil1!C:C,'Top 10'!L56)</f>
        <v>21</v>
      </c>
    </row>
    <row r="57" spans="12:13" x14ac:dyDescent="0.25">
      <c r="L57" s="3">
        <v>5010227152</v>
      </c>
      <c r="M57">
        <f>SUMIFS(Feuil1!$J:$J,Feuil1!C:C,'Top 10'!L57)</f>
        <v>18</v>
      </c>
    </row>
    <row r="58" spans="12:13" x14ac:dyDescent="0.25">
      <c r="L58" s="3">
        <v>7422254568</v>
      </c>
      <c r="M58">
        <f>SUMIFS(Feuil1!$J:$J,Feuil1!C:C,'Top 10'!L58)</f>
        <v>18</v>
      </c>
    </row>
    <row r="59" spans="12:13" x14ac:dyDescent="0.25">
      <c r="L59" s="3">
        <v>5000732877</v>
      </c>
      <c r="M59">
        <f>SUMIFS(Feuil1!$J:$J,Feuil1!C:C,'Top 10'!L59)</f>
        <v>15</v>
      </c>
    </row>
    <row r="60" spans="12:13" x14ac:dyDescent="0.25">
      <c r="L60" s="3">
        <v>870078200</v>
      </c>
      <c r="M60">
        <f>SUMIFS(Feuil1!$J:$J,Feuil1!C:C,'Top 10'!L60)</f>
        <v>25</v>
      </c>
    </row>
    <row r="61" spans="12:13" x14ac:dyDescent="0.25">
      <c r="L61" s="3">
        <v>7421939956</v>
      </c>
      <c r="M61">
        <f>SUMIFS(Feuil1!$J:$J,Feuil1!C:C,'Top 10'!L61)</f>
        <v>15</v>
      </c>
    </row>
    <row r="62" spans="12:13" x14ac:dyDescent="0.25">
      <c r="L62" s="3">
        <v>7401696359</v>
      </c>
      <c r="M62">
        <f>SUMIFS(Feuil1!$J:$J,Feuil1!C:C,'Top 10'!L62)</f>
        <v>27</v>
      </c>
    </row>
    <row r="63" spans="12:13" x14ac:dyDescent="0.25">
      <c r="L63" s="3">
        <v>5001834579</v>
      </c>
      <c r="M63">
        <f>SUMIFS(Feuil1!$J:$J,Feuil1!C:C,'Top 10'!L63)</f>
        <v>12</v>
      </c>
    </row>
    <row r="64" spans="12:13" x14ac:dyDescent="0.25">
      <c r="L64" s="3">
        <v>5001836501</v>
      </c>
      <c r="M64">
        <f>SUMIFS(Feuil1!$J:$J,Feuil1!C:C,'Top 10'!L64)</f>
        <v>12</v>
      </c>
    </row>
    <row r="65" spans="12:13" x14ac:dyDescent="0.25">
      <c r="L65" s="3">
        <v>5010339943</v>
      </c>
      <c r="M65">
        <f>SUMIFS(Feuil1!$J:$J,Feuil1!C:C,'Top 10'!L65)</f>
        <v>12</v>
      </c>
    </row>
    <row r="66" spans="12:13" x14ac:dyDescent="0.25">
      <c r="L66" s="3">
        <v>5000048145</v>
      </c>
      <c r="M66">
        <f>SUMIFS(Feuil1!$J:$J,Feuil1!C:C,'Top 10'!L66)</f>
        <v>15</v>
      </c>
    </row>
    <row r="67" spans="12:13" x14ac:dyDescent="0.25">
      <c r="L67" s="3">
        <v>7485135407</v>
      </c>
      <c r="M67">
        <f>SUMIFS(Feuil1!$J:$J,Feuil1!C:C,'Top 10'!L67)</f>
        <v>175</v>
      </c>
    </row>
    <row r="68" spans="12:13" x14ac:dyDescent="0.25">
      <c r="L68" s="3">
        <v>7422282199</v>
      </c>
      <c r="M68">
        <f>SUMIFS(Feuil1!$J:$J,Feuil1!C:C,'Top 10'!L68)</f>
        <v>89</v>
      </c>
    </row>
    <row r="69" spans="12:13" x14ac:dyDescent="0.25">
      <c r="L69" s="3">
        <v>7408131292</v>
      </c>
      <c r="M69">
        <f>SUMIFS(Feuil1!$J:$J,Feuil1!C:C,'Top 10'!L69)</f>
        <v>9</v>
      </c>
    </row>
    <row r="70" spans="12:13" x14ac:dyDescent="0.25">
      <c r="L70" s="3">
        <v>5000296786</v>
      </c>
      <c r="M70">
        <f>SUMIFS(Feuil1!$J:$J,Feuil1!C:C,'Top 10'!L70)</f>
        <v>10</v>
      </c>
    </row>
    <row r="71" spans="12:13" x14ac:dyDescent="0.25">
      <c r="L71" s="3">
        <v>5010412126</v>
      </c>
      <c r="M71">
        <f>SUMIFS(Feuil1!$J:$J,Feuil1!C:C,'Top 10'!L71)</f>
        <v>10</v>
      </c>
    </row>
    <row r="72" spans="12:13" x14ac:dyDescent="0.25">
      <c r="L72" s="3">
        <v>5600103869</v>
      </c>
      <c r="M72">
        <f>SUMIFS(Feuil1!$J:$J,Feuil1!C:C,'Top 10'!L72)</f>
        <v>10</v>
      </c>
    </row>
    <row r="73" spans="12:13" x14ac:dyDescent="0.25">
      <c r="L73" s="3">
        <v>5001858768</v>
      </c>
      <c r="M73">
        <f>SUMIFS(Feuil1!$J:$J,Feuil1!C:C,'Top 10'!L73)</f>
        <v>11</v>
      </c>
    </row>
    <row r="74" spans="12:13" x14ac:dyDescent="0.25">
      <c r="L74" s="3">
        <v>7421022632</v>
      </c>
      <c r="M74">
        <f>SUMIFS(Feuil1!$J:$J,Feuil1!C:C,'Top 10'!L74)</f>
        <v>8</v>
      </c>
    </row>
    <row r="75" spans="12:13" x14ac:dyDescent="0.25">
      <c r="L75" s="3">
        <v>7421535700</v>
      </c>
      <c r="M75">
        <f>SUMIFS(Feuil1!$J:$J,Feuil1!C:C,'Top 10'!L75)</f>
        <v>12</v>
      </c>
    </row>
    <row r="76" spans="12:13" x14ac:dyDescent="0.25">
      <c r="L76" s="3">
        <v>7421509881</v>
      </c>
      <c r="M76">
        <f>SUMIFS(Feuil1!$J:$J,Feuil1!C:C,'Top 10'!L76)</f>
        <v>6</v>
      </c>
    </row>
    <row r="77" spans="12:13" x14ac:dyDescent="0.25">
      <c r="L77" s="3">
        <v>7421274699</v>
      </c>
      <c r="M77">
        <f>SUMIFS(Feuil1!$J:$J,Feuil1!C:C,'Top 10'!L77)</f>
        <v>5</v>
      </c>
    </row>
    <row r="78" spans="12:13" x14ac:dyDescent="0.25">
      <c r="L78" s="3">
        <v>5689503307</v>
      </c>
      <c r="M78">
        <f>SUMIFS(Feuil1!$J:$J,Feuil1!C:C,'Top 10'!L78)</f>
        <v>5</v>
      </c>
    </row>
    <row r="79" spans="12:13" x14ac:dyDescent="0.25">
      <c r="L79" s="3">
        <v>7422069983</v>
      </c>
      <c r="M79">
        <f>SUMIFS(Feuil1!$J:$J,Feuil1!C:C,'Top 10'!L79)</f>
        <v>7</v>
      </c>
    </row>
    <row r="80" spans="12:13" x14ac:dyDescent="0.25">
      <c r="L80" s="3">
        <v>7422069984</v>
      </c>
      <c r="M80">
        <f>SUMIFS(Feuil1!$J:$J,Feuil1!C:C,'Top 10'!L80)</f>
        <v>5</v>
      </c>
    </row>
    <row r="81" spans="12:13" x14ac:dyDescent="0.25">
      <c r="L81" s="17">
        <v>7400949329</v>
      </c>
      <c r="M81">
        <f>SUMIFS(Feuil1!$J:$J,Feuil1!C:C,'Top 10'!L81)</f>
        <v>5340</v>
      </c>
    </row>
    <row r="82" spans="12:13" x14ac:dyDescent="0.25">
      <c r="L82" s="17">
        <v>7421380472</v>
      </c>
      <c r="M82">
        <f>SUMIFS(Feuil1!$J:$J,Feuil1!C:C,'Top 10'!L82)</f>
        <v>1056</v>
      </c>
    </row>
    <row r="83" spans="12:13" x14ac:dyDescent="0.25">
      <c r="L83" s="17">
        <v>7420998806</v>
      </c>
      <c r="M83">
        <f>SUMIFS(Feuil1!$J:$J,Feuil1!C:C,'Top 10'!L83)</f>
        <v>1642</v>
      </c>
    </row>
    <row r="84" spans="12:13" x14ac:dyDescent="0.25">
      <c r="L84" s="17">
        <v>157821</v>
      </c>
      <c r="M84">
        <f>SUMIFS(Feuil1!$J:$J,Feuil1!C:C,'Top 10'!L84)</f>
        <v>462</v>
      </c>
    </row>
    <row r="85" spans="12:13" x14ac:dyDescent="0.25">
      <c r="L85" s="17">
        <v>5010436005</v>
      </c>
      <c r="M85">
        <f>SUMIFS(Feuil1!$J:$J,Feuil1!C:C,'Top 10'!L85)</f>
        <v>300</v>
      </c>
    </row>
    <row r="86" spans="12:13" x14ac:dyDescent="0.25">
      <c r="L86" s="17">
        <v>7422099645</v>
      </c>
      <c r="M86">
        <f>SUMIFS(Feuil1!$J:$J,Feuil1!C:C,'Top 10'!L86)</f>
        <v>200</v>
      </c>
    </row>
    <row r="87" spans="12:13" x14ac:dyDescent="0.25">
      <c r="L87" s="17">
        <v>7400914530</v>
      </c>
      <c r="M87">
        <f>SUMIFS(Feuil1!$J:$J,Feuil1!C:C,'Top 10'!L87)</f>
        <v>240</v>
      </c>
    </row>
    <row r="88" spans="12:13" x14ac:dyDescent="0.25">
      <c r="L88" s="17">
        <v>7420570444</v>
      </c>
      <c r="M88">
        <f>SUMIFS(Feuil1!$J:$J,Feuil1!C:C,'Top 10'!L88)</f>
        <v>203</v>
      </c>
    </row>
    <row r="89" spans="12:13" x14ac:dyDescent="0.25">
      <c r="L89" s="17">
        <v>5200540584</v>
      </c>
      <c r="M89">
        <f>SUMIFS(Feuil1!$J:$J,Feuil1!C:C,'Top 10'!L89)</f>
        <v>160</v>
      </c>
    </row>
    <row r="90" spans="12:13" x14ac:dyDescent="0.25">
      <c r="L90" s="17">
        <v>7420923425</v>
      </c>
      <c r="M90">
        <f>SUMIFS(Feuil1!$J:$J,Feuil1!C:C,'Top 10'!L90)</f>
        <v>131</v>
      </c>
    </row>
    <row r="91" spans="12:13" x14ac:dyDescent="0.25">
      <c r="L91" s="17">
        <v>5010615906</v>
      </c>
      <c r="M91">
        <f>SUMIFS(Feuil1!$J:$J,Feuil1!C:C,'Top 10'!L91)</f>
        <v>96</v>
      </c>
    </row>
    <row r="92" spans="12:13" x14ac:dyDescent="0.25">
      <c r="L92" s="17">
        <v>7485134752</v>
      </c>
      <c r="M92">
        <f>SUMIFS(Feuil1!$J:$J,Feuil1!C:C,'Top 10'!L92)</f>
        <v>35</v>
      </c>
    </row>
    <row r="93" spans="12:13" x14ac:dyDescent="0.25">
      <c r="L93" s="17">
        <v>5010359807</v>
      </c>
      <c r="M93">
        <f>SUMIFS(Feuil1!$J:$J,Feuil1!C:C,'Top 10'!L93)</f>
        <v>55</v>
      </c>
    </row>
    <row r="94" spans="12:13" x14ac:dyDescent="0.25">
      <c r="L94" s="17">
        <v>5000691753</v>
      </c>
      <c r="M94">
        <f>SUMIFS(Feuil1!$J:$J,Feuil1!C:C,'Top 10'!L94)</f>
        <v>90</v>
      </c>
    </row>
    <row r="95" spans="12:13" x14ac:dyDescent="0.25">
      <c r="L95" s="17">
        <v>7400276134</v>
      </c>
      <c r="M95">
        <f>SUMIFS(Feuil1!$J:$J,Feuil1!C:C,'Top 10'!L95)</f>
        <v>12</v>
      </c>
    </row>
    <row r="96" spans="12:13" x14ac:dyDescent="0.25">
      <c r="L96" s="17">
        <v>5001834679</v>
      </c>
      <c r="M96">
        <f>SUMIFS(Feuil1!$J:$J,Feuil1!C:C,'Top 10'!L96)</f>
        <v>11</v>
      </c>
    </row>
    <row r="97" spans="12:13" x14ac:dyDescent="0.25">
      <c r="L97" s="17">
        <v>5010477821</v>
      </c>
      <c r="M97">
        <f>SUMIFS(Feuil1!$J:$J,Feuil1!C:C,'Top 10'!L97)</f>
        <v>143</v>
      </c>
    </row>
    <row r="98" spans="12:13" x14ac:dyDescent="0.25">
      <c r="L98" s="17">
        <v>7400976041</v>
      </c>
      <c r="M98">
        <f>SUMIFS(Feuil1!$J:$J,Feuil1!C:C,'Top 10'!L98)</f>
        <v>114</v>
      </c>
    </row>
    <row r="99" spans="12:13" x14ac:dyDescent="0.25">
      <c r="L99" s="17">
        <v>151539</v>
      </c>
      <c r="M99">
        <f>SUMIFS(Feuil1!$J:$J,Feuil1!C:C,'Top 10'!L99)</f>
        <v>12</v>
      </c>
    </row>
    <row r="100" spans="12:13" x14ac:dyDescent="0.25">
      <c r="L100" s="17">
        <v>7485013800</v>
      </c>
      <c r="M100">
        <f>SUMIFS(Feuil1!$J:$J,Feuil1!C:C,'Top 10'!L100)</f>
        <v>12</v>
      </c>
    </row>
    <row r="101" spans="12:13" x14ac:dyDescent="0.25">
      <c r="L101" s="17">
        <v>7422204190</v>
      </c>
      <c r="M101">
        <f>SUMIFS(Feuil1!$J:$J,Feuil1!C:C,'Top 10'!L101)</f>
        <v>12</v>
      </c>
    </row>
    <row r="102" spans="12:13" x14ac:dyDescent="0.25">
      <c r="L102" s="17">
        <v>5000793705</v>
      </c>
      <c r="M102">
        <f>SUMIFS(Feuil1!$J:$J,Feuil1!C:C,'Top 10'!L102)</f>
        <v>10</v>
      </c>
    </row>
    <row r="103" spans="12:13" x14ac:dyDescent="0.25">
      <c r="L103" s="17">
        <v>7485144612</v>
      </c>
      <c r="M103">
        <f>SUMIFS(Feuil1!$J:$J,Feuil1!C:C,'Top 10'!L103)</f>
        <v>10</v>
      </c>
    </row>
    <row r="104" spans="12:13" x14ac:dyDescent="0.25">
      <c r="L104" s="17">
        <v>5010562628</v>
      </c>
      <c r="M104">
        <f>SUMIFS(Feuil1!$J:$J,Feuil1!C:C,'Top 10'!L104)</f>
        <v>10</v>
      </c>
    </row>
    <row r="105" spans="12:13" x14ac:dyDescent="0.25">
      <c r="L105" s="17">
        <v>7421293367</v>
      </c>
      <c r="M105">
        <f>SUMIFS(Feuil1!$J:$J,Feuil1!C:C,'Top 10'!L105)</f>
        <v>5</v>
      </c>
    </row>
    <row r="106" spans="12:13" x14ac:dyDescent="0.25">
      <c r="L106" s="17">
        <v>7485020180</v>
      </c>
      <c r="M106">
        <f>SUMIFS(Feuil1!$J:$J,Feuil1!C:C,'Top 10'!L106)</f>
        <v>16</v>
      </c>
    </row>
    <row r="107" spans="12:13" x14ac:dyDescent="0.25">
      <c r="L107" s="17">
        <v>947100711</v>
      </c>
      <c r="M107">
        <f>SUMIFS(Feuil1!$J:$J,Feuil1!C:C,'Top 10'!L107)</f>
        <v>8</v>
      </c>
    </row>
    <row r="108" spans="12:13" x14ac:dyDescent="0.25">
      <c r="L108" s="17">
        <v>7420930040</v>
      </c>
      <c r="M108">
        <f>SUMIFS(Feuil1!$J:$J,Feuil1!C:C,'Top 10'!L108)</f>
        <v>4</v>
      </c>
    </row>
    <row r="109" spans="12:13" x14ac:dyDescent="0.25">
      <c r="L109" s="17">
        <v>7420499371</v>
      </c>
      <c r="M109">
        <f>SUMIFS(Feuil1!$J:$J,Feuil1!C:C,'Top 10'!L109)</f>
        <v>4</v>
      </c>
    </row>
    <row r="110" spans="12:13" x14ac:dyDescent="0.25">
      <c r="L110" s="17">
        <v>7421185132</v>
      </c>
      <c r="M110">
        <f>SUMIFS(Feuil1!$J:$J,Feuil1!C:C,'Top 10'!L110)</f>
        <v>4</v>
      </c>
    </row>
    <row r="111" spans="12:13" x14ac:dyDescent="0.25">
      <c r="L111" s="17">
        <v>7421645748</v>
      </c>
      <c r="M111">
        <f>SUMIFS(Feuil1!$J:$J,Feuil1!C:C,'Top 10'!L111)</f>
        <v>4</v>
      </c>
    </row>
    <row r="112" spans="12:13" x14ac:dyDescent="0.25">
      <c r="L112" s="17">
        <v>7421700305</v>
      </c>
      <c r="M112">
        <f>SUMIFS(Feuil1!$J:$J,Feuil1!C:C,'Top 10'!L112)</f>
        <v>1</v>
      </c>
    </row>
    <row r="113" spans="12:13" x14ac:dyDescent="0.25">
      <c r="L113" s="18" t="s">
        <v>2</v>
      </c>
      <c r="M113">
        <f>SUMIFS(Feuil1!$J:$J,Feuil1!C:C,'Top 10'!L113)</f>
        <v>0</v>
      </c>
    </row>
    <row r="114" spans="12:13" x14ac:dyDescent="0.25">
      <c r="L114" s="17">
        <v>5010323502</v>
      </c>
      <c r="M114">
        <f>SUMIFS(Feuil1!$J:$J,Feuil1!C:C,'Top 10'!L114)</f>
        <v>440</v>
      </c>
    </row>
    <row r="115" spans="12:13" x14ac:dyDescent="0.25">
      <c r="L115" s="17">
        <v>5010284211</v>
      </c>
      <c r="M115">
        <f>SUMIFS(Feuil1!$J:$J,Feuil1!C:C,'Top 10'!L115)</f>
        <v>389</v>
      </c>
    </row>
    <row r="116" spans="12:13" x14ac:dyDescent="0.25">
      <c r="L116" s="17">
        <v>5005330183</v>
      </c>
      <c r="M116">
        <f>SUMIFS(Feuil1!$J:$J,Feuil1!C:C,'Top 10'!L116)</f>
        <v>228</v>
      </c>
    </row>
    <row r="117" spans="12:13" x14ac:dyDescent="0.25">
      <c r="L117" s="17">
        <v>5003065197</v>
      </c>
      <c r="M117">
        <f>SUMIFS(Feuil1!$J:$J,Feuil1!C:C,'Top 10'!L117)</f>
        <v>225</v>
      </c>
    </row>
    <row r="118" spans="12:13" x14ac:dyDescent="0.25">
      <c r="L118" s="17">
        <v>7400992025</v>
      </c>
      <c r="M118">
        <f>SUMIFS(Feuil1!$J:$J,Feuil1!C:C,'Top 10'!L118)</f>
        <v>202</v>
      </c>
    </row>
    <row r="119" spans="12:13" x14ac:dyDescent="0.25">
      <c r="L119" s="17">
        <v>7420820662</v>
      </c>
      <c r="M119">
        <f>SUMIFS(Feuil1!$J:$J,Feuil1!C:C,'Top 10'!L119)</f>
        <v>175</v>
      </c>
    </row>
    <row r="120" spans="12:13" x14ac:dyDescent="0.25">
      <c r="L120" s="17">
        <v>7422428199</v>
      </c>
      <c r="M120">
        <f>SUMIFS(Feuil1!$J:$J,Feuil1!C:C,'Top 10'!L120)</f>
        <v>120</v>
      </c>
    </row>
    <row r="121" spans="12:13" x14ac:dyDescent="0.25">
      <c r="L121" s="17">
        <v>7421764981</v>
      </c>
      <c r="M121">
        <f>SUMIFS(Feuil1!$J:$J,Feuil1!C:C,'Top 10'!L121)</f>
        <v>96</v>
      </c>
    </row>
    <row r="122" spans="12:13" x14ac:dyDescent="0.25">
      <c r="L122" s="17">
        <v>7400644243</v>
      </c>
      <c r="M122">
        <f>SUMIFS(Feuil1!$J:$J,Feuil1!C:C,'Top 10'!L122)</f>
        <v>86</v>
      </c>
    </row>
    <row r="123" spans="12:13" x14ac:dyDescent="0.25">
      <c r="L123" s="17">
        <v>5010450709</v>
      </c>
      <c r="M123">
        <f>SUMIFS(Feuil1!$J:$J,Feuil1!C:C,'Top 10'!L123)</f>
        <v>65</v>
      </c>
    </row>
    <row r="124" spans="12:13" x14ac:dyDescent="0.25">
      <c r="L124" s="17">
        <v>7422428241</v>
      </c>
      <c r="M124">
        <f>SUMIFS(Feuil1!$J:$J,Feuil1!C:C,'Top 10'!L124)</f>
        <v>58</v>
      </c>
    </row>
    <row r="125" spans="12:13" x14ac:dyDescent="0.25">
      <c r="L125" s="17">
        <v>7420584639</v>
      </c>
      <c r="M125">
        <f>SUMIFS(Feuil1!$J:$J,Feuil1!C:C,'Top 10'!L125)</f>
        <v>49</v>
      </c>
    </row>
    <row r="126" spans="12:13" x14ac:dyDescent="0.25">
      <c r="L126" s="17">
        <v>7420961757</v>
      </c>
      <c r="M126">
        <f>SUMIFS(Feuil1!$J:$J,Feuil1!C:C,'Top 10'!L126)</f>
        <v>48</v>
      </c>
    </row>
    <row r="127" spans="12:13" x14ac:dyDescent="0.25">
      <c r="L127" s="17">
        <v>5000684682</v>
      </c>
      <c r="M127">
        <f>SUMIFS(Feuil1!$J:$J,Feuil1!C:C,'Top 10'!L127)</f>
        <v>33</v>
      </c>
    </row>
    <row r="128" spans="12:13" x14ac:dyDescent="0.25">
      <c r="L128" s="17">
        <v>7403197753</v>
      </c>
      <c r="M128">
        <f>SUMIFS(Feuil1!$J:$J,Feuil1!C:C,'Top 10'!L128)</f>
        <v>30</v>
      </c>
    </row>
    <row r="129" spans="12:13" x14ac:dyDescent="0.25">
      <c r="L129" s="17">
        <v>5000695919</v>
      </c>
      <c r="M129">
        <f>SUMIFS(Feuil1!$J:$J,Feuil1!C:C,'Top 10'!L129)</f>
        <v>10</v>
      </c>
    </row>
    <row r="130" spans="12:13" x14ac:dyDescent="0.25">
      <c r="L130" s="17">
        <v>7482588340</v>
      </c>
      <c r="M130">
        <f>SUMIFS(Feuil1!$J:$J,Feuil1!C:C,'Top 10'!L130)</f>
        <v>5</v>
      </c>
    </row>
    <row r="131" spans="12:13" x14ac:dyDescent="0.25">
      <c r="L131" s="17">
        <v>7400468511</v>
      </c>
      <c r="M131">
        <f>SUMIFS(Feuil1!$J:$J,Feuil1!C:C,'Top 10'!L131)</f>
        <v>5</v>
      </c>
    </row>
    <row r="132" spans="12:13" x14ac:dyDescent="0.25">
      <c r="L132" s="17">
        <v>5000695920</v>
      </c>
      <c r="M132">
        <f>SUMIFS(Feuil1!$J:$J,Feuil1!C:C,'Top 10'!L132)</f>
        <v>4</v>
      </c>
    </row>
    <row r="133" spans="12:13" x14ac:dyDescent="0.25">
      <c r="L133" s="17">
        <v>7485126579</v>
      </c>
      <c r="M133">
        <f>SUMIFS(Feuil1!$J:$J,Feuil1!C:C,'Top 10'!L133)</f>
        <v>4</v>
      </c>
    </row>
    <row r="134" spans="12:13" x14ac:dyDescent="0.25">
      <c r="L134" s="17">
        <v>5010339722</v>
      </c>
      <c r="M134">
        <f>SUMIFS(Feuil1!$J:$J,Feuil1!C:C,'Top 10'!L134)</f>
        <v>3</v>
      </c>
    </row>
    <row r="135" spans="12:13" x14ac:dyDescent="0.25">
      <c r="L135" s="17">
        <v>5010589561</v>
      </c>
      <c r="M135">
        <f>SUMIFS(Feuil1!$J:$J,Feuil1!C:C,'Top 10'!L135)</f>
        <v>3</v>
      </c>
    </row>
    <row r="136" spans="12:13" x14ac:dyDescent="0.25">
      <c r="L136" s="17">
        <v>5010258698</v>
      </c>
      <c r="M136">
        <f>SUMIFS(Feuil1!$J:$J,Feuil1!C:C,'Top 10'!L136)</f>
        <v>1</v>
      </c>
    </row>
  </sheetData>
  <phoneticPr fontId="3" type="noConversion"/>
  <dataValidations count="1">
    <dataValidation type="list" allowBlank="1" showInputMessage="1" showErrorMessage="1" sqref="J1">
      <formula1>"11,12,13,14,15"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4"/>
  <sheetViews>
    <sheetView tabSelected="1" workbookViewId="0">
      <selection activeCell="E8" sqref="E8"/>
    </sheetView>
  </sheetViews>
  <sheetFormatPr baseColWidth="10" defaultRowHeight="15" x14ac:dyDescent="0.25"/>
  <cols>
    <col min="1" max="1" width="12.85546875" customWidth="1"/>
    <col min="2" max="2" width="32.42578125" customWidth="1"/>
    <col min="3" max="3" width="17.5703125" customWidth="1"/>
  </cols>
  <sheetData>
    <row r="3" spans="1:3" x14ac:dyDescent="0.25">
      <c r="A3" s="20" t="s">
        <v>2</v>
      </c>
      <c r="B3" s="20" t="s">
        <v>5</v>
      </c>
      <c r="C3" t="s">
        <v>520</v>
      </c>
    </row>
    <row r="4" spans="1:3" x14ac:dyDescent="0.25">
      <c r="A4">
        <v>712560</v>
      </c>
      <c r="B4" t="s">
        <v>50</v>
      </c>
      <c r="C4" s="21">
        <v>7570</v>
      </c>
    </row>
    <row r="5" spans="1:3" x14ac:dyDescent="0.25">
      <c r="A5">
        <v>7421380403</v>
      </c>
      <c r="B5" t="s">
        <v>76</v>
      </c>
      <c r="C5" s="21">
        <v>5484</v>
      </c>
    </row>
    <row r="6" spans="1:3" x14ac:dyDescent="0.25">
      <c r="A6">
        <v>7400949329</v>
      </c>
      <c r="B6" t="s">
        <v>348</v>
      </c>
      <c r="C6" s="21">
        <v>5340</v>
      </c>
    </row>
    <row r="7" spans="1:3" x14ac:dyDescent="0.25">
      <c r="A7">
        <v>7400983828</v>
      </c>
      <c r="B7" t="s">
        <v>66</v>
      </c>
      <c r="C7" s="21">
        <v>3310</v>
      </c>
    </row>
    <row r="8" spans="1:3" x14ac:dyDescent="0.25">
      <c r="A8">
        <v>5010284467</v>
      </c>
      <c r="B8" t="s">
        <v>87</v>
      </c>
      <c r="C8" s="21">
        <v>2966</v>
      </c>
    </row>
    <row r="9" spans="1:3" x14ac:dyDescent="0.25">
      <c r="A9">
        <v>7420998806</v>
      </c>
      <c r="B9" t="s">
        <v>352</v>
      </c>
      <c r="C9" s="21">
        <v>2412</v>
      </c>
    </row>
    <row r="10" spans="1:3" x14ac:dyDescent="0.25">
      <c r="A10">
        <v>5010412490</v>
      </c>
      <c r="B10" t="s">
        <v>79</v>
      </c>
      <c r="C10" s="21">
        <v>1827</v>
      </c>
    </row>
    <row r="11" spans="1:3" x14ac:dyDescent="0.25">
      <c r="A11">
        <v>7420998809</v>
      </c>
      <c r="B11" t="s">
        <v>98</v>
      </c>
      <c r="C11" s="21">
        <v>1584</v>
      </c>
    </row>
    <row r="12" spans="1:3" x14ac:dyDescent="0.25">
      <c r="A12">
        <v>5000694608</v>
      </c>
      <c r="B12" t="s">
        <v>100</v>
      </c>
      <c r="C12" s="21">
        <v>1190</v>
      </c>
    </row>
    <row r="13" spans="1:3" x14ac:dyDescent="0.25">
      <c r="A13">
        <v>7421515329</v>
      </c>
      <c r="B13" t="s">
        <v>104</v>
      </c>
      <c r="C13" s="21">
        <v>1096</v>
      </c>
    </row>
    <row r="14" spans="1:3" x14ac:dyDescent="0.25">
      <c r="A14" t="s">
        <v>519</v>
      </c>
      <c r="C14" s="21">
        <v>32779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Top 10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führer</cp:lastModifiedBy>
  <dcterms:created xsi:type="dcterms:W3CDTF">2015-04-14T18:41:17Z</dcterms:created>
  <dcterms:modified xsi:type="dcterms:W3CDTF">2015-04-21T19:48:55Z</dcterms:modified>
</cp:coreProperties>
</file>