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0115" windowHeight="6915"/>
  </bookViews>
  <sheets>
    <sheet name="Ctrl" sheetId="1" r:id="rId1"/>
    <sheet name="Calc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nnée">Calc!$L$13:$L$23</definedName>
    <definedName name="BP_France">#REF!</definedName>
    <definedName name="comm_CBP_CN">'[2]prospects-PARAM'!$I$7</definedName>
    <definedName name="comm_CBP_SG_DIT">'[2]prospects-PARAM'!$I$22</definedName>
    <definedName name="currency">#REF!</definedName>
    <definedName name="evol_salaires">#REF!</definedName>
    <definedName name="fees">[4]LBOEngine!#REF!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40924.4377199074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eFeuilles">Calc!$N$2:$N$97</definedName>
    <definedName name="ListefeuillesIt">Calc!$U$2:$U$97</definedName>
    <definedName name="ListefeuillesSp">Calc!$V$2:$V$97</definedName>
    <definedName name="min_cash">[5]LBOEngine!$E$139</definedName>
    <definedName name="minorities">[4]LBOEngine!$M$24</definedName>
    <definedName name="monthlist">Calc!$N$2:$N$97</definedName>
    <definedName name="MONTHS">Calc!$M$25:$W$25</definedName>
    <definedName name="sheet">#REF!</definedName>
    <definedName name="SHEET_CAPSTRUCTURE">#REF!</definedName>
    <definedName name="SHEET_IRRTABLES">#REF!</definedName>
    <definedName name="SHEET_LBOINPUTS">#REF!</definedName>
    <definedName name="SHEET_OPMODEL">'[4]Case Comparison'!#REF!</definedName>
    <definedName name="SHEET_RATINGADJ">#REF!</definedName>
    <definedName name="stub_period">[4]LBOEngine!$D$25</definedName>
    <definedName name="trait3">#REF!</definedName>
    <definedName name="tx_act">4.5%</definedName>
    <definedName name="YEARS">Calc!$M$28:$P$28</definedName>
    <definedName name="_xlnm.Print_Area" localSheetId="1">Calc!$C$1:$O$99</definedName>
    <definedName name="_xlnm.Print_Area" localSheetId="0">Ctrl!$H$2:$S$45</definedName>
  </definedNames>
  <calcPr calcId="145621"/>
</workbook>
</file>

<file path=xl/calcChain.xml><?xml version="1.0" encoding="utf-8"?>
<calcChain xmlns="http://schemas.openxmlformats.org/spreadsheetml/2006/main">
  <c r="I29" i="1" l="1"/>
  <c r="J32" i="1"/>
  <c r="J30" i="1"/>
  <c r="J31" i="1"/>
  <c r="J33" i="1"/>
  <c r="I30" i="2"/>
  <c r="I29" i="2"/>
  <c r="I28" i="2"/>
  <c r="I27" i="2"/>
  <c r="I26" i="2"/>
  <c r="I25" i="2"/>
  <c r="I24" i="2"/>
  <c r="E5" i="2"/>
  <c r="E4" i="2"/>
  <c r="E3" i="2"/>
  <c r="D2" i="2"/>
  <c r="E6" i="2" s="1"/>
</calcChain>
</file>

<file path=xl/sharedStrings.xml><?xml version="1.0" encoding="utf-8"?>
<sst xmlns="http://schemas.openxmlformats.org/spreadsheetml/2006/main" count="165" uniqueCount="151">
  <si>
    <t>1.Choose Year</t>
  </si>
  <si>
    <t xml:space="preserve"> Year</t>
  </si>
  <si>
    <t xml:space="preserve"> ---------&gt;&gt;&gt;&gt;</t>
  </si>
  <si>
    <t>&lt;&lt;&lt;&lt;&lt;&lt;&lt;----</t>
  </si>
  <si>
    <t>2.Choose Period</t>
  </si>
  <si>
    <t>Period</t>
  </si>
  <si>
    <t>August</t>
  </si>
  <si>
    <t>3.Choose Periodicity</t>
  </si>
  <si>
    <t>Periodicity</t>
  </si>
  <si>
    <t>Listefeuilles</t>
  </si>
  <si>
    <t>Jan10</t>
  </si>
  <si>
    <t>Tab
M/YTD/Q/FY</t>
  </si>
  <si>
    <t>P&amp;L LTM</t>
  </si>
  <si>
    <t>Bank/Budget</t>
  </si>
  <si>
    <t>P&amp;L</t>
  </si>
  <si>
    <t>BS/WC/KPI</t>
  </si>
  <si>
    <t>KPI</t>
  </si>
  <si>
    <t>Feb10</t>
  </si>
  <si>
    <t>Q1</t>
  </si>
  <si>
    <t>Q4</t>
  </si>
  <si>
    <t>Mar10</t>
  </si>
  <si>
    <t>BS</t>
  </si>
  <si>
    <t>Q2</t>
  </si>
  <si>
    <t>Apr10</t>
  </si>
  <si>
    <t>Q3</t>
  </si>
  <si>
    <t>May10</t>
  </si>
  <si>
    <t>Jun10</t>
  </si>
  <si>
    <t>YTD-Q2</t>
  </si>
  <si>
    <t>Jul10</t>
  </si>
  <si>
    <t>YTD-Q3</t>
  </si>
  <si>
    <t>Aug10</t>
  </si>
  <si>
    <t>FY</t>
  </si>
  <si>
    <t>Sep10</t>
  </si>
  <si>
    <t>January</t>
  </si>
  <si>
    <t>Dec</t>
  </si>
  <si>
    <t>Oct10</t>
  </si>
  <si>
    <t>February</t>
  </si>
  <si>
    <t>Jan</t>
  </si>
  <si>
    <t>Nov10</t>
  </si>
  <si>
    <t>March</t>
  </si>
  <si>
    <t>Fev</t>
  </si>
  <si>
    <t>Dec10</t>
  </si>
  <si>
    <t>April</t>
  </si>
  <si>
    <t>Mar</t>
  </si>
  <si>
    <t>Jan11</t>
  </si>
  <si>
    <t>May</t>
  </si>
  <si>
    <t>Apr</t>
  </si>
  <si>
    <t>Feb11</t>
  </si>
  <si>
    <t>June</t>
  </si>
  <si>
    <t>Mar11</t>
  </si>
  <si>
    <t>July</t>
  </si>
  <si>
    <t>Jun</t>
  </si>
  <si>
    <t>Apr11</t>
  </si>
  <si>
    <t>Jul</t>
  </si>
  <si>
    <t>May11</t>
  </si>
  <si>
    <t>September</t>
  </si>
  <si>
    <t>Aug</t>
  </si>
  <si>
    <t>Jun11</t>
  </si>
  <si>
    <t>October</t>
  </si>
  <si>
    <t>Sep</t>
  </si>
  <si>
    <t>Jul11</t>
  </si>
  <si>
    <t>November</t>
  </si>
  <si>
    <t>Oct</t>
  </si>
  <si>
    <t>Aug11</t>
  </si>
  <si>
    <t>December</t>
  </si>
  <si>
    <t>Nov</t>
  </si>
  <si>
    <t>Sep11</t>
  </si>
  <si>
    <t>Oct11</t>
  </si>
  <si>
    <t>Bank Case</t>
  </si>
  <si>
    <t>nov11</t>
  </si>
  <si>
    <t>Dec11</t>
  </si>
  <si>
    <t>bank case year</t>
  </si>
  <si>
    <t>Jan12</t>
  </si>
  <si>
    <t>BS/WC</t>
  </si>
  <si>
    <t>Feb12</t>
  </si>
  <si>
    <t>Mar12</t>
  </si>
  <si>
    <t>LTM</t>
  </si>
  <si>
    <t>N-1</t>
  </si>
  <si>
    <t>Apr12</t>
  </si>
  <si>
    <t>N</t>
  </si>
  <si>
    <t>May12</t>
  </si>
  <si>
    <t>Jun12</t>
  </si>
  <si>
    <t>Jul12</t>
  </si>
  <si>
    <t>Aug12</t>
  </si>
  <si>
    <t>Sep12</t>
  </si>
  <si>
    <t>Oct12</t>
  </si>
  <si>
    <t>nov12</t>
  </si>
  <si>
    <t>Dec12</t>
  </si>
  <si>
    <t>Jan13</t>
  </si>
  <si>
    <t>Feb13</t>
  </si>
  <si>
    <t>Mar13</t>
  </si>
  <si>
    <t>Apr13</t>
  </si>
  <si>
    <t>May13</t>
  </si>
  <si>
    <t>Jun13</t>
  </si>
  <si>
    <t>Jul13</t>
  </si>
  <si>
    <t>Aug13</t>
  </si>
  <si>
    <t>Sep13</t>
  </si>
  <si>
    <t>Oct13</t>
  </si>
  <si>
    <t>nov13</t>
  </si>
  <si>
    <t>Dec13</t>
  </si>
  <si>
    <t>Jan14</t>
  </si>
  <si>
    <t>Feb14</t>
  </si>
  <si>
    <t>Mar14</t>
  </si>
  <si>
    <t>Apr14</t>
  </si>
  <si>
    <t>May14</t>
  </si>
  <si>
    <t>Jun14</t>
  </si>
  <si>
    <t>Jul14</t>
  </si>
  <si>
    <t>Aug14</t>
  </si>
  <si>
    <t>Sep14</t>
  </si>
  <si>
    <t>Oct14</t>
  </si>
  <si>
    <t>nov14</t>
  </si>
  <si>
    <t>Dec14</t>
  </si>
  <si>
    <t>Jan15</t>
  </si>
  <si>
    <t>Feb15</t>
  </si>
  <si>
    <t>Mar15</t>
  </si>
  <si>
    <t>Apr15</t>
  </si>
  <si>
    <t>May15</t>
  </si>
  <si>
    <t>Jun15</t>
  </si>
  <si>
    <t>Jul15</t>
  </si>
  <si>
    <t>Aug15</t>
  </si>
  <si>
    <t>Sep15</t>
  </si>
  <si>
    <t>Oct15</t>
  </si>
  <si>
    <t>nov15</t>
  </si>
  <si>
    <t>Dec15</t>
  </si>
  <si>
    <t>Jan16</t>
  </si>
  <si>
    <t>Feb16</t>
  </si>
  <si>
    <t>Mar16</t>
  </si>
  <si>
    <t>Apr16</t>
  </si>
  <si>
    <t>May16</t>
  </si>
  <si>
    <t>Jun16</t>
  </si>
  <si>
    <t>Jul16</t>
  </si>
  <si>
    <t>Aug16</t>
  </si>
  <si>
    <t>Sep16</t>
  </si>
  <si>
    <t>Oct16</t>
  </si>
  <si>
    <t>nov16</t>
  </si>
  <si>
    <t>Dec16</t>
  </si>
  <si>
    <t>Jan17</t>
  </si>
  <si>
    <t>Feb17</t>
  </si>
  <si>
    <t>Mar17</t>
  </si>
  <si>
    <t>Apr17</t>
  </si>
  <si>
    <t>May1</t>
  </si>
  <si>
    <t>Jun17</t>
  </si>
  <si>
    <t>Jul17</t>
  </si>
  <si>
    <t>Aug17</t>
  </si>
  <si>
    <t>Sep17</t>
  </si>
  <si>
    <t>Oct17</t>
  </si>
  <si>
    <t>nov17</t>
  </si>
  <si>
    <t>Dec17</t>
  </si>
  <si>
    <t>Quarterly</t>
  </si>
  <si>
    <t>Results :</t>
  </si>
  <si>
    <t>Choix
M/YTD/Q/FY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</si>
</sst>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0.0"/>
    <numFmt numFmtId="166" formatCode="0_);\(0\)"/>
    <numFmt numFmtId="167" formatCode="_(#,##0_)_%;_(\(#,##0\)_%;_(&quot;–&quot;_)_%;@_(_%"/>
    <numFmt numFmtId="168" formatCode="_(* #,##0.00_);_(* \(#,##0.00\);_(* &quot;-&quot;??_);_(@_)"/>
    <numFmt numFmtId="169" formatCode="&quot;$&quot;#,##0.0;\(&quot;$&quot;#,##0.0\);&quot;$&quot;#,##0.0"/>
    <numFmt numFmtId="170" formatCode="_-[$€-2]* #,##0.00_-;\-[$€-2]* #,##0.00_-;_-[$€-2]* &quot;-&quot;??_-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454545"/>
      <name val="Arial"/>
      <family val="2"/>
    </font>
    <font>
      <sz val="10"/>
      <name val="Verdana"/>
      <family val="2"/>
    </font>
    <font>
      <sz val="11"/>
      <name val="Calibri"/>
      <family val="2"/>
    </font>
    <font>
      <sz val="10"/>
      <color indexed="8"/>
      <name val="MS Sans Serif"/>
      <family val="2"/>
    </font>
    <font>
      <sz val="10"/>
      <name val="Geneva"/>
    </font>
    <font>
      <sz val="12"/>
      <name val="Times New Roman"/>
      <family val="1"/>
    </font>
    <font>
      <sz val="8"/>
      <color indexed="8"/>
      <name val="Arial"/>
      <family val="2"/>
    </font>
    <font>
      <sz val="10"/>
      <name val="MS Sans Serif"/>
      <family val="2"/>
    </font>
    <font>
      <sz val="12"/>
      <name val="Weiss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sz val="12"/>
      <color indexed="9"/>
      <name val="Calibri"/>
      <family val="2"/>
    </font>
    <font>
      <sz val="11"/>
      <color indexed="9"/>
      <name val="Calibri"/>
      <family val="2"/>
    </font>
    <font>
      <sz val="12"/>
      <color indexed="10"/>
      <name val="Calibri"/>
      <family val="2"/>
    </font>
    <font>
      <sz val="11"/>
      <color indexed="61"/>
      <name val="Calibri"/>
      <family val="2"/>
    </font>
    <font>
      <b/>
      <sz val="8"/>
      <color indexed="53"/>
      <name val="Credit Suisse Type Roman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b/>
      <sz val="11"/>
      <color indexed="52"/>
      <name val="Calibri"/>
      <family val="2"/>
    </font>
    <font>
      <sz val="12"/>
      <color indexed="52"/>
      <name val="Calibri"/>
      <family val="2"/>
    </font>
    <font>
      <b/>
      <sz val="11"/>
      <color indexed="9"/>
      <name val="Calibri"/>
      <family val="2"/>
    </font>
    <font>
      <sz val="8"/>
      <name val="Times New Roman"/>
      <family val="1"/>
    </font>
    <font>
      <sz val="12"/>
      <color indexed="62"/>
      <name val="Calibri"/>
      <family val="2"/>
    </font>
    <font>
      <sz val="8"/>
      <color indexed="16"/>
      <name val="Credit Suisse Type Roman"/>
    </font>
    <font>
      <i/>
      <sz val="11"/>
      <color indexed="23"/>
      <name val="Calibri"/>
      <family val="2"/>
    </font>
    <font>
      <sz val="11"/>
      <color indexed="5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8"/>
      <color indexed="9"/>
      <name val="Credit Suisse Type Roman"/>
      <family val="2"/>
    </font>
    <font>
      <sz val="12"/>
      <color indexed="14"/>
      <name val="Calibri"/>
      <family val="2"/>
    </font>
    <font>
      <sz val="11"/>
      <color indexed="52"/>
      <name val="Calibri"/>
      <family val="2"/>
    </font>
    <font>
      <sz val="11"/>
      <color indexed="19"/>
      <name val="Calibri"/>
      <family val="2"/>
    </font>
    <font>
      <sz val="12"/>
      <color indexed="60"/>
      <name val="Calibri"/>
      <family val="2"/>
    </font>
    <font>
      <sz val="10"/>
      <color indexed="16"/>
      <name val="Credit Suisse Type Roman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sz val="10"/>
      <color indexed="8"/>
      <name val="Times New Roman"/>
      <family val="1"/>
    </font>
    <font>
      <b/>
      <sz val="16"/>
      <color indexed="16"/>
      <name val="Arial"/>
      <family val="2"/>
    </font>
    <font>
      <b/>
      <sz val="12"/>
      <color indexed="63"/>
      <name val="Calibri"/>
      <family val="2"/>
    </font>
    <font>
      <i/>
      <sz val="8"/>
      <name val="Times New Roman"/>
      <family val="1"/>
    </font>
    <font>
      <sz val="9"/>
      <name val="Arial"/>
      <family val="2"/>
    </font>
    <font>
      <b/>
      <sz val="8"/>
      <name val="Credit Suisse Type Roman"/>
      <family val="2"/>
    </font>
    <font>
      <i/>
      <sz val="12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b/>
      <sz val="1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46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3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36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56"/>
        <bgColor indexed="64"/>
      </patternFill>
    </fill>
    <fill>
      <patternFill patternType="solid">
        <fgColor indexed="43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thin">
        <color indexed="5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1">
    <xf numFmtId="0" fontId="0" fillId="0" borderId="0"/>
    <xf numFmtId="0" fontId="7" fillId="0" borderId="0" applyNumberFormat="0" applyFont="0" applyFill="0" applyBorder="0" applyAlignment="0" applyProtection="0"/>
    <xf numFmtId="10" fontId="8" fillId="0" borderId="0" applyFont="0" applyFill="0" applyBorder="0" applyAlignment="0" applyProtection="0"/>
    <xf numFmtId="9" fontId="9" fillId="0" borderId="0"/>
    <xf numFmtId="164" fontId="9" fillId="0" borderId="0"/>
    <xf numFmtId="10" fontId="9" fillId="0" borderId="0"/>
    <xf numFmtId="0" fontId="1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1" fillId="0" borderId="0"/>
    <xf numFmtId="164" fontId="11" fillId="0" borderId="0"/>
    <xf numFmtId="2" fontId="11" fillId="0" borderId="0"/>
    <xf numFmtId="166" fontId="12" fillId="0" borderId="0" applyFont="0" applyFill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7" borderId="0" applyNumberFormat="0" applyBorder="0" applyAlignment="0" applyProtection="0"/>
    <xf numFmtId="0" fontId="15" fillId="15" borderId="0" applyNumberFormat="0" applyBorder="0" applyAlignment="0" applyProtection="0"/>
    <xf numFmtId="0" fontId="15" fillId="9" borderId="0" applyNumberFormat="0" applyBorder="0" applyAlignment="0" applyProtection="0"/>
    <xf numFmtId="0" fontId="15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9" borderId="0" applyNumberFormat="0" applyBorder="0" applyAlignment="0" applyProtection="0"/>
    <xf numFmtId="0" fontId="16" fillId="6" borderId="0" applyNumberFormat="0" applyBorder="0" applyAlignment="0" applyProtection="0"/>
    <xf numFmtId="0" fontId="16" fillId="19" borderId="0" applyNumberFormat="0" applyBorder="0" applyAlignment="0" applyProtection="0"/>
    <xf numFmtId="0" fontId="15" fillId="19" borderId="0" applyNumberFormat="0" applyBorder="0" applyAlignment="0" applyProtection="0"/>
    <xf numFmtId="0" fontId="16" fillId="18" borderId="0" applyNumberFormat="0" applyBorder="0" applyAlignment="0" applyProtection="0"/>
    <xf numFmtId="0" fontId="15" fillId="20" borderId="0" applyNumberFormat="0" applyBorder="0" applyAlignment="0" applyProtection="0"/>
    <xf numFmtId="0" fontId="16" fillId="14" borderId="0" applyNumberFormat="0" applyBorder="0" applyAlignment="0" applyProtection="0"/>
    <xf numFmtId="0" fontId="15" fillId="7" borderId="0" applyNumberFormat="0" applyBorder="0" applyAlignment="0" applyProtection="0"/>
    <xf numFmtId="0" fontId="16" fillId="21" borderId="0" applyNumberFormat="0" applyBorder="0" applyAlignment="0" applyProtection="0"/>
    <xf numFmtId="0" fontId="15" fillId="22" borderId="0" applyNumberFormat="0" applyBorder="0" applyAlignment="0" applyProtection="0"/>
    <xf numFmtId="0" fontId="16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23" borderId="0" applyNumberFormat="0" applyBorder="0" applyAlignment="0" applyProtection="0"/>
    <xf numFmtId="0" fontId="15" fillId="17" borderId="0" applyNumberFormat="0" applyBorder="0" applyAlignment="0" applyProtection="0"/>
    <xf numFmtId="0" fontId="2" fillId="0" borderId="0"/>
    <xf numFmtId="0" fontId="2" fillId="0" borderId="0"/>
    <xf numFmtId="0" fontId="17" fillId="0" borderId="0" applyNumberFormat="0" applyFill="0" applyBorder="0" applyAlignment="0" applyProtection="0"/>
    <xf numFmtId="0" fontId="18" fillId="24" borderId="0" applyNumberFormat="0" applyBorder="0" applyAlignment="0" applyProtection="0"/>
    <xf numFmtId="167" fontId="19" fillId="25" borderId="0">
      <alignment horizontal="left"/>
    </xf>
    <xf numFmtId="167" fontId="19" fillId="26" borderId="0">
      <alignment horizontal="left"/>
    </xf>
    <xf numFmtId="0" fontId="20" fillId="27" borderId="0" applyNumberFormat="0" applyBorder="0" applyAlignment="0" applyProtection="0"/>
    <xf numFmtId="0" fontId="21" fillId="15" borderId="20" applyNumberFormat="0" applyAlignment="0" applyProtection="0"/>
    <xf numFmtId="0" fontId="22" fillId="5" borderId="20" applyNumberFormat="0" applyAlignment="0" applyProtection="0"/>
    <xf numFmtId="0" fontId="23" fillId="0" borderId="21" applyNumberFormat="0" applyFill="0" applyAlignment="0" applyProtection="0"/>
    <xf numFmtId="0" fontId="24" fillId="28" borderId="22" applyNumberFormat="0" applyAlignment="0" applyProtection="0"/>
    <xf numFmtId="168" fontId="2" fillId="0" borderId="0" applyFont="0" applyFill="0" applyBorder="0" applyAlignment="0" applyProtection="0"/>
    <xf numFmtId="169" fontId="25" fillId="0" borderId="0" applyFont="0" applyFill="0" applyBorder="0" applyAlignment="0" applyProtection="0">
      <protection locked="0"/>
    </xf>
    <xf numFmtId="0" fontId="26" fillId="6" borderId="20" applyNumberFormat="0" applyAlignment="0" applyProtection="0"/>
    <xf numFmtId="170" fontId="2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27" borderId="0" applyNumberFormat="0" applyBorder="0" applyAlignment="0" applyProtection="0"/>
    <xf numFmtId="0" fontId="30" fillId="0" borderId="23" applyNumberFormat="0" applyFill="0" applyAlignment="0" applyProtection="0"/>
    <xf numFmtId="0" fontId="31" fillId="0" borderId="24" applyNumberFormat="0" applyFill="0" applyAlignment="0" applyProtection="0"/>
    <xf numFmtId="0" fontId="32" fillId="0" borderId="25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20" applyNumberFormat="0" applyAlignment="0" applyProtection="0"/>
    <xf numFmtId="167" fontId="34" fillId="29" borderId="26">
      <alignment horizontal="right"/>
    </xf>
    <xf numFmtId="0" fontId="35" fillId="24" borderId="0" applyNumberFormat="0" applyBorder="0" applyAlignment="0" applyProtection="0"/>
    <xf numFmtId="0" fontId="36" fillId="0" borderId="27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8" fillId="10" borderId="0" applyNumberFormat="0" applyBorder="0" applyAlignment="0" applyProtection="0"/>
    <xf numFmtId="0" fontId="27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14" fillId="0" borderId="0"/>
    <xf numFmtId="0" fontId="2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0" fillId="10" borderId="28" applyNumberFormat="0" applyFont="0" applyAlignment="0" applyProtection="0"/>
    <xf numFmtId="0" fontId="41" fillId="5" borderId="29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30" borderId="28" applyNumberFormat="0" applyFont="0" applyAlignment="0" applyProtection="0"/>
    <xf numFmtId="0" fontId="42" fillId="0" borderId="30">
      <alignment horizontal="centerContinuous"/>
    </xf>
    <xf numFmtId="0" fontId="43" fillId="0" borderId="0" applyNumberFormat="0">
      <alignment horizontal="left"/>
    </xf>
    <xf numFmtId="0" fontId="44" fillId="15" borderId="29" applyNumberFormat="0" applyAlignment="0" applyProtection="0"/>
    <xf numFmtId="0" fontId="45" fillId="0" borderId="3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46" fillId="0" borderId="0">
      <alignment vertical="top"/>
    </xf>
    <xf numFmtId="167" fontId="47" fillId="0" borderId="0">
      <alignment horizontal="right"/>
    </xf>
    <xf numFmtId="167" fontId="47" fillId="0" borderId="31">
      <alignment horizontal="right"/>
    </xf>
    <xf numFmtId="167" fontId="47" fillId="0" borderId="31">
      <alignment horizontal="right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23" applyNumberFormat="0" applyFill="0" applyAlignment="0" applyProtection="0"/>
    <xf numFmtId="0" fontId="51" fillId="0" borderId="32" applyNumberFormat="0" applyFill="0" applyAlignment="0" applyProtection="0"/>
    <xf numFmtId="0" fontId="52" fillId="0" borderId="33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34" applyNumberFormat="0" applyFill="0" applyAlignment="0" applyProtection="0"/>
    <xf numFmtId="0" fontId="55" fillId="0" borderId="34" applyNumberFormat="0" applyFill="0" applyAlignment="0" applyProtection="0"/>
    <xf numFmtId="0" fontId="56" fillId="28" borderId="22" applyNumberFormat="0" applyAlignment="0" applyProtection="0"/>
    <xf numFmtId="0" fontId="57" fillId="0" borderId="0" applyNumberFormat="0" applyFill="0" applyBorder="0" applyAlignment="0" applyProtection="0"/>
  </cellStyleXfs>
  <cellXfs count="6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0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4" borderId="5" xfId="0" applyFont="1" applyFill="1" applyBorder="1"/>
    <xf numFmtId="0" fontId="2" fillId="0" borderId="0" xfId="0" applyFont="1"/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2" fillId="4" borderId="1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49" fontId="2" fillId="0" borderId="7" xfId="0" applyNumberFormat="1" applyFont="1" applyBorder="1"/>
    <xf numFmtId="49" fontId="2" fillId="0" borderId="0" xfId="0" applyNumberFormat="1" applyFont="1"/>
    <xf numFmtId="49" fontId="0" fillId="0" borderId="0" xfId="0" applyNumberFormat="1"/>
    <xf numFmtId="0" fontId="2" fillId="0" borderId="1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4" borderId="15" xfId="0" applyFont="1" applyFill="1" applyBorder="1"/>
    <xf numFmtId="0" fontId="0" fillId="0" borderId="16" xfId="0" applyBorder="1"/>
    <xf numFmtId="0" fontId="0" fillId="0" borderId="17" xfId="0" applyBorder="1"/>
    <xf numFmtId="0" fontId="3" fillId="4" borderId="15" xfId="0" applyFont="1" applyFill="1" applyBorder="1" applyAlignment="1">
      <alignment horizontal="left"/>
    </xf>
    <xf numFmtId="49" fontId="5" fillId="0" borderId="0" xfId="0" applyNumberFormat="1" applyFont="1"/>
    <xf numFmtId="0" fontId="0" fillId="0" borderId="0" xfId="0" applyFill="1" applyAlignment="1">
      <alignment horizontal="center"/>
    </xf>
    <xf numFmtId="49" fontId="0" fillId="0" borderId="7" xfId="0" applyNumberFormat="1" applyBorder="1"/>
    <xf numFmtId="0" fontId="6" fillId="0" borderId="17" xfId="0" applyFont="1" applyBorder="1" applyProtection="1">
      <protection hidden="1"/>
    </xf>
    <xf numFmtId="0" fontId="0" fillId="0" borderId="17" xfId="0" applyBorder="1" applyAlignment="1">
      <alignment horizontal="right"/>
    </xf>
    <xf numFmtId="0" fontId="3" fillId="4" borderId="18" xfId="0" applyFont="1" applyFill="1" applyBorder="1" applyAlignment="1">
      <alignment horizontal="left" vertical="center"/>
    </xf>
    <xf numFmtId="0" fontId="2" fillId="0" borderId="16" xfId="0" applyFont="1" applyBorder="1"/>
    <xf numFmtId="1" fontId="2" fillId="0" borderId="17" xfId="0" applyNumberFormat="1" applyFont="1" applyBorder="1"/>
    <xf numFmtId="0" fontId="3" fillId="4" borderId="19" xfId="0" applyFont="1" applyFill="1" applyBorder="1" applyAlignment="1">
      <alignment horizontal="left" vertical="center"/>
    </xf>
    <xf numFmtId="1" fontId="0" fillId="0" borderId="17" xfId="0" applyNumberFormat="1" applyBorder="1"/>
    <xf numFmtId="49" fontId="0" fillId="0" borderId="3" xfId="0" applyNumberFormat="1" applyBorder="1"/>
    <xf numFmtId="0" fontId="58" fillId="4" borderId="6" xfId="0" applyFont="1" applyFill="1" applyBorder="1" applyAlignment="1">
      <alignment horizontal="center" vertical="center"/>
    </xf>
    <xf numFmtId="0" fontId="59" fillId="0" borderId="0" xfId="0" applyFont="1"/>
  </cellXfs>
  <cellStyles count="141">
    <cellStyle name="%" xfId="1"/>
    <cellStyle name="%.00" xfId="2"/>
    <cellStyle name="%0" xfId="3"/>
    <cellStyle name="%1" xfId="4"/>
    <cellStyle name="%2" xfId="5"/>
    <cellStyle name="******************************************" xfId="6"/>
    <cellStyle name="]_x000a__x000a_Zoomed=1_x000a__x000a_Row=0_x000a__x000a_Column=0_x000a__x000a_Height=0_x000a__x000a_Width=0_x000a__x000a_FontName=FoxFont_x000a__x000a_FontStyle=0_x000a__x000a_FontSize=9_x000a__x000a_PrtFontName=FoxPrin" xfId="7"/>
    <cellStyle name="]_x000a__x000a_Zoomed=1_x000a__x000a_Row=0_x000a__x000a_Column=0_x000a__x000a_Height=0_x000a__x000a_Width=0_x000a__x000a_FontName=FoxFont_x000a__x000a_FontStyle=0_x000a__x000a_FontSize=9_x000a__x000a_PrtFontName=FoxPrin 2" xfId="8"/>
    <cellStyle name="]_x000d__x000a_Zoomed=1_x000d__x000a_Row=0_x000d__x000a_Column=0_x000d__x000a_Height=0_x000d__x000a_Width=0_x000d__x000a_FontName=FoxFont_x000d__x000a_FontStyle=0_x000d__x000a_FontSize=9_x000d__x000a_PrtFontName=FoxPrin" xfId="9"/>
    <cellStyle name="_Simple DCF" xfId="10"/>
    <cellStyle name="_Simple DCF 2" xfId="11"/>
    <cellStyle name="_Simple DCF 3" xfId="12"/>
    <cellStyle name="0.0" xfId="13"/>
    <cellStyle name="0.0%" xfId="14"/>
    <cellStyle name="0.00" xfId="15"/>
    <cellStyle name="0000" xfId="16"/>
    <cellStyle name="20 % - Accent1 2" xfId="17"/>
    <cellStyle name="20 % - Accent2 2" xfId="18"/>
    <cellStyle name="20 % - Accent3 2" xfId="19"/>
    <cellStyle name="20 % - Accent4 2" xfId="20"/>
    <cellStyle name="20 % - Accent5 2" xfId="21"/>
    <cellStyle name="20 % - Accent6 2" xfId="22"/>
    <cellStyle name="20% - Accent1" xfId="23"/>
    <cellStyle name="20% - Accent2" xfId="24"/>
    <cellStyle name="20% - Accent3" xfId="25"/>
    <cellStyle name="20% - Accent4" xfId="26"/>
    <cellStyle name="20% - Accent5" xfId="27"/>
    <cellStyle name="20% - Accent6" xfId="28"/>
    <cellStyle name="40 % - Accent1 2" xfId="29"/>
    <cellStyle name="40 % - Accent2 2" xfId="30"/>
    <cellStyle name="40 % - Accent3 2" xfId="31"/>
    <cellStyle name="40 % - Accent4 2" xfId="32"/>
    <cellStyle name="40 % - Accent5 2" xfId="33"/>
    <cellStyle name="40 % - Accent6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 % - Accent1 2" xfId="41"/>
    <cellStyle name="60 % - Accent2 2" xfId="42"/>
    <cellStyle name="60 % - Accent3 2" xfId="43"/>
    <cellStyle name="60 % - Accent4 2" xfId="44"/>
    <cellStyle name="60 % - Accent5 2" xfId="45"/>
    <cellStyle name="60 % - Accent6 2" xfId="46"/>
    <cellStyle name="60% - Accent1" xfId="47"/>
    <cellStyle name="60% - Accent2" xfId="48"/>
    <cellStyle name="60% - Accent3" xfId="49"/>
    <cellStyle name="60% - Accent4" xfId="50"/>
    <cellStyle name="60% - Accent5" xfId="51"/>
    <cellStyle name="60% - Accent6" xfId="52"/>
    <cellStyle name="Accent1 2" xfId="53"/>
    <cellStyle name="Accent1 3" xfId="54"/>
    <cellStyle name="Accent2 2" xfId="55"/>
    <cellStyle name="Accent2 3" xfId="56"/>
    <cellStyle name="Accent3 2" xfId="57"/>
    <cellStyle name="Accent3 3" xfId="58"/>
    <cellStyle name="Accent4 2" xfId="59"/>
    <cellStyle name="Accent4 3" xfId="60"/>
    <cellStyle name="Accent5 2" xfId="61"/>
    <cellStyle name="Accent5 3" xfId="62"/>
    <cellStyle name="Accent6 2" xfId="63"/>
    <cellStyle name="Accent6 3" xfId="64"/>
    <cellStyle name="AFE" xfId="65"/>
    <cellStyle name="AFE 2" xfId="66"/>
    <cellStyle name="Avertissement 2" xfId="67"/>
    <cellStyle name="Bad" xfId="68"/>
    <cellStyle name="Banner 1" xfId="69"/>
    <cellStyle name="Banner 2" xfId="70"/>
    <cellStyle name="Bon" xfId="71"/>
    <cellStyle name="Calcul 2" xfId="72"/>
    <cellStyle name="Calculation" xfId="73"/>
    <cellStyle name="Cellule liée 2" xfId="74"/>
    <cellStyle name="Check Cell" xfId="75"/>
    <cellStyle name="Comma 2" xfId="76"/>
    <cellStyle name="Currency ($)" xfId="77"/>
    <cellStyle name="Entrée 2" xfId="78"/>
    <cellStyle name="Euro" xfId="79"/>
    <cellStyle name="Euro 2" xfId="80"/>
    <cellStyle name="Euro 3" xfId="81"/>
    <cellStyle name="Euro_Calcul échéance dette 122011 revu CB" xfId="82"/>
    <cellStyle name="Explanatory Text" xfId="83"/>
    <cellStyle name="Good" xfId="84"/>
    <cellStyle name="Heading 1" xfId="85"/>
    <cellStyle name="Heading 2" xfId="86"/>
    <cellStyle name="Heading 3" xfId="87"/>
    <cellStyle name="Heading 4" xfId="88"/>
    <cellStyle name="Input" xfId="89"/>
    <cellStyle name="Inputs" xfId="90"/>
    <cellStyle name="Insatisfaisant 2" xfId="91"/>
    <cellStyle name="Linked Cell" xfId="92"/>
    <cellStyle name="Milliers 2" xfId="93"/>
    <cellStyle name="Milliers 3" xfId="94"/>
    <cellStyle name="Milliers 4" xfId="95"/>
    <cellStyle name="Milliers 5" xfId="96"/>
    <cellStyle name="Neutral" xfId="97"/>
    <cellStyle name="Neutre 2" xfId="98"/>
    <cellStyle name="Normal" xfId="0" builtinId="0"/>
    <cellStyle name="Normal 2" xfId="99"/>
    <cellStyle name="Normal 2 2" xfId="100"/>
    <cellStyle name="Normal 2 3" xfId="101"/>
    <cellStyle name="Normal 3" xfId="102"/>
    <cellStyle name="Normal 3 2" xfId="103"/>
    <cellStyle name="Normal 4" xfId="104"/>
    <cellStyle name="Normal 5" xfId="105"/>
    <cellStyle name="Normal 6" xfId="106"/>
    <cellStyle name="Normal 7" xfId="107"/>
    <cellStyle name="Normal 8" xfId="108"/>
    <cellStyle name="Normal 9" xfId="109"/>
    <cellStyle name="Note" xfId="110"/>
    <cellStyle name="Output" xfId="111"/>
    <cellStyle name="Percent 2" xfId="112"/>
    <cellStyle name="Percent 3" xfId="113"/>
    <cellStyle name="Percent 4" xfId="114"/>
    <cellStyle name="Percent 5" xfId="115"/>
    <cellStyle name="Pourcentage 2" xfId="116"/>
    <cellStyle name="Pourcentage 2 2" xfId="117"/>
    <cellStyle name="Pourcentage 3" xfId="118"/>
    <cellStyle name="Remarque" xfId="119"/>
    <cellStyle name="s_Valuation " xfId="120"/>
    <cellStyle name="Small Page Heading" xfId="121"/>
    <cellStyle name="Sortie 2" xfId="122"/>
    <cellStyle name="ssp " xfId="123"/>
    <cellStyle name="Style 1" xfId="124"/>
    <cellStyle name="Style 1 2" xfId="125"/>
    <cellStyle name="Style 2" xfId="126"/>
    <cellStyle name="Subtotal 1" xfId="127"/>
    <cellStyle name="Subtotal 2" xfId="128"/>
    <cellStyle name="Subtotal 2 2" xfId="129"/>
    <cellStyle name="Texte explicatif 2" xfId="130"/>
    <cellStyle name="Title" xfId="131"/>
    <cellStyle name="Titre 1" xfId="132"/>
    <cellStyle name="Titre 2" xfId="133"/>
    <cellStyle name="Titre 3" xfId="134"/>
    <cellStyle name="Titre 4" xfId="135"/>
    <cellStyle name="Titre " xfId="136"/>
    <cellStyle name="Total 2" xfId="137"/>
    <cellStyle name="Total 3" xfId="138"/>
    <cellStyle name="Vérification de cellule" xfId="139"/>
    <cellStyle name="Warning Text" xfId="1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676275</xdr:colOff>
      <xdr:row>1</xdr:row>
      <xdr:rowOff>114300</xdr:rowOff>
    </xdr:from>
    <xdr:to>
      <xdr:col>17</xdr:col>
      <xdr:colOff>619125</xdr:colOff>
      <xdr:row>41</xdr:row>
      <xdr:rowOff>104775</xdr:rowOff>
    </xdr:to>
    <xdr:sp macro="" textlink="">
      <xdr:nvSpPr>
        <xdr:cNvPr id="2" name="ZoneTexte 1"/>
        <xdr:cNvSpPr txBox="1"/>
      </xdr:nvSpPr>
      <xdr:spPr>
        <a:xfrm>
          <a:off x="9820275" y="276225"/>
          <a:ext cx="3752850" cy="6524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Méthodologie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Maquette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Statement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Periodicity 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Perimeter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P&amp;L / Bank Case (Y11-16)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Monthly/FY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 &amp; (It, Sp)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Quarterly 1,2,3,4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LTM(P&amp;L)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Balance Sheet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 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Working Capital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 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Cash flows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YTD(Q1,Q2,Q3) /FY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(Group)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Sources 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Bank Case : Years 11-16 (Split by Months/ Quarters).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P&amp;L : Split by month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BS/WC : Quarter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CFs : Quarter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Covenants : Quarter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KPIs : Quarter </a:t>
          </a:r>
        </a:p>
        <a:p>
          <a:pPr algn="l" rtl="0">
            <a:defRPr sz="1000"/>
          </a:pPr>
          <a:endParaRPr lang="fr-FR"/>
        </a:p>
      </xdr:txBody>
    </xdr:sp>
    <xdr:clientData/>
  </xdr:twoCellAnchor>
  <xdr:twoCellAnchor>
    <xdr:from>
      <xdr:col>10</xdr:col>
      <xdr:colOff>485775</xdr:colOff>
      <xdr:row>27</xdr:row>
      <xdr:rowOff>133350</xdr:rowOff>
    </xdr:from>
    <xdr:to>
      <xdr:col>14</xdr:col>
      <xdr:colOff>504825</xdr:colOff>
      <xdr:row>41</xdr:row>
      <xdr:rowOff>104775</xdr:rowOff>
    </xdr:to>
    <xdr:sp macro="" textlink="">
      <xdr:nvSpPr>
        <xdr:cNvPr id="3" name="ZoneTexte 2"/>
        <xdr:cNvSpPr txBox="1"/>
      </xdr:nvSpPr>
      <xdr:spPr>
        <a:xfrm>
          <a:off x="8105775" y="4695825"/>
          <a:ext cx="3067050" cy="22764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Je souhaite faire apparaitre ici le mois antérieur  a E3 en fonction de la périodicité </a:t>
          </a:r>
          <a:r>
            <a:rPr lang="fr-FR" sz="1100" baseline="0">
              <a:solidFill>
                <a:schemeClr val="tx1"/>
              </a:solidFill>
            </a:rPr>
            <a:t> choisie  dans l'onglet Ctrl. </a:t>
          </a:r>
        </a:p>
        <a:p>
          <a:endParaRPr lang="fr-FR" sz="1100" baseline="0">
            <a:solidFill>
              <a:schemeClr val="tx1"/>
            </a:solidFill>
          </a:endParaRPr>
        </a:p>
        <a:p>
          <a:r>
            <a:rPr lang="fr-FR" sz="1100" baseline="0">
              <a:solidFill>
                <a:schemeClr val="tx1"/>
              </a:solidFill>
            </a:rPr>
            <a:t>Typiquement si je choisis Quaterly (Trimestre ), le mois affiché pour August 2011 devrait etre  Jun11 </a:t>
          </a:r>
        </a:p>
        <a:p>
          <a:r>
            <a:rPr lang="fr-FR" sz="1100" baseline="0">
              <a:solidFill>
                <a:schemeClr val="tx1"/>
              </a:solidFill>
            </a:rPr>
            <a:t>SI je choisis Full Year, je mois affiché devrait etre August 10....</a:t>
          </a:r>
        </a:p>
        <a:p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676275</xdr:colOff>
      <xdr:row>30</xdr:row>
      <xdr:rowOff>85725</xdr:rowOff>
    </xdr:from>
    <xdr:to>
      <xdr:col>10</xdr:col>
      <xdr:colOff>485775</xdr:colOff>
      <xdr:row>31</xdr:row>
      <xdr:rowOff>133351</xdr:rowOff>
    </xdr:to>
    <xdr:cxnSp macro="">
      <xdr:nvCxnSpPr>
        <xdr:cNvPr id="4" name="Connecteur droit avec flèche 3"/>
        <xdr:cNvCxnSpPr/>
      </xdr:nvCxnSpPr>
      <xdr:spPr>
        <a:xfrm flipH="1" flipV="1">
          <a:off x="7534275" y="5153025"/>
          <a:ext cx="571500" cy="219076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CBP/2011/France/Cash%20Flow%20mod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CBPARS0225.RTH.AD.ROTHSCHILD.COM\serveurRCI\CF\new%20BP\BP%20-%20synth&#232;se%20CA%20France%20-%20v20090624%20REMIS%20ACTIONNAIR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BP%20Model%20V6%2014012012%20-%20Jacqu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yang6/Local%20Settings/Temp/Outlook/LBO%20Model%20-%20Mar%202011%20-%20v8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WIP/CEP/1.%20Model/LBO/Project%20Yellow%20-%20LBO%20Model%20-%20Mar%202011%20-%20v3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previ"/>
      <sheetName val="Covenants"/>
      <sheetName val="RCF"/>
      <sheetName val="TA"/>
      <sheetName val="TB"/>
      <sheetName val="SL"/>
      <sheetName val="FGA"/>
      <sheetName val="CF model"/>
      <sheetName val="BS2011"/>
      <sheetName val="BS20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se en forme"/>
      <sheetName val="données macro_éco"/>
      <sheetName val="Modèle Individuel"/>
      <sheetName val="Modèle Portefeuille Mixte"/>
      <sheetName val="input MARCHE"/>
      <sheetName val="Récap"/>
      <sheetName val="synthèse primes - PARAM"/>
      <sheetName val="synthèse CA fixe"/>
      <sheetName val="synthèse VAN primes"/>
      <sheetName val="synthèse FGA"/>
      <sheetName val="analyse LCL"/>
      <sheetName val="détail primes par banque"/>
      <sheetName val="détail primes Individuelles"/>
      <sheetName val="nouveaux produits"/>
      <sheetName val="cartogaphie Individuel"/>
      <sheetName val="prospects-PARAM"/>
      <sheetName val="cartogaphie clients &lt;&gt; BP"/>
      <sheetName val="cartogaphie B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7">
          <cell r="I7">
            <v>6.7500000000000004E-2</v>
          </cell>
        </row>
        <row r="22">
          <cell r="I22">
            <v>0.05</v>
          </cell>
        </row>
      </sheetData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rl"/>
      <sheetName val="Calc"/>
      <sheetName val="Data&gt;"/>
      <sheetName val="Bk C 11-16"/>
      <sheetName val="RCF"/>
      <sheetName val="TA"/>
      <sheetName val="TB"/>
      <sheetName val="SL"/>
      <sheetName val="CF"/>
      <sheetName val="Output&gt;"/>
      <sheetName val="0.P&amp;L"/>
      <sheetName val="1.BS"/>
      <sheetName val="2.CF 1"/>
      <sheetName val="3.WC"/>
      <sheetName val="4.Cov."/>
      <sheetName val="5.kPIs"/>
      <sheetName val="6.Capex"/>
      <sheetName val="Srces&gt;"/>
      <sheetName val="Jan10"/>
      <sheetName val="Feb10"/>
      <sheetName val="Mar10"/>
      <sheetName val="Apr10"/>
      <sheetName val="May10"/>
      <sheetName val="Jun10"/>
      <sheetName val="Jul10"/>
      <sheetName val="Aug10"/>
      <sheetName val="Sep10"/>
      <sheetName val="Oct10"/>
      <sheetName val="Nov10"/>
      <sheetName val="Dec10"/>
      <sheetName val="Sep11"/>
      <sheetName val="Dec11"/>
      <sheetName val="Jan11"/>
      <sheetName val="Feb11"/>
      <sheetName val="Mar11"/>
      <sheetName val="Jan12"/>
      <sheetName val="Not used&gt;"/>
      <sheetName val="Comm. 2011"/>
      <sheetName val="XXXX"/>
      <sheetName val="XX"/>
      <sheetName val="kPIs 2"/>
      <sheetName val="General"/>
      <sheetName val="FS  2011"/>
      <sheetName val="BS &amp; PL CF 2011"/>
      <sheetName val=" BS &amp; PL CF Logiciels"/>
      <sheetName val="Maquette Fas Conso"/>
      <sheetName val="Feuil2"/>
      <sheetName val="P&amp;L N-1&gt;"/>
      <sheetName val="Fr"/>
      <sheetName val="Sp"/>
      <sheetName val="It"/>
      <sheetName val="P&amp;L N&gt;"/>
      <sheetName val="Fr1"/>
      <sheetName val="Sp1"/>
      <sheetName val="It1"/>
      <sheetName val="WC Split"/>
      <sheetName val="BS N"/>
      <sheetName val="Feuil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__FDSCACHE__"/>
      <sheetName val="Cases inputs"/>
      <sheetName val="SummaryOutput"/>
      <sheetName val="Tax"/>
      <sheetName val="LBOEngine"/>
      <sheetName val="IRRCalc"/>
      <sheetName val="OpenBS"/>
      <sheetName val="AvgLife"/>
      <sheetName val="Sheet1"/>
      <sheetName val="S&amp;U"/>
      <sheetName val="Case Comparison"/>
      <sheetName val="Side by Side output"/>
      <sheetName val="RatingAdj. New"/>
      <sheetName val="Moody's"/>
      <sheetName val="S&amp;P"/>
      <sheetName val="AcqMatrix"/>
      <sheetName val="ShrPrcDownload"/>
    </sheetNames>
    <sheetDataSet>
      <sheetData sheetId="0"/>
      <sheetData sheetId="1"/>
      <sheetData sheetId="2"/>
      <sheetData sheetId="3"/>
      <sheetData sheetId="4"/>
      <sheetData sheetId="5">
        <row r="24">
          <cell r="M24">
            <v>9.3090308722975745</v>
          </cell>
        </row>
        <row r="25">
          <cell r="D25">
            <v>0.5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__FDSCACHE__"/>
      <sheetName val="S&amp;U"/>
      <sheetName val="Case Comparison"/>
      <sheetName val="IRRTables"/>
      <sheetName val="RatingAdj. New"/>
      <sheetName val="Moody's"/>
      <sheetName val="S&amp;P"/>
      <sheetName val="SummaryOutput"/>
      <sheetName val="LBOEngine"/>
      <sheetName val="IRRCalc"/>
      <sheetName val="OpenBS"/>
      <sheetName val="AvgLife"/>
      <sheetName val="AcqMatrix"/>
      <sheetName val="ShrPrcDown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39">
          <cell r="E139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I5:K33"/>
  <sheetViews>
    <sheetView showGridLines="0" tabSelected="1" view="pageBreakPreview" topLeftCell="C1" zoomScaleNormal="100" zoomScaleSheetLayoutView="100" workbookViewId="0">
      <selection activeCell="I34" sqref="I34"/>
    </sheetView>
  </sheetViews>
  <sheetFormatPr baseColWidth="10" defaultRowHeight="12.75"/>
  <cols>
    <col min="3" max="3" width="11.42578125" customWidth="1"/>
  </cols>
  <sheetData>
    <row r="5" spans="9:11">
      <c r="I5" s="1"/>
      <c r="J5" s="1"/>
      <c r="K5" s="1"/>
    </row>
    <row r="6" spans="9:11">
      <c r="I6" s="2"/>
      <c r="J6" s="3" t="s">
        <v>0</v>
      </c>
      <c r="K6" s="2"/>
    </row>
    <row r="7" spans="9:11" ht="13.5" thickBot="1">
      <c r="I7" s="2"/>
      <c r="J7" s="2"/>
      <c r="K7" s="2"/>
    </row>
    <row r="8" spans="9:11">
      <c r="I8" s="2"/>
      <c r="J8" s="4" t="s">
        <v>1</v>
      </c>
      <c r="K8" s="5"/>
    </row>
    <row r="9" spans="9:11" ht="13.5" thickBot="1">
      <c r="I9" s="6" t="s">
        <v>2</v>
      </c>
      <c r="J9" s="7">
        <v>2011</v>
      </c>
      <c r="K9" s="8" t="s">
        <v>3</v>
      </c>
    </row>
    <row r="10" spans="9:11">
      <c r="I10" s="2"/>
      <c r="J10" s="9"/>
      <c r="K10" s="10"/>
    </row>
    <row r="11" spans="9:11">
      <c r="I11" s="2"/>
      <c r="J11" s="2"/>
      <c r="K11" s="10"/>
    </row>
    <row r="12" spans="9:11">
      <c r="I12" s="2"/>
      <c r="J12" s="3" t="s">
        <v>4</v>
      </c>
      <c r="K12" s="2"/>
    </row>
    <row r="13" spans="9:11" ht="13.5" thickBot="1">
      <c r="I13" s="2"/>
      <c r="J13" s="2"/>
      <c r="K13" s="2"/>
    </row>
    <row r="14" spans="9:11">
      <c r="I14" s="2"/>
      <c r="J14" s="11" t="s">
        <v>5</v>
      </c>
      <c r="K14" s="2"/>
    </row>
    <row r="15" spans="9:11" ht="13.5" thickBot="1">
      <c r="I15" s="6" t="s">
        <v>2</v>
      </c>
      <c r="J15" s="12" t="s">
        <v>6</v>
      </c>
      <c r="K15" s="8" t="s">
        <v>3</v>
      </c>
    </row>
    <row r="16" spans="9:11">
      <c r="I16" s="2"/>
      <c r="J16" s="1"/>
      <c r="K16" s="13"/>
    </row>
    <row r="17" spans="9:11">
      <c r="I17" s="2"/>
      <c r="J17" s="2"/>
      <c r="K17" s="2"/>
    </row>
    <row r="18" spans="9:11">
      <c r="I18" s="6"/>
      <c r="J18" s="3" t="s">
        <v>7</v>
      </c>
      <c r="K18" s="2"/>
    </row>
    <row r="19" spans="9:11" ht="13.5" thickBot="1">
      <c r="I19" s="2"/>
      <c r="J19" s="2"/>
      <c r="K19" s="10"/>
    </row>
    <row r="20" spans="9:11">
      <c r="I20" s="2"/>
      <c r="J20" s="11" t="s">
        <v>8</v>
      </c>
      <c r="K20" s="13"/>
    </row>
    <row r="21" spans="9:11" ht="13.5" thickBot="1">
      <c r="I21" s="6" t="s">
        <v>2</v>
      </c>
      <c r="J21" s="12" t="s">
        <v>148</v>
      </c>
      <c r="K21" s="8" t="s">
        <v>3</v>
      </c>
    </row>
    <row r="22" spans="9:11">
      <c r="I22" s="2"/>
      <c r="J22" s="2"/>
      <c r="K22" s="2"/>
    </row>
    <row r="23" spans="9:11">
      <c r="I23" s="1"/>
      <c r="J23" s="1"/>
      <c r="K23" s="1"/>
    </row>
    <row r="27" spans="9:11" ht="23.25">
      <c r="I27" s="63" t="s">
        <v>149</v>
      </c>
    </row>
    <row r="28" spans="9:11" ht="13.5" thickBot="1"/>
    <row r="29" spans="9:11" ht="13.5" thickBot="1">
      <c r="I29" s="18">
        <f>Ctrl!J9-1</f>
        <v>2010</v>
      </c>
      <c r="J29" s="19"/>
    </row>
    <row r="30" spans="9:11">
      <c r="I30" s="24" t="s">
        <v>150</v>
      </c>
      <c r="J30" s="62" t="str">
        <f>IF(J15="Q1","Mar",IF(J15="Q2","Jun",IF(J15="Q3","Sep",IF(J15="Q4","Dec",IF(J15="YTD-Q2","Jun",IF(J15="YTD-Q3","Sep",IF(O42="FY","Dec",LEFT(J15,3))))))))&amp;RIGHT(J9,2)</f>
        <v>Aug11</v>
      </c>
    </row>
    <row r="31" spans="9:11" ht="13.5" thickBot="1">
      <c r="I31" s="29"/>
      <c r="J31" s="30" t="e">
        <f>IF(Ctrl!O48="Yearly",IF(Ctrl!$J$15="Q1","Mar",IF(Ctrl!$J$15="Q2","Jun",IF(Ctrl!$J$15="Q3","Sep",IF(Ctrl!$J$15="Q4","Dec",IF(Ctrl!$J$15="YTD-Q2","Jun",IF(Ctrl!$J$15="YTD-Q3","Sep",IF(Ctrl!$J$15="FY","Dec","nc")))))))&amp;RIGHT(I29,2),nc)</f>
        <v>#NAME?</v>
      </c>
    </row>
    <row r="32" spans="9:11">
      <c r="I32" s="34" t="s">
        <v>21</v>
      </c>
      <c r="J32" s="19" t="str">
        <f>IF(Ctrl!$J$15="Q1","31 March",IF(Ctrl!$J$15="Q2","30 June",IF(Ctrl!$J$15="Q3","30 September",IF(Ctrl!$J$15="Q4","31 December",IF(Ctrl!$J$15="YTD-Q2","30 June",IF(Ctrl!$J$15="YTD-Q3","30 September",IF(Ctrl!$J$15="FY","31 December",LEFT(Ctrl!$J$15,3))))))))&amp;" "&amp;RIGHT(Ctrl!J9,4)</f>
        <v>Aug 2011</v>
      </c>
    </row>
    <row r="33" spans="9:10" ht="13.5" thickBot="1">
      <c r="I33" s="36"/>
      <c r="J33" s="30" t="str">
        <f>IF(Ctrl!$J$15="Q1","31 March",IF(Ctrl!$J$15="Q2","30 June",IF(Ctrl!$J$15="Q3","30 September",IF(Ctrl!$J$15="Q4","31 December",IF(Ctrl!$J$15="YTD-Q2","30 June",IF(Ctrl!$J$15="YTD-Q3","30 September",IF(Ctrl!$J$15="FY","31 December",LEFT(Ctrl!$J$15,3))))))))&amp;" "&amp;RIGHT(I29,4)</f>
        <v>Aug 2010</v>
      </c>
    </row>
  </sheetData>
  <mergeCells count="1">
    <mergeCell ref="I30:I31"/>
  </mergeCells>
  <dataValidations disablePrompts="1" count="3">
    <dataValidation type="list" allowBlank="1" showInputMessage="1" showErrorMessage="1" sqref="J15">
      <formula1>"Q1,Q2,Q3,Q4,YTD-Q2,YTD-Q3,FY,January,February,March,April,May,June,July,August,September,October,November,December"</formula1>
    </dataValidation>
    <dataValidation type="list" allowBlank="1" showInputMessage="1" showErrorMessage="1" sqref="J21">
      <formula1>"Yearly,Quarterly,Monthly"</formula1>
    </dataValidation>
    <dataValidation type="list" allowBlank="1" showInputMessage="1" showErrorMessage="1" sqref="J9">
      <formula1>"2010,2011,2012,2013,2014,2015,2016,2017,2018,2019,2020,2021"</formula1>
    </dataValidation>
  </dataValidations>
  <pageMargins left="0.7" right="0.7" top="0.75" bottom="0.75" header="0.3" footer="0.3"/>
  <pageSetup paperSize="9" scale="6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98"/>
  <sheetViews>
    <sheetView showGridLines="0" view="pageBreakPreview" zoomScaleNormal="100" zoomScaleSheetLayoutView="100" workbookViewId="0">
      <selection activeCell="D2" sqref="D2"/>
    </sheetView>
  </sheetViews>
  <sheetFormatPr baseColWidth="10" defaultRowHeight="12.75" outlineLevelRow="1" outlineLevelCol="1"/>
  <cols>
    <col min="1" max="1" width="3" bestFit="1" customWidth="1"/>
    <col min="3" max="4" width="11.42578125" customWidth="1" outlineLevel="1"/>
    <col min="5" max="5" width="20.85546875" customWidth="1" outlineLevel="1"/>
    <col min="6" max="6" width="3.5703125" customWidth="1" outlineLevel="1"/>
    <col min="7" max="7" width="16.85546875" customWidth="1" outlineLevel="1"/>
    <col min="8" max="8" width="15.140625" customWidth="1" outlineLevel="1"/>
    <col min="9" max="12" width="15.140625" style="14" customWidth="1"/>
    <col min="13" max="13" width="11.42578125" style="15"/>
    <col min="15" max="24" width="11.42578125" customWidth="1"/>
  </cols>
  <sheetData>
    <row r="1" spans="1:24" ht="13.5" thickBot="1">
      <c r="N1" s="16" t="s">
        <v>9</v>
      </c>
      <c r="U1" s="17"/>
      <c r="V1" s="17"/>
    </row>
    <row r="2" spans="1:24" ht="13.5" thickBot="1">
      <c r="D2" s="18">
        <f>Ctrl!J9-1</f>
        <v>2010</v>
      </c>
      <c r="E2" s="19"/>
      <c r="G2" s="20">
        <v>1</v>
      </c>
      <c r="H2" s="21">
        <v>2</v>
      </c>
      <c r="I2" s="21">
        <v>3</v>
      </c>
      <c r="J2" s="21">
        <v>4</v>
      </c>
      <c r="K2" s="21">
        <v>5</v>
      </c>
      <c r="L2" s="22">
        <v>6</v>
      </c>
      <c r="N2" s="23" t="s">
        <v>10</v>
      </c>
      <c r="V2" s="17"/>
    </row>
    <row r="3" spans="1:24" ht="15" customHeight="1" thickBot="1">
      <c r="D3" s="24" t="s">
        <v>11</v>
      </c>
      <c r="E3" s="19" t="str">
        <f>IF(Ctrl!J15="Q1","Mar",IF(Ctrl!J15="Q2","Jun",IF(Ctrl!J15="Q3","Sep",IF(Ctrl!J15="Q4","Dec",IF(Ctrl!J15="YTD-Q2","Jun",IF(Ctrl!J15="YTD-Q3","Sep",IF(Ctrl!J15="FY","Dec",LEFT(Ctrl!J15,3))))))))&amp;RIGHT(Ctrl!J9,2)</f>
        <v>Aug11</v>
      </c>
      <c r="G3" s="25" t="s">
        <v>5</v>
      </c>
      <c r="H3" s="26" t="s">
        <v>12</v>
      </c>
      <c r="I3" s="27" t="s">
        <v>13</v>
      </c>
      <c r="J3" s="26" t="s">
        <v>14</v>
      </c>
      <c r="K3" s="26" t="s">
        <v>15</v>
      </c>
      <c r="L3" s="28" t="s">
        <v>16</v>
      </c>
      <c r="N3" s="23" t="s">
        <v>17</v>
      </c>
      <c r="U3" s="17"/>
      <c r="V3" s="17"/>
    </row>
    <row r="4" spans="1:24" ht="13.5" thickBot="1">
      <c r="D4" s="29"/>
      <c r="E4" s="30" t="e">
        <f>IF(Ctrl!J21="Yearly",IF(Ctrl!$J$15="Q1","Mar",IF(Ctrl!$J$15="Q2","Jun",IF(Ctrl!$J$15="Q3","Sep",IF(Ctrl!$J$15="Q4","Dec",IF(Ctrl!$J$15="YTD-Q2","Jun",IF(Ctrl!$J$15="YTD-Q3","Sep",IF(Ctrl!$J$15="FY","Dec","nc")))))))&amp;RIGHT(D2,2),nc)</f>
        <v>#NAME?</v>
      </c>
      <c r="G4" s="31" t="s">
        <v>18</v>
      </c>
      <c r="H4" s="32"/>
      <c r="I4" s="32">
        <v>4</v>
      </c>
      <c r="J4" s="32">
        <v>3</v>
      </c>
      <c r="K4" s="32">
        <v>1</v>
      </c>
      <c r="L4" s="33" t="s">
        <v>19</v>
      </c>
      <c r="M4"/>
      <c r="N4" s="23" t="s">
        <v>20</v>
      </c>
      <c r="U4" s="17"/>
      <c r="V4" s="17"/>
    </row>
    <row r="5" spans="1:24">
      <c r="D5" s="34" t="s">
        <v>21</v>
      </c>
      <c r="E5" s="19" t="str">
        <f>IF(Ctrl!$J$15="Q1","31 March",IF(Ctrl!$J$15="Q2","30 June",IF(Ctrl!$J$15="Q3","30 September",IF(Ctrl!$J$15="Q4","31 December",IF(Ctrl!$J$15="YTD-Q2","30 June",IF(Ctrl!$J$15="YTD-Q3","30 September",IF(Ctrl!$J$15="FY","31 December",LEFT(Ctrl!$J$15,3))))))))&amp;" "&amp;RIGHT(Ctrl!J9,4)</f>
        <v>Aug 2011</v>
      </c>
      <c r="G5" s="31" t="s">
        <v>22</v>
      </c>
      <c r="H5" s="32"/>
      <c r="I5" s="32">
        <v>4</v>
      </c>
      <c r="J5" s="32">
        <v>3</v>
      </c>
      <c r="K5" s="32">
        <v>1</v>
      </c>
      <c r="L5" s="33" t="s">
        <v>18</v>
      </c>
      <c r="M5" s="17"/>
      <c r="N5" s="23" t="s">
        <v>23</v>
      </c>
      <c r="O5" s="35"/>
      <c r="P5" s="35"/>
      <c r="Q5" s="35"/>
      <c r="R5" s="15"/>
      <c r="U5" s="17"/>
      <c r="V5" s="17"/>
    </row>
    <row r="6" spans="1:24" ht="13.5" thickBot="1">
      <c r="B6" s="17"/>
      <c r="D6" s="36"/>
      <c r="E6" s="30" t="str">
        <f>IF(Ctrl!$J$15="Q1","31 March",IF(Ctrl!$J$15="Q2","30 June",IF(Ctrl!$J$15="Q3","30 September",IF(Ctrl!$J$15="Q4","31 December",IF(Ctrl!$J$15="YTD-Q2","30 June",IF(Ctrl!$J$15="YTD-Q3","30 September",IF(Ctrl!$J$15="FY","31 December",LEFT(Ctrl!$J$15,3))))))))&amp;" "&amp;RIGHT(D2,4)</f>
        <v>Aug 2010</v>
      </c>
      <c r="G6" s="31" t="s">
        <v>24</v>
      </c>
      <c r="H6" s="32"/>
      <c r="I6" s="32">
        <v>4</v>
      </c>
      <c r="J6" s="37">
        <v>3</v>
      </c>
      <c r="K6" s="32">
        <v>1</v>
      </c>
      <c r="L6" s="33" t="s">
        <v>22</v>
      </c>
      <c r="M6" s="38"/>
      <c r="N6" s="23" t="s">
        <v>25</v>
      </c>
      <c r="O6" s="14"/>
      <c r="P6" s="14"/>
      <c r="Q6" s="39"/>
      <c r="R6" s="39"/>
      <c r="U6" s="17"/>
      <c r="V6" s="17"/>
      <c r="W6" s="17"/>
    </row>
    <row r="7" spans="1:24">
      <c r="G7" s="31" t="s">
        <v>19</v>
      </c>
      <c r="H7" s="32"/>
      <c r="I7" s="32">
        <v>4</v>
      </c>
      <c r="J7" s="32">
        <v>3</v>
      </c>
      <c r="K7" s="32">
        <v>1</v>
      </c>
      <c r="L7" s="33" t="s">
        <v>24</v>
      </c>
      <c r="M7"/>
      <c r="N7" s="23" t="s">
        <v>26</v>
      </c>
      <c r="O7" s="14"/>
      <c r="P7" s="15"/>
      <c r="Q7" s="39"/>
      <c r="R7" s="39"/>
      <c r="U7" s="17"/>
      <c r="V7" s="17"/>
    </row>
    <row r="8" spans="1:24">
      <c r="G8" s="31" t="s">
        <v>27</v>
      </c>
      <c r="H8" s="32"/>
      <c r="I8" s="32">
        <v>6</v>
      </c>
      <c r="J8" s="32">
        <v>6</v>
      </c>
      <c r="K8" s="32">
        <v>1</v>
      </c>
      <c r="L8" s="40"/>
      <c r="M8"/>
      <c r="N8" s="23" t="s">
        <v>28</v>
      </c>
      <c r="O8" s="14"/>
      <c r="P8" s="15"/>
      <c r="Q8" s="39"/>
      <c r="R8" s="39"/>
      <c r="U8" s="17"/>
      <c r="V8" s="17"/>
    </row>
    <row r="9" spans="1:24">
      <c r="G9" s="31" t="s">
        <v>29</v>
      </c>
      <c r="H9" s="32"/>
      <c r="I9" s="32">
        <v>9</v>
      </c>
      <c r="J9" s="32">
        <v>9</v>
      </c>
      <c r="K9" s="32">
        <v>1</v>
      </c>
      <c r="L9" s="40"/>
      <c r="M9"/>
      <c r="N9" s="23" t="s">
        <v>30</v>
      </c>
      <c r="O9" s="14"/>
      <c r="P9" s="15"/>
      <c r="Q9" s="39"/>
      <c r="R9" s="39"/>
      <c r="U9" s="17"/>
      <c r="V9" s="17"/>
      <c r="W9" s="39"/>
      <c r="X9" s="17"/>
    </row>
    <row r="10" spans="1:24">
      <c r="G10" s="31" t="s">
        <v>31</v>
      </c>
      <c r="H10" s="32"/>
      <c r="I10" s="32">
        <v>1</v>
      </c>
      <c r="J10" s="32">
        <v>12</v>
      </c>
      <c r="K10" s="32">
        <v>1</v>
      </c>
      <c r="L10" s="40"/>
      <c r="M10"/>
      <c r="N10" s="23" t="s">
        <v>32</v>
      </c>
      <c r="O10" s="14"/>
      <c r="P10" s="15"/>
      <c r="Q10" s="39"/>
      <c r="R10" s="39"/>
      <c r="U10" s="17"/>
      <c r="V10" s="17"/>
      <c r="W10" s="39"/>
      <c r="X10" s="39"/>
    </row>
    <row r="11" spans="1:24">
      <c r="A11" s="17"/>
      <c r="B11" s="17"/>
      <c r="G11" s="31" t="s">
        <v>33</v>
      </c>
      <c r="H11" s="32">
        <v>4</v>
      </c>
      <c r="I11" s="32">
        <v>12</v>
      </c>
      <c r="J11" s="32">
        <v>1</v>
      </c>
      <c r="K11" s="32">
        <v>1</v>
      </c>
      <c r="L11" s="33" t="s">
        <v>34</v>
      </c>
      <c r="M11"/>
      <c r="N11" s="23" t="s">
        <v>35</v>
      </c>
      <c r="O11" s="14"/>
      <c r="P11" s="15"/>
      <c r="Q11" s="39"/>
      <c r="R11" s="39"/>
      <c r="U11" s="17"/>
      <c r="V11" s="17"/>
      <c r="W11" s="39"/>
      <c r="X11" s="39"/>
    </row>
    <row r="12" spans="1:24">
      <c r="B12" s="17"/>
      <c r="G12" s="31" t="s">
        <v>36</v>
      </c>
      <c r="H12" s="32">
        <v>6</v>
      </c>
      <c r="I12" s="32">
        <v>12</v>
      </c>
      <c r="J12" s="32">
        <v>1</v>
      </c>
      <c r="K12" s="32">
        <v>1</v>
      </c>
      <c r="L12" s="33" t="s">
        <v>37</v>
      </c>
      <c r="M12"/>
      <c r="N12" s="41" t="s">
        <v>38</v>
      </c>
      <c r="O12" s="14"/>
      <c r="P12" s="15"/>
      <c r="Q12" s="39"/>
      <c r="R12" s="39"/>
      <c r="U12" s="42"/>
      <c r="V12" s="42"/>
      <c r="W12" s="39"/>
      <c r="X12" s="39"/>
    </row>
    <row r="13" spans="1:24">
      <c r="B13" s="17"/>
      <c r="G13" s="31" t="s">
        <v>39</v>
      </c>
      <c r="H13" s="32">
        <v>8</v>
      </c>
      <c r="I13" s="32">
        <v>12</v>
      </c>
      <c r="J13" s="32">
        <v>1</v>
      </c>
      <c r="K13" s="32">
        <v>1</v>
      </c>
      <c r="L13" s="33" t="s">
        <v>40</v>
      </c>
      <c r="M13"/>
      <c r="N13" s="23" t="s">
        <v>41</v>
      </c>
      <c r="O13" s="14"/>
      <c r="P13" s="15"/>
      <c r="Q13" s="39"/>
      <c r="R13" s="39"/>
      <c r="U13" s="17"/>
      <c r="V13" s="17"/>
      <c r="W13" s="39"/>
      <c r="X13" s="39"/>
    </row>
    <row r="14" spans="1:24">
      <c r="B14" s="17"/>
      <c r="G14" s="31" t="s">
        <v>42</v>
      </c>
      <c r="H14" s="32">
        <v>10</v>
      </c>
      <c r="I14" s="32">
        <v>12</v>
      </c>
      <c r="J14" s="32">
        <v>1</v>
      </c>
      <c r="K14" s="32">
        <v>1</v>
      </c>
      <c r="L14" s="33" t="s">
        <v>43</v>
      </c>
      <c r="M14"/>
      <c r="N14" s="23" t="s">
        <v>44</v>
      </c>
      <c r="O14" s="14"/>
      <c r="P14" s="15"/>
      <c r="Q14" s="39"/>
      <c r="R14" s="39"/>
      <c r="U14" s="17"/>
      <c r="V14" s="17"/>
      <c r="W14" s="39"/>
      <c r="X14" s="39"/>
    </row>
    <row r="15" spans="1:24">
      <c r="B15" s="17"/>
      <c r="G15" s="31" t="s">
        <v>45</v>
      </c>
      <c r="H15" s="32">
        <v>12</v>
      </c>
      <c r="I15" s="32">
        <v>12</v>
      </c>
      <c r="J15" s="32">
        <v>1</v>
      </c>
      <c r="K15" s="32">
        <v>1</v>
      </c>
      <c r="L15" s="33" t="s">
        <v>46</v>
      </c>
      <c r="M15"/>
      <c r="N15" s="23" t="s">
        <v>47</v>
      </c>
      <c r="O15" s="14"/>
      <c r="P15" s="15"/>
      <c r="R15" s="39"/>
      <c r="U15" s="17"/>
      <c r="V15" s="17"/>
      <c r="W15" s="39"/>
      <c r="X15" s="39"/>
    </row>
    <row r="16" spans="1:24">
      <c r="B16" s="17"/>
      <c r="G16" s="31" t="s">
        <v>48</v>
      </c>
      <c r="H16" s="32">
        <v>14</v>
      </c>
      <c r="I16" s="32">
        <v>12</v>
      </c>
      <c r="J16" s="32">
        <v>1</v>
      </c>
      <c r="K16" s="32">
        <v>1</v>
      </c>
      <c r="L16" s="33" t="s">
        <v>45</v>
      </c>
      <c r="M16"/>
      <c r="N16" s="23" t="s">
        <v>49</v>
      </c>
      <c r="O16" s="14"/>
      <c r="P16" s="15"/>
      <c r="Q16" s="39"/>
      <c r="R16" s="39"/>
      <c r="U16" s="17"/>
      <c r="V16" s="17"/>
      <c r="W16" s="39"/>
      <c r="X16" s="39"/>
    </row>
    <row r="17" spans="2:24">
      <c r="B17" s="17"/>
      <c r="G17" s="31" t="s">
        <v>50</v>
      </c>
      <c r="H17" s="32">
        <v>16</v>
      </c>
      <c r="I17" s="32">
        <v>12</v>
      </c>
      <c r="J17" s="32">
        <v>1</v>
      </c>
      <c r="K17" s="32">
        <v>1</v>
      </c>
      <c r="L17" s="33" t="s">
        <v>51</v>
      </c>
      <c r="M17"/>
      <c r="N17" s="23" t="s">
        <v>52</v>
      </c>
      <c r="O17" s="14"/>
      <c r="P17" s="15"/>
      <c r="Q17" s="39"/>
      <c r="R17" s="39"/>
      <c r="U17" s="17"/>
      <c r="V17" s="17"/>
      <c r="W17" s="39"/>
      <c r="X17" s="39"/>
    </row>
    <row r="18" spans="2:24">
      <c r="B18" s="17"/>
      <c r="G18" s="31" t="s">
        <v>6</v>
      </c>
      <c r="H18" s="32">
        <v>18</v>
      </c>
      <c r="I18" s="32">
        <v>12</v>
      </c>
      <c r="J18" s="32">
        <v>1</v>
      </c>
      <c r="K18" s="32">
        <v>1</v>
      </c>
      <c r="L18" s="33" t="s">
        <v>53</v>
      </c>
      <c r="N18" s="23" t="s">
        <v>54</v>
      </c>
      <c r="P18" s="14"/>
      <c r="Q18" s="39"/>
      <c r="R18" s="39"/>
      <c r="U18" s="17"/>
      <c r="V18" s="17"/>
      <c r="W18" s="39"/>
      <c r="X18" s="39"/>
    </row>
    <row r="19" spans="2:24">
      <c r="B19" s="17"/>
      <c r="G19" s="31" t="s">
        <v>55</v>
      </c>
      <c r="H19" s="32">
        <v>20</v>
      </c>
      <c r="I19" s="32">
        <v>12</v>
      </c>
      <c r="J19" s="32">
        <v>1</v>
      </c>
      <c r="K19" s="32">
        <v>1</v>
      </c>
      <c r="L19" s="33" t="s">
        <v>56</v>
      </c>
      <c r="N19" s="23" t="s">
        <v>57</v>
      </c>
      <c r="O19" s="43"/>
      <c r="P19" s="14"/>
      <c r="Q19" s="39"/>
      <c r="R19" s="39"/>
      <c r="U19" s="17"/>
      <c r="V19" s="17"/>
      <c r="W19" s="39"/>
      <c r="X19" s="39"/>
    </row>
    <row r="20" spans="2:24">
      <c r="B20" s="17"/>
      <c r="G20" s="31" t="s">
        <v>58</v>
      </c>
      <c r="H20" s="32">
        <v>22</v>
      </c>
      <c r="I20" s="32">
        <v>12</v>
      </c>
      <c r="J20" s="32">
        <v>1</v>
      </c>
      <c r="K20" s="32">
        <v>1</v>
      </c>
      <c r="L20" s="33" t="s">
        <v>59</v>
      </c>
      <c r="N20" s="23" t="s">
        <v>60</v>
      </c>
      <c r="O20" s="43"/>
      <c r="P20" s="14"/>
      <c r="Q20" s="39"/>
      <c r="R20" s="39"/>
      <c r="U20" s="17"/>
      <c r="V20" s="17"/>
      <c r="W20" s="39"/>
      <c r="X20" s="39"/>
    </row>
    <row r="21" spans="2:24">
      <c r="B21" s="17"/>
      <c r="G21" s="31" t="s">
        <v>61</v>
      </c>
      <c r="H21" s="32">
        <v>24</v>
      </c>
      <c r="I21" s="32">
        <v>12</v>
      </c>
      <c r="J21" s="32">
        <v>1</v>
      </c>
      <c r="K21" s="32">
        <v>1</v>
      </c>
      <c r="L21" s="33" t="s">
        <v>62</v>
      </c>
      <c r="N21" s="23" t="s">
        <v>63</v>
      </c>
      <c r="O21" s="43"/>
      <c r="P21" s="14"/>
      <c r="Q21" s="39"/>
      <c r="R21" s="39"/>
      <c r="U21" s="17"/>
      <c r="V21" s="17"/>
      <c r="W21" s="39"/>
      <c r="X21" s="39"/>
    </row>
    <row r="22" spans="2:24" ht="13.5" thickBot="1">
      <c r="B22" s="17"/>
      <c r="G22" s="44" t="s">
        <v>64</v>
      </c>
      <c r="H22" s="45">
        <v>26</v>
      </c>
      <c r="I22" s="45">
        <v>12</v>
      </c>
      <c r="J22" s="45">
        <v>1</v>
      </c>
      <c r="K22" s="45">
        <v>1</v>
      </c>
      <c r="L22" s="46" t="s">
        <v>65</v>
      </c>
      <c r="N22" s="23" t="s">
        <v>66</v>
      </c>
      <c r="O22" s="43"/>
      <c r="P22" s="14"/>
      <c r="Q22" s="39"/>
      <c r="R22" s="39"/>
      <c r="U22" s="17"/>
      <c r="V22" s="17"/>
    </row>
    <row r="23" spans="2:24">
      <c r="I23"/>
      <c r="J23"/>
      <c r="K23"/>
      <c r="L23"/>
      <c r="N23" s="23" t="s">
        <v>67</v>
      </c>
      <c r="O23" s="43"/>
      <c r="P23" s="14"/>
      <c r="Q23" s="39"/>
      <c r="R23" s="39"/>
      <c r="U23" s="17"/>
      <c r="V23" s="17"/>
    </row>
    <row r="24" spans="2:24">
      <c r="G24" s="47" t="s">
        <v>68</v>
      </c>
      <c r="H24" s="48"/>
      <c r="I24" s="49">
        <f>VLOOKUP(Ctrl!J15,G2:I22,3,FALSE)</f>
        <v>12</v>
      </c>
      <c r="J24"/>
      <c r="K24"/>
      <c r="N24" s="23" t="s">
        <v>69</v>
      </c>
      <c r="O24" s="43"/>
      <c r="P24" s="14"/>
      <c r="Q24" s="39"/>
      <c r="R24" s="39"/>
      <c r="U24" s="17"/>
      <c r="V24" s="17"/>
    </row>
    <row r="25" spans="2:24" ht="12.75" customHeight="1">
      <c r="G25" s="50" t="s">
        <v>14</v>
      </c>
      <c r="H25" s="48"/>
      <c r="I25" s="49">
        <f>VLOOKUP(Ctrl!J15,G3:J23,4,FALSE)</f>
        <v>1</v>
      </c>
      <c r="J25"/>
      <c r="K25"/>
      <c r="N25" s="23" t="s">
        <v>70</v>
      </c>
      <c r="O25" s="51"/>
      <c r="P25" s="14"/>
      <c r="Q25" s="14"/>
      <c r="R25" s="52"/>
      <c r="S25" s="17"/>
      <c r="U25" s="17"/>
      <c r="V25" s="17"/>
      <c r="W25" s="17"/>
    </row>
    <row r="26" spans="2:24">
      <c r="G26" s="47" t="s">
        <v>71</v>
      </c>
      <c r="H26" s="48"/>
      <c r="I26" s="49">
        <f>Ctrl!J9-2008</f>
        <v>3</v>
      </c>
      <c r="J26"/>
      <c r="K26"/>
      <c r="N26" s="53" t="s">
        <v>72</v>
      </c>
      <c r="O26" s="51"/>
      <c r="U26" s="42"/>
      <c r="V26" s="42"/>
    </row>
    <row r="27" spans="2:24" ht="15">
      <c r="G27" s="47" t="s">
        <v>73</v>
      </c>
      <c r="H27" s="48"/>
      <c r="I27" s="54">
        <f>VLOOKUP(Ctrl!J15,G3:K23,5,FALSE)</f>
        <v>1</v>
      </c>
      <c r="J27"/>
      <c r="N27" s="53" t="s">
        <v>74</v>
      </c>
      <c r="O27" s="51"/>
      <c r="U27" s="42"/>
      <c r="V27" s="42"/>
    </row>
    <row r="28" spans="2:24">
      <c r="G28" s="47" t="s">
        <v>16</v>
      </c>
      <c r="H28" s="48"/>
      <c r="I28" s="55" t="str">
        <f>VLOOKUP(Ctrl!J15,G3:L23,6,FALSE)</f>
        <v>Jul</v>
      </c>
      <c r="J28"/>
      <c r="K28"/>
      <c r="N28" s="53" t="s">
        <v>75</v>
      </c>
      <c r="O28" s="51"/>
      <c r="U28" s="42"/>
      <c r="V28" s="42"/>
    </row>
    <row r="29" spans="2:24">
      <c r="G29" s="56" t="s">
        <v>76</v>
      </c>
      <c r="H29" s="57" t="s">
        <v>77</v>
      </c>
      <c r="I29" s="58">
        <f>(VLOOKUP(Ctrl!$J$15,$G$2:$H$22,2,FALSE))</f>
        <v>18</v>
      </c>
      <c r="J29"/>
      <c r="K29"/>
      <c r="L29"/>
      <c r="N29" s="53" t="s">
        <v>78</v>
      </c>
      <c r="O29" s="43"/>
      <c r="U29" s="42"/>
      <c r="V29" s="42"/>
    </row>
    <row r="30" spans="2:24">
      <c r="G30" s="59"/>
      <c r="H30" s="57" t="s">
        <v>79</v>
      </c>
      <c r="I30" s="60">
        <f>VLOOKUP(Ctrl!$J$15,$G$2:$H$22,2,FALSE)</f>
        <v>18</v>
      </c>
      <c r="J30"/>
      <c r="K30"/>
      <c r="L30"/>
      <c r="N30" s="53" t="s">
        <v>80</v>
      </c>
      <c r="O30" s="43"/>
      <c r="U30" s="42"/>
      <c r="V30" s="42"/>
    </row>
    <row r="31" spans="2:24">
      <c r="J31"/>
      <c r="K31"/>
      <c r="L31"/>
      <c r="N31" s="53" t="s">
        <v>81</v>
      </c>
      <c r="O31" s="43"/>
      <c r="U31" s="42"/>
      <c r="V31" s="42"/>
    </row>
    <row r="32" spans="2:24">
      <c r="N32" s="53" t="s">
        <v>82</v>
      </c>
      <c r="U32" s="42"/>
      <c r="V32" s="42"/>
    </row>
    <row r="33" spans="13:22">
      <c r="M33" s="52"/>
      <c r="N33" s="53" t="s">
        <v>83</v>
      </c>
      <c r="U33" s="42"/>
      <c r="V33" s="42"/>
    </row>
    <row r="34" spans="13:22" hidden="1" outlineLevel="1">
      <c r="M34" s="52"/>
      <c r="N34" s="53" t="s">
        <v>84</v>
      </c>
      <c r="U34" s="42"/>
      <c r="V34" s="42"/>
    </row>
    <row r="35" spans="13:22" hidden="1" outlineLevel="1">
      <c r="M35" s="52"/>
      <c r="N35" s="53" t="s">
        <v>85</v>
      </c>
      <c r="U35" s="42"/>
      <c r="V35" s="42"/>
    </row>
    <row r="36" spans="13:22" hidden="1" outlineLevel="1">
      <c r="N36" s="53" t="s">
        <v>86</v>
      </c>
      <c r="U36" s="42"/>
      <c r="V36" s="42"/>
    </row>
    <row r="37" spans="13:22" hidden="1" outlineLevel="1">
      <c r="N37" s="53" t="s">
        <v>87</v>
      </c>
      <c r="U37" s="42"/>
      <c r="V37" s="42"/>
    </row>
    <row r="38" spans="13:22" hidden="1" outlineLevel="1">
      <c r="N38" s="53" t="s">
        <v>88</v>
      </c>
      <c r="U38" s="43"/>
      <c r="V38" s="42"/>
    </row>
    <row r="39" spans="13:22" hidden="1" outlineLevel="1">
      <c r="N39" s="53" t="s">
        <v>89</v>
      </c>
      <c r="U39" s="42"/>
      <c r="V39" s="42"/>
    </row>
    <row r="40" spans="13:22" hidden="1" outlineLevel="1">
      <c r="N40" s="53" t="s">
        <v>90</v>
      </c>
      <c r="U40" s="42"/>
      <c r="V40" s="42"/>
    </row>
    <row r="41" spans="13:22" hidden="1" outlineLevel="1">
      <c r="N41" s="53" t="s">
        <v>91</v>
      </c>
      <c r="U41" s="42"/>
      <c r="V41" s="42"/>
    </row>
    <row r="42" spans="13:22" hidden="1" outlineLevel="1">
      <c r="N42" s="53" t="s">
        <v>92</v>
      </c>
      <c r="U42" s="42"/>
      <c r="V42" s="42"/>
    </row>
    <row r="43" spans="13:22" hidden="1" outlineLevel="1">
      <c r="N43" s="53" t="s">
        <v>93</v>
      </c>
      <c r="U43" s="42"/>
      <c r="V43" s="42"/>
    </row>
    <row r="44" spans="13:22" hidden="1" outlineLevel="1">
      <c r="N44" s="53" t="s">
        <v>94</v>
      </c>
      <c r="U44" s="42"/>
      <c r="V44" s="42"/>
    </row>
    <row r="45" spans="13:22" hidden="1" outlineLevel="1">
      <c r="N45" s="53" t="s">
        <v>95</v>
      </c>
      <c r="U45" s="42"/>
      <c r="V45" s="42"/>
    </row>
    <row r="46" spans="13:22" hidden="1" outlineLevel="1">
      <c r="N46" s="53" t="s">
        <v>96</v>
      </c>
      <c r="U46" s="42"/>
      <c r="V46" s="42"/>
    </row>
    <row r="47" spans="13:22" hidden="1" outlineLevel="1">
      <c r="N47" s="53" t="s">
        <v>97</v>
      </c>
      <c r="U47" s="42"/>
      <c r="V47" s="42"/>
    </row>
    <row r="48" spans="13:22" hidden="1" outlineLevel="1">
      <c r="N48" s="53" t="s">
        <v>98</v>
      </c>
      <c r="U48" s="42"/>
      <c r="V48" s="42"/>
    </row>
    <row r="49" spans="14:22" hidden="1" outlineLevel="1">
      <c r="N49" s="53" t="s">
        <v>99</v>
      </c>
      <c r="U49" s="42"/>
      <c r="V49" s="42"/>
    </row>
    <row r="50" spans="14:22" hidden="1" outlineLevel="1">
      <c r="N50" s="53" t="s">
        <v>100</v>
      </c>
      <c r="U50" s="42"/>
      <c r="V50" s="42"/>
    </row>
    <row r="51" spans="14:22" hidden="1" outlineLevel="1">
      <c r="N51" s="53" t="s">
        <v>101</v>
      </c>
      <c r="U51" s="42"/>
      <c r="V51" s="42"/>
    </row>
    <row r="52" spans="14:22" hidden="1" outlineLevel="1">
      <c r="N52" s="53" t="s">
        <v>102</v>
      </c>
      <c r="U52" s="42"/>
      <c r="V52" s="42"/>
    </row>
    <row r="53" spans="14:22" hidden="1" outlineLevel="1">
      <c r="N53" s="53" t="s">
        <v>103</v>
      </c>
      <c r="U53" s="42"/>
      <c r="V53" s="42"/>
    </row>
    <row r="54" spans="14:22" hidden="1" outlineLevel="1">
      <c r="N54" s="53" t="s">
        <v>104</v>
      </c>
      <c r="U54" s="42"/>
      <c r="V54" s="42"/>
    </row>
    <row r="55" spans="14:22" hidden="1" outlineLevel="1">
      <c r="N55" s="53" t="s">
        <v>105</v>
      </c>
      <c r="U55" s="42"/>
      <c r="V55" s="42"/>
    </row>
    <row r="56" spans="14:22" hidden="1" outlineLevel="1">
      <c r="N56" s="53" t="s">
        <v>106</v>
      </c>
      <c r="U56" s="42"/>
      <c r="V56" s="42"/>
    </row>
    <row r="57" spans="14:22" hidden="1" outlineLevel="1">
      <c r="N57" s="53" t="s">
        <v>107</v>
      </c>
      <c r="U57" s="42"/>
      <c r="V57" s="42"/>
    </row>
    <row r="58" spans="14:22" hidden="1" outlineLevel="1">
      <c r="N58" s="53" t="s">
        <v>108</v>
      </c>
      <c r="U58" s="42"/>
      <c r="V58" s="42"/>
    </row>
    <row r="59" spans="14:22" hidden="1" outlineLevel="1">
      <c r="N59" s="53" t="s">
        <v>109</v>
      </c>
      <c r="U59" s="42"/>
      <c r="V59" s="42"/>
    </row>
    <row r="60" spans="14:22" hidden="1" outlineLevel="1">
      <c r="N60" s="53" t="s">
        <v>110</v>
      </c>
      <c r="U60" s="42"/>
      <c r="V60" s="42"/>
    </row>
    <row r="61" spans="14:22" hidden="1" outlineLevel="1">
      <c r="N61" s="53" t="s">
        <v>111</v>
      </c>
      <c r="U61" s="42"/>
      <c r="V61" s="42"/>
    </row>
    <row r="62" spans="14:22" hidden="1" outlineLevel="1">
      <c r="N62" s="53" t="s">
        <v>112</v>
      </c>
      <c r="U62" s="42"/>
      <c r="V62" s="42"/>
    </row>
    <row r="63" spans="14:22" hidden="1" outlineLevel="1">
      <c r="N63" s="53" t="s">
        <v>113</v>
      </c>
      <c r="U63" s="42"/>
      <c r="V63" s="42"/>
    </row>
    <row r="64" spans="14:22" hidden="1" outlineLevel="1">
      <c r="N64" s="53" t="s">
        <v>114</v>
      </c>
      <c r="U64" s="42"/>
      <c r="V64" s="42"/>
    </row>
    <row r="65" spans="14:22" hidden="1" outlineLevel="1">
      <c r="N65" s="53" t="s">
        <v>115</v>
      </c>
      <c r="U65" s="42"/>
      <c r="V65" s="42"/>
    </row>
    <row r="66" spans="14:22" hidden="1" outlineLevel="1">
      <c r="N66" s="53" t="s">
        <v>116</v>
      </c>
      <c r="U66" s="42"/>
      <c r="V66" s="42"/>
    </row>
    <row r="67" spans="14:22" hidden="1" outlineLevel="1">
      <c r="N67" s="53" t="s">
        <v>117</v>
      </c>
      <c r="U67" s="42"/>
      <c r="V67" s="42"/>
    </row>
    <row r="68" spans="14:22" hidden="1" outlineLevel="1">
      <c r="N68" s="53" t="s">
        <v>118</v>
      </c>
      <c r="U68" s="42"/>
      <c r="V68" s="42"/>
    </row>
    <row r="69" spans="14:22" hidden="1" outlineLevel="1">
      <c r="N69" s="53" t="s">
        <v>119</v>
      </c>
      <c r="U69" s="42"/>
      <c r="V69" s="42"/>
    </row>
    <row r="70" spans="14:22" hidden="1" outlineLevel="1">
      <c r="N70" s="53" t="s">
        <v>120</v>
      </c>
      <c r="U70" s="42"/>
      <c r="V70" s="42"/>
    </row>
    <row r="71" spans="14:22" hidden="1" outlineLevel="1">
      <c r="N71" s="53" t="s">
        <v>121</v>
      </c>
      <c r="U71" s="42"/>
      <c r="V71" s="42"/>
    </row>
    <row r="72" spans="14:22" hidden="1" outlineLevel="1">
      <c r="N72" s="53" t="s">
        <v>122</v>
      </c>
      <c r="U72" s="42"/>
      <c r="V72" s="42"/>
    </row>
    <row r="73" spans="14:22" hidden="1" outlineLevel="1">
      <c r="N73" s="53" t="s">
        <v>123</v>
      </c>
      <c r="U73" s="42"/>
      <c r="V73" s="42"/>
    </row>
    <row r="74" spans="14:22" hidden="1" outlineLevel="1">
      <c r="N74" s="53" t="s">
        <v>124</v>
      </c>
      <c r="U74" s="42"/>
      <c r="V74" s="42"/>
    </row>
    <row r="75" spans="14:22" hidden="1" outlineLevel="1">
      <c r="N75" s="53" t="s">
        <v>125</v>
      </c>
      <c r="U75" s="42"/>
      <c r="V75" s="42"/>
    </row>
    <row r="76" spans="14:22" hidden="1" outlineLevel="1">
      <c r="N76" s="53" t="s">
        <v>126</v>
      </c>
      <c r="U76" s="42"/>
      <c r="V76" s="42"/>
    </row>
    <row r="77" spans="14:22" hidden="1" outlineLevel="1">
      <c r="N77" s="53" t="s">
        <v>127</v>
      </c>
      <c r="U77" s="42"/>
      <c r="V77" s="42"/>
    </row>
    <row r="78" spans="14:22" hidden="1" outlineLevel="1">
      <c r="N78" s="53" t="s">
        <v>128</v>
      </c>
      <c r="U78" s="42"/>
      <c r="V78" s="42"/>
    </row>
    <row r="79" spans="14:22" hidden="1" outlineLevel="1">
      <c r="N79" s="53" t="s">
        <v>129</v>
      </c>
      <c r="U79" s="42"/>
      <c r="V79" s="42"/>
    </row>
    <row r="80" spans="14:22" hidden="1" outlineLevel="1">
      <c r="N80" s="53" t="s">
        <v>130</v>
      </c>
      <c r="U80" s="42"/>
      <c r="V80" s="42"/>
    </row>
    <row r="81" spans="14:22" hidden="1" outlineLevel="1">
      <c r="N81" s="53" t="s">
        <v>131</v>
      </c>
      <c r="U81" s="42"/>
      <c r="V81" s="42"/>
    </row>
    <row r="82" spans="14:22" hidden="1" outlineLevel="1">
      <c r="N82" s="53" t="s">
        <v>132</v>
      </c>
      <c r="U82" s="42"/>
      <c r="V82" s="42"/>
    </row>
    <row r="83" spans="14:22" hidden="1" outlineLevel="1">
      <c r="N83" s="53" t="s">
        <v>133</v>
      </c>
      <c r="U83" s="42"/>
      <c r="V83" s="42"/>
    </row>
    <row r="84" spans="14:22" hidden="1" outlineLevel="1">
      <c r="N84" s="53" t="s">
        <v>134</v>
      </c>
      <c r="U84" s="42"/>
      <c r="V84" s="42"/>
    </row>
    <row r="85" spans="14:22" hidden="1" outlineLevel="1">
      <c r="N85" s="53" t="s">
        <v>135</v>
      </c>
      <c r="U85" s="42"/>
      <c r="V85" s="42"/>
    </row>
    <row r="86" spans="14:22" hidden="1" outlineLevel="1">
      <c r="N86" s="53" t="s">
        <v>136</v>
      </c>
      <c r="U86" s="42"/>
      <c r="V86" s="42"/>
    </row>
    <row r="87" spans="14:22" hidden="1" outlineLevel="1">
      <c r="N87" s="53" t="s">
        <v>137</v>
      </c>
      <c r="U87" s="42"/>
      <c r="V87" s="42"/>
    </row>
    <row r="88" spans="14:22" hidden="1" outlineLevel="1">
      <c r="N88" s="53" t="s">
        <v>138</v>
      </c>
      <c r="U88" s="42"/>
      <c r="V88" s="42"/>
    </row>
    <row r="89" spans="14:22" hidden="1" outlineLevel="1">
      <c r="N89" s="53" t="s">
        <v>139</v>
      </c>
      <c r="U89" s="42"/>
      <c r="V89" s="42"/>
    </row>
    <row r="90" spans="14:22" hidden="1" outlineLevel="1">
      <c r="N90" s="53" t="s">
        <v>140</v>
      </c>
      <c r="U90" s="42"/>
      <c r="V90" s="42"/>
    </row>
    <row r="91" spans="14:22" hidden="1" outlineLevel="1">
      <c r="N91" s="53" t="s">
        <v>141</v>
      </c>
      <c r="U91" s="42"/>
      <c r="V91" s="42"/>
    </row>
    <row r="92" spans="14:22" hidden="1" outlineLevel="1">
      <c r="N92" s="53" t="s">
        <v>142</v>
      </c>
      <c r="U92" s="42"/>
      <c r="V92" s="42"/>
    </row>
    <row r="93" spans="14:22" hidden="1" outlineLevel="1">
      <c r="N93" s="53" t="s">
        <v>143</v>
      </c>
      <c r="U93" s="42"/>
      <c r="V93" s="42"/>
    </row>
    <row r="94" spans="14:22" hidden="1" outlineLevel="1">
      <c r="N94" s="53" t="s">
        <v>144</v>
      </c>
      <c r="U94" s="42"/>
      <c r="V94" s="42"/>
    </row>
    <row r="95" spans="14:22" hidden="1" outlineLevel="1">
      <c r="N95" s="53" t="s">
        <v>145</v>
      </c>
      <c r="U95" s="42"/>
      <c r="V95" s="42"/>
    </row>
    <row r="96" spans="14:22" hidden="1" outlineLevel="1">
      <c r="N96" s="53" t="s">
        <v>146</v>
      </c>
      <c r="U96" s="42"/>
      <c r="V96" s="42"/>
    </row>
    <row r="97" spans="14:22" ht="13.5" hidden="1" outlineLevel="1" thickBot="1">
      <c r="N97" s="61" t="s">
        <v>147</v>
      </c>
      <c r="U97" s="42"/>
      <c r="V97" s="42"/>
    </row>
    <row r="98" spans="14:22" collapsed="1"/>
  </sheetData>
  <mergeCells count="2">
    <mergeCell ref="D3:D4"/>
    <mergeCell ref="G29:G30"/>
  </mergeCells>
  <dataValidations disablePrompts="1" count="1">
    <dataValidation type="list" allowBlank="1" showInputMessage="1" showErrorMessage="1" sqref="R25">
      <formula1>MONTHS</formula1>
    </dataValidation>
  </dataValidations>
  <pageMargins left="0.7" right="0.7" top="0.75" bottom="0.75" header="0.3" footer="0.3"/>
  <pageSetup paperSize="9" scale="51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Ctrl</vt:lpstr>
      <vt:lpstr>Calc</vt:lpstr>
      <vt:lpstr>année</vt:lpstr>
      <vt:lpstr>ListeFeuilles</vt:lpstr>
      <vt:lpstr>ListefeuillesIt</vt:lpstr>
      <vt:lpstr>ListefeuillesSp</vt:lpstr>
      <vt:lpstr>monthlist</vt:lpstr>
      <vt:lpstr>MONTHS</vt:lpstr>
      <vt:lpstr>YEARS</vt:lpstr>
      <vt:lpstr>Calc!Zone_d_impression</vt:lpstr>
      <vt:lpstr>Ctrl!Zone_d_impression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2012-01-16T10:25:28Z</dcterms:created>
  <dcterms:modified xsi:type="dcterms:W3CDTF">2012-01-16T11:24:59Z</dcterms:modified>
</cp:coreProperties>
</file>