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20" windowWidth="4515" windowHeight="1365" activeTab="3"/>
  </bookViews>
  <sheets>
    <sheet name="Taches" sheetId="2" r:id="rId1"/>
    <sheet name="Rôles" sheetId="3" r:id="rId2"/>
    <sheet name="Présences" sheetId="4" r:id="rId3"/>
    <sheet name="Lundi" sheetId="5" r:id="rId4"/>
  </sheets>
  <definedNames>
    <definedName name="_xlnm._FilterDatabase" localSheetId="3" hidden="1">Lundi!$I$8:$I$12</definedName>
    <definedName name="_xlnm.Criteria" localSheetId="3">Lundi!$N$9:$N$10</definedName>
    <definedName name="_xlnm.Extract" localSheetId="3">Lundi!$L$15</definedName>
    <definedName name="solver_adj" localSheetId="3" hidden="1">Lundi!$H$9:$K$12</definedName>
    <definedName name="solver_cvg" localSheetId="3" hidden="1">0.0001</definedName>
    <definedName name="solver_drv" localSheetId="3" hidden="1">2</definedName>
    <definedName name="solver_eng" localSheetId="3" hidden="1">1</definedName>
    <definedName name="solver_est" localSheetId="3" hidden="1">1</definedName>
    <definedName name="solver_itr" localSheetId="3" hidden="1">2147483647</definedName>
    <definedName name="solver_lhs1" localSheetId="3" hidden="1">Lundi!$G$9:$G$12</definedName>
    <definedName name="solver_lhs2" localSheetId="3" hidden="1">Lundi!$H$6:$K$6</definedName>
    <definedName name="solver_lhs3" localSheetId="3" hidden="1">Lundi!$H$7:$K$7</definedName>
    <definedName name="solver_lhs4" localSheetId="3" hidden="1">Lundi!$H$9:$K$12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4</definedName>
    <definedName name="solver_nwt" localSheetId="3" hidden="1">1</definedName>
    <definedName name="solver_opt" localSheetId="3" hidden="1">Lundi!$C$6</definedName>
    <definedName name="solver_pre" localSheetId="3" hidden="1">0.000001</definedName>
    <definedName name="solver_rbv" localSheetId="3" hidden="1">2</definedName>
    <definedName name="solver_rel1" localSheetId="3" hidden="1">2</definedName>
    <definedName name="solver_rel2" localSheetId="3" hidden="1">1</definedName>
    <definedName name="solver_rel3" localSheetId="3" hidden="1">2</definedName>
    <definedName name="solver_rel4" localSheetId="3" hidden="1">5</definedName>
    <definedName name="solver_rhs1" localSheetId="3" hidden="1">0</definedName>
    <definedName name="solver_rhs2" localSheetId="3" hidden="1">Lundi!$L$6</definedName>
    <definedName name="solver_rhs3" localSheetId="3" hidden="1">0</definedName>
    <definedName name="solver_rhs4" localSheetId="3" hidden="1">binaire</definedName>
    <definedName name="solver_rlx" localSheetId="3" hidden="1">2</definedName>
    <definedName name="solver_rsd" localSheetId="3" hidden="1">0</definedName>
    <definedName name="solver_scl" localSheetId="3" hidden="1">2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2</definedName>
    <definedName name="solver_val" localSheetId="3" hidden="1">0</definedName>
    <definedName name="solver_ver" localSheetId="3" hidden="1">3</definedName>
  </definedNames>
  <calcPr calcId="125725"/>
</workbook>
</file>

<file path=xl/calcChain.xml><?xml version="1.0" encoding="utf-8"?>
<calcChain xmlns="http://schemas.openxmlformats.org/spreadsheetml/2006/main">
  <c r="G9" i="5"/>
  <c r="K5"/>
  <c r="K6" s="1"/>
  <c r="J5"/>
  <c r="J6" s="1"/>
  <c r="I5"/>
  <c r="I6" s="1"/>
  <c r="H5"/>
  <c r="G10"/>
  <c r="G11"/>
  <c r="G12"/>
  <c r="H7"/>
  <c r="L6" l="1"/>
  <c r="H6" s="1"/>
  <c r="K7"/>
  <c r="J7"/>
  <c r="I7"/>
  <c r="D9" l="1"/>
  <c r="E9"/>
  <c r="F9"/>
  <c r="D10"/>
  <c r="E10"/>
  <c r="F10"/>
  <c r="D11"/>
  <c r="E11"/>
  <c r="F11"/>
  <c r="D12"/>
  <c r="E12"/>
  <c r="F12"/>
  <c r="C10"/>
  <c r="C11"/>
  <c r="C12"/>
  <c r="C9"/>
  <c r="B10"/>
  <c r="B11"/>
  <c r="B12"/>
  <c r="B9"/>
  <c r="H8" i="3"/>
  <c r="H9"/>
  <c r="H10"/>
  <c r="H7"/>
  <c r="C6" i="5" l="1"/>
</calcChain>
</file>

<file path=xl/sharedStrings.xml><?xml version="1.0" encoding="utf-8"?>
<sst xmlns="http://schemas.openxmlformats.org/spreadsheetml/2006/main" count="61" uniqueCount="35">
  <si>
    <t>Employé1</t>
  </si>
  <si>
    <t>Employé2</t>
  </si>
  <si>
    <t>Employé3</t>
  </si>
  <si>
    <t>Employé4</t>
  </si>
  <si>
    <t>Tache1</t>
  </si>
  <si>
    <t>Tache2</t>
  </si>
  <si>
    <t>Tache3</t>
  </si>
  <si>
    <t>Tache4</t>
  </si>
  <si>
    <t>Taches</t>
  </si>
  <si>
    <t>Présence</t>
  </si>
  <si>
    <t>Lundi</t>
  </si>
  <si>
    <t>Mardi</t>
  </si>
  <si>
    <t>Mercredi</t>
  </si>
  <si>
    <t>Jeudi</t>
  </si>
  <si>
    <t>Vendredi</t>
  </si>
  <si>
    <t>Samedi</t>
  </si>
  <si>
    <t>Chiffre = 1 si l'employé est là, 0 si il n'est pas là</t>
  </si>
  <si>
    <t>Priorité générale</t>
  </si>
  <si>
    <t>Chiffre = nombre de fois que la tâche doit être faite dans la journée</t>
  </si>
  <si>
    <t>Définitions des tâches</t>
  </si>
  <si>
    <t>Chiffre = Priorité de la tâche; 1 = plus important</t>
  </si>
  <si>
    <t>Définitions des employés</t>
  </si>
  <si>
    <t>Chiffre = priorité de l'employé par rapport à la tâche; 1 = le plus élevé</t>
  </si>
  <si>
    <t>Présence journalière des employés</t>
  </si>
  <si>
    <t>Tâches du Lundi</t>
  </si>
  <si>
    <t>PEmployé1</t>
  </si>
  <si>
    <t>Pemployé2</t>
  </si>
  <si>
    <t>Pemployé3</t>
  </si>
  <si>
    <t>Pemployé4</t>
  </si>
  <si>
    <t>Total</t>
  </si>
  <si>
    <t>Chiffres = 1 doit le faire ; 0 ne doit pas le faire</t>
  </si>
  <si>
    <t>Travail ceux qui sont là</t>
  </si>
  <si>
    <t>Somme des tâches</t>
  </si>
  <si>
    <t>Somme priorités</t>
  </si>
  <si>
    <t>Liste des tâches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</si>
</sst>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3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1" fillId="2" borderId="0" xfId="0" applyFont="1" applyFill="1"/>
    <xf numFmtId="0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2" xfId="0" applyFont="1" applyBorder="1"/>
    <xf numFmtId="0" fontId="0" fillId="0" borderId="0" xfId="0" applyBorder="1"/>
    <xf numFmtId="0" fontId="3" fillId="0" borderId="0" xfId="0" applyFont="1" applyBorder="1"/>
    <xf numFmtId="0" fontId="5" fillId="0" borderId="0" xfId="0" applyFont="1" applyBorder="1"/>
    <xf numFmtId="0" fontId="4" fillId="3" borderId="0" xfId="0" applyFont="1" applyFill="1" applyBorder="1"/>
  </cellXfs>
  <cellStyles count="1">
    <cellStyle name="Normal" xfId="0" builtinId="0"/>
  </cellStyles>
  <dxfs count="14">
    <dxf>
      <numFmt numFmtId="0" formatCode="General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414130</xdr:colOff>
      <xdr:row>7</xdr:row>
      <xdr:rowOff>49696</xdr:rowOff>
    </xdr:from>
    <xdr:to>
      <xdr:col>19</xdr:col>
      <xdr:colOff>215348</xdr:colOff>
      <xdr:row>22</xdr:row>
      <xdr:rowOff>57978</xdr:rowOff>
    </xdr:to>
    <xdr:sp macro="" textlink="">
      <xdr:nvSpPr>
        <xdr:cNvPr id="2" name="ZoneTexte 1"/>
        <xdr:cNvSpPr txBox="1"/>
      </xdr:nvSpPr>
      <xdr:spPr>
        <a:xfrm>
          <a:off x="6982239" y="745435"/>
          <a:ext cx="3611218" cy="2865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Sub Liste()</a:t>
          </a:r>
        </a:p>
        <a:p>
          <a:r>
            <a:rPr lang="en-GB" sz="1100"/>
            <a:t>'</a:t>
          </a:r>
        </a:p>
        <a:p>
          <a:r>
            <a:rPr lang="en-GB" sz="1100"/>
            <a:t>' Liste Macro</a:t>
          </a:r>
        </a:p>
        <a:p>
          <a:r>
            <a:rPr lang="en-GB" sz="1100"/>
            <a:t>'</a:t>
          </a:r>
        </a:p>
        <a:p>
          <a:r>
            <a:rPr lang="en-GB" sz="1100"/>
            <a:t>Dim a, i, j as integer</a:t>
          </a:r>
        </a:p>
        <a:p>
          <a:r>
            <a:rPr lang="en-GB" sz="1100"/>
            <a:t>For a = 8 To 11 ' on fait varier les employés colonne 8 à 11</a:t>
          </a:r>
        </a:p>
        <a:p>
          <a:r>
            <a:rPr lang="en-GB" sz="1100"/>
            <a:t>j = 17 ' ligne où on veut inscrire</a:t>
          </a:r>
        </a:p>
        <a:p>
          <a:r>
            <a:rPr lang="en-GB" sz="1100"/>
            <a:t>For i = 9 To 12 ' on fait varier les lignes (taches)</a:t>
          </a:r>
        </a:p>
        <a:p>
          <a:r>
            <a:rPr lang="en-GB" sz="1100"/>
            <a:t>If Cells(i, a) = 1 Then ' si la ligne est égale à 1 alors on copie</a:t>
          </a:r>
        </a:p>
        <a:p>
          <a:r>
            <a:rPr lang="en-GB" sz="1100"/>
            <a:t>    Cells(j, a) = Cells(i, 2)</a:t>
          </a:r>
        </a:p>
        <a:p>
          <a:r>
            <a:rPr lang="en-GB" sz="1100"/>
            <a:t>     j = j + 1 ' on passe à  la ligne suivante pour l'écriture</a:t>
          </a:r>
        </a:p>
        <a:p>
          <a:r>
            <a:rPr lang="en-GB" sz="1100"/>
            <a:t>End If</a:t>
          </a:r>
        </a:p>
        <a:p>
          <a:r>
            <a:rPr lang="en-GB" sz="1100"/>
            <a:t>Next</a:t>
          </a:r>
        </a:p>
        <a:p>
          <a:r>
            <a:rPr lang="en-GB" sz="1100"/>
            <a:t>Next</a:t>
          </a:r>
        </a:p>
        <a:p>
          <a:r>
            <a:rPr lang="en-GB" sz="1100"/>
            <a:t>End Sub</a:t>
          </a:r>
        </a:p>
        <a:p>
          <a:endParaRPr lang="en-GB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B7:I11" totalsRowShown="0" headerRowDxfId="13">
  <autoFilter ref="B7:I11"/>
  <tableColumns count="8">
    <tableColumn id="1" name="Taches"/>
    <tableColumn id="2" name="Lundi" dataDxfId="12"/>
    <tableColumn id="3" name="Mardi" dataDxfId="11"/>
    <tableColumn id="4" name="Mercredi" dataDxfId="10"/>
    <tableColumn id="5" name="Jeudi" dataDxfId="9"/>
    <tableColumn id="6" name="Vendredi" dataDxfId="8"/>
    <tableColumn id="7" name="Samedi" dataDxfId="7"/>
    <tableColumn id="8" name="Priorité générale" dataDxfId="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6:F10" totalsRowShown="0">
  <autoFilter ref="B6:F10"/>
  <tableColumns count="5">
    <tableColumn id="1" name="Taches"/>
    <tableColumn id="2" name="Employé1"/>
    <tableColumn id="3" name="Employé2"/>
    <tableColumn id="4" name="Employé3"/>
    <tableColumn id="5" name="Employé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7" name="Tableau28" displayName="Tableau28" ref="B7:F13" totalsRowShown="0" headerRowDxfId="5">
  <autoFilter ref="B7:F13"/>
  <tableColumns count="5">
    <tableColumn id="1" name="Présence"/>
    <tableColumn id="2" name="Employé1" dataDxfId="4"/>
    <tableColumn id="3" name="Employé2" dataDxfId="3"/>
    <tableColumn id="4" name="Employé3" dataDxfId="2"/>
    <tableColumn id="5" name="Employé4" dataDxfId="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B8:K12" totalsRowShown="0">
  <tableColumns count="10">
    <tableColumn id="1" name="Taches">
      <calculatedColumnFormula>Taches!B8</calculatedColumnFormula>
    </tableColumn>
    <tableColumn id="14" name="PEmployé1">
      <calculatedColumnFormula>H9*Rôles!C7</calculatedColumnFormula>
    </tableColumn>
    <tableColumn id="13" name="Pemployé2">
      <calculatedColumnFormula>I9*Rôles!D7</calculatedColumnFormula>
    </tableColumn>
    <tableColumn id="12" name="Pemployé3">
      <calculatedColumnFormula>J9*Rôles!E7</calculatedColumnFormula>
    </tableColumn>
    <tableColumn id="11" name="Pemployé4">
      <calculatedColumnFormula>K9*Rôles!F7</calculatedColumnFormula>
    </tableColumn>
    <tableColumn id="10" name="Total" dataDxfId="0">
      <calculatedColumnFormula>SUM(Tableau8[[#This Row],[Employé1]:[Employé4]])-Taches!C8</calculatedColumnFormula>
    </tableColumn>
    <tableColumn id="2" name="Employé1"/>
    <tableColumn id="3" name="Employé2"/>
    <tableColumn id="4" name="Employé3"/>
    <tableColumn id="5" name="Employé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11"/>
  <sheetViews>
    <sheetView workbookViewId="0">
      <selection activeCell="C30" sqref="C30"/>
    </sheetView>
  </sheetViews>
  <sheetFormatPr baseColWidth="10" defaultRowHeight="15"/>
  <cols>
    <col min="1" max="1" width="1.140625" customWidth="1"/>
    <col min="8" max="8" width="12.140625" bestFit="1" customWidth="1"/>
    <col min="9" max="9" width="18.42578125" bestFit="1" customWidth="1"/>
  </cols>
  <sheetData>
    <row r="1" spans="2:9" ht="6" customHeight="1"/>
    <row r="2" spans="2:9">
      <c r="C2" s="11" t="s">
        <v>19</v>
      </c>
      <c r="D2" s="11"/>
      <c r="E2" s="11"/>
      <c r="F2" s="11"/>
      <c r="G2" s="11"/>
      <c r="H2" s="11"/>
    </row>
    <row r="3" spans="2:9">
      <c r="C3" s="11"/>
      <c r="D3" s="11"/>
      <c r="E3" s="11"/>
      <c r="F3" s="11"/>
      <c r="G3" s="11"/>
      <c r="H3" s="11"/>
    </row>
    <row r="4" spans="2:9">
      <c r="C4" s="1"/>
      <c r="D4" s="1"/>
      <c r="E4" s="1"/>
      <c r="F4" s="1"/>
    </row>
    <row r="5" spans="2:9">
      <c r="C5" s="3" t="s">
        <v>18</v>
      </c>
      <c r="D5" s="1"/>
      <c r="E5" s="1"/>
      <c r="F5" s="1"/>
      <c r="I5" t="s">
        <v>20</v>
      </c>
    </row>
    <row r="6" spans="2:9" ht="6" customHeight="1"/>
    <row r="7" spans="2:9" s="1" customFormat="1">
      <c r="B7" s="1" t="s">
        <v>8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17</v>
      </c>
    </row>
    <row r="8" spans="2:9">
      <c r="B8" t="s">
        <v>4</v>
      </c>
      <c r="C8" s="1">
        <v>1</v>
      </c>
      <c r="D8" s="1">
        <v>1</v>
      </c>
      <c r="E8" s="1">
        <v>1</v>
      </c>
      <c r="F8" s="1">
        <v>1</v>
      </c>
      <c r="G8" s="1">
        <v>1</v>
      </c>
      <c r="H8" s="2">
        <v>2</v>
      </c>
      <c r="I8" s="1">
        <v>3</v>
      </c>
    </row>
    <row r="9" spans="2:9">
      <c r="B9" t="s">
        <v>5</v>
      </c>
      <c r="C9" s="1">
        <v>1</v>
      </c>
      <c r="D9" s="1">
        <v>0</v>
      </c>
      <c r="E9" s="1">
        <v>1</v>
      </c>
      <c r="F9" s="1">
        <v>0</v>
      </c>
      <c r="G9" s="1">
        <v>1</v>
      </c>
      <c r="H9" s="2">
        <v>0</v>
      </c>
      <c r="I9" s="1">
        <v>1</v>
      </c>
    </row>
    <row r="10" spans="2:9">
      <c r="B10" t="s">
        <v>6</v>
      </c>
      <c r="C10" s="1">
        <v>1</v>
      </c>
      <c r="D10" s="1">
        <v>1</v>
      </c>
      <c r="E10" s="1">
        <v>1</v>
      </c>
      <c r="F10" s="1">
        <v>1</v>
      </c>
      <c r="G10" s="1">
        <v>1</v>
      </c>
      <c r="H10" s="2">
        <v>0</v>
      </c>
      <c r="I10" s="1">
        <v>2</v>
      </c>
    </row>
    <row r="11" spans="2:9">
      <c r="B11" t="s">
        <v>7</v>
      </c>
      <c r="C11" s="1">
        <v>2</v>
      </c>
      <c r="D11" s="1">
        <v>0</v>
      </c>
      <c r="E11" s="1">
        <v>0</v>
      </c>
      <c r="F11" s="1">
        <v>0</v>
      </c>
      <c r="G11" s="1">
        <v>0</v>
      </c>
      <c r="H11" s="2">
        <v>4</v>
      </c>
      <c r="I11" s="1">
        <v>1</v>
      </c>
    </row>
  </sheetData>
  <mergeCells count="1">
    <mergeCell ref="C2:H3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H10"/>
  <sheetViews>
    <sheetView workbookViewId="0">
      <selection activeCell="E22" sqref="E22"/>
    </sheetView>
  </sheetViews>
  <sheetFormatPr baseColWidth="10" defaultRowHeight="15"/>
  <cols>
    <col min="1" max="1" width="1.140625" customWidth="1"/>
  </cols>
  <sheetData>
    <row r="1" spans="2:8" ht="6" customHeight="1"/>
    <row r="2" spans="2:8">
      <c r="C2" s="11" t="s">
        <v>21</v>
      </c>
      <c r="D2" s="11"/>
      <c r="E2" s="11"/>
      <c r="F2" s="11"/>
      <c r="G2" s="11"/>
      <c r="H2" s="11"/>
    </row>
    <row r="3" spans="2:8">
      <c r="C3" s="11"/>
      <c r="D3" s="11"/>
      <c r="E3" s="11"/>
      <c r="F3" s="11"/>
      <c r="G3" s="11"/>
      <c r="H3" s="11"/>
    </row>
    <row r="5" spans="2:8">
      <c r="C5" t="s">
        <v>22</v>
      </c>
    </row>
    <row r="6" spans="2:8">
      <c r="B6" t="s">
        <v>8</v>
      </c>
      <c r="C6" t="s">
        <v>0</v>
      </c>
      <c r="D6" t="s">
        <v>1</v>
      </c>
      <c r="E6" t="s">
        <v>2</v>
      </c>
      <c r="F6" t="s">
        <v>3</v>
      </c>
      <c r="G6" s="1"/>
    </row>
    <row r="7" spans="2:8">
      <c r="B7" t="s">
        <v>4</v>
      </c>
      <c r="C7">
        <v>1</v>
      </c>
      <c r="D7">
        <v>2</v>
      </c>
      <c r="E7">
        <v>3</v>
      </c>
      <c r="F7">
        <v>4</v>
      </c>
      <c r="G7" s="1"/>
      <c r="H7" t="str">
        <f>IF(SUM(Tableau1[[#This Row],[Employé1]:[Employé4]])&lt;&gt;(COLUMNS(Tableau1[#All])-1)*(COLUMNS(Tableau1[#All]))/2,"Mauvais chiffres","Bons chiffres")</f>
        <v>Bons chiffres</v>
      </c>
    </row>
    <row r="8" spans="2:8">
      <c r="B8" t="s">
        <v>5</v>
      </c>
      <c r="C8">
        <v>4</v>
      </c>
      <c r="D8">
        <v>1</v>
      </c>
      <c r="E8">
        <v>2</v>
      </c>
      <c r="F8">
        <v>3</v>
      </c>
      <c r="G8" s="1"/>
      <c r="H8" t="str">
        <f>IF(SUM(Tableau1[[#This Row],[Employé1]:[Employé4]])&lt;&gt;(COLUMNS(Tableau1[#All])-1)*(COLUMNS(Tableau1[#All]))/2,"Mauvais chiffres","Bons chiffres")</f>
        <v>Bons chiffres</v>
      </c>
    </row>
    <row r="9" spans="2:8">
      <c r="B9" t="s">
        <v>6</v>
      </c>
      <c r="C9">
        <v>3</v>
      </c>
      <c r="D9">
        <v>4</v>
      </c>
      <c r="E9">
        <v>1</v>
      </c>
      <c r="F9">
        <v>2</v>
      </c>
      <c r="G9" s="1"/>
      <c r="H9" t="str">
        <f>IF(SUM(Tableau1[[#This Row],[Employé1]:[Employé4]])&lt;&gt;(COLUMNS(Tableau1[#All])-1)*(COLUMNS(Tableau1[#All]))/2,"Mauvais chiffres","Bons chiffres")</f>
        <v>Bons chiffres</v>
      </c>
    </row>
    <row r="10" spans="2:8">
      <c r="B10" t="s">
        <v>7</v>
      </c>
      <c r="C10">
        <v>2</v>
      </c>
      <c r="D10">
        <v>3</v>
      </c>
      <c r="E10">
        <v>4</v>
      </c>
      <c r="F10">
        <v>1</v>
      </c>
      <c r="G10" s="1"/>
      <c r="H10" t="str">
        <f>IF(SUM(Tableau1[[#This Row],[Employé1]:[Employé4]])&lt;&gt;(COLUMNS(Tableau1[#All])-1)*(COLUMNS(Tableau1[#All]))/2,"Mauvais chiffres","Bons chiffres")</f>
        <v>Bons chiffres</v>
      </c>
    </row>
  </sheetData>
  <mergeCells count="1">
    <mergeCell ref="C2:H3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H13"/>
  <sheetViews>
    <sheetView workbookViewId="0">
      <selection activeCell="C4" sqref="C4"/>
    </sheetView>
  </sheetViews>
  <sheetFormatPr baseColWidth="10" defaultRowHeight="15"/>
  <cols>
    <col min="1" max="1" width="1.140625" customWidth="1"/>
    <col min="2" max="2" width="13.7109375" bestFit="1" customWidth="1"/>
    <col min="3" max="6" width="14.28515625" bestFit="1" customWidth="1"/>
  </cols>
  <sheetData>
    <row r="1" spans="2:8" ht="6" customHeight="1"/>
    <row r="2" spans="2:8" ht="15" customHeight="1">
      <c r="C2" s="11" t="s">
        <v>23</v>
      </c>
      <c r="D2" s="11"/>
      <c r="E2" s="11"/>
      <c r="F2" s="11"/>
      <c r="G2" s="11"/>
      <c r="H2" s="11"/>
    </row>
    <row r="3" spans="2:8" ht="15" customHeight="1">
      <c r="C3" s="11"/>
      <c r="D3" s="11"/>
      <c r="E3" s="11"/>
      <c r="F3" s="11"/>
      <c r="G3" s="11"/>
      <c r="H3" s="11"/>
    </row>
    <row r="4" spans="2:8" ht="15" customHeight="1"/>
    <row r="5" spans="2:8">
      <c r="C5" t="s">
        <v>16</v>
      </c>
    </row>
    <row r="6" spans="2:8" ht="6" customHeight="1"/>
    <row r="7" spans="2:8">
      <c r="B7" s="1" t="s">
        <v>9</v>
      </c>
      <c r="C7" s="1" t="s">
        <v>0</v>
      </c>
      <c r="D7" s="1" t="s">
        <v>1</v>
      </c>
      <c r="E7" s="1" t="s">
        <v>2</v>
      </c>
      <c r="F7" s="1" t="s">
        <v>3</v>
      </c>
    </row>
    <row r="8" spans="2:8">
      <c r="B8" t="s">
        <v>10</v>
      </c>
      <c r="C8" s="1">
        <v>0</v>
      </c>
      <c r="D8" s="1">
        <v>1</v>
      </c>
      <c r="E8" s="1">
        <v>1</v>
      </c>
      <c r="F8" s="1">
        <v>1</v>
      </c>
    </row>
    <row r="9" spans="2:8">
      <c r="B9" t="s">
        <v>11</v>
      </c>
      <c r="C9" s="1">
        <v>1</v>
      </c>
      <c r="D9" s="1">
        <v>1</v>
      </c>
      <c r="E9" s="1">
        <v>1</v>
      </c>
      <c r="F9" s="1">
        <v>0</v>
      </c>
    </row>
    <row r="10" spans="2:8">
      <c r="B10" t="s">
        <v>12</v>
      </c>
      <c r="C10" s="1">
        <v>1</v>
      </c>
      <c r="D10" s="1">
        <v>1</v>
      </c>
      <c r="E10" s="1">
        <v>0</v>
      </c>
      <c r="F10" s="1">
        <v>0</v>
      </c>
    </row>
    <row r="11" spans="2:8">
      <c r="B11" t="s">
        <v>13</v>
      </c>
      <c r="C11" s="1">
        <v>1</v>
      </c>
      <c r="D11" s="1">
        <v>0</v>
      </c>
      <c r="E11" s="1">
        <v>0</v>
      </c>
      <c r="F11" s="1">
        <v>1</v>
      </c>
    </row>
    <row r="12" spans="2:8">
      <c r="B12" t="s">
        <v>14</v>
      </c>
      <c r="C12" s="1">
        <v>0</v>
      </c>
      <c r="D12" s="1">
        <v>0</v>
      </c>
      <c r="E12" s="1">
        <v>1</v>
      </c>
      <c r="F12" s="1">
        <v>1</v>
      </c>
    </row>
    <row r="13" spans="2:8">
      <c r="B13" t="s">
        <v>15</v>
      </c>
      <c r="C13" s="1">
        <v>0</v>
      </c>
      <c r="D13" s="1">
        <v>1</v>
      </c>
      <c r="E13" s="1">
        <v>1</v>
      </c>
      <c r="F13" s="1">
        <v>1</v>
      </c>
    </row>
  </sheetData>
  <mergeCells count="1">
    <mergeCell ref="C2:H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N16"/>
  <sheetViews>
    <sheetView tabSelected="1" zoomScale="115" zoomScaleNormal="115" workbookViewId="0">
      <selection activeCell="M19" sqref="M19"/>
    </sheetView>
  </sheetViews>
  <sheetFormatPr baseColWidth="10" defaultRowHeight="15"/>
  <cols>
    <col min="1" max="1" width="1.140625" customWidth="1"/>
    <col min="3" max="6" width="11.85546875" hidden="1" customWidth="1"/>
    <col min="7" max="7" width="13.140625" hidden="1" customWidth="1"/>
    <col min="8" max="10" width="13.28515625" bestFit="1" customWidth="1"/>
    <col min="11" max="11" width="11.85546875" customWidth="1"/>
  </cols>
  <sheetData>
    <row r="1" spans="2:14" ht="6" customHeight="1">
      <c r="H1" s="5"/>
      <c r="I1" s="5"/>
      <c r="J1" s="5"/>
      <c r="K1" s="5"/>
    </row>
    <row r="2" spans="2:14">
      <c r="B2" s="7"/>
      <c r="C2" s="7"/>
      <c r="D2" s="7"/>
      <c r="E2" s="7"/>
      <c r="F2" s="7"/>
      <c r="G2" s="7"/>
      <c r="H2" s="12" t="s">
        <v>24</v>
      </c>
      <c r="I2" s="12"/>
      <c r="J2" s="12"/>
      <c r="K2" s="12"/>
    </row>
    <row r="3" spans="2:14">
      <c r="C3" s="7"/>
      <c r="D3" s="7"/>
      <c r="E3" s="7"/>
      <c r="F3" s="7"/>
      <c r="G3" s="7"/>
      <c r="H3" s="12"/>
      <c r="I3" s="12"/>
      <c r="J3" s="12"/>
      <c r="K3" s="12"/>
    </row>
    <row r="4" spans="2:14" ht="18.75">
      <c r="B4" s="8"/>
      <c r="C4" s="7"/>
      <c r="D4" s="7"/>
      <c r="E4" s="7"/>
      <c r="F4" s="7"/>
      <c r="G4" s="7"/>
      <c r="H4" t="s">
        <v>30</v>
      </c>
      <c r="I4" s="4"/>
      <c r="J4" s="4"/>
      <c r="K4" s="4"/>
      <c r="N4" s="14"/>
    </row>
    <row r="5" spans="2:14" s="10" customFormat="1" hidden="1">
      <c r="B5" s="9"/>
      <c r="G5" s="10" t="s">
        <v>9</v>
      </c>
      <c r="H5" s="10">
        <f>Présences!C8</f>
        <v>0</v>
      </c>
      <c r="I5" s="10">
        <f>Présences!D8</f>
        <v>1</v>
      </c>
      <c r="J5" s="10">
        <f>Présences!E8</f>
        <v>1</v>
      </c>
      <c r="K5" s="10">
        <f>Présences!F8</f>
        <v>1</v>
      </c>
      <c r="N5" s="15"/>
    </row>
    <row r="6" spans="2:14" s="10" customFormat="1" hidden="1">
      <c r="B6" s="9" t="s">
        <v>33</v>
      </c>
      <c r="C6" s="9">
        <f>SUM(Tableau8[[PEmployé1]:[Pemployé4]])</f>
        <v>9</v>
      </c>
      <c r="G6" s="10" t="s">
        <v>32</v>
      </c>
      <c r="H6" s="10">
        <f>IF(H5=1,SUM(Tableau8[Employé1]),$L$6)</f>
        <v>2</v>
      </c>
      <c r="I6" s="10">
        <f>IF(I5=1,SUM(Tableau8[Employé2]),"")</f>
        <v>2</v>
      </c>
      <c r="J6" s="10">
        <f>IF(J5=1,SUM(Tableau8[Employé3]),"")</f>
        <v>2</v>
      </c>
      <c r="K6" s="10">
        <f>IF(K5=1,SUM(Tableau8[Employé4]),"")</f>
        <v>1</v>
      </c>
      <c r="L6" s="10">
        <f>INT((ROWS(Tableau3[[#All],[Taches]])-1)/SUM(Lundi!H5:K5)+1)</f>
        <v>2</v>
      </c>
      <c r="N6" s="15"/>
    </row>
    <row r="7" spans="2:14" s="10" customFormat="1" hidden="1">
      <c r="G7" s="10" t="s">
        <v>31</v>
      </c>
      <c r="H7" s="10">
        <f>IF(AND(SUM(Tableau8[Employé1])&lt;&gt;0,Présences!C8=0),1,0)</f>
        <v>0</v>
      </c>
      <c r="I7" s="10">
        <f>IF(AND(SUM(Tableau8[Employé1])&lt;&gt;0,Présences!D8=0),1,0)</f>
        <v>0</v>
      </c>
      <c r="J7" s="10">
        <f>IF(AND(SUM(Tableau8[Employé1])&lt;&gt;0,Présences!E8=0),1,0)</f>
        <v>0</v>
      </c>
      <c r="K7" s="10">
        <f>IF(AND(SUM(Tableau8[Employé1])&lt;&gt;0,Présences!F8=0),1,0)</f>
        <v>0</v>
      </c>
      <c r="N7" s="15"/>
    </row>
    <row r="8" spans="2:14">
      <c r="B8" t="s">
        <v>8</v>
      </c>
      <c r="C8" t="s">
        <v>25</v>
      </c>
      <c r="D8" t="s">
        <v>26</v>
      </c>
      <c r="E8" t="s">
        <v>27</v>
      </c>
      <c r="F8" t="s">
        <v>28</v>
      </c>
      <c r="G8" t="s">
        <v>29</v>
      </c>
      <c r="H8" t="s">
        <v>0</v>
      </c>
      <c r="I8" t="s">
        <v>1</v>
      </c>
      <c r="J8" t="s">
        <v>2</v>
      </c>
      <c r="K8" t="s">
        <v>3</v>
      </c>
      <c r="N8" s="14"/>
    </row>
    <row r="9" spans="2:14">
      <c r="B9" t="str">
        <f>Taches!B8</f>
        <v>Tache1</v>
      </c>
      <c r="C9">
        <f>H9*Rôles!C7</f>
        <v>0</v>
      </c>
      <c r="D9">
        <f>I9*Rôles!D7</f>
        <v>0</v>
      </c>
      <c r="E9">
        <f>J9*Rôles!E7</f>
        <v>3</v>
      </c>
      <c r="F9">
        <f>K9*Rôles!F7</f>
        <v>0</v>
      </c>
      <c r="G9">
        <f>SUM(Tableau8[[#This Row],[Employé1]:[Employé4]])-Taches!C8</f>
        <v>0</v>
      </c>
      <c r="H9">
        <v>0</v>
      </c>
      <c r="I9">
        <v>0</v>
      </c>
      <c r="J9">
        <v>1</v>
      </c>
      <c r="K9">
        <v>0</v>
      </c>
      <c r="N9" s="16"/>
    </row>
    <row r="10" spans="2:14">
      <c r="B10" t="str">
        <f>Taches!B9</f>
        <v>Tache2</v>
      </c>
      <c r="C10">
        <f>H10*Rôles!C8</f>
        <v>0</v>
      </c>
      <c r="D10">
        <f>I10*Rôles!D8</f>
        <v>1</v>
      </c>
      <c r="E10">
        <f>J10*Rôles!E8</f>
        <v>0</v>
      </c>
      <c r="F10">
        <f>K10*Rôles!F8</f>
        <v>0</v>
      </c>
      <c r="G10">
        <f>SUM(Tableau8[[#This Row],[Employé1]:[Employé4]])-Taches!C9</f>
        <v>0</v>
      </c>
      <c r="H10">
        <v>0</v>
      </c>
      <c r="I10">
        <v>1</v>
      </c>
      <c r="J10">
        <v>0</v>
      </c>
      <c r="K10">
        <v>0</v>
      </c>
      <c r="N10" s="17"/>
    </row>
    <row r="11" spans="2:14">
      <c r="B11" t="str">
        <f>Taches!B10</f>
        <v>Tache3</v>
      </c>
      <c r="C11">
        <f>H11*Rôles!C9</f>
        <v>0</v>
      </c>
      <c r="D11">
        <f>I11*Rôles!D9</f>
        <v>0</v>
      </c>
      <c r="E11">
        <f>J11*Rôles!E9</f>
        <v>1</v>
      </c>
      <c r="F11">
        <f>K11*Rôles!F9</f>
        <v>0</v>
      </c>
      <c r="G11">
        <f>SUM(Tableau8[[#This Row],[Employé1]:[Employé4]])-Taches!C10</f>
        <v>0</v>
      </c>
      <c r="H11">
        <v>0</v>
      </c>
      <c r="I11">
        <v>0</v>
      </c>
      <c r="J11">
        <v>1</v>
      </c>
      <c r="K11">
        <v>0</v>
      </c>
      <c r="N11" s="14"/>
    </row>
    <row r="12" spans="2:14">
      <c r="B12" t="str">
        <f>Taches!B11</f>
        <v>Tache4</v>
      </c>
      <c r="C12">
        <f>H12*Rôles!C10</f>
        <v>0</v>
      </c>
      <c r="D12">
        <f>I12*Rôles!D10</f>
        <v>3</v>
      </c>
      <c r="E12">
        <f>J12*Rôles!E10</f>
        <v>0</v>
      </c>
      <c r="F12">
        <f>K12*Rôles!F10</f>
        <v>1</v>
      </c>
      <c r="G12">
        <f>SUM(Tableau8[[#This Row],[Employé1]:[Employé4]])-Taches!C11</f>
        <v>0</v>
      </c>
      <c r="H12">
        <v>0</v>
      </c>
      <c r="I12">
        <v>1</v>
      </c>
      <c r="J12">
        <v>0</v>
      </c>
      <c r="K12">
        <v>1</v>
      </c>
    </row>
    <row r="13" spans="2:14">
      <c r="G13" s="6"/>
    </row>
    <row r="14" spans="2:14">
      <c r="G14" s="6"/>
    </row>
    <row r="15" spans="2:14">
      <c r="B15" t="s">
        <v>34</v>
      </c>
      <c r="L15" s="13"/>
    </row>
    <row r="16" spans="2:14">
      <c r="C16" t="s">
        <v>0</v>
      </c>
      <c r="H16" t="s">
        <v>0</v>
      </c>
      <c r="I16" t="s">
        <v>1</v>
      </c>
      <c r="J16" t="s">
        <v>2</v>
      </c>
      <c r="K16" t="s">
        <v>3</v>
      </c>
    </row>
  </sheetData>
  <mergeCells count="1">
    <mergeCell ref="H2:K3"/>
  </mergeCells>
  <pageMargins left="0.7" right="0.7" top="0.75" bottom="0.75" header="0.3" footer="0.3"/>
  <pageSetup paperSize="9" orientation="portrait" horizontalDpi="0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Taches</vt:lpstr>
      <vt:lpstr>Rôles</vt:lpstr>
      <vt:lpstr>Présences</vt:lpstr>
      <vt:lpstr>Lundi</vt:lpstr>
      <vt:lpstr>Lundi!Criteres</vt:lpstr>
      <vt:lpstr>Lundi!Extraire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Christine</cp:lastModifiedBy>
  <dcterms:created xsi:type="dcterms:W3CDTF">2012-05-08T11:00:29Z</dcterms:created>
  <dcterms:modified xsi:type="dcterms:W3CDTF">2012-05-09T19:45:33Z</dcterms:modified>
</cp:coreProperties>
</file>