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585" yWindow="4680" windowWidth="20190" windowHeight="9000"/>
  </bookViews>
  <sheets>
    <sheet name="Devis" sheetId="4" r:id="rId1"/>
  </sheets>
  <externalReferences>
    <externalReference r:id="rId2"/>
  </externalReferences>
  <definedNames>
    <definedName name="_BRX1">[1]Feuil2!#REF!</definedName>
    <definedName name="_BRX2">[1]Feuil2!#REF!</definedName>
    <definedName name="_BRX3">[1]Feuil2!#REF!</definedName>
    <definedName name="_BRX4">[1]Feuil2!#REF!</definedName>
    <definedName name="_BRX5">[1]Feuil2!#REF!</definedName>
    <definedName name="_BRX6">[1]Feuil2!#REF!</definedName>
    <definedName name="_BRX7">[1]Feuil2!#REF!</definedName>
    <definedName name="_BRX8">[1]Feuil2!#REF!</definedName>
    <definedName name="APP">[1]Feuil7!$B$129:$R$140</definedName>
    <definedName name="APPAR">[1]Feuil5!$B$27:$C$35</definedName>
    <definedName name="Comptage">[1]Feuil1!#REF!</definedName>
    <definedName name="Disjoncteur_de_branchement">[1]Feuil1!#REF!</definedName>
    <definedName name="_xlnm.Print_Titles" localSheetId="0">Devis!$1:$1</definedName>
    <definedName name="Installation_provisoire_de_chantier">[1]Feuil1!#REF!</definedName>
    <definedName name="PORTIER">[1]Feuil2!$B$1649:$G$1701</definedName>
    <definedName name="Poste_de_transformation">[1]Feuil1!#REF!</definedName>
    <definedName name="Remise">[1]Feuil2!#REF!</definedName>
    <definedName name="Réseau_de_terre">[1]Feuil1!#REF!</definedName>
  </definedNames>
  <calcPr calcId="145621"/>
</workbook>
</file>

<file path=xl/calcChain.xml><?xml version="1.0" encoding="utf-8"?>
<calcChain xmlns="http://schemas.openxmlformats.org/spreadsheetml/2006/main">
  <c r="G1" i="4" l="1"/>
  <c r="G34" i="4" l="1"/>
  <c r="E34" i="4" s="1"/>
  <c r="F34" i="4" s="1"/>
  <c r="G33" i="4"/>
  <c r="E33" i="4" s="1"/>
  <c r="F33" i="4" s="1"/>
  <c r="G32" i="4"/>
  <c r="E32" i="4" s="1"/>
  <c r="F32" i="4" s="1"/>
  <c r="G31" i="4"/>
  <c r="E31" i="4" s="1"/>
  <c r="F31" i="4" s="1"/>
  <c r="G30" i="4"/>
  <c r="E30" i="4" s="1"/>
  <c r="F30" i="4" s="1"/>
  <c r="G29" i="4"/>
  <c r="E29" i="4" s="1"/>
  <c r="F29" i="4" s="1"/>
  <c r="G28" i="4"/>
  <c r="E28" i="4" s="1"/>
  <c r="F28" i="4" s="1"/>
  <c r="G27" i="4"/>
  <c r="E27" i="4" s="1"/>
  <c r="F27" i="4" s="1"/>
  <c r="G26" i="4"/>
  <c r="E26" i="4" s="1"/>
  <c r="F26" i="4" s="1"/>
  <c r="B283" i="4" l="1"/>
  <c r="I280" i="4"/>
  <c r="G12" i="4"/>
  <c r="G14" i="4"/>
  <c r="G15" i="4"/>
  <c r="G16" i="4"/>
  <c r="G17" i="4"/>
  <c r="G18" i="4"/>
  <c r="G19" i="4"/>
  <c r="G20" i="4"/>
  <c r="G13" i="4"/>
  <c r="E13" i="4" s="1"/>
  <c r="E12" i="4" l="1"/>
  <c r="F12" i="4" s="1"/>
  <c r="E20" i="4"/>
  <c r="F20" i="4" s="1"/>
  <c r="E17" i="4"/>
  <c r="F17" i="4" s="1"/>
  <c r="E18" i="4"/>
  <c r="F18" i="4" s="1"/>
  <c r="E15" i="4"/>
  <c r="F15" i="4" s="1"/>
  <c r="E14" i="4"/>
  <c r="F14" i="4" s="1"/>
  <c r="E19" i="4"/>
  <c r="F19" i="4" s="1"/>
  <c r="E16" i="4"/>
  <c r="F16" i="4" s="1"/>
  <c r="G22" i="4"/>
  <c r="E22" i="4"/>
  <c r="F13" i="4" l="1"/>
  <c r="F36" i="4" l="1"/>
  <c r="F24" i="4"/>
  <c r="B36" i="4" s="1"/>
  <c r="F10" i="4"/>
  <c r="B22" i="4" s="1"/>
  <c r="F22" i="4"/>
  <c r="F58" i="4" l="1"/>
  <c r="D24" i="4"/>
  <c r="C24" i="4"/>
  <c r="D10" i="4"/>
  <c r="F8" i="4"/>
  <c r="B58" i="4" s="1"/>
  <c r="C10" i="4"/>
  <c r="C8" i="4" l="1"/>
  <c r="D8" i="4"/>
  <c r="G279" i="4" l="1"/>
  <c r="I279" i="4"/>
  <c r="F279" i="4"/>
  <c r="H279" i="4"/>
  <c r="F281" i="4" l="1"/>
  <c r="F280" i="4"/>
</calcChain>
</file>

<file path=xl/sharedStrings.xml><?xml version="1.0" encoding="utf-8"?>
<sst xmlns="http://schemas.openxmlformats.org/spreadsheetml/2006/main" count="90" uniqueCount="50">
  <si>
    <t>N°</t>
  </si>
  <si>
    <t>Désignation</t>
  </si>
  <si>
    <t>Prix unitaire</t>
  </si>
  <si>
    <t>Montant</t>
  </si>
  <si>
    <t xml:space="preserve">   MONTANT HT</t>
  </si>
  <si>
    <t>TVA</t>
  </si>
  <si>
    <t>MONTANT TTC</t>
  </si>
  <si>
    <t>ML</t>
  </si>
  <si>
    <t>Qté</t>
  </si>
  <si>
    <t>M²</t>
  </si>
  <si>
    <t>TauxHoraire</t>
  </si>
  <si>
    <t>CoefFo</t>
  </si>
  <si>
    <t>CoefVente</t>
  </si>
  <si>
    <t>CoefConjoncturel</t>
  </si>
  <si>
    <t>Fourniture</t>
  </si>
  <si>
    <t>NbHeures</t>
  </si>
  <si>
    <t>Uté</t>
  </si>
  <si>
    <t>1A</t>
  </si>
  <si>
    <t>1A11</t>
  </si>
  <si>
    <t>1A12</t>
  </si>
  <si>
    <t/>
  </si>
  <si>
    <t>Immeuble de bureaux</t>
  </si>
  <si>
    <t>Avenue Joseph Monier</t>
  </si>
  <si>
    <t>92500 Rueil-Malmaison</t>
  </si>
  <si>
    <t>Electricité courants forts &amp; faibles</t>
  </si>
  <si>
    <t>Référence</t>
  </si>
  <si>
    <t>Société</t>
  </si>
  <si>
    <t>Information</t>
  </si>
  <si>
    <t>Détail</t>
  </si>
  <si>
    <t>Titre</t>
  </si>
  <si>
    <t>Titre 1</t>
  </si>
  <si>
    <t>Titre 2</t>
  </si>
  <si>
    <t>1A111</t>
  </si>
  <si>
    <t>1A112</t>
  </si>
  <si>
    <t>1A113</t>
  </si>
  <si>
    <t>1A114</t>
  </si>
  <si>
    <t>1A115</t>
  </si>
  <si>
    <t>1A116</t>
  </si>
  <si>
    <t>1A117</t>
  </si>
  <si>
    <t>1A118</t>
  </si>
  <si>
    <t>1A119</t>
  </si>
  <si>
    <t>1A121</t>
  </si>
  <si>
    <t>1A122</t>
  </si>
  <si>
    <t>1A123</t>
  </si>
  <si>
    <t>1A124</t>
  </si>
  <si>
    <t>1A125</t>
  </si>
  <si>
    <t>1A126</t>
  </si>
  <si>
    <t>1A127</t>
  </si>
  <si>
    <t>1A128</t>
  </si>
  <si>
    <t>1A129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</si>
</sst>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#,##0.00_ ;[Red]\-#,##0.00\ "/>
    <numFmt numFmtId="166" formatCode="#,##0_ ;[Red]\-#,##0\ "/>
  </numFmts>
  <fonts count="18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sz val="12"/>
      <color indexed="1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theme="0"/>
      <name val="Arial"/>
      <family val="2"/>
    </font>
    <font>
      <sz val="12"/>
      <color rgb="FF0000FF"/>
      <name val="Arial"/>
      <family val="2"/>
    </font>
    <font>
      <b/>
      <sz val="12"/>
      <color rgb="FF7030A0"/>
      <name val="Arial"/>
      <family val="2"/>
    </font>
    <font>
      <b/>
      <u/>
      <sz val="12"/>
      <color rgb="FFFF0000"/>
      <name val="Arial"/>
      <family val="2"/>
    </font>
    <font>
      <b/>
      <u/>
      <sz val="12"/>
      <color rgb="FF7030A0"/>
      <name val="Arial"/>
      <family val="2"/>
    </font>
    <font>
      <sz val="12"/>
      <color rgb="FF7030A0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17375D"/>
        <bgColor indexed="64"/>
      </patternFill>
    </fill>
  </fills>
  <borders count="28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8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indexed="8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2">
    <xf numFmtId="0" fontId="0" fillId="0" borderId="0" xfId="0"/>
    <xf numFmtId="165" fontId="4" fillId="0" borderId="0" xfId="0" applyNumberFormat="1" applyFont="1" applyFill="1" applyBorder="1" applyAlignment="1" applyProtection="1">
      <alignment vertical="center"/>
      <protection hidden="1"/>
    </xf>
    <xf numFmtId="165" fontId="5" fillId="0" borderId="0" xfId="0" applyNumberFormat="1" applyFont="1" applyFill="1" applyBorder="1" applyAlignment="1" applyProtection="1">
      <alignment vertical="center"/>
      <protection hidden="1"/>
    </xf>
    <xf numFmtId="165" fontId="4" fillId="0" borderId="1" xfId="0" applyNumberFormat="1" applyFont="1" applyFill="1" applyBorder="1" applyAlignment="1" applyProtection="1">
      <alignment horizontal="center" vertical="center"/>
      <protection hidden="1"/>
    </xf>
    <xf numFmtId="166" fontId="4" fillId="0" borderId="1" xfId="0" applyNumberFormat="1" applyFont="1" applyFill="1" applyBorder="1" applyAlignment="1" applyProtection="1">
      <alignment horizontal="right" vertical="center"/>
      <protection hidden="1"/>
    </xf>
    <xf numFmtId="165" fontId="4" fillId="0" borderId="1" xfId="0" applyNumberFormat="1" applyFont="1" applyFill="1" applyBorder="1" applyAlignment="1" applyProtection="1">
      <alignment horizontal="right" vertical="center"/>
      <protection hidden="1"/>
    </xf>
    <xf numFmtId="165" fontId="4" fillId="0" borderId="3" xfId="0" applyNumberFormat="1" applyFont="1" applyFill="1" applyBorder="1" applyAlignment="1" applyProtection="1">
      <alignment horizontal="center" vertical="center"/>
      <protection hidden="1"/>
    </xf>
    <xf numFmtId="165" fontId="4" fillId="0" borderId="3" xfId="0" applyNumberFormat="1" applyFont="1" applyFill="1" applyBorder="1" applyAlignment="1" applyProtection="1">
      <alignment horizontal="right" vertical="center"/>
      <protection hidden="1"/>
    </xf>
    <xf numFmtId="165" fontId="4" fillId="0" borderId="3" xfId="0" applyNumberFormat="1" applyFont="1" applyFill="1" applyBorder="1" applyProtection="1">
      <protection hidden="1"/>
    </xf>
    <xf numFmtId="165" fontId="4" fillId="0" borderId="6" xfId="0" applyNumberFormat="1" applyFont="1" applyFill="1" applyBorder="1" applyProtection="1">
      <protection hidden="1"/>
    </xf>
    <xf numFmtId="165" fontId="4" fillId="0" borderId="2" xfId="0" applyNumberFormat="1" applyFont="1" applyFill="1" applyBorder="1" applyAlignment="1" applyProtection="1">
      <alignment horizontal="right" vertical="center"/>
      <protection hidden="1"/>
    </xf>
    <xf numFmtId="165" fontId="4" fillId="0" borderId="3" xfId="0" applyNumberFormat="1" applyFont="1" applyFill="1" applyBorder="1" applyAlignment="1" applyProtection="1">
      <alignment horizontal="center"/>
      <protection hidden="1"/>
    </xf>
    <xf numFmtId="165" fontId="2" fillId="0" borderId="3" xfId="0" applyNumberFormat="1" applyFont="1" applyFill="1" applyBorder="1" applyAlignment="1" applyProtection="1">
      <alignment vertical="center"/>
      <protection hidden="1"/>
    </xf>
    <xf numFmtId="166" fontId="2" fillId="0" borderId="3" xfId="0" applyNumberFormat="1" applyFont="1" applyFill="1" applyBorder="1" applyAlignment="1" applyProtection="1">
      <alignment vertical="center"/>
      <protection hidden="1"/>
    </xf>
    <xf numFmtId="165" fontId="2" fillId="0" borderId="0" xfId="0" applyNumberFormat="1" applyFont="1" applyFill="1" applyAlignment="1" applyProtection="1">
      <alignment vertical="center"/>
      <protection hidden="1"/>
    </xf>
    <xf numFmtId="166" fontId="2" fillId="0" borderId="3" xfId="0" applyNumberFormat="1" applyFont="1" applyFill="1" applyBorder="1" applyAlignment="1" applyProtection="1">
      <alignment horizontal="right" vertical="center"/>
      <protection hidden="1"/>
    </xf>
    <xf numFmtId="166" fontId="5" fillId="0" borderId="3" xfId="0" applyNumberFormat="1" applyFont="1" applyFill="1" applyBorder="1" applyAlignment="1" applyProtection="1">
      <alignment horizontal="right"/>
      <protection hidden="1"/>
    </xf>
    <xf numFmtId="165" fontId="2" fillId="0" borderId="3" xfId="0" applyNumberFormat="1" applyFont="1" applyFill="1" applyBorder="1" applyAlignment="1" applyProtection="1">
      <alignment horizontal="center"/>
      <protection hidden="1"/>
    </xf>
    <xf numFmtId="166" fontId="2" fillId="0" borderId="3" xfId="0" applyNumberFormat="1" applyFont="1" applyFill="1" applyBorder="1" applyAlignment="1" applyProtection="1">
      <alignment horizontal="right"/>
      <protection hidden="1"/>
    </xf>
    <xf numFmtId="166" fontId="2" fillId="0" borderId="6" xfId="0" applyNumberFormat="1" applyFont="1" applyFill="1" applyBorder="1" applyAlignment="1" applyProtection="1">
      <alignment horizontal="right"/>
      <protection hidden="1"/>
    </xf>
    <xf numFmtId="165" fontId="4" fillId="0" borderId="8" xfId="0" applyNumberFormat="1" applyFont="1" applyFill="1" applyBorder="1" applyAlignment="1" applyProtection="1">
      <alignment horizontal="center"/>
      <protection hidden="1"/>
    </xf>
    <xf numFmtId="165" fontId="3" fillId="0" borderId="8" xfId="0" applyNumberFormat="1" applyFont="1" applyFill="1" applyBorder="1" applyAlignment="1" applyProtection="1">
      <alignment horizontal="center"/>
      <protection hidden="1"/>
    </xf>
    <xf numFmtId="165" fontId="2" fillId="0" borderId="8" xfId="0" applyNumberFormat="1" applyFont="1" applyFill="1" applyBorder="1" applyAlignment="1" applyProtection="1">
      <alignment horizontal="center"/>
      <protection hidden="1"/>
    </xf>
    <xf numFmtId="165" fontId="3" fillId="0" borderId="3" xfId="0" applyNumberFormat="1" applyFont="1" applyFill="1" applyBorder="1" applyAlignment="1" applyProtection="1">
      <alignment horizontal="center"/>
      <protection hidden="1"/>
    </xf>
    <xf numFmtId="165" fontId="2" fillId="0" borderId="3" xfId="0" applyNumberFormat="1" applyFont="1" applyFill="1" applyBorder="1" applyProtection="1">
      <protection hidden="1"/>
    </xf>
    <xf numFmtId="165" fontId="2" fillId="0" borderId="3" xfId="0" applyNumberFormat="1" applyFont="1" applyFill="1" applyBorder="1" applyAlignment="1" applyProtection="1">
      <alignment horizontal="center" vertical="center"/>
      <protection hidden="1"/>
    </xf>
    <xf numFmtId="165" fontId="2" fillId="0" borderId="4" xfId="0" applyNumberFormat="1" applyFont="1" applyFill="1" applyBorder="1" applyAlignment="1" applyProtection="1">
      <alignment vertical="center"/>
      <protection hidden="1"/>
    </xf>
    <xf numFmtId="165" fontId="4" fillId="0" borderId="10" xfId="0" applyNumberFormat="1" applyFont="1" applyFill="1" applyBorder="1" applyAlignment="1" applyProtection="1">
      <alignment horizontal="center" vertical="center"/>
      <protection hidden="1"/>
    </xf>
    <xf numFmtId="166" fontId="4" fillId="0" borderId="10" xfId="0" applyNumberFormat="1" applyFont="1" applyFill="1" applyBorder="1" applyAlignment="1" applyProtection="1">
      <alignment horizontal="right" vertical="center"/>
      <protection hidden="1"/>
    </xf>
    <xf numFmtId="165" fontId="4" fillId="0" borderId="10" xfId="0" applyNumberFormat="1" applyFont="1" applyFill="1" applyBorder="1" applyAlignment="1" applyProtection="1">
      <alignment horizontal="right" vertical="center"/>
      <protection hidden="1"/>
    </xf>
    <xf numFmtId="165" fontId="8" fillId="0" borderId="10" xfId="0" applyNumberFormat="1" applyFont="1" applyFill="1" applyBorder="1" applyAlignment="1" applyProtection="1">
      <alignment horizontal="center" vertical="center"/>
      <protection hidden="1"/>
    </xf>
    <xf numFmtId="166" fontId="8" fillId="0" borderId="10" xfId="0" applyNumberFormat="1" applyFont="1" applyFill="1" applyBorder="1" applyAlignment="1" applyProtection="1">
      <alignment horizontal="right" vertical="center"/>
      <protection hidden="1"/>
    </xf>
    <xf numFmtId="165" fontId="8" fillId="0" borderId="10" xfId="0" applyNumberFormat="1" applyFont="1" applyFill="1" applyBorder="1" applyAlignment="1" applyProtection="1">
      <alignment horizontal="right" vertical="center"/>
      <protection hidden="1"/>
    </xf>
    <xf numFmtId="165" fontId="4" fillId="0" borderId="8" xfId="0" applyNumberFormat="1" applyFont="1" applyFill="1" applyBorder="1" applyAlignment="1" applyProtection="1">
      <alignment horizontal="center" vertical="center"/>
      <protection hidden="1"/>
    </xf>
    <xf numFmtId="165" fontId="4" fillId="0" borderId="12" xfId="0" applyNumberFormat="1" applyFont="1" applyFill="1" applyBorder="1" applyAlignment="1" applyProtection="1">
      <alignment horizontal="right" vertical="center"/>
      <protection hidden="1"/>
    </xf>
    <xf numFmtId="165" fontId="8" fillId="0" borderId="4" xfId="0" applyNumberFormat="1" applyFont="1" applyFill="1" applyBorder="1" applyAlignment="1" applyProtection="1">
      <alignment horizontal="right" vertical="center"/>
      <protection hidden="1"/>
    </xf>
    <xf numFmtId="165" fontId="4" fillId="0" borderId="4" xfId="0" applyNumberFormat="1" applyFont="1" applyFill="1" applyBorder="1" applyAlignment="1" applyProtection="1">
      <alignment horizontal="right" vertical="center"/>
      <protection hidden="1"/>
    </xf>
    <xf numFmtId="165" fontId="4" fillId="0" borderId="10" xfId="0" applyNumberFormat="1" applyFont="1" applyFill="1" applyBorder="1" applyProtection="1">
      <protection hidden="1"/>
    </xf>
    <xf numFmtId="166" fontId="4" fillId="0" borderId="10" xfId="0" applyNumberFormat="1" applyFont="1" applyFill="1" applyBorder="1" applyProtection="1">
      <protection hidden="1"/>
    </xf>
    <xf numFmtId="165" fontId="4" fillId="0" borderId="4" xfId="0" applyNumberFormat="1" applyFont="1" applyFill="1" applyBorder="1" applyAlignment="1" applyProtection="1">
      <alignment horizontal="center"/>
      <protection hidden="1"/>
    </xf>
    <xf numFmtId="165" fontId="8" fillId="0" borderId="8" xfId="0" applyNumberFormat="1" applyFont="1" applyFill="1" applyBorder="1" applyAlignment="1" applyProtection="1">
      <alignment vertical="center"/>
      <protection hidden="1"/>
    </xf>
    <xf numFmtId="165" fontId="7" fillId="0" borderId="13" xfId="0" applyNumberFormat="1" applyFont="1" applyFill="1" applyBorder="1" applyAlignment="1" applyProtection="1">
      <alignment horizontal="centerContinuous" vertical="center"/>
      <protection hidden="1"/>
    </xf>
    <xf numFmtId="165" fontId="7" fillId="0" borderId="13" xfId="0" applyNumberFormat="1" applyFont="1" applyFill="1" applyBorder="1" applyAlignment="1" applyProtection="1">
      <alignment horizontal="center" vertical="center"/>
      <protection hidden="1"/>
    </xf>
    <xf numFmtId="165" fontId="4" fillId="0" borderId="8" xfId="0" applyNumberFormat="1" applyFont="1" applyFill="1" applyBorder="1" applyAlignment="1" applyProtection="1">
      <alignment vertical="center"/>
      <protection hidden="1"/>
    </xf>
    <xf numFmtId="165" fontId="4" fillId="0" borderId="10" xfId="0" applyNumberFormat="1" applyFont="1" applyFill="1" applyBorder="1" applyAlignment="1" applyProtection="1">
      <alignment vertical="center"/>
      <protection hidden="1"/>
    </xf>
    <xf numFmtId="165" fontId="4" fillId="0" borderId="13" xfId="0" applyNumberFormat="1" applyFont="1" applyFill="1" applyBorder="1" applyAlignment="1" applyProtection="1">
      <alignment vertical="center"/>
      <protection hidden="1"/>
    </xf>
    <xf numFmtId="165" fontId="2" fillId="0" borderId="8" xfId="0" applyNumberFormat="1" applyFont="1" applyFill="1" applyBorder="1" applyAlignment="1" applyProtection="1">
      <alignment vertical="center"/>
      <protection hidden="1"/>
    </xf>
    <xf numFmtId="165" fontId="2" fillId="0" borderId="10" xfId="0" applyNumberFormat="1" applyFont="1" applyFill="1" applyBorder="1" applyAlignment="1" applyProtection="1">
      <alignment vertical="center"/>
      <protection hidden="1"/>
    </xf>
    <xf numFmtId="165" fontId="2" fillId="0" borderId="13" xfId="0" applyNumberFormat="1" applyFont="1" applyFill="1" applyBorder="1" applyAlignment="1" applyProtection="1">
      <alignment vertical="center"/>
      <protection hidden="1"/>
    </xf>
    <xf numFmtId="165" fontId="2" fillId="0" borderId="10" xfId="0" applyNumberFormat="1" applyFont="1" applyFill="1" applyBorder="1" applyProtection="1">
      <protection hidden="1"/>
    </xf>
    <xf numFmtId="165" fontId="2" fillId="0" borderId="13" xfId="0" applyNumberFormat="1" applyFont="1" applyFill="1" applyBorder="1" applyProtection="1">
      <protection hidden="1"/>
    </xf>
    <xf numFmtId="165" fontId="5" fillId="0" borderId="13" xfId="0" applyNumberFormat="1" applyFont="1" applyFill="1" applyBorder="1" applyProtection="1">
      <protection hidden="1"/>
    </xf>
    <xf numFmtId="165" fontId="4" fillId="0" borderId="14" xfId="0" applyNumberFormat="1" applyFont="1" applyFill="1" applyBorder="1" applyAlignment="1" applyProtection="1">
      <alignment horizontal="center" vertical="center"/>
      <protection hidden="1"/>
    </xf>
    <xf numFmtId="165" fontId="3" fillId="0" borderId="15" xfId="0" applyNumberFormat="1" applyFont="1" applyFill="1" applyBorder="1" applyAlignment="1" applyProtection="1">
      <alignment horizontal="center"/>
      <protection hidden="1"/>
    </xf>
    <xf numFmtId="165" fontId="4" fillId="0" borderId="15" xfId="0" applyNumberFormat="1" applyFont="1" applyFill="1" applyBorder="1" applyAlignment="1" applyProtection="1">
      <alignment horizontal="center"/>
      <protection hidden="1"/>
    </xf>
    <xf numFmtId="165" fontId="7" fillId="0" borderId="4" xfId="0" applyNumberFormat="1" applyFont="1" applyFill="1" applyBorder="1" applyAlignment="1" applyProtection="1">
      <alignment horizontal="right" vertical="center"/>
      <protection hidden="1"/>
    </xf>
    <xf numFmtId="14" fontId="9" fillId="0" borderId="0" xfId="0" applyNumberFormat="1" applyFont="1" applyFill="1" applyAlignment="1" applyProtection="1">
      <alignment horizontal="left" indent="1"/>
      <protection hidden="1"/>
    </xf>
    <xf numFmtId="165" fontId="2" fillId="2" borderId="0" xfId="0" applyNumberFormat="1" applyFont="1" applyFill="1" applyAlignment="1" applyProtection="1">
      <alignment vertical="center"/>
      <protection hidden="1"/>
    </xf>
    <xf numFmtId="165" fontId="2" fillId="2" borderId="5" xfId="0" applyNumberFormat="1" applyFont="1" applyFill="1" applyBorder="1" applyAlignment="1" applyProtection="1">
      <alignment vertical="center"/>
      <protection hidden="1"/>
    </xf>
    <xf numFmtId="165" fontId="2" fillId="2" borderId="0" xfId="0" applyNumberFormat="1" applyFont="1" applyFill="1" applyAlignment="1" applyProtection="1">
      <alignment horizontal="center" vertical="center"/>
      <protection hidden="1"/>
    </xf>
    <xf numFmtId="166" fontId="2" fillId="2" borderId="0" xfId="0" applyNumberFormat="1" applyFont="1" applyFill="1" applyAlignment="1" applyProtection="1">
      <alignment horizontal="right" vertical="center"/>
      <protection hidden="1"/>
    </xf>
    <xf numFmtId="165" fontId="5" fillId="2" borderId="0" xfId="0" applyNumberFormat="1" applyFont="1" applyFill="1" applyAlignment="1" applyProtection="1">
      <alignment vertical="center"/>
      <protection hidden="1"/>
    </xf>
    <xf numFmtId="165" fontId="3" fillId="0" borderId="12" xfId="0" applyNumberFormat="1" applyFont="1" applyFill="1" applyBorder="1" applyAlignment="1" applyProtection="1">
      <alignment horizontal="right" vertical="center"/>
      <protection hidden="1"/>
    </xf>
    <xf numFmtId="165" fontId="5" fillId="0" borderId="10" xfId="0" applyNumberFormat="1" applyFont="1" applyFill="1" applyBorder="1" applyProtection="1">
      <protection hidden="1"/>
    </xf>
    <xf numFmtId="165" fontId="6" fillId="0" borderId="13" xfId="0" applyNumberFormat="1" applyFont="1" applyFill="1" applyBorder="1" applyProtection="1">
      <protection hidden="1"/>
    </xf>
    <xf numFmtId="165" fontId="5" fillId="0" borderId="8" xfId="0" applyNumberFormat="1" applyFont="1" applyFill="1" applyBorder="1" applyAlignment="1" applyProtection="1">
      <alignment horizontal="center"/>
      <protection hidden="1"/>
    </xf>
    <xf numFmtId="165" fontId="5" fillId="0" borderId="5" xfId="0" applyNumberFormat="1" applyFont="1" applyFill="1" applyBorder="1" applyAlignment="1" applyProtection="1">
      <alignment vertical="center"/>
      <protection hidden="1"/>
    </xf>
    <xf numFmtId="165" fontId="5" fillId="0" borderId="13" xfId="0" applyNumberFormat="1" applyFont="1" applyFill="1" applyBorder="1" applyAlignment="1" applyProtection="1">
      <alignment horizontal="center" vertical="center"/>
      <protection hidden="1"/>
    </xf>
    <xf numFmtId="165" fontId="5" fillId="0" borderId="8" xfId="0" applyNumberFormat="1" applyFont="1" applyFill="1" applyBorder="1" applyAlignment="1" applyProtection="1">
      <alignment horizontal="center" vertical="center"/>
      <protection hidden="1"/>
    </xf>
    <xf numFmtId="166" fontId="5" fillId="0" borderId="10" xfId="0" applyNumberFormat="1" applyFont="1" applyFill="1" applyBorder="1" applyAlignment="1" applyProtection="1">
      <alignment horizontal="center" vertical="center"/>
      <protection hidden="1"/>
    </xf>
    <xf numFmtId="165" fontId="5" fillId="0" borderId="3" xfId="0" applyNumberFormat="1" applyFont="1" applyFill="1" applyBorder="1" applyAlignment="1" applyProtection="1">
      <alignment vertical="center"/>
      <protection hidden="1"/>
    </xf>
    <xf numFmtId="165" fontId="2" fillId="0" borderId="0" xfId="0" applyNumberFormat="1" applyFont="1" applyFill="1" applyAlignment="1" applyProtection="1">
      <alignment horizontal="center" vertical="center"/>
      <protection hidden="1"/>
    </xf>
    <xf numFmtId="166" fontId="2" fillId="0" borderId="0" xfId="0" applyNumberFormat="1" applyFont="1" applyFill="1" applyAlignment="1" applyProtection="1">
      <alignment horizontal="right" vertical="center"/>
      <protection hidden="1"/>
    </xf>
    <xf numFmtId="165" fontId="5" fillId="0" borderId="0" xfId="0" applyNumberFormat="1" applyFont="1" applyFill="1" applyAlignment="1" applyProtection="1">
      <alignment vertical="center"/>
      <protection hidden="1"/>
    </xf>
    <xf numFmtId="165" fontId="2" fillId="0" borderId="7" xfId="0" applyNumberFormat="1" applyFont="1" applyFill="1" applyBorder="1" applyAlignment="1" applyProtection="1">
      <alignment vertical="center"/>
      <protection hidden="1"/>
    </xf>
    <xf numFmtId="165" fontId="2" fillId="0" borderId="0" xfId="0" applyNumberFormat="1" applyFont="1" applyFill="1" applyBorder="1" applyAlignment="1" applyProtection="1">
      <alignment horizontal="left" indent="1"/>
      <protection hidden="1"/>
    </xf>
    <xf numFmtId="165" fontId="5" fillId="0" borderId="0" xfId="0" applyNumberFormat="1" applyFont="1" applyFill="1" applyBorder="1" applyAlignment="1" applyProtection="1">
      <alignment horizontal="left" indent="1"/>
      <protection hidden="1"/>
    </xf>
    <xf numFmtId="165" fontId="2" fillId="0" borderId="0" xfId="0" applyNumberFormat="1" applyFont="1" applyFill="1" applyAlignment="1" applyProtection="1">
      <alignment horizontal="left" vertical="center" indent="1"/>
      <protection hidden="1"/>
    </xf>
    <xf numFmtId="165" fontId="2" fillId="2" borderId="0" xfId="0" applyNumberFormat="1" applyFont="1" applyFill="1" applyAlignment="1" applyProtection="1">
      <alignment horizontal="left" vertical="center" indent="1"/>
      <protection hidden="1"/>
    </xf>
    <xf numFmtId="165" fontId="10" fillId="2" borderId="22" xfId="0" applyNumberFormat="1" applyFont="1" applyFill="1" applyBorder="1" applyAlignment="1" applyProtection="1">
      <alignment horizontal="center" vertical="center"/>
      <protection hidden="1"/>
    </xf>
    <xf numFmtId="165" fontId="10" fillId="2" borderId="23" xfId="0" applyNumberFormat="1" applyFont="1" applyFill="1" applyBorder="1" applyAlignment="1" applyProtection="1">
      <alignment horizontal="center" vertical="center"/>
      <protection hidden="1"/>
    </xf>
    <xf numFmtId="165" fontId="10" fillId="2" borderId="17" xfId="0" applyNumberFormat="1" applyFont="1" applyFill="1" applyBorder="1" applyAlignment="1" applyProtection="1">
      <alignment horizontal="center" vertical="center"/>
      <protection hidden="1"/>
    </xf>
    <xf numFmtId="165" fontId="10" fillId="2" borderId="19" xfId="0" applyNumberFormat="1" applyFont="1" applyFill="1" applyBorder="1" applyAlignment="1" applyProtection="1">
      <alignment horizontal="center" vertical="center"/>
      <protection hidden="1"/>
    </xf>
    <xf numFmtId="166" fontId="10" fillId="2" borderId="19" xfId="0" applyNumberFormat="1" applyFont="1" applyFill="1" applyBorder="1" applyAlignment="1" applyProtection="1">
      <alignment horizontal="center" vertical="center"/>
      <protection hidden="1"/>
    </xf>
    <xf numFmtId="165" fontId="10" fillId="2" borderId="20" xfId="0" applyNumberFormat="1" applyFont="1" applyFill="1" applyBorder="1" applyAlignment="1" applyProtection="1">
      <alignment horizontal="center" vertical="center"/>
      <protection hidden="1"/>
    </xf>
    <xf numFmtId="165" fontId="10" fillId="2" borderId="21" xfId="0" applyNumberFormat="1" applyFont="1" applyFill="1" applyBorder="1" applyAlignment="1" applyProtection="1">
      <alignment horizontal="center" vertical="center"/>
      <protection hidden="1"/>
    </xf>
    <xf numFmtId="165" fontId="10" fillId="2" borderId="18" xfId="0" applyNumberFormat="1" applyFont="1" applyFill="1" applyBorder="1" applyAlignment="1" applyProtection="1">
      <alignment horizontal="left" vertical="center" indent="1"/>
      <protection hidden="1"/>
    </xf>
    <xf numFmtId="165" fontId="5" fillId="0" borderId="0" xfId="0" applyNumberFormat="1" applyFont="1" applyFill="1" applyBorder="1" applyAlignment="1" applyProtection="1">
      <alignment horizontal="left" vertical="center" indent="1"/>
      <protection hidden="1"/>
    </xf>
    <xf numFmtId="165" fontId="7" fillId="0" borderId="0" xfId="0" applyNumberFormat="1" applyFont="1" applyFill="1" applyBorder="1" applyAlignment="1" applyProtection="1">
      <alignment horizontal="left" vertical="center" indent="1"/>
      <protection hidden="1"/>
    </xf>
    <xf numFmtId="0" fontId="7" fillId="0" borderId="0" xfId="0" applyFont="1" applyFill="1" applyBorder="1" applyAlignment="1" applyProtection="1">
      <alignment horizontal="left" indent="1"/>
      <protection hidden="1"/>
    </xf>
    <xf numFmtId="165" fontId="5" fillId="0" borderId="9" xfId="0" applyNumberFormat="1" applyFont="1" applyFill="1" applyBorder="1" applyAlignment="1" applyProtection="1">
      <alignment horizontal="left" vertical="center" indent="1"/>
      <protection hidden="1"/>
    </xf>
    <xf numFmtId="165" fontId="4" fillId="0" borderId="16" xfId="0" applyNumberFormat="1" applyFont="1" applyFill="1" applyBorder="1" applyAlignment="1" applyProtection="1">
      <alignment horizontal="center" vertical="center"/>
      <protection hidden="1"/>
    </xf>
    <xf numFmtId="165" fontId="3" fillId="0" borderId="8" xfId="0" applyNumberFormat="1" applyFont="1" applyFill="1" applyBorder="1" applyAlignment="1" applyProtection="1">
      <alignment horizontal="center" vertical="center"/>
      <protection hidden="1"/>
    </xf>
    <xf numFmtId="165" fontId="9" fillId="0" borderId="0" xfId="0" applyNumberFormat="1" applyFont="1" applyFill="1" applyBorder="1" applyAlignment="1" applyProtection="1">
      <alignment horizontal="left" vertical="center" indent="1"/>
      <protection hidden="1"/>
    </xf>
    <xf numFmtId="165" fontId="11" fillId="0" borderId="3" xfId="0" applyNumberFormat="1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Fill="1" applyBorder="1" applyAlignment="1" applyProtection="1">
      <alignment horizontal="right" vertical="center"/>
      <protection hidden="1"/>
    </xf>
    <xf numFmtId="165" fontId="11" fillId="0" borderId="3" xfId="0" applyNumberFormat="1" applyFont="1" applyFill="1" applyBorder="1" applyAlignment="1" applyProtection="1">
      <alignment vertical="center"/>
      <protection hidden="1"/>
    </xf>
    <xf numFmtId="165" fontId="11" fillId="3" borderId="3" xfId="0" applyNumberFormat="1" applyFont="1" applyFill="1" applyBorder="1" applyAlignment="1" applyProtection="1">
      <alignment horizontal="center" vertical="center"/>
      <protection hidden="1"/>
    </xf>
    <xf numFmtId="166" fontId="11" fillId="3" borderId="3" xfId="0" applyNumberFormat="1" applyFont="1" applyFill="1" applyBorder="1" applyAlignment="1" applyProtection="1">
      <alignment horizontal="right" vertical="center"/>
      <protection hidden="1"/>
    </xf>
    <xf numFmtId="165" fontId="11" fillId="3" borderId="3" xfId="0" applyNumberFormat="1" applyFont="1" applyFill="1" applyBorder="1" applyAlignment="1" applyProtection="1">
      <alignment vertical="center"/>
      <protection hidden="1"/>
    </xf>
    <xf numFmtId="165" fontId="2" fillId="3" borderId="5" xfId="0" applyNumberFormat="1" applyFont="1" applyFill="1" applyBorder="1" applyAlignment="1" applyProtection="1">
      <alignment horizontal="center" vertical="center"/>
      <protection hidden="1"/>
    </xf>
    <xf numFmtId="165" fontId="9" fillId="3" borderId="3" xfId="0" applyNumberFormat="1" applyFont="1" applyFill="1" applyBorder="1" applyAlignment="1" applyProtection="1">
      <alignment horizontal="left" vertical="center"/>
      <protection hidden="1"/>
    </xf>
    <xf numFmtId="165" fontId="14" fillId="0" borderId="5" xfId="0" applyNumberFormat="1" applyFont="1" applyFill="1" applyBorder="1" applyAlignment="1" applyProtection="1">
      <alignment horizontal="center"/>
      <protection hidden="1"/>
    </xf>
    <xf numFmtId="165" fontId="13" fillId="0" borderId="8" xfId="0" applyNumberFormat="1" applyFont="1" applyFill="1" applyBorder="1" applyAlignment="1" applyProtection="1">
      <alignment horizontal="center" vertical="center"/>
      <protection hidden="1"/>
    </xf>
    <xf numFmtId="165" fontId="14" fillId="0" borderId="8" xfId="0" applyNumberFormat="1" applyFont="1" applyFill="1" applyBorder="1" applyAlignment="1" applyProtection="1">
      <alignment horizontal="center"/>
      <protection hidden="1"/>
    </xf>
    <xf numFmtId="165" fontId="13" fillId="0" borderId="0" xfId="0" applyNumberFormat="1" applyFont="1" applyFill="1" applyBorder="1" applyAlignment="1" applyProtection="1">
      <alignment horizontal="left" indent="1"/>
      <protection hidden="1"/>
    </xf>
    <xf numFmtId="165" fontId="14" fillId="0" borderId="0" xfId="0" applyNumberFormat="1" applyFont="1" applyFill="1" applyBorder="1" applyAlignment="1" applyProtection="1">
      <alignment horizontal="left" indent="1"/>
      <protection hidden="1"/>
    </xf>
    <xf numFmtId="165" fontId="12" fillId="0" borderId="0" xfId="0" applyNumberFormat="1" applyFont="1" applyFill="1" applyBorder="1" applyAlignment="1" applyProtection="1">
      <alignment horizontal="left" indent="1"/>
      <protection hidden="1"/>
    </xf>
    <xf numFmtId="165" fontId="14" fillId="0" borderId="15" xfId="0" applyNumberFormat="1" applyFont="1" applyFill="1" applyBorder="1" applyAlignment="1" applyProtection="1">
      <alignment horizontal="center"/>
      <protection hidden="1"/>
    </xf>
    <xf numFmtId="165" fontId="3" fillId="0" borderId="2" xfId="0" applyNumberFormat="1" applyFont="1" applyFill="1" applyBorder="1" applyAlignment="1" applyProtection="1">
      <alignment horizontal="right" vertical="center"/>
      <protection hidden="1"/>
    </xf>
    <xf numFmtId="166" fontId="12" fillId="0" borderId="3" xfId="0" applyNumberFormat="1" applyFont="1" applyFill="1" applyBorder="1" applyAlignment="1" applyProtection="1">
      <alignment horizontal="right"/>
      <protection hidden="1"/>
    </xf>
    <xf numFmtId="165" fontId="15" fillId="0" borderId="2" xfId="0" applyNumberFormat="1" applyFont="1" applyFill="1" applyBorder="1" applyAlignment="1" applyProtection="1">
      <alignment horizontal="right" vertical="center"/>
      <protection hidden="1"/>
    </xf>
    <xf numFmtId="165" fontId="15" fillId="0" borderId="3" xfId="0" applyNumberFormat="1" applyFont="1" applyFill="1" applyBorder="1" applyProtection="1">
      <protection hidden="1"/>
    </xf>
    <xf numFmtId="165" fontId="8" fillId="0" borderId="3" xfId="0" applyNumberFormat="1" applyFont="1" applyFill="1" applyBorder="1" applyProtection="1">
      <protection hidden="1"/>
    </xf>
    <xf numFmtId="166" fontId="7" fillId="0" borderId="3" xfId="0" applyNumberFormat="1" applyFont="1" applyFill="1" applyBorder="1" applyAlignment="1" applyProtection="1">
      <alignment horizontal="right"/>
      <protection hidden="1"/>
    </xf>
    <xf numFmtId="165" fontId="8" fillId="0" borderId="2" xfId="0" applyNumberFormat="1" applyFont="1" applyFill="1" applyBorder="1" applyAlignment="1" applyProtection="1">
      <alignment horizontal="right" vertical="center"/>
      <protection hidden="1"/>
    </xf>
    <xf numFmtId="165" fontId="13" fillId="0" borderId="8" xfId="0" applyNumberFormat="1" applyFont="1" applyFill="1" applyBorder="1" applyAlignment="1" applyProtection="1">
      <alignment horizontal="center"/>
      <protection hidden="1"/>
    </xf>
    <xf numFmtId="165" fontId="8" fillId="0" borderId="3" xfId="0" applyNumberFormat="1" applyFont="1" applyFill="1" applyBorder="1" applyAlignment="1" applyProtection="1">
      <alignment horizontal="center" vertical="center"/>
      <protection hidden="1"/>
    </xf>
    <xf numFmtId="166" fontId="7" fillId="0" borderId="6" xfId="0" applyNumberFormat="1" applyFont="1" applyFill="1" applyBorder="1" applyAlignment="1" applyProtection="1">
      <alignment horizontal="right"/>
      <protection hidden="1"/>
    </xf>
    <xf numFmtId="166" fontId="5" fillId="0" borderId="10" xfId="0" applyNumberFormat="1" applyFont="1" applyFill="1" applyBorder="1" applyAlignment="1" applyProtection="1">
      <alignment horizontal="right"/>
      <protection hidden="1"/>
    </xf>
    <xf numFmtId="165" fontId="5" fillId="0" borderId="7" xfId="0" applyNumberFormat="1" applyFont="1" applyFill="1" applyBorder="1" applyProtection="1">
      <protection hidden="1"/>
    </xf>
    <xf numFmtId="166" fontId="14" fillId="0" borderId="8" xfId="0" applyNumberFormat="1" applyFont="1" applyFill="1" applyBorder="1" applyAlignment="1" applyProtection="1">
      <alignment horizontal="center"/>
      <protection hidden="1"/>
    </xf>
    <xf numFmtId="165" fontId="9" fillId="3" borderId="11" xfId="0" applyNumberFormat="1" applyFont="1" applyFill="1" applyBorder="1" applyAlignment="1" applyProtection="1">
      <alignment vertical="center"/>
      <protection hidden="1"/>
    </xf>
    <xf numFmtId="10" fontId="9" fillId="0" borderId="3" xfId="0" applyNumberFormat="1" applyFont="1" applyFill="1" applyBorder="1" applyAlignment="1" applyProtection="1">
      <alignment horizontal="center" vertical="center"/>
      <protection hidden="1"/>
    </xf>
    <xf numFmtId="165" fontId="14" fillId="0" borderId="10" xfId="0" applyNumberFormat="1" applyFont="1" applyFill="1" applyBorder="1" applyAlignment="1" applyProtection="1">
      <alignment horizontal="left" indent="1"/>
      <protection hidden="1"/>
    </xf>
    <xf numFmtId="166" fontId="7" fillId="0" borderId="1" xfId="0" applyNumberFormat="1" applyFont="1" applyFill="1" applyBorder="1" applyAlignment="1" applyProtection="1">
      <alignment horizontal="center" vertical="center"/>
      <protection hidden="1"/>
    </xf>
    <xf numFmtId="166" fontId="7" fillId="0" borderId="6" xfId="0" applyNumberFormat="1" applyFont="1" applyFill="1" applyBorder="1" applyAlignment="1" applyProtection="1">
      <alignment horizontal="center" vertical="center"/>
      <protection hidden="1"/>
    </xf>
    <xf numFmtId="166" fontId="12" fillId="0" borderId="3" xfId="0" applyNumberFormat="1" applyFont="1" applyFill="1" applyBorder="1" applyAlignment="1" applyProtection="1">
      <alignment horizontal="center" vertical="center"/>
      <protection hidden="1"/>
    </xf>
    <xf numFmtId="165" fontId="12" fillId="0" borderId="4" xfId="0" applyNumberFormat="1" applyFont="1" applyFill="1" applyBorder="1" applyAlignment="1" applyProtection="1">
      <alignment horizontal="right" vertical="center"/>
      <protection hidden="1"/>
    </xf>
    <xf numFmtId="165" fontId="14" fillId="0" borderId="14" xfId="0" applyNumberFormat="1" applyFont="1" applyFill="1" applyBorder="1" applyAlignment="1" applyProtection="1">
      <alignment horizontal="center"/>
      <protection hidden="1"/>
    </xf>
    <xf numFmtId="166" fontId="12" fillId="0" borderId="10" xfId="0" applyNumberFormat="1" applyFont="1" applyFill="1" applyBorder="1" applyAlignment="1" applyProtection="1">
      <alignment horizontal="center" vertical="center"/>
      <protection hidden="1"/>
    </xf>
    <xf numFmtId="0" fontId="16" fillId="2" borderId="0" xfId="0" applyFont="1" applyFill="1" applyProtection="1">
      <protection hidden="1"/>
    </xf>
    <xf numFmtId="1" fontId="7" fillId="0" borderId="6" xfId="0" applyNumberFormat="1" applyFont="1" applyFill="1" applyBorder="1" applyAlignment="1" applyProtection="1">
      <alignment horizontal="left" vertical="center" indent="1"/>
      <protection hidden="1"/>
    </xf>
    <xf numFmtId="165" fontId="5" fillId="3" borderId="6" xfId="0" applyNumberFormat="1" applyFont="1" applyFill="1" applyBorder="1" applyAlignment="1" applyProtection="1">
      <alignment horizontal="center" vertical="center"/>
      <protection hidden="1"/>
    </xf>
    <xf numFmtId="165" fontId="3" fillId="0" borderId="8" xfId="0" applyNumberFormat="1" applyFont="1" applyFill="1" applyBorder="1" applyAlignment="1" applyProtection="1">
      <alignment vertical="center"/>
      <protection hidden="1"/>
    </xf>
    <xf numFmtId="165" fontId="15" fillId="0" borderId="8" xfId="0" applyNumberFormat="1" applyFont="1" applyFill="1" applyBorder="1" applyAlignment="1" applyProtection="1">
      <alignment horizontal="center"/>
      <protection hidden="1"/>
    </xf>
    <xf numFmtId="165" fontId="15" fillId="0" borderId="8" xfId="0" applyNumberFormat="1" applyFont="1" applyFill="1" applyBorder="1" applyAlignment="1" applyProtection="1">
      <alignment vertical="center"/>
      <protection hidden="1"/>
    </xf>
    <xf numFmtId="165" fontId="15" fillId="0" borderId="10" xfId="0" applyNumberFormat="1" applyFont="1" applyFill="1" applyBorder="1" applyProtection="1">
      <protection hidden="1"/>
    </xf>
    <xf numFmtId="165" fontId="12" fillId="0" borderId="13" xfId="0" applyNumberFormat="1" applyFont="1" applyFill="1" applyBorder="1" applyProtection="1">
      <protection hidden="1"/>
    </xf>
    <xf numFmtId="165" fontId="5" fillId="0" borderId="10" xfId="0" applyNumberFormat="1" applyFont="1" applyFill="1" applyBorder="1" applyAlignment="1" applyProtection="1">
      <alignment horizontal="left" vertical="center" indent="1"/>
      <protection hidden="1"/>
    </xf>
    <xf numFmtId="165" fontId="7" fillId="0" borderId="0" xfId="0" applyNumberFormat="1" applyFont="1" applyFill="1" applyBorder="1" applyAlignment="1" applyProtection="1">
      <alignment horizontal="left" indent="1"/>
      <protection hidden="1"/>
    </xf>
    <xf numFmtId="165" fontId="2" fillId="0" borderId="25" xfId="0" applyNumberFormat="1" applyFont="1" applyFill="1" applyBorder="1" applyProtection="1">
      <protection hidden="1"/>
    </xf>
    <xf numFmtId="165" fontId="2" fillId="0" borderId="25" xfId="0" applyNumberFormat="1" applyFont="1" applyFill="1" applyBorder="1" applyAlignment="1" applyProtection="1">
      <alignment horizontal="center"/>
      <protection hidden="1"/>
    </xf>
    <xf numFmtId="166" fontId="2" fillId="0" borderId="25" xfId="0" applyNumberFormat="1" applyFont="1" applyFill="1" applyBorder="1" applyAlignment="1" applyProtection="1">
      <alignment horizontal="right"/>
      <protection hidden="1"/>
    </xf>
    <xf numFmtId="165" fontId="2" fillId="0" borderId="24" xfId="0" applyNumberFormat="1" applyFont="1" applyFill="1" applyBorder="1" applyProtection="1">
      <protection hidden="1"/>
    </xf>
    <xf numFmtId="165" fontId="2" fillId="0" borderId="25" xfId="0" applyNumberFormat="1" applyFont="1" applyFill="1" applyBorder="1" applyAlignment="1" applyProtection="1">
      <alignment horizontal="left" indent="1"/>
      <protection hidden="1"/>
    </xf>
    <xf numFmtId="165" fontId="7" fillId="0" borderId="10" xfId="0" applyNumberFormat="1" applyFont="1" applyFill="1" applyBorder="1" applyAlignment="1" applyProtection="1">
      <alignment horizontal="left" vertical="center" indent="1"/>
      <protection hidden="1"/>
    </xf>
    <xf numFmtId="1" fontId="12" fillId="0" borderId="0" xfId="0" applyNumberFormat="1" applyFont="1" applyFill="1" applyBorder="1" applyAlignment="1" applyProtection="1">
      <alignment horizontal="left" vertical="center" indent="1"/>
      <protection hidden="1"/>
    </xf>
    <xf numFmtId="49" fontId="10" fillId="4" borderId="26" xfId="0" applyNumberFormat="1" applyFont="1" applyFill="1" applyBorder="1" applyAlignment="1" applyProtection="1">
      <alignment horizontal="center" vertical="center"/>
      <protection hidden="1"/>
    </xf>
    <xf numFmtId="49" fontId="10" fillId="4" borderId="0" xfId="0" applyNumberFormat="1" applyFont="1" applyFill="1" applyBorder="1" applyAlignment="1" applyProtection="1">
      <alignment horizontal="center" vertical="center"/>
      <protection hidden="1"/>
    </xf>
    <xf numFmtId="49" fontId="11" fillId="0" borderId="26" xfId="0" applyNumberFormat="1" applyFont="1" applyFill="1" applyBorder="1" applyAlignment="1" applyProtection="1">
      <alignment horizontal="center"/>
      <protection locked="0"/>
    </xf>
    <xf numFmtId="0" fontId="11" fillId="0" borderId="26" xfId="0" applyFont="1" applyFill="1" applyBorder="1" applyAlignment="1" applyProtection="1">
      <alignment horizontal="center"/>
      <protection locked="0"/>
    </xf>
    <xf numFmtId="0" fontId="17" fillId="0" borderId="0" xfId="0" applyFont="1" applyFill="1"/>
    <xf numFmtId="49" fontId="11" fillId="0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0" fontId="17" fillId="0" borderId="0" xfId="0" applyFont="1" applyFill="1" applyBorder="1"/>
    <xf numFmtId="49" fontId="11" fillId="3" borderId="27" xfId="0" applyNumberFormat="1" applyFont="1" applyFill="1" applyBorder="1" applyAlignment="1" applyProtection="1">
      <alignment horizontal="center"/>
      <protection locked="0"/>
    </xf>
    <xf numFmtId="0" fontId="11" fillId="3" borderId="26" xfId="0" applyFont="1" applyFill="1" applyBorder="1" applyAlignment="1" applyProtection="1">
      <alignment horizontal="center"/>
      <protection locked="0"/>
    </xf>
    <xf numFmtId="0" fontId="17" fillId="3" borderId="0" xfId="0" applyFont="1" applyFill="1"/>
    <xf numFmtId="165" fontId="5" fillId="3" borderId="6" xfId="0" applyNumberFormat="1" applyFont="1" applyFill="1" applyBorder="1" applyAlignment="1" applyProtection="1">
      <alignment vertical="center"/>
      <protection hidden="1"/>
    </xf>
    <xf numFmtId="165" fontId="5" fillId="3" borderId="8" xfId="0" applyNumberFormat="1" applyFont="1" applyFill="1" applyBorder="1" applyAlignment="1" applyProtection="1">
      <alignment vertical="center"/>
      <protection hidden="1"/>
    </xf>
    <xf numFmtId="165" fontId="9" fillId="0" borderId="11" xfId="0" applyNumberFormat="1" applyFont="1" applyFill="1" applyBorder="1" applyProtection="1">
      <protection hidden="1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colors>
    <mruColors>
      <color rgb="FF0000FF"/>
      <color rgb="FF254061"/>
      <color rgb="FFFFCC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YLE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7"/>
      <sheetName val="Feuil6"/>
      <sheetName val="Garde"/>
    </sheetNames>
    <sheetDataSet>
      <sheetData sheetId="0"/>
      <sheetData sheetId="1">
        <row r="1649">
          <cell r="B1649">
            <v>1083</v>
          </cell>
          <cell r="C1649" t="str">
            <v>Serrure résidant</v>
          </cell>
          <cell r="D1649" t="str">
            <v>U</v>
          </cell>
          <cell r="E1649">
            <v>496.5</v>
          </cell>
          <cell r="G1649">
            <v>662</v>
          </cell>
        </row>
        <row r="1650">
          <cell r="B1650" t="str">
            <v>786/38</v>
          </cell>
          <cell r="C1650" t="str">
            <v>Alimentation lampe</v>
          </cell>
          <cell r="D1650" t="str">
            <v>U</v>
          </cell>
          <cell r="E1650">
            <v>543.75</v>
          </cell>
          <cell r="G1650">
            <v>725</v>
          </cell>
        </row>
        <row r="1651">
          <cell r="B1651">
            <v>6367</v>
          </cell>
          <cell r="C1651" t="str">
            <v>Lampe</v>
          </cell>
          <cell r="D1651" t="str">
            <v>U</v>
          </cell>
          <cell r="E1651">
            <v>15</v>
          </cell>
          <cell r="G1651">
            <v>10</v>
          </cell>
        </row>
        <row r="1652">
          <cell r="B1652" t="str">
            <v>URMET</v>
          </cell>
          <cell r="C1652" t="str">
            <v>Montage des composants sur la plaque</v>
          </cell>
          <cell r="D1652" t="str">
            <v>U</v>
          </cell>
          <cell r="E1652">
            <v>150</v>
          </cell>
          <cell r="G1652">
            <v>200</v>
          </cell>
        </row>
        <row r="1653">
          <cell r="B1653" t="str">
            <v>URMET</v>
          </cell>
          <cell r="C1653" t="str">
            <v xml:space="preserve">Equipement plaque de rue audio </v>
          </cell>
          <cell r="D1653" t="str">
            <v>U</v>
          </cell>
          <cell r="E1653">
            <v>2739</v>
          </cell>
        </row>
        <row r="1654">
          <cell r="B1654" t="str">
            <v>7771/1</v>
          </cell>
          <cell r="C1654" t="str">
            <v>Plaque de rue URA 1 appel</v>
          </cell>
          <cell r="D1654" t="str">
            <v>U</v>
          </cell>
          <cell r="E1654">
            <v>3031.5</v>
          </cell>
          <cell r="F1654">
            <v>1.5</v>
          </cell>
          <cell r="G1654">
            <v>390</v>
          </cell>
        </row>
        <row r="1655">
          <cell r="B1655" t="str">
            <v>7771/2</v>
          </cell>
          <cell r="C1655" t="str">
            <v>Plaque de rue URA 2 appels</v>
          </cell>
          <cell r="D1655" t="str">
            <v>U</v>
          </cell>
          <cell r="E1655">
            <v>3069</v>
          </cell>
          <cell r="F1655">
            <v>1.6</v>
          </cell>
          <cell r="G1655">
            <v>440</v>
          </cell>
        </row>
        <row r="1656">
          <cell r="B1656" t="str">
            <v>7771/3</v>
          </cell>
          <cell r="C1656" t="str">
            <v>Plaque de rue URA 3 appels</v>
          </cell>
          <cell r="D1656" t="str">
            <v>U</v>
          </cell>
          <cell r="E1656">
            <v>3106.5</v>
          </cell>
          <cell r="F1656">
            <v>1.7</v>
          </cell>
          <cell r="G1656">
            <v>490</v>
          </cell>
        </row>
        <row r="1657">
          <cell r="B1657" t="str">
            <v>7771/4</v>
          </cell>
          <cell r="C1657" t="str">
            <v>Plaque de rue URA 4 appels</v>
          </cell>
          <cell r="D1657" t="str">
            <v>U</v>
          </cell>
          <cell r="E1657">
            <v>3144</v>
          </cell>
          <cell r="F1657">
            <v>1.8</v>
          </cell>
          <cell r="G1657">
            <v>540</v>
          </cell>
        </row>
        <row r="1658">
          <cell r="B1658" t="str">
            <v>7771/5</v>
          </cell>
          <cell r="C1658" t="str">
            <v>Plaque de rue URA 5 appels</v>
          </cell>
          <cell r="D1658" t="str">
            <v>U</v>
          </cell>
          <cell r="E1658">
            <v>3183.75</v>
          </cell>
          <cell r="F1658">
            <v>1.9</v>
          </cell>
          <cell r="G1658">
            <v>593</v>
          </cell>
        </row>
        <row r="1659">
          <cell r="B1659" t="str">
            <v>7771/6</v>
          </cell>
          <cell r="C1659" t="str">
            <v>Plaque de rue URA 6 appels</v>
          </cell>
          <cell r="D1659" t="str">
            <v>U</v>
          </cell>
          <cell r="E1659">
            <v>3221.25</v>
          </cell>
          <cell r="F1659">
            <v>2</v>
          </cell>
          <cell r="G1659">
            <v>643</v>
          </cell>
        </row>
        <row r="1660">
          <cell r="B1660" t="str">
            <v>7771/7</v>
          </cell>
          <cell r="C1660" t="str">
            <v>Plaque de rue URA 7 appels</v>
          </cell>
          <cell r="D1660" t="str">
            <v>U</v>
          </cell>
          <cell r="E1660">
            <v>3260.25</v>
          </cell>
          <cell r="F1660">
            <v>2.1</v>
          </cell>
          <cell r="G1660">
            <v>695</v>
          </cell>
        </row>
        <row r="1661">
          <cell r="B1661" t="str">
            <v>7771/8</v>
          </cell>
          <cell r="C1661" t="str">
            <v>Plaque de rue URA 8 appels</v>
          </cell>
          <cell r="D1661" t="str">
            <v>U</v>
          </cell>
          <cell r="E1661">
            <v>3299.25</v>
          </cell>
          <cell r="F1661">
            <v>2.2000000000000002</v>
          </cell>
          <cell r="G1661">
            <v>747</v>
          </cell>
        </row>
        <row r="1662">
          <cell r="B1662" t="str">
            <v>7771/9</v>
          </cell>
          <cell r="C1662" t="str">
            <v>Plaque de rue URA 9 appels</v>
          </cell>
          <cell r="D1662" t="str">
            <v>U</v>
          </cell>
          <cell r="E1662">
            <v>3337.5</v>
          </cell>
          <cell r="F1662">
            <v>2.2999999999999998</v>
          </cell>
          <cell r="G1662">
            <v>798</v>
          </cell>
        </row>
        <row r="1663">
          <cell r="B1663" t="str">
            <v xml:space="preserve">7771/1 </v>
          </cell>
          <cell r="C1663" t="str">
            <v>Plaque de rue URA 10 appels</v>
          </cell>
          <cell r="D1663" t="str">
            <v>U</v>
          </cell>
          <cell r="E1663">
            <v>3376.5</v>
          </cell>
          <cell r="F1663">
            <v>2.4</v>
          </cell>
          <cell r="G1663">
            <v>850</v>
          </cell>
        </row>
        <row r="1664">
          <cell r="B1664" t="str">
            <v>7772/12</v>
          </cell>
          <cell r="C1664" t="str">
            <v>Plaque de rue URA 12 appels</v>
          </cell>
          <cell r="D1664" t="str">
            <v>U</v>
          </cell>
          <cell r="E1664">
            <v>3427.5</v>
          </cell>
          <cell r="F1664">
            <v>2.6</v>
          </cell>
          <cell r="G1664">
            <v>918</v>
          </cell>
        </row>
        <row r="1665">
          <cell r="B1665" t="str">
            <v>7772/14</v>
          </cell>
          <cell r="C1665" t="str">
            <v>Plaque de rue URA 14 appels</v>
          </cell>
          <cell r="D1665" t="str">
            <v>U</v>
          </cell>
          <cell r="E1665">
            <v>3501</v>
          </cell>
          <cell r="F1665">
            <v>2.8</v>
          </cell>
          <cell r="G1665">
            <v>1016</v>
          </cell>
        </row>
        <row r="1666">
          <cell r="B1666" t="str">
            <v>7772/16</v>
          </cell>
          <cell r="C1666" t="str">
            <v>Plaque de rue URA 16 appels</v>
          </cell>
          <cell r="D1666" t="str">
            <v>U</v>
          </cell>
          <cell r="E1666">
            <v>3582.75</v>
          </cell>
          <cell r="F1666">
            <v>3</v>
          </cell>
          <cell r="G1666">
            <v>1125</v>
          </cell>
        </row>
        <row r="1667">
          <cell r="B1667" t="str">
            <v>7772/18</v>
          </cell>
          <cell r="C1667" t="str">
            <v>Plaque de rue URA 18 appels</v>
          </cell>
          <cell r="D1667" t="str">
            <v>U</v>
          </cell>
          <cell r="E1667">
            <v>3650.25</v>
          </cell>
          <cell r="F1667">
            <v>3.2</v>
          </cell>
          <cell r="G1667">
            <v>1215</v>
          </cell>
        </row>
        <row r="1668">
          <cell r="B1668" t="str">
            <v>7772/20</v>
          </cell>
          <cell r="C1668" t="str">
            <v>Plaque de rue URA 20 appels</v>
          </cell>
          <cell r="D1668" t="str">
            <v>U</v>
          </cell>
          <cell r="E1668">
            <v>3725.25</v>
          </cell>
          <cell r="F1668">
            <v>3.4</v>
          </cell>
          <cell r="G1668">
            <v>1315</v>
          </cell>
        </row>
        <row r="1669">
          <cell r="B1669" t="str">
            <v>7772/22</v>
          </cell>
          <cell r="C1669" t="str">
            <v>Plaque de rue URA 22 appels</v>
          </cell>
          <cell r="D1669" t="str">
            <v>U</v>
          </cell>
          <cell r="E1669">
            <v>3802.5</v>
          </cell>
          <cell r="F1669">
            <v>3.6</v>
          </cell>
          <cell r="G1669">
            <v>1418</v>
          </cell>
        </row>
        <row r="1670">
          <cell r="B1670" t="str">
            <v>7772/24</v>
          </cell>
          <cell r="C1670" t="str">
            <v>Plaque de rue URA 24 appels</v>
          </cell>
          <cell r="D1670" t="str">
            <v>U</v>
          </cell>
          <cell r="E1670">
            <v>3879</v>
          </cell>
          <cell r="F1670">
            <v>3.8</v>
          </cell>
          <cell r="G1670">
            <v>1520</v>
          </cell>
        </row>
        <row r="1671">
          <cell r="B1671" t="str">
            <v>7774/28</v>
          </cell>
          <cell r="C1671" t="str">
            <v>Plaque de rue URA 28 appels</v>
          </cell>
          <cell r="D1671" t="str">
            <v>U</v>
          </cell>
          <cell r="E1671">
            <v>4140</v>
          </cell>
          <cell r="F1671">
            <v>4.2</v>
          </cell>
          <cell r="G1671">
            <v>1868</v>
          </cell>
        </row>
        <row r="1672">
          <cell r="B1672" t="str">
            <v>7774/32</v>
          </cell>
          <cell r="C1672" t="str">
            <v>Plaque de rue URA 32 appels</v>
          </cell>
          <cell r="D1672" t="str">
            <v>U</v>
          </cell>
          <cell r="E1672">
            <v>4314</v>
          </cell>
          <cell r="F1672">
            <v>4.5999999999999996</v>
          </cell>
          <cell r="G1672">
            <v>2100</v>
          </cell>
        </row>
        <row r="1673">
          <cell r="B1673" t="str">
            <v>7774/36</v>
          </cell>
          <cell r="C1673" t="str">
            <v>Plaque de rue URA 36 appels</v>
          </cell>
          <cell r="D1673" t="str">
            <v>U</v>
          </cell>
          <cell r="E1673">
            <v>4498.5</v>
          </cell>
          <cell r="F1673">
            <v>5</v>
          </cell>
          <cell r="G1673">
            <v>2346</v>
          </cell>
        </row>
        <row r="1674">
          <cell r="B1674" t="str">
            <v>7774/40</v>
          </cell>
          <cell r="C1674" t="str">
            <v>Plaque de rue URA 40 appels</v>
          </cell>
          <cell r="D1674" t="str">
            <v>U</v>
          </cell>
          <cell r="E1674">
            <v>4666.5</v>
          </cell>
          <cell r="F1674">
            <v>5.4</v>
          </cell>
          <cell r="G1674">
            <v>2570</v>
          </cell>
        </row>
        <row r="1675">
          <cell r="B1675" t="str">
            <v>7774/44</v>
          </cell>
          <cell r="C1675" t="str">
            <v>Plaque de rue URA 44 appels</v>
          </cell>
          <cell r="D1675" t="str">
            <v>U</v>
          </cell>
          <cell r="E1675">
            <v>4857.75</v>
          </cell>
          <cell r="F1675">
            <v>5.8</v>
          </cell>
          <cell r="G1675">
            <v>2825</v>
          </cell>
        </row>
        <row r="1676">
          <cell r="B1676" t="str">
            <v>7774/48</v>
          </cell>
          <cell r="C1676" t="str">
            <v>Plaque de rue URA 48 appels</v>
          </cell>
          <cell r="D1676" t="str">
            <v>U</v>
          </cell>
          <cell r="E1676">
            <v>5037.75</v>
          </cell>
          <cell r="F1676">
            <v>6.2</v>
          </cell>
          <cell r="G1676">
            <v>3065</v>
          </cell>
        </row>
        <row r="1677">
          <cell r="B1677" t="str">
            <v>7774/52</v>
          </cell>
          <cell r="C1677" t="str">
            <v>Plaque de rue URA 52 appels</v>
          </cell>
          <cell r="D1677" t="str">
            <v>U</v>
          </cell>
          <cell r="E1677">
            <v>5217.75</v>
          </cell>
          <cell r="F1677">
            <v>6.6</v>
          </cell>
          <cell r="G1677">
            <v>3305</v>
          </cell>
        </row>
        <row r="1679">
          <cell r="B1679" t="str">
            <v>URM2</v>
          </cell>
          <cell r="C1679" t="str">
            <v>URMET  VIDEO OUVERTURE PAR CLE</v>
          </cell>
        </row>
        <row r="1680">
          <cell r="B1680" t="str">
            <v>1083/1</v>
          </cell>
          <cell r="C1680" t="str">
            <v>Clé pour résidant</v>
          </cell>
          <cell r="D1680" t="str">
            <v>U</v>
          </cell>
          <cell r="E1680">
            <v>13.5</v>
          </cell>
          <cell r="F1680">
            <v>0.02</v>
          </cell>
        </row>
        <row r="1681">
          <cell r="B1681" t="str">
            <v>1204/10</v>
          </cell>
          <cell r="C1681" t="str">
            <v>Moniteur UR scout</v>
          </cell>
          <cell r="D1681" t="str">
            <v>U</v>
          </cell>
          <cell r="E1681">
            <v>1710</v>
          </cell>
          <cell r="F1681">
            <v>1</v>
          </cell>
          <cell r="G1681">
            <v>2280</v>
          </cell>
        </row>
        <row r="1682">
          <cell r="B1682" t="str">
            <v>789/5</v>
          </cell>
          <cell r="C1682" t="str">
            <v>Alimentation secteur</v>
          </cell>
          <cell r="D1682" t="str">
            <v>U</v>
          </cell>
          <cell r="E1682">
            <v>1181.25</v>
          </cell>
          <cell r="G1682">
            <v>1575</v>
          </cell>
        </row>
        <row r="1683">
          <cell r="B1683" t="str">
            <v>955/13</v>
          </cell>
          <cell r="C1683" t="str">
            <v>Adaptation caméra</v>
          </cell>
          <cell r="D1683" t="str">
            <v>U</v>
          </cell>
          <cell r="E1683">
            <v>135</v>
          </cell>
          <cell r="G1683">
            <v>180</v>
          </cell>
        </row>
        <row r="1684">
          <cell r="B1684" t="str">
            <v>825/655</v>
          </cell>
          <cell r="C1684" t="str">
            <v>Caméra</v>
          </cell>
          <cell r="D1684" t="str">
            <v>U</v>
          </cell>
          <cell r="E1684">
            <v>3900</v>
          </cell>
          <cell r="G1684">
            <v>5200</v>
          </cell>
        </row>
        <row r="1685">
          <cell r="B1685" t="str">
            <v>URMET</v>
          </cell>
          <cell r="C1685" t="str">
            <v xml:space="preserve">Equipement plaque de rue vidéo </v>
          </cell>
          <cell r="D1685" t="str">
            <v>U</v>
          </cell>
          <cell r="E1685">
            <v>6991.5</v>
          </cell>
        </row>
        <row r="1686">
          <cell r="B1686" t="str">
            <v>955/40</v>
          </cell>
          <cell r="C1686" t="str">
            <v>Répartiteur vidéo</v>
          </cell>
          <cell r="D1686" t="str">
            <v>U</v>
          </cell>
          <cell r="E1686">
            <v>251.25</v>
          </cell>
          <cell r="G1686">
            <v>335</v>
          </cell>
        </row>
        <row r="1687">
          <cell r="B1687" t="str">
            <v>1204/955</v>
          </cell>
          <cell r="C1687" t="str">
            <v>Etrier secret</v>
          </cell>
          <cell r="D1687" t="str">
            <v>U</v>
          </cell>
          <cell r="E1687">
            <v>187.5</v>
          </cell>
          <cell r="G1687">
            <v>250</v>
          </cell>
        </row>
        <row r="1688">
          <cell r="B1688">
            <v>1035</v>
          </cell>
          <cell r="C1688" t="str">
            <v>Secret de conversation</v>
          </cell>
          <cell r="D1688" t="str">
            <v>U</v>
          </cell>
          <cell r="E1688">
            <v>63.75</v>
          </cell>
          <cell r="G1688">
            <v>85</v>
          </cell>
        </row>
        <row r="1689">
          <cell r="B1689" t="str">
            <v>AVV101</v>
          </cell>
          <cell r="C1689" t="str">
            <v>Façade pour caméra / 1 rangée</v>
          </cell>
          <cell r="D1689" t="str">
            <v>U</v>
          </cell>
          <cell r="E1689">
            <v>457.5</v>
          </cell>
          <cell r="G1689">
            <v>610</v>
          </cell>
        </row>
        <row r="1690">
          <cell r="B1690" t="str">
            <v>AVV102</v>
          </cell>
          <cell r="C1690" t="str">
            <v>Façade pour caméra / 2 rangées</v>
          </cell>
          <cell r="D1690" t="str">
            <v>U</v>
          </cell>
          <cell r="E1690">
            <v>652.5</v>
          </cell>
          <cell r="G1690">
            <v>870</v>
          </cell>
        </row>
        <row r="1691">
          <cell r="B1691" t="str">
            <v>AVV104</v>
          </cell>
          <cell r="C1691" t="str">
            <v>Façade pour caméra / 4 rangées</v>
          </cell>
          <cell r="D1691" t="str">
            <v>U</v>
          </cell>
          <cell r="E1691">
            <v>937.5</v>
          </cell>
          <cell r="G1691">
            <v>1250</v>
          </cell>
        </row>
        <row r="1692">
          <cell r="B1692" t="str">
            <v>7771/1</v>
          </cell>
          <cell r="C1692" t="str">
            <v>Plaque de rue URV 1 appel</v>
          </cell>
          <cell r="D1692" t="str">
            <v>U</v>
          </cell>
          <cell r="E1692">
            <v>8244</v>
          </cell>
          <cell r="F1692">
            <v>1.5</v>
          </cell>
        </row>
        <row r="1693">
          <cell r="B1693" t="str">
            <v>7771/2</v>
          </cell>
          <cell r="C1693" t="str">
            <v>Plaque de rue URV 2 appels</v>
          </cell>
          <cell r="D1693" t="str">
            <v>U</v>
          </cell>
          <cell r="E1693">
            <v>8469</v>
          </cell>
          <cell r="F1693">
            <v>1.6</v>
          </cell>
        </row>
        <row r="1694">
          <cell r="B1694" t="str">
            <v>7771/3</v>
          </cell>
          <cell r="C1694" t="str">
            <v>Plaque de rue URV 3 appels</v>
          </cell>
          <cell r="D1694" t="str">
            <v>U</v>
          </cell>
          <cell r="E1694">
            <v>8694</v>
          </cell>
          <cell r="F1694">
            <v>1.7</v>
          </cell>
        </row>
        <row r="1695">
          <cell r="B1695" t="str">
            <v>7771/4</v>
          </cell>
          <cell r="C1695" t="str">
            <v>Plaque de rue URV 4 appels</v>
          </cell>
          <cell r="D1695" t="str">
            <v>U</v>
          </cell>
          <cell r="E1695">
            <v>8919</v>
          </cell>
          <cell r="F1695">
            <v>1.8</v>
          </cell>
        </row>
        <row r="1696">
          <cell r="B1696" t="str">
            <v>7771/5</v>
          </cell>
          <cell r="C1696" t="str">
            <v>Plaque de rue URV 5 appels</v>
          </cell>
          <cell r="D1696" t="str">
            <v>U</v>
          </cell>
          <cell r="E1696">
            <v>9210</v>
          </cell>
          <cell r="F1696">
            <v>1.9</v>
          </cell>
        </row>
        <row r="1697">
          <cell r="B1697" t="str">
            <v>7771/6</v>
          </cell>
          <cell r="C1697" t="str">
            <v>Plaque de rue URV 6 appels</v>
          </cell>
          <cell r="D1697" t="str">
            <v>U</v>
          </cell>
          <cell r="E1697">
            <v>9686.25</v>
          </cell>
          <cell r="F1697">
            <v>2</v>
          </cell>
        </row>
        <row r="1698">
          <cell r="B1698" t="str">
            <v>7771/7</v>
          </cell>
          <cell r="C1698" t="str">
            <v>Plaque de rue URV 7 appels</v>
          </cell>
          <cell r="D1698" t="str">
            <v>U</v>
          </cell>
          <cell r="E1698">
            <v>9912.75</v>
          </cell>
          <cell r="F1698">
            <v>2.1</v>
          </cell>
        </row>
        <row r="1699">
          <cell r="B1699" t="str">
            <v>7771/8</v>
          </cell>
          <cell r="C1699" t="str">
            <v>Plaque de rue URV 8 appels</v>
          </cell>
          <cell r="D1699" t="str">
            <v>U</v>
          </cell>
          <cell r="E1699">
            <v>10139.25</v>
          </cell>
          <cell r="F1699">
            <v>2.2000000000000002</v>
          </cell>
        </row>
        <row r="1700">
          <cell r="B1700" t="str">
            <v>7771/9</v>
          </cell>
          <cell r="C1700" t="str">
            <v>Plaque de rue URV 9 appels</v>
          </cell>
          <cell r="D1700" t="str">
            <v>U</v>
          </cell>
          <cell r="E1700">
            <v>10428.75</v>
          </cell>
          <cell r="F1700">
            <v>2.2999999999999998</v>
          </cell>
        </row>
        <row r="1701">
          <cell r="B1701" t="str">
            <v xml:space="preserve">7771/10 </v>
          </cell>
          <cell r="C1701" t="str">
            <v>Plaque de rue URV 10 appels</v>
          </cell>
          <cell r="D1701" t="str">
            <v>U</v>
          </cell>
          <cell r="E1701">
            <v>10906.5</v>
          </cell>
          <cell r="F1701">
            <v>2.4</v>
          </cell>
        </row>
      </sheetData>
      <sheetData sheetId="2"/>
      <sheetData sheetId="3"/>
      <sheetData sheetId="4">
        <row r="27">
          <cell r="B27" t="str">
            <v>APPAREILLAGE</v>
          </cell>
        </row>
        <row r="28">
          <cell r="B28" t="str">
            <v>Arnould club lumière</v>
          </cell>
        </row>
        <row r="29">
          <cell r="B29" t="str">
            <v>Arnould espace lumière</v>
          </cell>
        </row>
        <row r="30">
          <cell r="B30" t="str">
            <v>Arnould 1001</v>
          </cell>
        </row>
        <row r="31">
          <cell r="B31" t="str">
            <v>Arnould profil lumière</v>
          </cell>
        </row>
        <row r="32">
          <cell r="B32" t="str">
            <v>Legrand mosaic</v>
          </cell>
        </row>
        <row r="33">
          <cell r="B33" t="str">
            <v>Legrand neptune</v>
          </cell>
        </row>
        <row r="34">
          <cell r="B34" t="str">
            <v>Legrand galion</v>
          </cell>
        </row>
        <row r="35">
          <cell r="B35" t="str">
            <v>Legrand sagane silex</v>
          </cell>
        </row>
      </sheetData>
      <sheetData sheetId="5">
        <row r="129">
          <cell r="B129" t="str">
            <v>Interrupteur</v>
          </cell>
          <cell r="E129">
            <v>9</v>
          </cell>
          <cell r="G129">
            <v>33.32</v>
          </cell>
          <cell r="H129">
            <v>19.855999999999998</v>
          </cell>
          <cell r="J129">
            <v>26.08</v>
          </cell>
          <cell r="M129">
            <v>21.459999999999997</v>
          </cell>
          <cell r="N129">
            <v>9.86</v>
          </cell>
          <cell r="O129">
            <v>27.619999999999997</v>
          </cell>
          <cell r="P129">
            <v>34.22</v>
          </cell>
        </row>
        <row r="130">
          <cell r="B130" t="str">
            <v>Va &amp; vient</v>
          </cell>
          <cell r="G130">
            <v>36.72</v>
          </cell>
          <cell r="H130">
            <v>21.861999999999998</v>
          </cell>
          <cell r="J130">
            <v>26.759999999999998</v>
          </cell>
          <cell r="M130">
            <v>22.04</v>
          </cell>
          <cell r="N130">
            <v>9.86</v>
          </cell>
          <cell r="O130">
            <v>27.619999999999997</v>
          </cell>
          <cell r="P130">
            <v>43.9756</v>
          </cell>
        </row>
        <row r="131">
          <cell r="B131" t="str">
            <v>Va &amp; vient double</v>
          </cell>
          <cell r="G131">
            <v>55.080000000000005</v>
          </cell>
          <cell r="H131">
            <v>42.466000000000001</v>
          </cell>
          <cell r="J131">
            <v>50.56</v>
          </cell>
          <cell r="M131">
            <v>33.06</v>
          </cell>
          <cell r="N131">
            <v>23.2</v>
          </cell>
          <cell r="O131">
            <v>49.66</v>
          </cell>
          <cell r="P131">
            <v>59.160000000000004</v>
          </cell>
        </row>
        <row r="132">
          <cell r="B132" t="str">
            <v>Variateur</v>
          </cell>
          <cell r="G132">
            <v>144.84</v>
          </cell>
          <cell r="H132">
            <v>122.7128</v>
          </cell>
          <cell r="J132">
            <v>143.04</v>
          </cell>
          <cell r="M132">
            <v>93.960000000000008</v>
          </cell>
          <cell r="N132">
            <v>64.38</v>
          </cell>
          <cell r="O132">
            <v>64.38</v>
          </cell>
          <cell r="P132">
            <v>132.24</v>
          </cell>
        </row>
        <row r="133">
          <cell r="B133" t="str">
            <v>Bouton poussoir</v>
          </cell>
          <cell r="G133">
            <v>35.36</v>
          </cell>
          <cell r="H133">
            <v>34.258400000000002</v>
          </cell>
          <cell r="J133">
            <v>37.64</v>
          </cell>
          <cell r="M133">
            <v>28.419999999999998</v>
          </cell>
          <cell r="N133">
            <v>14.5</v>
          </cell>
          <cell r="O133">
            <v>36.32</v>
          </cell>
          <cell r="P133">
            <v>35.380000000000003</v>
          </cell>
        </row>
        <row r="134">
          <cell r="B134" t="str">
            <v>Poussoir sonnerie</v>
          </cell>
          <cell r="G134">
            <v>93.84</v>
          </cell>
          <cell r="H134">
            <v>49.42240000000001</v>
          </cell>
          <cell r="J134">
            <v>57.36</v>
          </cell>
          <cell r="M134">
            <v>50.46</v>
          </cell>
          <cell r="N134">
            <v>26.68</v>
          </cell>
          <cell r="O134">
            <v>57.2</v>
          </cell>
          <cell r="P134">
            <v>62.64</v>
          </cell>
        </row>
        <row r="135">
          <cell r="B135" t="str">
            <v xml:space="preserve">Prise </v>
          </cell>
          <cell r="G135">
            <v>29.919999999999998</v>
          </cell>
          <cell r="H135">
            <v>19.3596</v>
          </cell>
          <cell r="J135">
            <v>24.72</v>
          </cell>
          <cell r="M135">
            <v>18.559999999999999</v>
          </cell>
          <cell r="N135">
            <v>11.6</v>
          </cell>
          <cell r="O135">
            <v>25.299999999999997</v>
          </cell>
          <cell r="P135">
            <v>30.159999999999997</v>
          </cell>
        </row>
        <row r="136">
          <cell r="B136" t="str">
            <v>Prise directe</v>
          </cell>
          <cell r="G136">
            <v>29.919999999999998</v>
          </cell>
          <cell r="H136">
            <v>19.3596</v>
          </cell>
          <cell r="J136">
            <v>24.72</v>
          </cell>
          <cell r="M136">
            <v>18.559999999999999</v>
          </cell>
          <cell r="N136">
            <v>11.6</v>
          </cell>
          <cell r="O136">
            <v>25.299999999999997</v>
          </cell>
          <cell r="P136">
            <v>30.159999999999997</v>
          </cell>
        </row>
        <row r="137">
          <cell r="B137" t="str">
            <v>Prise double</v>
          </cell>
          <cell r="G137">
            <v>59.839999999999996</v>
          </cell>
          <cell r="H137">
            <v>38.719200000000001</v>
          </cell>
          <cell r="J137">
            <v>49.44</v>
          </cell>
          <cell r="M137">
            <v>37.119999999999997</v>
          </cell>
          <cell r="N137">
            <v>23.2</v>
          </cell>
          <cell r="O137">
            <v>50.599999999999994</v>
          </cell>
          <cell r="P137">
            <v>60.319999999999993</v>
          </cell>
        </row>
        <row r="138">
          <cell r="B138" t="str">
            <v>Sortie de câble</v>
          </cell>
          <cell r="G138">
            <v>8.6999999999999993</v>
          </cell>
          <cell r="H138">
            <v>8.6999999999999993</v>
          </cell>
          <cell r="J138">
            <v>30.84</v>
          </cell>
          <cell r="M138">
            <v>8.6999999999999993</v>
          </cell>
          <cell r="N138">
            <v>8.6999999999999993</v>
          </cell>
          <cell r="O138">
            <v>27.619999999999997</v>
          </cell>
          <cell r="P138">
            <v>42.92</v>
          </cell>
        </row>
        <row r="139">
          <cell r="B139" t="str">
            <v>Prise téléphone</v>
          </cell>
          <cell r="G139">
            <v>46.240000000000009</v>
          </cell>
          <cell r="H139">
            <v>48.042000000000009</v>
          </cell>
          <cell r="J139">
            <v>44.44</v>
          </cell>
          <cell r="M139">
            <v>33.06</v>
          </cell>
          <cell r="N139">
            <v>23.78</v>
          </cell>
          <cell r="O139">
            <v>42.7</v>
          </cell>
          <cell r="P139">
            <v>45.82</v>
          </cell>
        </row>
        <row r="140">
          <cell r="B140" t="str">
            <v>Prise télévision</v>
          </cell>
          <cell r="G140">
            <v>86.36</v>
          </cell>
          <cell r="H140">
            <v>103.08799999999999</v>
          </cell>
          <cell r="J140">
            <v>100.88</v>
          </cell>
          <cell r="M140">
            <v>63.22</v>
          </cell>
          <cell r="N140">
            <v>55.1</v>
          </cell>
          <cell r="O140">
            <v>40.379999999999995</v>
          </cell>
          <cell r="P140">
            <v>82.36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X588"/>
  <sheetViews>
    <sheetView showZeros="0" tabSelected="1" zoomScale="75" zoomScaleNormal="75" workbookViewId="0">
      <pane ySplit="1" topLeftCell="A5" activePane="bottomLeft" state="frozenSplit"/>
      <selection pane="bottomLeft" activeCell="A12" sqref="A12:XFD12"/>
    </sheetView>
  </sheetViews>
  <sheetFormatPr baseColWidth="10" defaultRowHeight="15.95" customHeight="1" outlineLevelRow="2" outlineLevelCol="1" x14ac:dyDescent="0.2"/>
  <cols>
    <col min="1" max="1" width="8.28515625" style="59" customWidth="1"/>
    <col min="2" max="2" width="59.28515625" style="78" customWidth="1"/>
    <col min="3" max="3" width="8.42578125" style="59" customWidth="1"/>
    <col min="4" max="4" width="9.7109375" style="60" customWidth="1"/>
    <col min="5" max="5" width="16.7109375" style="57" customWidth="1"/>
    <col min="6" max="6" width="17.7109375" style="57" customWidth="1"/>
    <col min="7" max="7" width="16.7109375" style="57" customWidth="1" outlineLevel="1"/>
    <col min="8" max="8" width="16.7109375" style="61" customWidth="1" outlineLevel="1"/>
    <col min="9" max="9" width="16.7109375" style="57" customWidth="1" outlineLevel="1"/>
    <col min="10" max="11" width="16.7109375" style="131" customWidth="1" outlineLevel="1"/>
    <col min="12" max="12" width="16.140625" style="131" customWidth="1" outlineLevel="1"/>
    <col min="13" max="21" width="11.42578125" style="131"/>
    <col min="22" max="22" width="1.42578125" style="57" customWidth="1"/>
    <col min="23" max="24" width="11.42578125" style="131"/>
    <col min="25" max="25" width="1.42578125" style="57" customWidth="1"/>
    <col min="26" max="16384" width="11.42578125" style="57"/>
  </cols>
  <sheetData>
    <row r="1" spans="1:12" ht="15.95" customHeight="1" thickBot="1" x14ac:dyDescent="0.25">
      <c r="A1" s="81" t="s">
        <v>0</v>
      </c>
      <c r="B1" s="86" t="s">
        <v>1</v>
      </c>
      <c r="C1" s="82" t="s">
        <v>16</v>
      </c>
      <c r="D1" s="83" t="s">
        <v>8</v>
      </c>
      <c r="E1" s="82" t="s">
        <v>2</v>
      </c>
      <c r="F1" s="84" t="s">
        <v>3</v>
      </c>
      <c r="G1" s="85" t="str">
        <f>IF($L$4=1,CONCATENATE("Déboursé"),IF($L$4&gt;1,CONCATENATE("Pr unitaire"),0))</f>
        <v>Déboursé</v>
      </c>
      <c r="H1" s="79" t="s">
        <v>14</v>
      </c>
      <c r="I1" s="80" t="s">
        <v>15</v>
      </c>
      <c r="J1" s="148" t="s">
        <v>25</v>
      </c>
      <c r="K1" s="148" t="s">
        <v>26</v>
      </c>
      <c r="L1" s="149" t="s">
        <v>27</v>
      </c>
    </row>
    <row r="2" spans="1:12" ht="15.95" customHeight="1" x14ac:dyDescent="0.2">
      <c r="A2" s="91"/>
      <c r="B2" s="90"/>
      <c r="C2" s="3"/>
      <c r="D2" s="4"/>
      <c r="E2" s="5"/>
      <c r="F2" s="34"/>
      <c r="G2" s="43"/>
      <c r="H2" s="44"/>
      <c r="I2" s="45"/>
      <c r="J2" s="150"/>
      <c r="K2" s="151"/>
      <c r="L2" s="152"/>
    </row>
    <row r="3" spans="1:12" ht="15.95" customHeight="1" x14ac:dyDescent="0.2">
      <c r="A3" s="33"/>
      <c r="B3" s="88" t="s">
        <v>21</v>
      </c>
      <c r="C3" s="30"/>
      <c r="D3" s="31"/>
      <c r="E3" s="32"/>
      <c r="F3" s="35"/>
      <c r="G3" s="40"/>
      <c r="H3" s="44"/>
      <c r="I3" s="45"/>
      <c r="J3" s="150"/>
      <c r="K3" s="146" t="s">
        <v>10</v>
      </c>
      <c r="L3" s="41">
        <v>30</v>
      </c>
    </row>
    <row r="4" spans="1:12" ht="15.95" customHeight="1" x14ac:dyDescent="0.2">
      <c r="A4" s="33"/>
      <c r="B4" s="88" t="s">
        <v>22</v>
      </c>
      <c r="C4" s="30"/>
      <c r="D4" s="31"/>
      <c r="E4" s="32"/>
      <c r="F4" s="35"/>
      <c r="G4" s="40"/>
      <c r="H4" s="44"/>
      <c r="I4" s="45"/>
      <c r="J4" s="150"/>
      <c r="K4" s="146" t="s">
        <v>11</v>
      </c>
      <c r="L4" s="41">
        <v>1</v>
      </c>
    </row>
    <row r="5" spans="1:12" ht="15.95" customHeight="1" x14ac:dyDescent="0.2">
      <c r="A5" s="33"/>
      <c r="B5" s="88" t="s">
        <v>23</v>
      </c>
      <c r="C5" s="30"/>
      <c r="D5" s="31"/>
      <c r="E5" s="32"/>
      <c r="F5" s="35"/>
      <c r="G5" s="40"/>
      <c r="H5" s="44"/>
      <c r="I5" s="45"/>
      <c r="J5" s="150"/>
      <c r="K5" s="146" t="s">
        <v>12</v>
      </c>
      <c r="L5" s="42">
        <v>1</v>
      </c>
    </row>
    <row r="6" spans="1:12" ht="15.95" customHeight="1" x14ac:dyDescent="0.25">
      <c r="A6" s="33"/>
      <c r="B6" s="89" t="s">
        <v>24</v>
      </c>
      <c r="C6" s="30"/>
      <c r="D6" s="31"/>
      <c r="E6" s="32"/>
      <c r="F6" s="35"/>
      <c r="G6" s="40"/>
      <c r="H6" s="44"/>
      <c r="I6" s="45"/>
      <c r="J6" s="150"/>
      <c r="K6" s="146" t="s">
        <v>13</v>
      </c>
      <c r="L6" s="42">
        <v>1</v>
      </c>
    </row>
    <row r="7" spans="1:12" ht="15.95" customHeight="1" x14ac:dyDescent="0.2">
      <c r="A7" s="33"/>
      <c r="B7" s="87"/>
      <c r="C7" s="27"/>
      <c r="D7" s="28"/>
      <c r="E7" s="29"/>
      <c r="F7" s="36"/>
      <c r="G7" s="43"/>
      <c r="H7" s="44"/>
      <c r="I7" s="45"/>
      <c r="J7" s="150"/>
      <c r="K7" s="151"/>
      <c r="L7" s="152"/>
    </row>
    <row r="8" spans="1:12" ht="15.95" customHeight="1" x14ac:dyDescent="0.25">
      <c r="A8" s="103" t="s">
        <v>17</v>
      </c>
      <c r="B8" s="105" t="s">
        <v>29</v>
      </c>
      <c r="C8" s="125">
        <f>IF(F8&gt;0,"ENS",0)</f>
        <v>0</v>
      </c>
      <c r="D8" s="126">
        <f>IF(F8&gt;0,"1",0)</f>
        <v>0</v>
      </c>
      <c r="E8" s="29"/>
      <c r="F8" s="55">
        <f>IF(SUBTOTAL(109,F9:F57)&lt;=0,SUBTOTAL(9,F9:F57),0)</f>
        <v>0</v>
      </c>
      <c r="G8" s="43"/>
      <c r="H8" s="44"/>
      <c r="I8" s="45"/>
      <c r="J8" s="150"/>
      <c r="K8" s="151"/>
      <c r="L8" s="152"/>
    </row>
    <row r="9" spans="1:12" ht="15.95" customHeight="1" outlineLevel="1" x14ac:dyDescent="0.25">
      <c r="A9" s="92"/>
      <c r="B9" s="105" t="s">
        <v>20</v>
      </c>
      <c r="C9" s="27"/>
      <c r="D9" s="28"/>
      <c r="E9" s="29"/>
      <c r="F9" s="36"/>
      <c r="G9" s="43"/>
      <c r="H9" s="44"/>
      <c r="I9" s="45"/>
      <c r="J9" s="150"/>
      <c r="K9" s="151"/>
      <c r="L9" s="152"/>
    </row>
    <row r="10" spans="1:12" ht="15.95" customHeight="1" outlineLevel="1" x14ac:dyDescent="0.25">
      <c r="A10" s="104" t="s">
        <v>18</v>
      </c>
      <c r="B10" s="106" t="s">
        <v>30</v>
      </c>
      <c r="C10" s="127">
        <f>IF(F10&gt;0,"ENS",0)</f>
        <v>0</v>
      </c>
      <c r="D10" s="127">
        <f>IF(F10&gt;0,"1",0)</f>
        <v>0</v>
      </c>
      <c r="E10" s="9"/>
      <c r="F10" s="128">
        <f>IF(SUBTOTAL(109,F11:F21)&lt;=0,SUBTOTAL(9,F11:F21),0)</f>
        <v>0</v>
      </c>
      <c r="G10" s="43"/>
      <c r="H10" s="44"/>
      <c r="I10" s="45"/>
      <c r="J10" s="150"/>
      <c r="K10" s="151"/>
      <c r="L10" s="152"/>
    </row>
    <row r="11" spans="1:12" ht="15.95" customHeight="1" outlineLevel="2" x14ac:dyDescent="0.25">
      <c r="A11" s="21"/>
      <c r="B11" s="105" t="s">
        <v>20</v>
      </c>
      <c r="C11" s="37"/>
      <c r="D11" s="38"/>
      <c r="E11" s="9"/>
      <c r="F11" s="39"/>
      <c r="G11" s="43"/>
      <c r="H11" s="44"/>
      <c r="I11" s="45"/>
      <c r="J11" s="150"/>
      <c r="K11" s="151"/>
      <c r="L11" s="152"/>
    </row>
    <row r="12" spans="1:12" ht="15.95" customHeight="1" outlineLevel="2" x14ac:dyDescent="0.2">
      <c r="A12" s="20" t="s">
        <v>32</v>
      </c>
      <c r="B12" s="75" t="s">
        <v>28</v>
      </c>
      <c r="C12" s="3" t="s">
        <v>7</v>
      </c>
      <c r="D12" s="18">
        <v>1</v>
      </c>
      <c r="E12" s="10">
        <f>IF(D12=0,0,G12*$L$5*$L$6)</f>
        <v>0</v>
      </c>
      <c r="F12" s="34">
        <f>IF(D12=0,0,D12*E12)</f>
        <v>0</v>
      </c>
      <c r="G12" s="43">
        <f t="shared" ref="G12:G20" si="0">IF(D12=0,0,ROUNDUP(H12*$L$4+I12*$L$3,0))</f>
        <v>0</v>
      </c>
      <c r="H12" s="49"/>
      <c r="I12" s="50"/>
      <c r="J12" s="150"/>
      <c r="K12" s="151"/>
      <c r="L12" s="152"/>
    </row>
    <row r="13" spans="1:12" ht="15.95" customHeight="1" outlineLevel="2" x14ac:dyDescent="0.2">
      <c r="A13" s="20" t="s">
        <v>33</v>
      </c>
      <c r="B13" s="75" t="s">
        <v>28</v>
      </c>
      <c r="C13" s="3" t="s">
        <v>7</v>
      </c>
      <c r="D13" s="18">
        <v>1</v>
      </c>
      <c r="E13" s="10">
        <f t="shared" ref="E13:E20" si="1">IF(D13=0,0,G13*$L$5*$L$6)</f>
        <v>0</v>
      </c>
      <c r="F13" s="34">
        <f>IF(D13=0,0,D13*E13)</f>
        <v>0</v>
      </c>
      <c r="G13" s="43">
        <f t="shared" si="0"/>
        <v>0</v>
      </c>
      <c r="H13" s="49"/>
      <c r="I13" s="50"/>
      <c r="J13" s="150"/>
      <c r="K13" s="151"/>
      <c r="L13" s="152"/>
    </row>
    <row r="14" spans="1:12" ht="15.95" customHeight="1" outlineLevel="2" x14ac:dyDescent="0.2">
      <c r="A14" s="20" t="s">
        <v>34</v>
      </c>
      <c r="B14" s="75" t="s">
        <v>28</v>
      </c>
      <c r="C14" s="3" t="s">
        <v>7</v>
      </c>
      <c r="D14" s="18">
        <v>1</v>
      </c>
      <c r="E14" s="10">
        <f t="shared" si="1"/>
        <v>0</v>
      </c>
      <c r="F14" s="34">
        <f t="shared" ref="F14:F20" si="2">IF(D14=0,0,D14*E14)</f>
        <v>0</v>
      </c>
      <c r="G14" s="43">
        <f t="shared" si="0"/>
        <v>0</v>
      </c>
      <c r="H14" s="49"/>
      <c r="I14" s="50"/>
      <c r="J14" s="150"/>
      <c r="K14" s="151"/>
      <c r="L14" s="152"/>
    </row>
    <row r="15" spans="1:12" ht="15.95" customHeight="1" outlineLevel="2" x14ac:dyDescent="0.2">
      <c r="A15" s="20" t="s">
        <v>35</v>
      </c>
      <c r="B15" s="75" t="s">
        <v>28</v>
      </c>
      <c r="C15" s="3" t="s">
        <v>7</v>
      </c>
      <c r="D15" s="18">
        <v>1</v>
      </c>
      <c r="E15" s="10">
        <f t="shared" si="1"/>
        <v>0</v>
      </c>
      <c r="F15" s="34">
        <f t="shared" si="2"/>
        <v>0</v>
      </c>
      <c r="G15" s="43">
        <f t="shared" si="0"/>
        <v>0</v>
      </c>
      <c r="H15" s="49"/>
      <c r="I15" s="50"/>
      <c r="J15" s="150"/>
      <c r="K15" s="151"/>
      <c r="L15" s="152"/>
    </row>
    <row r="16" spans="1:12" ht="15.95" customHeight="1" outlineLevel="2" x14ac:dyDescent="0.2">
      <c r="A16" s="20" t="s">
        <v>36</v>
      </c>
      <c r="B16" s="75" t="s">
        <v>28</v>
      </c>
      <c r="C16" s="3" t="s">
        <v>7</v>
      </c>
      <c r="D16" s="18">
        <v>1</v>
      </c>
      <c r="E16" s="10">
        <f t="shared" si="1"/>
        <v>0</v>
      </c>
      <c r="F16" s="34">
        <f t="shared" si="2"/>
        <v>0</v>
      </c>
      <c r="G16" s="43">
        <f t="shared" si="0"/>
        <v>0</v>
      </c>
      <c r="H16" s="49"/>
      <c r="I16" s="50"/>
      <c r="J16" s="150"/>
      <c r="K16" s="151"/>
      <c r="L16" s="152"/>
    </row>
    <row r="17" spans="1:12" ht="15.95" customHeight="1" outlineLevel="2" x14ac:dyDescent="0.2">
      <c r="A17" s="20" t="s">
        <v>37</v>
      </c>
      <c r="B17" s="75" t="s">
        <v>28</v>
      </c>
      <c r="C17" s="3" t="s">
        <v>7</v>
      </c>
      <c r="D17" s="18">
        <v>1</v>
      </c>
      <c r="E17" s="10">
        <f t="shared" si="1"/>
        <v>0</v>
      </c>
      <c r="F17" s="34">
        <f t="shared" si="2"/>
        <v>0</v>
      </c>
      <c r="G17" s="43">
        <f t="shared" si="0"/>
        <v>0</v>
      </c>
      <c r="H17" s="49"/>
      <c r="I17" s="50"/>
      <c r="J17" s="150"/>
      <c r="K17" s="151"/>
      <c r="L17" s="152"/>
    </row>
    <row r="18" spans="1:12" ht="15.95" customHeight="1" outlineLevel="2" x14ac:dyDescent="0.2">
      <c r="A18" s="20" t="s">
        <v>38</v>
      </c>
      <c r="B18" s="75" t="s">
        <v>28</v>
      </c>
      <c r="C18" s="3" t="s">
        <v>7</v>
      </c>
      <c r="D18" s="18">
        <v>1</v>
      </c>
      <c r="E18" s="10">
        <f t="shared" si="1"/>
        <v>0</v>
      </c>
      <c r="F18" s="34">
        <f t="shared" si="2"/>
        <v>0</v>
      </c>
      <c r="G18" s="43">
        <f t="shared" si="0"/>
        <v>0</v>
      </c>
      <c r="H18" s="49"/>
      <c r="I18" s="50"/>
      <c r="J18" s="150"/>
      <c r="K18" s="151"/>
      <c r="L18" s="152"/>
    </row>
    <row r="19" spans="1:12" ht="15.95" customHeight="1" outlineLevel="2" x14ac:dyDescent="0.2">
      <c r="A19" s="20" t="s">
        <v>39</v>
      </c>
      <c r="B19" s="75" t="s">
        <v>28</v>
      </c>
      <c r="C19" s="3" t="s">
        <v>7</v>
      </c>
      <c r="D19" s="18">
        <v>1</v>
      </c>
      <c r="E19" s="10">
        <f t="shared" si="1"/>
        <v>0</v>
      </c>
      <c r="F19" s="34">
        <f t="shared" si="2"/>
        <v>0</v>
      </c>
      <c r="G19" s="43">
        <f t="shared" si="0"/>
        <v>0</v>
      </c>
      <c r="H19" s="49"/>
      <c r="I19" s="50"/>
      <c r="J19" s="150"/>
      <c r="K19" s="151"/>
      <c r="L19" s="152"/>
    </row>
    <row r="20" spans="1:12" ht="15.95" customHeight="1" outlineLevel="2" x14ac:dyDescent="0.2">
      <c r="A20" s="20" t="s">
        <v>40</v>
      </c>
      <c r="B20" s="75" t="s">
        <v>28</v>
      </c>
      <c r="C20" s="3" t="s">
        <v>7</v>
      </c>
      <c r="D20" s="18">
        <v>1</v>
      </c>
      <c r="E20" s="10">
        <f t="shared" si="1"/>
        <v>0</v>
      </c>
      <c r="F20" s="34">
        <f t="shared" si="2"/>
        <v>0</v>
      </c>
      <c r="G20" s="43">
        <f t="shared" si="0"/>
        <v>0</v>
      </c>
      <c r="H20" s="49"/>
      <c r="I20" s="50"/>
      <c r="J20" s="150"/>
      <c r="K20" s="151"/>
      <c r="L20" s="152"/>
    </row>
    <row r="21" spans="1:12" ht="15.95" customHeight="1" outlineLevel="2" x14ac:dyDescent="0.2">
      <c r="A21" s="54"/>
      <c r="B21" s="75" t="s">
        <v>20</v>
      </c>
      <c r="C21" s="3"/>
      <c r="D21" s="18"/>
      <c r="E21" s="10"/>
      <c r="F21" s="34"/>
      <c r="G21" s="43"/>
      <c r="H21" s="49"/>
      <c r="I21" s="50"/>
      <c r="J21" s="150"/>
      <c r="K21" s="151"/>
      <c r="L21" s="152"/>
    </row>
    <row r="22" spans="1:12" ht="15.95" customHeight="1" outlineLevel="2" x14ac:dyDescent="0.25">
      <c r="A22" s="54"/>
      <c r="B22" s="147" t="str">
        <f>IF(F10&lt;=0,CONCATENATE("Total ",B10),0)</f>
        <v>Total Titre 1</v>
      </c>
      <c r="C22" s="112"/>
      <c r="D22" s="110"/>
      <c r="E22" s="111">
        <f>IF(D22=0,0,ROUND(G22*$L$5*$L$6,0))</f>
        <v>0</v>
      </c>
      <c r="F22" s="128">
        <f>SUBTOTAL(109,F11:F21)</f>
        <v>0</v>
      </c>
      <c r="G22" s="43">
        <f>IF(D22=0,0,ROUNDUP(H22*$L$4+I22*$L$3,0))</f>
        <v>0</v>
      </c>
      <c r="H22" s="49"/>
      <c r="I22" s="51"/>
      <c r="J22" s="150"/>
      <c r="K22" s="151"/>
      <c r="L22" s="152"/>
    </row>
    <row r="23" spans="1:12" ht="15.95" customHeight="1" outlineLevel="1" x14ac:dyDescent="0.25">
      <c r="A23" s="20"/>
      <c r="B23" s="107" t="s">
        <v>20</v>
      </c>
      <c r="C23" s="8"/>
      <c r="D23" s="18"/>
      <c r="E23" s="10"/>
      <c r="F23" s="34"/>
      <c r="G23" s="43"/>
      <c r="H23" s="49"/>
      <c r="I23" s="50"/>
      <c r="J23" s="150"/>
      <c r="K23" s="151"/>
      <c r="L23" s="152"/>
    </row>
    <row r="24" spans="1:12" ht="15.95" customHeight="1" outlineLevel="1" x14ac:dyDescent="0.25">
      <c r="A24" s="104" t="s">
        <v>19</v>
      </c>
      <c r="B24" s="106" t="s">
        <v>31</v>
      </c>
      <c r="C24" s="127">
        <f>IF(F24&gt;0,"ENS",0)</f>
        <v>0</v>
      </c>
      <c r="D24" s="127">
        <f>IF(F24&gt;0,"1",0)</f>
        <v>0</v>
      </c>
      <c r="E24" s="10"/>
      <c r="F24" s="128">
        <f>IF(SUBTOTAL(109,F25:F35)&lt;=0,SUBTOTAL(9,F25:F35),0)</f>
        <v>0</v>
      </c>
      <c r="G24" s="43"/>
      <c r="H24" s="49"/>
      <c r="I24" s="51"/>
      <c r="J24" s="150"/>
      <c r="K24" s="151"/>
      <c r="L24" s="152"/>
    </row>
    <row r="25" spans="1:12" ht="15.95" customHeight="1" outlineLevel="2" x14ac:dyDescent="0.25">
      <c r="A25" s="21"/>
      <c r="B25" s="75" t="s">
        <v>20</v>
      </c>
      <c r="C25" s="8"/>
      <c r="D25" s="18"/>
      <c r="E25" s="10"/>
      <c r="F25" s="34"/>
      <c r="G25" s="43"/>
      <c r="H25" s="49"/>
      <c r="I25" s="50"/>
      <c r="J25" s="150"/>
      <c r="K25" s="151"/>
      <c r="L25" s="152"/>
    </row>
    <row r="26" spans="1:12" ht="15.95" customHeight="1" outlineLevel="2" x14ac:dyDescent="0.2">
      <c r="A26" s="20" t="s">
        <v>41</v>
      </c>
      <c r="B26" s="75" t="s">
        <v>28</v>
      </c>
      <c r="C26" s="3" t="s">
        <v>7</v>
      </c>
      <c r="D26" s="18">
        <v>1</v>
      </c>
      <c r="E26" s="10">
        <f>IF(D26=0,0,G26*$L$5*$L$6)</f>
        <v>0</v>
      </c>
      <c r="F26" s="34">
        <f>IF(D26=0,0,D26*E26)</f>
        <v>0</v>
      </c>
      <c r="G26" s="43">
        <f t="shared" ref="G26:G34" si="3">IF(D26=0,0,ROUNDUP(H26*$L$4+I26*$L$3,0))</f>
        <v>0</v>
      </c>
      <c r="H26" s="49"/>
      <c r="I26" s="50"/>
      <c r="J26" s="150"/>
      <c r="K26" s="151"/>
      <c r="L26" s="152"/>
    </row>
    <row r="27" spans="1:12" ht="15.95" customHeight="1" outlineLevel="2" x14ac:dyDescent="0.2">
      <c r="A27" s="20" t="s">
        <v>42</v>
      </c>
      <c r="B27" s="75" t="s">
        <v>28</v>
      </c>
      <c r="C27" s="3" t="s">
        <v>7</v>
      </c>
      <c r="D27" s="18">
        <v>1</v>
      </c>
      <c r="E27" s="10">
        <f t="shared" ref="E27:E34" si="4">IF(D27=0,0,G27*$L$5*$L$6)</f>
        <v>0</v>
      </c>
      <c r="F27" s="34">
        <f>IF(D27=0,0,D27*E27)</f>
        <v>0</v>
      </c>
      <c r="G27" s="43">
        <f t="shared" si="3"/>
        <v>0</v>
      </c>
      <c r="H27" s="49"/>
      <c r="I27" s="50"/>
      <c r="J27" s="150"/>
      <c r="K27" s="151"/>
      <c r="L27" s="152"/>
    </row>
    <row r="28" spans="1:12" ht="15.95" customHeight="1" outlineLevel="2" x14ac:dyDescent="0.2">
      <c r="A28" s="20" t="s">
        <v>43</v>
      </c>
      <c r="B28" s="75" t="s">
        <v>28</v>
      </c>
      <c r="C28" s="3" t="s">
        <v>7</v>
      </c>
      <c r="D28" s="18">
        <v>1</v>
      </c>
      <c r="E28" s="10">
        <f t="shared" si="4"/>
        <v>0</v>
      </c>
      <c r="F28" s="34">
        <f t="shared" ref="F28:F34" si="5">IF(D28=0,0,D28*E28)</f>
        <v>0</v>
      </c>
      <c r="G28" s="43">
        <f t="shared" si="3"/>
        <v>0</v>
      </c>
      <c r="H28" s="49"/>
      <c r="I28" s="50"/>
      <c r="J28" s="150"/>
      <c r="K28" s="151"/>
      <c r="L28" s="152"/>
    </row>
    <row r="29" spans="1:12" ht="15.95" customHeight="1" outlineLevel="2" x14ac:dyDescent="0.2">
      <c r="A29" s="20" t="s">
        <v>44</v>
      </c>
      <c r="B29" s="75" t="s">
        <v>28</v>
      </c>
      <c r="C29" s="3" t="s">
        <v>7</v>
      </c>
      <c r="D29" s="18">
        <v>1</v>
      </c>
      <c r="E29" s="10">
        <f t="shared" si="4"/>
        <v>0</v>
      </c>
      <c r="F29" s="34">
        <f t="shared" si="5"/>
        <v>0</v>
      </c>
      <c r="G29" s="43">
        <f t="shared" si="3"/>
        <v>0</v>
      </c>
      <c r="H29" s="49"/>
      <c r="I29" s="50"/>
      <c r="J29" s="150"/>
      <c r="K29" s="151"/>
      <c r="L29" s="152"/>
    </row>
    <row r="30" spans="1:12" ht="15.95" customHeight="1" outlineLevel="2" x14ac:dyDescent="0.2">
      <c r="A30" s="20" t="s">
        <v>45</v>
      </c>
      <c r="B30" s="75" t="s">
        <v>28</v>
      </c>
      <c r="C30" s="3" t="s">
        <v>7</v>
      </c>
      <c r="D30" s="18">
        <v>1</v>
      </c>
      <c r="E30" s="10">
        <f t="shared" si="4"/>
        <v>0</v>
      </c>
      <c r="F30" s="34">
        <f t="shared" si="5"/>
        <v>0</v>
      </c>
      <c r="G30" s="43">
        <f t="shared" si="3"/>
        <v>0</v>
      </c>
      <c r="H30" s="49"/>
      <c r="I30" s="50"/>
      <c r="J30" s="150"/>
      <c r="K30" s="151"/>
      <c r="L30" s="152"/>
    </row>
    <row r="31" spans="1:12" ht="15.95" customHeight="1" outlineLevel="2" x14ac:dyDescent="0.2">
      <c r="A31" s="20" t="s">
        <v>46</v>
      </c>
      <c r="B31" s="75" t="s">
        <v>28</v>
      </c>
      <c r="C31" s="3" t="s">
        <v>7</v>
      </c>
      <c r="D31" s="18">
        <v>1</v>
      </c>
      <c r="E31" s="10">
        <f t="shared" si="4"/>
        <v>0</v>
      </c>
      <c r="F31" s="34">
        <f t="shared" si="5"/>
        <v>0</v>
      </c>
      <c r="G31" s="43">
        <f t="shared" si="3"/>
        <v>0</v>
      </c>
      <c r="H31" s="49"/>
      <c r="I31" s="50"/>
      <c r="J31" s="150"/>
      <c r="K31" s="151"/>
      <c r="L31" s="152"/>
    </row>
    <row r="32" spans="1:12" ht="15.95" customHeight="1" outlineLevel="2" x14ac:dyDescent="0.2">
      <c r="A32" s="20" t="s">
        <v>47</v>
      </c>
      <c r="B32" s="75" t="s">
        <v>28</v>
      </c>
      <c r="C32" s="3" t="s">
        <v>7</v>
      </c>
      <c r="D32" s="18">
        <v>1</v>
      </c>
      <c r="E32" s="10">
        <f t="shared" si="4"/>
        <v>0</v>
      </c>
      <c r="F32" s="34">
        <f t="shared" si="5"/>
        <v>0</v>
      </c>
      <c r="G32" s="43">
        <f t="shared" si="3"/>
        <v>0</v>
      </c>
      <c r="H32" s="49"/>
      <c r="I32" s="50"/>
      <c r="J32" s="150"/>
      <c r="K32" s="151"/>
      <c r="L32" s="152"/>
    </row>
    <row r="33" spans="1:12" ht="15.95" customHeight="1" outlineLevel="2" x14ac:dyDescent="0.2">
      <c r="A33" s="20" t="s">
        <v>48</v>
      </c>
      <c r="B33" s="75" t="s">
        <v>28</v>
      </c>
      <c r="C33" s="3" t="s">
        <v>7</v>
      </c>
      <c r="D33" s="18">
        <v>1</v>
      </c>
      <c r="E33" s="10">
        <f t="shared" si="4"/>
        <v>0</v>
      </c>
      <c r="F33" s="34">
        <f t="shared" si="5"/>
        <v>0</v>
      </c>
      <c r="G33" s="43">
        <f t="shared" si="3"/>
        <v>0</v>
      </c>
      <c r="H33" s="49"/>
      <c r="I33" s="50"/>
      <c r="J33" s="150"/>
      <c r="K33" s="151"/>
      <c r="L33" s="152"/>
    </row>
    <row r="34" spans="1:12" ht="15.95" customHeight="1" outlineLevel="2" x14ac:dyDescent="0.2">
      <c r="A34" s="20" t="s">
        <v>49</v>
      </c>
      <c r="B34" s="75" t="s">
        <v>28</v>
      </c>
      <c r="C34" s="3" t="s">
        <v>7</v>
      </c>
      <c r="D34" s="18">
        <v>1</v>
      </c>
      <c r="E34" s="10">
        <f t="shared" si="4"/>
        <v>0</v>
      </c>
      <c r="F34" s="34">
        <f t="shared" si="5"/>
        <v>0</v>
      </c>
      <c r="G34" s="43">
        <f t="shared" si="3"/>
        <v>0</v>
      </c>
      <c r="H34" s="49"/>
      <c r="I34" s="50"/>
      <c r="J34" s="150"/>
      <c r="K34" s="151"/>
      <c r="L34" s="152"/>
    </row>
    <row r="35" spans="1:12" ht="15.95" customHeight="1" outlineLevel="2" x14ac:dyDescent="0.25">
      <c r="A35" s="20"/>
      <c r="B35" s="75" t="s">
        <v>20</v>
      </c>
      <c r="C35" s="8"/>
      <c r="D35" s="16"/>
      <c r="E35" s="10"/>
      <c r="F35" s="34"/>
      <c r="G35" s="43"/>
      <c r="H35" s="49"/>
      <c r="I35" s="51"/>
      <c r="J35" s="150"/>
      <c r="K35" s="151"/>
      <c r="L35" s="152"/>
    </row>
    <row r="36" spans="1:12" ht="15.95" customHeight="1" outlineLevel="2" x14ac:dyDescent="0.25">
      <c r="A36" s="135"/>
      <c r="B36" s="147" t="str">
        <f>IF(F24&lt;=0,CONCATENATE("Total ",B24),0)</f>
        <v>Total Titre 2</v>
      </c>
      <c r="C36" s="112"/>
      <c r="D36" s="110"/>
      <c r="E36" s="111"/>
      <c r="F36" s="128">
        <f>SUBTOTAL(109,F25:F35)</f>
        <v>0</v>
      </c>
      <c r="G36" s="136"/>
      <c r="H36" s="137"/>
      <c r="I36" s="138"/>
      <c r="J36" s="150"/>
      <c r="K36" s="151"/>
      <c r="L36" s="152"/>
    </row>
    <row r="37" spans="1:12" ht="15.95" customHeight="1" outlineLevel="1" x14ac:dyDescent="0.25">
      <c r="A37" s="20"/>
      <c r="B37" s="107"/>
      <c r="C37" s="8"/>
      <c r="D37" s="16"/>
      <c r="E37" s="10"/>
      <c r="F37" s="34"/>
      <c r="G37" s="43"/>
      <c r="H37" s="49"/>
      <c r="I37" s="51"/>
      <c r="J37" s="150"/>
      <c r="K37" s="151"/>
      <c r="L37" s="152"/>
    </row>
    <row r="38" spans="1:12" ht="15.95" customHeight="1" outlineLevel="1" x14ac:dyDescent="0.25">
      <c r="A38" s="20"/>
      <c r="B38" s="107"/>
      <c r="C38" s="8"/>
      <c r="D38" s="16"/>
      <c r="E38" s="10"/>
      <c r="F38" s="34"/>
      <c r="G38" s="43"/>
      <c r="H38" s="49"/>
      <c r="I38" s="51"/>
      <c r="J38" s="150"/>
      <c r="K38" s="151"/>
      <c r="L38" s="152"/>
    </row>
    <row r="39" spans="1:12" ht="15.95" customHeight="1" outlineLevel="1" x14ac:dyDescent="0.25">
      <c r="A39" s="20"/>
      <c r="B39" s="107" t="s">
        <v>20</v>
      </c>
      <c r="C39" s="8"/>
      <c r="D39" s="18"/>
      <c r="E39" s="10"/>
      <c r="F39" s="34"/>
      <c r="G39" s="43"/>
      <c r="H39" s="49"/>
      <c r="I39" s="50"/>
      <c r="J39" s="150"/>
      <c r="K39" s="151"/>
      <c r="L39" s="152"/>
    </row>
    <row r="40" spans="1:12" ht="15.95" customHeight="1" outlineLevel="1" x14ac:dyDescent="0.25">
      <c r="A40" s="108"/>
      <c r="B40" s="106"/>
      <c r="C40" s="127"/>
      <c r="D40" s="127"/>
      <c r="E40" s="10"/>
      <c r="F40" s="128"/>
      <c r="G40" s="43"/>
      <c r="H40" s="49"/>
      <c r="I40" s="51"/>
      <c r="J40" s="150"/>
      <c r="K40" s="151"/>
      <c r="L40" s="152"/>
    </row>
    <row r="41" spans="1:12" ht="15.95" customHeight="1" outlineLevel="1" x14ac:dyDescent="0.25">
      <c r="A41" s="53"/>
      <c r="B41" s="76"/>
      <c r="C41" s="8"/>
      <c r="D41" s="18"/>
      <c r="E41" s="10"/>
      <c r="F41" s="34"/>
      <c r="G41" s="43"/>
      <c r="H41" s="49"/>
      <c r="I41" s="50"/>
      <c r="J41" s="150"/>
      <c r="K41" s="151"/>
      <c r="L41" s="152"/>
    </row>
    <row r="42" spans="1:12" ht="15.95" customHeight="1" outlineLevel="1" x14ac:dyDescent="0.25">
      <c r="A42" s="53"/>
      <c r="B42" s="76"/>
      <c r="C42" s="8"/>
      <c r="D42" s="16"/>
      <c r="E42" s="10"/>
      <c r="F42" s="34"/>
      <c r="G42" s="43"/>
      <c r="H42" s="49"/>
      <c r="I42" s="51"/>
      <c r="J42" s="150"/>
      <c r="K42" s="151"/>
      <c r="L42" s="152"/>
    </row>
    <row r="43" spans="1:12" ht="15.95" customHeight="1" outlineLevel="1" x14ac:dyDescent="0.25">
      <c r="A43" s="53"/>
      <c r="B43" s="75"/>
      <c r="C43" s="11"/>
      <c r="D43" s="18"/>
      <c r="E43" s="10"/>
      <c r="F43" s="34"/>
      <c r="G43" s="43"/>
      <c r="H43" s="49"/>
      <c r="I43" s="50"/>
      <c r="J43" s="150"/>
      <c r="K43" s="151"/>
      <c r="L43" s="152"/>
    </row>
    <row r="44" spans="1:12" ht="15.95" customHeight="1" outlineLevel="1" x14ac:dyDescent="0.25">
      <c r="A44" s="53"/>
      <c r="B44" s="75"/>
      <c r="C44" s="11"/>
      <c r="D44" s="18"/>
      <c r="E44" s="10"/>
      <c r="F44" s="34"/>
      <c r="G44" s="43"/>
      <c r="H44" s="49"/>
      <c r="I44" s="50"/>
      <c r="J44" s="150"/>
      <c r="K44" s="151"/>
      <c r="L44" s="152"/>
    </row>
    <row r="45" spans="1:12" ht="15.95" customHeight="1" outlineLevel="1" x14ac:dyDescent="0.25">
      <c r="A45" s="53"/>
      <c r="B45" s="75"/>
      <c r="C45" s="11"/>
      <c r="D45" s="18"/>
      <c r="E45" s="10"/>
      <c r="F45" s="34"/>
      <c r="G45" s="43"/>
      <c r="H45" s="49"/>
      <c r="I45" s="50"/>
      <c r="J45" s="150"/>
      <c r="K45" s="151"/>
      <c r="L45" s="152"/>
    </row>
    <row r="46" spans="1:12" ht="15.95" customHeight="1" outlineLevel="1" x14ac:dyDescent="0.25">
      <c r="A46" s="53"/>
      <c r="B46" s="75"/>
      <c r="C46" s="11"/>
      <c r="D46" s="18"/>
      <c r="E46" s="10"/>
      <c r="F46" s="34"/>
      <c r="G46" s="43"/>
      <c r="H46" s="49"/>
      <c r="I46" s="50"/>
      <c r="J46" s="150"/>
      <c r="K46" s="151"/>
      <c r="L46" s="152"/>
    </row>
    <row r="47" spans="1:12" ht="15.95" customHeight="1" outlineLevel="1" x14ac:dyDescent="0.25">
      <c r="A47" s="53"/>
      <c r="B47" s="75"/>
      <c r="C47" s="11"/>
      <c r="D47" s="18"/>
      <c r="E47" s="10"/>
      <c r="F47" s="34"/>
      <c r="G47" s="43"/>
      <c r="H47" s="49"/>
      <c r="I47" s="50"/>
      <c r="J47" s="150"/>
      <c r="K47" s="151"/>
      <c r="L47" s="152"/>
    </row>
    <row r="48" spans="1:12" ht="15.95" customHeight="1" outlineLevel="1" x14ac:dyDescent="0.25">
      <c r="A48" s="53"/>
      <c r="B48" s="75"/>
      <c r="C48" s="11"/>
      <c r="D48" s="18"/>
      <c r="E48" s="10"/>
      <c r="F48" s="34"/>
      <c r="G48" s="43"/>
      <c r="H48" s="49"/>
      <c r="I48" s="50"/>
      <c r="J48" s="150"/>
      <c r="K48" s="151"/>
      <c r="L48" s="152"/>
    </row>
    <row r="49" spans="1:12" ht="15.95" customHeight="1" outlineLevel="1" x14ac:dyDescent="0.25">
      <c r="A49" s="53"/>
      <c r="B49" s="75"/>
      <c r="C49" s="11"/>
      <c r="D49" s="18"/>
      <c r="E49" s="10"/>
      <c r="F49" s="34"/>
      <c r="G49" s="43"/>
      <c r="H49" s="49"/>
      <c r="I49" s="50"/>
      <c r="J49" s="150"/>
      <c r="K49" s="151"/>
      <c r="L49" s="152"/>
    </row>
    <row r="50" spans="1:12" ht="15.95" customHeight="1" outlineLevel="1" x14ac:dyDescent="0.25">
      <c r="A50" s="53"/>
      <c r="B50" s="75"/>
      <c r="C50" s="11"/>
      <c r="D50" s="18"/>
      <c r="E50" s="10"/>
      <c r="F50" s="34"/>
      <c r="G50" s="43"/>
      <c r="H50" s="49"/>
      <c r="I50" s="50"/>
      <c r="J50" s="150"/>
      <c r="K50" s="151"/>
      <c r="L50" s="152"/>
    </row>
    <row r="51" spans="1:12" ht="15.95" customHeight="1" outlineLevel="1" x14ac:dyDescent="0.25">
      <c r="A51" s="53"/>
      <c r="B51" s="75"/>
      <c r="C51" s="8"/>
      <c r="D51" s="16"/>
      <c r="E51" s="10"/>
      <c r="F51" s="34"/>
      <c r="G51" s="43"/>
      <c r="H51" s="49"/>
      <c r="I51" s="51"/>
      <c r="J51" s="150"/>
      <c r="K51" s="151"/>
      <c r="L51" s="152"/>
    </row>
    <row r="52" spans="1:12" ht="15.95" customHeight="1" outlineLevel="1" x14ac:dyDescent="0.25">
      <c r="A52" s="53"/>
      <c r="B52" s="76"/>
      <c r="C52" s="8"/>
      <c r="D52" s="16"/>
      <c r="E52" s="10"/>
      <c r="F52" s="34"/>
      <c r="G52" s="43"/>
      <c r="H52" s="49"/>
      <c r="I52" s="51"/>
      <c r="J52" s="150"/>
      <c r="K52" s="151"/>
      <c r="L52" s="152"/>
    </row>
    <row r="53" spans="1:12" ht="15.95" customHeight="1" outlineLevel="1" x14ac:dyDescent="0.25">
      <c r="A53" s="53"/>
      <c r="B53" s="75"/>
      <c r="C53" s="3"/>
      <c r="D53" s="18"/>
      <c r="E53" s="10"/>
      <c r="F53" s="34"/>
      <c r="G53" s="43"/>
      <c r="H53" s="49"/>
      <c r="I53" s="50"/>
      <c r="J53" s="150"/>
      <c r="K53" s="151"/>
      <c r="L53" s="152"/>
    </row>
    <row r="54" spans="1:12" ht="15.95" customHeight="1" outlineLevel="1" x14ac:dyDescent="0.2">
      <c r="A54" s="20"/>
      <c r="B54" s="75"/>
      <c r="C54" s="11"/>
      <c r="D54" s="18"/>
      <c r="E54" s="10"/>
      <c r="F54" s="34"/>
      <c r="G54" s="43"/>
      <c r="H54" s="49"/>
      <c r="I54" s="50"/>
      <c r="J54" s="150"/>
      <c r="K54" s="151"/>
      <c r="L54" s="152"/>
    </row>
    <row r="55" spans="1:12" ht="15.95" customHeight="1" outlineLevel="1" x14ac:dyDescent="0.2">
      <c r="A55" s="20"/>
      <c r="B55" s="75"/>
      <c r="C55" s="11"/>
      <c r="D55" s="18"/>
      <c r="E55" s="10"/>
      <c r="F55" s="34"/>
      <c r="G55" s="43"/>
      <c r="H55" s="49"/>
      <c r="I55" s="50"/>
      <c r="J55" s="150"/>
      <c r="K55" s="151"/>
      <c r="L55" s="152"/>
    </row>
    <row r="56" spans="1:12" ht="15.95" customHeight="1" outlineLevel="1" x14ac:dyDescent="0.2">
      <c r="A56" s="20"/>
      <c r="B56" s="75"/>
      <c r="C56" s="11"/>
      <c r="D56" s="18"/>
      <c r="E56" s="10"/>
      <c r="F56" s="34"/>
      <c r="G56" s="43"/>
      <c r="H56" s="49"/>
      <c r="I56" s="50"/>
      <c r="J56" s="150"/>
      <c r="K56" s="151"/>
      <c r="L56" s="152"/>
    </row>
    <row r="57" spans="1:12" ht="15.95" customHeight="1" outlineLevel="1" x14ac:dyDescent="0.25">
      <c r="A57" s="20"/>
      <c r="B57" s="147"/>
      <c r="C57" s="8"/>
      <c r="D57" s="16"/>
      <c r="E57" s="10"/>
      <c r="F57" s="128"/>
      <c r="G57" s="43"/>
      <c r="H57" s="49"/>
      <c r="I57" s="51"/>
      <c r="J57" s="150"/>
      <c r="K57" s="151"/>
      <c r="L57" s="152"/>
    </row>
    <row r="58" spans="1:12" ht="15.95" customHeight="1" outlineLevel="1" x14ac:dyDescent="0.25">
      <c r="A58" s="20"/>
      <c r="B58" s="132" t="str">
        <f>IF(F8&lt;=0,CONCATENATE("Total ",B8),0)</f>
        <v>Total Titre</v>
      </c>
      <c r="C58" s="113"/>
      <c r="D58" s="114"/>
      <c r="E58" s="115"/>
      <c r="F58" s="55">
        <f>IF(SUBTOTAL(109,F9:F57)&gt;0,SUBTOTAL(9,F9:F57),0)</f>
        <v>0</v>
      </c>
      <c r="G58" s="43"/>
      <c r="H58" s="49"/>
      <c r="I58" s="51"/>
      <c r="J58" s="150"/>
      <c r="K58" s="151"/>
      <c r="L58" s="152"/>
    </row>
    <row r="59" spans="1:12" ht="15.95" customHeight="1" x14ac:dyDescent="0.25">
      <c r="A59" s="20"/>
      <c r="B59" s="76"/>
      <c r="C59" s="8"/>
      <c r="D59" s="18"/>
      <c r="E59" s="10"/>
      <c r="F59" s="34"/>
      <c r="G59" s="43"/>
      <c r="H59" s="49"/>
      <c r="I59" s="50"/>
      <c r="J59" s="150"/>
      <c r="K59" s="151"/>
      <c r="L59" s="152"/>
    </row>
    <row r="60" spans="1:12" ht="15.95" customHeight="1" x14ac:dyDescent="0.25">
      <c r="A60" s="116"/>
      <c r="B60" s="105"/>
      <c r="C60" s="125"/>
      <c r="D60" s="126"/>
      <c r="E60" s="10"/>
      <c r="F60" s="55"/>
      <c r="G60" s="43"/>
      <c r="H60" s="49"/>
      <c r="I60" s="51"/>
      <c r="J60" s="150"/>
      <c r="K60" s="151"/>
      <c r="L60" s="152"/>
    </row>
    <row r="61" spans="1:12" ht="15.95" customHeight="1" x14ac:dyDescent="0.25">
      <c r="A61" s="20"/>
      <c r="B61" s="76"/>
      <c r="C61" s="8"/>
      <c r="D61" s="16"/>
      <c r="E61" s="10"/>
      <c r="F61" s="34"/>
      <c r="G61" s="43"/>
      <c r="H61" s="49"/>
      <c r="I61" s="51"/>
      <c r="J61" s="150"/>
      <c r="K61" s="151"/>
      <c r="L61" s="152"/>
    </row>
    <row r="62" spans="1:12" ht="15.95" customHeight="1" x14ac:dyDescent="0.25">
      <c r="A62" s="104"/>
      <c r="B62" s="106"/>
      <c r="C62" s="127"/>
      <c r="D62" s="127"/>
      <c r="E62" s="10"/>
      <c r="F62" s="128"/>
      <c r="G62" s="43"/>
      <c r="H62" s="49"/>
      <c r="I62" s="51"/>
      <c r="J62" s="150"/>
      <c r="K62" s="151"/>
      <c r="L62" s="152"/>
    </row>
    <row r="63" spans="1:12" ht="15.95" customHeight="1" x14ac:dyDescent="0.25">
      <c r="A63" s="20"/>
      <c r="B63" s="76"/>
      <c r="C63" s="8"/>
      <c r="D63" s="16"/>
      <c r="E63" s="10"/>
      <c r="F63" s="34"/>
      <c r="G63" s="43"/>
      <c r="H63" s="49"/>
      <c r="I63" s="51"/>
      <c r="J63" s="150"/>
      <c r="K63" s="151"/>
      <c r="L63" s="152"/>
    </row>
    <row r="64" spans="1:12" ht="15.95" customHeight="1" x14ac:dyDescent="0.25">
      <c r="A64" s="21"/>
      <c r="B64" s="76"/>
      <c r="C64" s="8"/>
      <c r="D64" s="16"/>
      <c r="E64" s="10"/>
      <c r="F64" s="34"/>
      <c r="G64" s="43"/>
      <c r="H64" s="49"/>
      <c r="I64" s="51"/>
      <c r="J64" s="150"/>
      <c r="K64" s="151"/>
      <c r="L64" s="152"/>
    </row>
    <row r="65" spans="1:12" ht="15.95" customHeight="1" x14ac:dyDescent="0.2">
      <c r="A65" s="20"/>
      <c r="B65" s="75"/>
      <c r="C65" s="11"/>
      <c r="D65" s="18"/>
      <c r="E65" s="10"/>
      <c r="F65" s="34"/>
      <c r="G65" s="43"/>
      <c r="H65" s="49"/>
      <c r="I65" s="50"/>
      <c r="J65" s="150"/>
      <c r="K65" s="151"/>
      <c r="L65" s="152"/>
    </row>
    <row r="66" spans="1:12" ht="15.95" customHeight="1" x14ac:dyDescent="0.2">
      <c r="A66" s="20"/>
      <c r="B66" s="75"/>
      <c r="C66" s="11"/>
      <c r="D66" s="18"/>
      <c r="E66" s="10"/>
      <c r="F66" s="34"/>
      <c r="G66" s="43"/>
      <c r="H66" s="49"/>
      <c r="I66" s="50"/>
      <c r="J66" s="150"/>
      <c r="K66" s="151"/>
      <c r="L66" s="152"/>
    </row>
    <row r="67" spans="1:12" ht="15.95" customHeight="1" x14ac:dyDescent="0.2">
      <c r="A67" s="20"/>
      <c r="B67" s="75"/>
      <c r="C67" s="11"/>
      <c r="D67" s="18"/>
      <c r="E67" s="10"/>
      <c r="F67" s="34"/>
      <c r="G67" s="43"/>
      <c r="H67" s="49"/>
      <c r="I67" s="50"/>
      <c r="J67" s="150"/>
      <c r="K67" s="151"/>
      <c r="L67" s="152"/>
    </row>
    <row r="68" spans="1:12" ht="15.95" customHeight="1" x14ac:dyDescent="0.25">
      <c r="A68" s="20"/>
      <c r="B68" s="76"/>
      <c r="C68" s="23"/>
      <c r="D68" s="16"/>
      <c r="E68" s="10"/>
      <c r="F68" s="34"/>
      <c r="G68" s="43"/>
      <c r="H68" s="49"/>
      <c r="I68" s="50"/>
      <c r="J68" s="150"/>
      <c r="K68" s="151"/>
      <c r="L68" s="152"/>
    </row>
    <row r="69" spans="1:12" ht="15.95" customHeight="1" x14ac:dyDescent="0.2">
      <c r="A69" s="20"/>
      <c r="B69" s="75"/>
      <c r="C69" s="11"/>
      <c r="D69" s="18"/>
      <c r="E69" s="10"/>
      <c r="F69" s="34"/>
      <c r="G69" s="43"/>
      <c r="H69" s="49"/>
      <c r="I69" s="50"/>
      <c r="J69" s="150"/>
      <c r="K69" s="151"/>
      <c r="L69" s="152"/>
    </row>
    <row r="70" spans="1:12" ht="15.95" customHeight="1" x14ac:dyDescent="0.2">
      <c r="A70" s="92"/>
      <c r="B70" s="75"/>
      <c r="C70" s="6"/>
      <c r="D70" s="18"/>
      <c r="E70" s="10"/>
      <c r="F70" s="34"/>
      <c r="G70" s="43"/>
      <c r="H70" s="49"/>
      <c r="I70" s="50"/>
      <c r="J70" s="150"/>
      <c r="K70" s="151"/>
      <c r="L70" s="152"/>
    </row>
    <row r="71" spans="1:12" ht="15.95" customHeight="1" x14ac:dyDescent="0.2">
      <c r="A71" s="22"/>
      <c r="B71" s="75"/>
      <c r="C71" s="17"/>
      <c r="D71" s="18"/>
      <c r="E71" s="10"/>
      <c r="F71" s="34"/>
      <c r="G71" s="43"/>
      <c r="H71" s="49"/>
      <c r="I71" s="50"/>
      <c r="J71" s="150"/>
      <c r="K71" s="151"/>
      <c r="L71" s="152"/>
    </row>
    <row r="72" spans="1:12" ht="15.95" customHeight="1" x14ac:dyDescent="0.2">
      <c r="A72" s="22"/>
      <c r="B72" s="75"/>
      <c r="C72" s="17"/>
      <c r="D72" s="18"/>
      <c r="E72" s="10"/>
      <c r="F72" s="34"/>
      <c r="G72" s="43"/>
      <c r="H72" s="49"/>
      <c r="I72" s="50"/>
      <c r="J72" s="150"/>
      <c r="K72" s="151"/>
      <c r="L72" s="152"/>
    </row>
    <row r="73" spans="1:12" ht="15.95" customHeight="1" x14ac:dyDescent="0.2">
      <c r="A73" s="22"/>
      <c r="B73" s="75"/>
      <c r="C73" s="17"/>
      <c r="D73" s="18"/>
      <c r="E73" s="10"/>
      <c r="F73" s="34"/>
      <c r="G73" s="43"/>
      <c r="H73" s="49"/>
      <c r="I73" s="50"/>
      <c r="J73" s="150"/>
      <c r="K73" s="151"/>
      <c r="L73" s="152"/>
    </row>
    <row r="74" spans="1:12" ht="15.95" customHeight="1" x14ac:dyDescent="0.2">
      <c r="A74" s="22"/>
      <c r="B74" s="75"/>
      <c r="C74" s="17"/>
      <c r="D74" s="18"/>
      <c r="E74" s="10"/>
      <c r="F74" s="34"/>
      <c r="G74" s="43"/>
      <c r="H74" s="49"/>
      <c r="I74" s="50"/>
      <c r="J74" s="150"/>
      <c r="K74" s="151"/>
      <c r="L74" s="152"/>
    </row>
    <row r="75" spans="1:12" ht="15.95" customHeight="1" x14ac:dyDescent="0.25">
      <c r="A75" s="22"/>
      <c r="B75" s="75"/>
      <c r="C75" s="24"/>
      <c r="D75" s="16"/>
      <c r="E75" s="10"/>
      <c r="F75" s="34"/>
      <c r="G75" s="43"/>
      <c r="H75" s="49"/>
      <c r="I75" s="51"/>
      <c r="J75" s="150"/>
      <c r="K75" s="151"/>
      <c r="L75" s="152"/>
    </row>
    <row r="76" spans="1:12" ht="15.95" customHeight="1" x14ac:dyDescent="0.25">
      <c r="A76" s="65"/>
      <c r="B76" s="76"/>
      <c r="C76" s="24"/>
      <c r="D76" s="16"/>
      <c r="E76" s="10"/>
      <c r="F76" s="34"/>
      <c r="G76" s="43"/>
      <c r="H76" s="49"/>
      <c r="I76" s="51"/>
      <c r="J76" s="150"/>
      <c r="K76" s="151"/>
      <c r="L76" s="152"/>
    </row>
    <row r="77" spans="1:12" ht="15.95" customHeight="1" x14ac:dyDescent="0.2">
      <c r="A77" s="22"/>
      <c r="B77" s="75"/>
      <c r="C77" s="17"/>
      <c r="D77" s="18"/>
      <c r="E77" s="10"/>
      <c r="F77" s="34"/>
      <c r="G77" s="43"/>
      <c r="H77" s="49"/>
      <c r="I77" s="50"/>
      <c r="J77" s="150"/>
      <c r="K77" s="151"/>
      <c r="L77" s="152"/>
    </row>
    <row r="78" spans="1:12" ht="15.95" customHeight="1" x14ac:dyDescent="0.2">
      <c r="A78" s="22"/>
      <c r="B78" s="75"/>
      <c r="C78" s="17"/>
      <c r="D78" s="18"/>
      <c r="E78" s="10"/>
      <c r="F78" s="34"/>
      <c r="G78" s="43"/>
      <c r="H78" s="49"/>
      <c r="I78" s="50"/>
      <c r="J78" s="150"/>
      <c r="K78" s="151"/>
      <c r="L78" s="152"/>
    </row>
    <row r="79" spans="1:12" ht="15.95" customHeight="1" x14ac:dyDescent="0.2">
      <c r="A79" s="22"/>
      <c r="B79" s="75"/>
      <c r="C79" s="17"/>
      <c r="D79" s="18"/>
      <c r="E79" s="10"/>
      <c r="F79" s="34"/>
      <c r="G79" s="43"/>
      <c r="H79" s="49"/>
      <c r="I79" s="50"/>
      <c r="J79" s="150"/>
      <c r="K79" s="151"/>
      <c r="L79" s="152"/>
    </row>
    <row r="80" spans="1:12" ht="15.95" customHeight="1" x14ac:dyDescent="0.2">
      <c r="A80" s="22"/>
      <c r="B80" s="75"/>
      <c r="C80" s="17"/>
      <c r="D80" s="18"/>
      <c r="E80" s="10"/>
      <c r="F80" s="34"/>
      <c r="G80" s="43"/>
      <c r="H80" s="49"/>
      <c r="I80" s="50"/>
      <c r="J80" s="150"/>
      <c r="K80" s="151"/>
      <c r="L80" s="152"/>
    </row>
    <row r="81" spans="1:12" ht="15.95" customHeight="1" x14ac:dyDescent="0.2">
      <c r="A81" s="22"/>
      <c r="B81" s="75"/>
      <c r="C81" s="17"/>
      <c r="D81" s="18"/>
      <c r="E81" s="10"/>
      <c r="F81" s="34"/>
      <c r="G81" s="43"/>
      <c r="H81" s="49"/>
      <c r="I81" s="50"/>
      <c r="J81" s="150"/>
      <c r="K81" s="151"/>
      <c r="L81" s="152"/>
    </row>
    <row r="82" spans="1:12" ht="15.95" customHeight="1" x14ac:dyDescent="0.2">
      <c r="A82" s="22"/>
      <c r="B82" s="75"/>
      <c r="C82" s="17"/>
      <c r="D82" s="18"/>
      <c r="E82" s="10"/>
      <c r="F82" s="34"/>
      <c r="G82" s="43"/>
      <c r="H82" s="49"/>
      <c r="I82" s="50"/>
      <c r="J82" s="150"/>
      <c r="K82" s="151"/>
      <c r="L82" s="152"/>
    </row>
    <row r="83" spans="1:12" ht="15.95" customHeight="1" x14ac:dyDescent="0.2">
      <c r="A83" s="22"/>
      <c r="B83" s="75"/>
      <c r="C83" s="17"/>
      <c r="D83" s="18"/>
      <c r="E83" s="10"/>
      <c r="F83" s="34"/>
      <c r="G83" s="43"/>
      <c r="H83" s="49"/>
      <c r="I83" s="50"/>
      <c r="J83" s="150"/>
      <c r="K83" s="151"/>
      <c r="L83" s="152"/>
    </row>
    <row r="84" spans="1:12" ht="15.95" customHeight="1" x14ac:dyDescent="0.2">
      <c r="A84" s="22"/>
      <c r="B84" s="75"/>
      <c r="C84" s="17"/>
      <c r="D84" s="18"/>
      <c r="E84" s="10"/>
      <c r="F84" s="34"/>
      <c r="G84" s="43"/>
      <c r="H84" s="49"/>
      <c r="I84" s="50"/>
      <c r="J84" s="150"/>
      <c r="K84" s="151"/>
      <c r="L84" s="152"/>
    </row>
    <row r="85" spans="1:12" ht="15.95" customHeight="1" x14ac:dyDescent="0.2">
      <c r="A85" s="22"/>
      <c r="B85" s="75"/>
      <c r="C85" s="17"/>
      <c r="D85" s="18"/>
      <c r="E85" s="10"/>
      <c r="F85" s="34"/>
      <c r="G85" s="43"/>
      <c r="H85" s="49"/>
      <c r="I85" s="50"/>
      <c r="J85" s="150"/>
      <c r="K85" s="151"/>
      <c r="L85" s="152"/>
    </row>
    <row r="86" spans="1:12" ht="15.95" customHeight="1" x14ac:dyDescent="0.2">
      <c r="A86" s="22"/>
      <c r="B86" s="75"/>
      <c r="C86" s="17"/>
      <c r="D86" s="18"/>
      <c r="E86" s="10"/>
      <c r="F86" s="34"/>
      <c r="G86" s="43"/>
      <c r="H86" s="49"/>
      <c r="I86" s="50"/>
      <c r="J86" s="150"/>
      <c r="K86" s="151"/>
      <c r="L86" s="152"/>
    </row>
    <row r="87" spans="1:12" ht="15.95" customHeight="1" x14ac:dyDescent="0.25">
      <c r="A87" s="22"/>
      <c r="B87" s="75"/>
      <c r="C87" s="24"/>
      <c r="D87" s="16"/>
      <c r="E87" s="10"/>
      <c r="F87" s="34"/>
      <c r="G87" s="43"/>
      <c r="H87" s="49"/>
      <c r="I87" s="51"/>
      <c r="J87" s="150"/>
      <c r="K87" s="151"/>
      <c r="L87" s="152"/>
    </row>
    <row r="88" spans="1:12" ht="15.95" customHeight="1" x14ac:dyDescent="0.25">
      <c r="A88" s="22"/>
      <c r="B88" s="75"/>
      <c r="C88" s="24"/>
      <c r="D88" s="16"/>
      <c r="E88" s="10"/>
      <c r="F88" s="34"/>
      <c r="G88" s="43"/>
      <c r="H88" s="49"/>
      <c r="I88" s="51"/>
      <c r="J88" s="150"/>
      <c r="K88" s="151"/>
      <c r="L88" s="152"/>
    </row>
    <row r="89" spans="1:12" ht="15.95" customHeight="1" x14ac:dyDescent="0.25">
      <c r="A89" s="22"/>
      <c r="B89" s="75"/>
      <c r="C89" s="24"/>
      <c r="D89" s="16"/>
      <c r="E89" s="10"/>
      <c r="F89" s="34"/>
      <c r="G89" s="43"/>
      <c r="H89" s="49"/>
      <c r="I89" s="51"/>
      <c r="J89" s="150"/>
      <c r="K89" s="151"/>
      <c r="L89" s="152"/>
    </row>
    <row r="90" spans="1:12" ht="15.95" customHeight="1" x14ac:dyDescent="0.25">
      <c r="A90" s="22"/>
      <c r="B90" s="75"/>
      <c r="C90" s="24"/>
      <c r="D90" s="16"/>
      <c r="E90" s="10"/>
      <c r="F90" s="34"/>
      <c r="G90" s="43"/>
      <c r="H90" s="49"/>
      <c r="I90" s="51"/>
      <c r="J90" s="150"/>
      <c r="K90" s="151"/>
      <c r="L90" s="152"/>
    </row>
    <row r="91" spans="1:12" ht="15.95" customHeight="1" x14ac:dyDescent="0.25">
      <c r="A91" s="22"/>
      <c r="B91" s="75"/>
      <c r="C91" s="24"/>
      <c r="D91" s="16"/>
      <c r="E91" s="10"/>
      <c r="F91" s="34"/>
      <c r="G91" s="43"/>
      <c r="H91" s="49"/>
      <c r="I91" s="51"/>
      <c r="J91" s="150"/>
      <c r="K91" s="151"/>
      <c r="L91" s="152"/>
    </row>
    <row r="92" spans="1:12" ht="15.95" customHeight="1" x14ac:dyDescent="0.25">
      <c r="A92" s="22"/>
      <c r="B92" s="75"/>
      <c r="C92" s="24"/>
      <c r="D92" s="16"/>
      <c r="E92" s="10"/>
      <c r="F92" s="34"/>
      <c r="G92" s="43"/>
      <c r="H92" s="49"/>
      <c r="I92" s="51"/>
      <c r="J92" s="150"/>
      <c r="K92" s="151"/>
      <c r="L92" s="152"/>
    </row>
    <row r="93" spans="1:12" ht="15.95" customHeight="1" x14ac:dyDescent="0.25">
      <c r="A93" s="22"/>
      <c r="B93" s="75"/>
      <c r="C93" s="24"/>
      <c r="D93" s="16"/>
      <c r="E93" s="10"/>
      <c r="F93" s="34"/>
      <c r="G93" s="43"/>
      <c r="H93" s="49"/>
      <c r="I93" s="51"/>
      <c r="J93" s="150"/>
      <c r="K93" s="151"/>
      <c r="L93" s="152"/>
    </row>
    <row r="94" spans="1:12" ht="15.95" customHeight="1" x14ac:dyDescent="0.25">
      <c r="A94" s="22"/>
      <c r="B94" s="75"/>
      <c r="C94" s="24"/>
      <c r="D94" s="16"/>
      <c r="E94" s="10"/>
      <c r="F94" s="34"/>
      <c r="G94" s="43"/>
      <c r="H94" s="49"/>
      <c r="I94" s="51"/>
      <c r="J94" s="150"/>
      <c r="K94" s="151"/>
      <c r="L94" s="152"/>
    </row>
    <row r="95" spans="1:12" ht="15.95" customHeight="1" x14ac:dyDescent="0.25">
      <c r="A95" s="22"/>
      <c r="B95" s="75"/>
      <c r="C95" s="24"/>
      <c r="D95" s="16"/>
      <c r="E95" s="10"/>
      <c r="F95" s="34"/>
      <c r="G95" s="43"/>
      <c r="H95" s="49"/>
      <c r="I95" s="51"/>
      <c r="J95" s="150"/>
      <c r="K95" s="151"/>
      <c r="L95" s="152"/>
    </row>
    <row r="96" spans="1:12" ht="15.95" customHeight="1" x14ac:dyDescent="0.25">
      <c r="A96" s="22"/>
      <c r="B96" s="75"/>
      <c r="C96" s="24"/>
      <c r="D96" s="16"/>
      <c r="E96" s="10"/>
      <c r="F96" s="34"/>
      <c r="G96" s="43"/>
      <c r="H96" s="49"/>
      <c r="I96" s="51"/>
      <c r="J96" s="150"/>
      <c r="K96" s="151"/>
      <c r="L96" s="152"/>
    </row>
    <row r="97" spans="1:12" ht="15.95" customHeight="1" x14ac:dyDescent="0.25">
      <c r="A97" s="22"/>
      <c r="B97" s="75"/>
      <c r="C97" s="24"/>
      <c r="D97" s="16"/>
      <c r="E97" s="10"/>
      <c r="F97" s="34"/>
      <c r="G97" s="43"/>
      <c r="H97" s="49"/>
      <c r="I97" s="51"/>
      <c r="J97" s="150"/>
      <c r="K97" s="151"/>
      <c r="L97" s="152"/>
    </row>
    <row r="98" spans="1:12" ht="15.95" customHeight="1" x14ac:dyDescent="0.25">
      <c r="A98" s="22"/>
      <c r="B98" s="75"/>
      <c r="C98" s="49"/>
      <c r="D98" s="119"/>
      <c r="E98" s="10"/>
      <c r="F98" s="34"/>
      <c r="G98" s="43"/>
      <c r="H98" s="49"/>
      <c r="I98" s="51"/>
      <c r="J98" s="150"/>
      <c r="K98" s="151"/>
      <c r="L98" s="152"/>
    </row>
    <row r="99" spans="1:12" ht="15.95" customHeight="1" x14ac:dyDescent="0.25">
      <c r="A99" s="22"/>
      <c r="B99" s="75"/>
      <c r="C99" s="24"/>
      <c r="D99" s="16"/>
      <c r="E99" s="10"/>
      <c r="F99" s="34"/>
      <c r="G99" s="43"/>
      <c r="H99" s="49"/>
      <c r="I99" s="51"/>
      <c r="J99" s="150"/>
      <c r="K99" s="151"/>
      <c r="L99" s="152"/>
    </row>
    <row r="100" spans="1:12" ht="15.95" customHeight="1" x14ac:dyDescent="0.25">
      <c r="A100" s="65"/>
      <c r="B100" s="76"/>
      <c r="C100" s="24"/>
      <c r="D100" s="16"/>
      <c r="E100" s="10"/>
      <c r="F100" s="34"/>
      <c r="G100" s="43"/>
      <c r="H100" s="49"/>
      <c r="I100" s="51"/>
      <c r="J100" s="150"/>
      <c r="K100" s="151"/>
      <c r="L100" s="152"/>
    </row>
    <row r="101" spans="1:12" ht="15.95" customHeight="1" x14ac:dyDescent="0.2">
      <c r="A101" s="22"/>
      <c r="B101" s="75"/>
      <c r="C101" s="17"/>
      <c r="D101" s="18"/>
      <c r="E101" s="10"/>
      <c r="F101" s="34"/>
      <c r="G101" s="43"/>
      <c r="H101" s="49"/>
      <c r="I101" s="50"/>
      <c r="J101" s="150"/>
      <c r="K101" s="151"/>
      <c r="L101" s="152"/>
    </row>
    <row r="102" spans="1:12" ht="15.95" customHeight="1" x14ac:dyDescent="0.2">
      <c r="A102" s="22"/>
      <c r="B102" s="75"/>
      <c r="C102" s="17"/>
      <c r="D102" s="18"/>
      <c r="E102" s="10"/>
      <c r="F102" s="34"/>
      <c r="G102" s="43"/>
      <c r="H102" s="49"/>
      <c r="I102" s="50"/>
      <c r="J102" s="150"/>
      <c r="K102" s="151"/>
      <c r="L102" s="152"/>
    </row>
    <row r="103" spans="1:12" ht="15.95" customHeight="1" x14ac:dyDescent="0.2">
      <c r="A103" s="22"/>
      <c r="B103" s="75"/>
      <c r="C103" s="17"/>
      <c r="D103" s="18"/>
      <c r="E103" s="10"/>
      <c r="F103" s="34"/>
      <c r="G103" s="43"/>
      <c r="H103" s="49"/>
      <c r="I103" s="50"/>
      <c r="J103" s="150"/>
      <c r="K103" s="151"/>
      <c r="L103" s="152"/>
    </row>
    <row r="104" spans="1:12" ht="15.95" customHeight="1" x14ac:dyDescent="0.2">
      <c r="A104" s="22"/>
      <c r="B104" s="75"/>
      <c r="C104" s="24"/>
      <c r="D104" s="18"/>
      <c r="E104" s="10"/>
      <c r="F104" s="34"/>
      <c r="G104" s="43"/>
      <c r="H104" s="49"/>
      <c r="I104" s="50"/>
      <c r="J104" s="150"/>
      <c r="K104" s="151"/>
      <c r="L104" s="152"/>
    </row>
    <row r="105" spans="1:12" ht="15.95" customHeight="1" x14ac:dyDescent="0.2">
      <c r="A105" s="22"/>
      <c r="B105" s="75"/>
      <c r="C105" s="24"/>
      <c r="D105" s="18"/>
      <c r="E105" s="10"/>
      <c r="F105" s="34"/>
      <c r="G105" s="43"/>
      <c r="H105" s="49"/>
      <c r="I105" s="50"/>
      <c r="J105" s="150"/>
      <c r="K105" s="151"/>
      <c r="L105" s="152"/>
    </row>
    <row r="106" spans="1:12" ht="15.95" customHeight="1" x14ac:dyDescent="0.2">
      <c r="A106" s="22"/>
      <c r="B106" s="75"/>
      <c r="C106" s="17"/>
      <c r="D106" s="18"/>
      <c r="E106" s="10"/>
      <c r="F106" s="34"/>
      <c r="G106" s="43"/>
      <c r="H106" s="49"/>
      <c r="I106" s="50"/>
      <c r="J106" s="150"/>
      <c r="K106" s="151"/>
      <c r="L106" s="152"/>
    </row>
    <row r="107" spans="1:12" ht="15.95" customHeight="1" x14ac:dyDescent="0.2">
      <c r="A107" s="22"/>
      <c r="B107" s="75"/>
      <c r="C107" s="17"/>
      <c r="D107" s="18"/>
      <c r="E107" s="10"/>
      <c r="F107" s="34"/>
      <c r="G107" s="43"/>
      <c r="H107" s="49"/>
      <c r="I107" s="50"/>
      <c r="J107" s="150"/>
      <c r="K107" s="151"/>
      <c r="L107" s="152"/>
    </row>
    <row r="108" spans="1:12" ht="15.95" customHeight="1" x14ac:dyDescent="0.2">
      <c r="A108" s="22"/>
      <c r="B108" s="75"/>
      <c r="C108" s="17"/>
      <c r="D108" s="18"/>
      <c r="E108" s="10"/>
      <c r="F108" s="34"/>
      <c r="G108" s="43"/>
      <c r="H108" s="49"/>
      <c r="I108" s="50"/>
      <c r="J108" s="150"/>
      <c r="K108" s="151"/>
      <c r="L108" s="152"/>
    </row>
    <row r="109" spans="1:12" ht="15.95" customHeight="1" x14ac:dyDescent="0.2">
      <c r="A109" s="22"/>
      <c r="B109" s="75"/>
      <c r="C109" s="17"/>
      <c r="D109" s="18"/>
      <c r="E109" s="10"/>
      <c r="F109" s="34"/>
      <c r="G109" s="43"/>
      <c r="H109" s="49"/>
      <c r="I109" s="50"/>
      <c r="J109" s="150"/>
      <c r="K109" s="151"/>
      <c r="L109" s="152"/>
    </row>
    <row r="110" spans="1:12" ht="15.95" customHeight="1" x14ac:dyDescent="0.2">
      <c r="A110" s="22"/>
      <c r="B110" s="75"/>
      <c r="C110" s="17"/>
      <c r="D110" s="18"/>
      <c r="E110" s="10"/>
      <c r="F110" s="34"/>
      <c r="G110" s="43"/>
      <c r="H110" s="49"/>
      <c r="I110" s="50"/>
      <c r="J110" s="150"/>
      <c r="K110" s="151"/>
      <c r="L110" s="152"/>
    </row>
    <row r="111" spans="1:12" ht="15.95" customHeight="1" x14ac:dyDescent="0.2">
      <c r="A111" s="22"/>
      <c r="B111" s="75"/>
      <c r="C111" s="17"/>
      <c r="D111" s="18"/>
      <c r="E111" s="10"/>
      <c r="F111" s="34"/>
      <c r="G111" s="43"/>
      <c r="H111" s="49"/>
      <c r="I111" s="50"/>
      <c r="J111" s="150"/>
      <c r="K111" s="151"/>
      <c r="L111" s="152"/>
    </row>
    <row r="112" spans="1:12" ht="15.95" customHeight="1" x14ac:dyDescent="0.2">
      <c r="A112" s="22"/>
      <c r="B112" s="75"/>
      <c r="C112" s="17"/>
      <c r="D112" s="18"/>
      <c r="E112" s="10"/>
      <c r="F112" s="34"/>
      <c r="G112" s="43"/>
      <c r="H112" s="49"/>
      <c r="I112" s="50"/>
      <c r="J112" s="150"/>
      <c r="K112" s="151"/>
      <c r="L112" s="152"/>
    </row>
    <row r="113" spans="1:12" ht="15.95" customHeight="1" x14ac:dyDescent="0.2">
      <c r="A113" s="22"/>
      <c r="B113" s="75"/>
      <c r="C113" s="17"/>
      <c r="D113" s="18"/>
      <c r="E113" s="10"/>
      <c r="F113" s="34"/>
      <c r="G113" s="43"/>
      <c r="H113" s="49"/>
      <c r="I113" s="50"/>
      <c r="J113" s="150"/>
      <c r="K113" s="151"/>
      <c r="L113" s="152"/>
    </row>
    <row r="114" spans="1:12" ht="15.95" customHeight="1" x14ac:dyDescent="0.2">
      <c r="A114" s="22"/>
      <c r="B114" s="75"/>
      <c r="C114" s="17"/>
      <c r="D114" s="18"/>
      <c r="E114" s="10"/>
      <c r="F114" s="34"/>
      <c r="G114" s="43"/>
      <c r="H114" s="49"/>
      <c r="I114" s="50"/>
      <c r="J114" s="150"/>
      <c r="K114" s="151"/>
      <c r="L114" s="152"/>
    </row>
    <row r="115" spans="1:12" ht="15.95" customHeight="1" x14ac:dyDescent="0.2">
      <c r="A115" s="22"/>
      <c r="B115" s="75"/>
      <c r="C115" s="17"/>
      <c r="D115" s="18"/>
      <c r="E115" s="10"/>
      <c r="F115" s="34"/>
      <c r="G115" s="43"/>
      <c r="H115" s="49"/>
      <c r="I115" s="50"/>
      <c r="J115" s="150"/>
      <c r="K115" s="151"/>
      <c r="L115" s="152"/>
    </row>
    <row r="116" spans="1:12" ht="15.95" customHeight="1" x14ac:dyDescent="0.2">
      <c r="A116" s="22"/>
      <c r="B116" s="75"/>
      <c r="C116" s="17"/>
      <c r="D116" s="18"/>
      <c r="E116" s="10"/>
      <c r="F116" s="34"/>
      <c r="G116" s="43"/>
      <c r="H116" s="49"/>
      <c r="I116" s="50"/>
      <c r="J116" s="150"/>
      <c r="K116" s="151"/>
      <c r="L116" s="152"/>
    </row>
    <row r="117" spans="1:12" ht="15.95" customHeight="1" x14ac:dyDescent="0.2">
      <c r="A117" s="22"/>
      <c r="B117" s="75"/>
      <c r="C117" s="17"/>
      <c r="D117" s="18"/>
      <c r="E117" s="10"/>
      <c r="F117" s="34"/>
      <c r="G117" s="43"/>
      <c r="H117" s="49"/>
      <c r="I117" s="50"/>
      <c r="J117" s="150"/>
      <c r="K117" s="151"/>
      <c r="L117" s="152"/>
    </row>
    <row r="118" spans="1:12" ht="15.95" customHeight="1" x14ac:dyDescent="0.2">
      <c r="A118" s="22"/>
      <c r="B118" s="75"/>
      <c r="C118" s="17"/>
      <c r="D118" s="18"/>
      <c r="E118" s="10"/>
      <c r="F118" s="34"/>
      <c r="G118" s="43"/>
      <c r="H118" s="49"/>
      <c r="I118" s="50"/>
      <c r="J118" s="150"/>
      <c r="K118" s="151"/>
      <c r="L118" s="152"/>
    </row>
    <row r="119" spans="1:12" ht="15.95" customHeight="1" x14ac:dyDescent="0.2">
      <c r="A119" s="22"/>
      <c r="B119" s="75"/>
      <c r="C119" s="17"/>
      <c r="D119" s="18"/>
      <c r="E119" s="10"/>
      <c r="F119" s="34"/>
      <c r="G119" s="43"/>
      <c r="H119" s="49"/>
      <c r="I119" s="50"/>
      <c r="J119" s="150"/>
      <c r="K119" s="151"/>
      <c r="L119" s="152"/>
    </row>
    <row r="120" spans="1:12" ht="15.95" customHeight="1" x14ac:dyDescent="0.2">
      <c r="A120" s="22"/>
      <c r="B120" s="75"/>
      <c r="C120" s="17"/>
      <c r="D120" s="18"/>
      <c r="E120" s="10"/>
      <c r="F120" s="34"/>
      <c r="G120" s="43"/>
      <c r="H120" s="49"/>
      <c r="I120" s="50"/>
      <c r="J120" s="150"/>
      <c r="K120" s="151"/>
      <c r="L120" s="152"/>
    </row>
    <row r="121" spans="1:12" ht="15.95" customHeight="1" x14ac:dyDescent="0.2">
      <c r="A121" s="22"/>
      <c r="B121" s="75"/>
      <c r="C121" s="142"/>
      <c r="D121" s="143"/>
      <c r="E121" s="10"/>
      <c r="F121" s="34"/>
      <c r="G121" s="43"/>
      <c r="H121" s="141"/>
      <c r="I121" s="144"/>
      <c r="J121" s="150"/>
      <c r="K121" s="151"/>
      <c r="L121" s="152"/>
    </row>
    <row r="122" spans="1:12" ht="15.95" customHeight="1" x14ac:dyDescent="0.25">
      <c r="A122" s="65"/>
      <c r="B122" s="76"/>
      <c r="C122" s="24"/>
      <c r="D122" s="16"/>
      <c r="E122" s="10"/>
      <c r="F122" s="34"/>
      <c r="G122" s="43"/>
      <c r="H122" s="49"/>
      <c r="I122" s="51"/>
      <c r="J122" s="150"/>
      <c r="K122" s="151"/>
      <c r="L122" s="152"/>
    </row>
    <row r="123" spans="1:12" ht="15.95" customHeight="1" x14ac:dyDescent="0.2">
      <c r="A123" s="22"/>
      <c r="B123" s="75"/>
      <c r="C123" s="17"/>
      <c r="D123" s="18"/>
      <c r="E123" s="10"/>
      <c r="F123" s="34"/>
      <c r="G123" s="43"/>
      <c r="H123" s="49"/>
      <c r="I123" s="50"/>
      <c r="J123" s="150"/>
      <c r="K123" s="151"/>
      <c r="L123" s="152"/>
    </row>
    <row r="124" spans="1:12" ht="15.95" customHeight="1" x14ac:dyDescent="0.2">
      <c r="A124" s="22"/>
      <c r="B124" s="75"/>
      <c r="C124" s="17"/>
      <c r="D124" s="18"/>
      <c r="E124" s="10"/>
      <c r="F124" s="34"/>
      <c r="G124" s="43"/>
      <c r="H124" s="49"/>
      <c r="I124" s="50"/>
      <c r="J124" s="150"/>
      <c r="K124" s="151"/>
      <c r="L124" s="152"/>
    </row>
    <row r="125" spans="1:12" ht="15.95" customHeight="1" x14ac:dyDescent="0.2">
      <c r="A125" s="22"/>
      <c r="B125" s="75"/>
      <c r="C125" s="17"/>
      <c r="D125" s="18"/>
      <c r="E125" s="10"/>
      <c r="F125" s="34"/>
      <c r="G125" s="43"/>
      <c r="H125" s="49"/>
      <c r="I125" s="50"/>
      <c r="J125" s="150"/>
      <c r="K125" s="151"/>
      <c r="L125" s="152"/>
    </row>
    <row r="126" spans="1:12" ht="15.95" customHeight="1" x14ac:dyDescent="0.2">
      <c r="A126" s="22"/>
      <c r="B126" s="75"/>
      <c r="C126" s="17"/>
      <c r="D126" s="18"/>
      <c r="E126" s="10"/>
      <c r="F126" s="34"/>
      <c r="G126" s="43"/>
      <c r="H126" s="49"/>
      <c r="I126" s="50"/>
      <c r="J126" s="150"/>
      <c r="K126" s="151"/>
      <c r="L126" s="152"/>
    </row>
    <row r="127" spans="1:12" ht="15.95" customHeight="1" x14ac:dyDescent="0.2">
      <c r="A127" s="22"/>
      <c r="B127" s="75"/>
      <c r="C127" s="17"/>
      <c r="D127" s="18"/>
      <c r="E127" s="10"/>
      <c r="F127" s="34"/>
      <c r="G127" s="43"/>
      <c r="H127" s="49"/>
      <c r="I127" s="50"/>
      <c r="J127" s="150"/>
      <c r="K127" s="151"/>
      <c r="L127" s="152"/>
    </row>
    <row r="128" spans="1:12" ht="15.95" customHeight="1" x14ac:dyDescent="0.2">
      <c r="A128" s="22"/>
      <c r="B128" s="75"/>
      <c r="C128" s="17"/>
      <c r="D128" s="18"/>
      <c r="E128" s="10"/>
      <c r="F128" s="34"/>
      <c r="G128" s="43"/>
      <c r="H128" s="49"/>
      <c r="I128" s="50"/>
      <c r="J128" s="150"/>
      <c r="K128" s="151"/>
      <c r="L128" s="152"/>
    </row>
    <row r="129" spans="1:12" ht="15.95" customHeight="1" x14ac:dyDescent="0.2">
      <c r="A129" s="22"/>
      <c r="B129" s="75"/>
      <c r="C129" s="17"/>
      <c r="D129" s="18"/>
      <c r="E129" s="10"/>
      <c r="F129" s="34"/>
      <c r="G129" s="43"/>
      <c r="H129" s="49"/>
      <c r="I129" s="50"/>
      <c r="J129" s="150"/>
      <c r="K129" s="151"/>
      <c r="L129" s="152"/>
    </row>
    <row r="130" spans="1:12" ht="15.95" customHeight="1" x14ac:dyDescent="0.25">
      <c r="A130" s="22"/>
      <c r="B130" s="147"/>
      <c r="C130" s="112"/>
      <c r="D130" s="110"/>
      <c r="E130" s="111"/>
      <c r="F130" s="128"/>
      <c r="G130" s="43"/>
      <c r="H130" s="49"/>
      <c r="I130" s="51"/>
      <c r="J130" s="150"/>
      <c r="K130" s="151"/>
      <c r="L130" s="152"/>
    </row>
    <row r="131" spans="1:12" ht="15.95" customHeight="1" x14ac:dyDescent="0.25">
      <c r="A131" s="22"/>
      <c r="B131" s="107"/>
      <c r="C131" s="24"/>
      <c r="D131" s="16"/>
      <c r="E131" s="10"/>
      <c r="F131" s="34"/>
      <c r="G131" s="43"/>
      <c r="H131" s="49"/>
      <c r="I131" s="51"/>
      <c r="J131" s="150"/>
      <c r="K131" s="151"/>
      <c r="L131" s="152"/>
    </row>
    <row r="132" spans="1:12" ht="15.95" customHeight="1" x14ac:dyDescent="0.25">
      <c r="A132" s="104"/>
      <c r="B132" s="106"/>
      <c r="C132" s="127"/>
      <c r="D132" s="127"/>
      <c r="E132" s="10"/>
      <c r="F132" s="128"/>
      <c r="G132" s="43"/>
      <c r="H132" s="49"/>
      <c r="I132" s="51"/>
      <c r="J132" s="150"/>
      <c r="K132" s="151"/>
      <c r="L132" s="152"/>
    </row>
    <row r="133" spans="1:12" ht="15.95" customHeight="1" x14ac:dyDescent="0.25">
      <c r="A133" s="65"/>
      <c r="B133" s="76"/>
      <c r="C133" s="49"/>
      <c r="D133" s="119"/>
      <c r="E133" s="10"/>
      <c r="F133" s="34"/>
      <c r="G133" s="43"/>
      <c r="H133" s="49"/>
      <c r="I133" s="51"/>
      <c r="J133" s="150"/>
      <c r="K133" s="151"/>
      <c r="L133" s="152"/>
    </row>
    <row r="134" spans="1:12" ht="15.95" customHeight="1" x14ac:dyDescent="0.25">
      <c r="A134" s="65"/>
      <c r="B134" s="76"/>
      <c r="C134" s="24"/>
      <c r="D134" s="16"/>
      <c r="E134" s="10"/>
      <c r="F134" s="34"/>
      <c r="G134" s="43"/>
      <c r="H134" s="24"/>
      <c r="I134" s="120"/>
      <c r="J134" s="150"/>
      <c r="K134" s="151"/>
      <c r="L134" s="152"/>
    </row>
    <row r="135" spans="1:12" ht="15.95" customHeight="1" x14ac:dyDescent="0.2">
      <c r="A135" s="22"/>
      <c r="B135" s="75"/>
      <c r="C135" s="17"/>
      <c r="D135" s="18"/>
      <c r="E135" s="10"/>
      <c r="F135" s="34"/>
      <c r="G135" s="43"/>
      <c r="H135" s="49"/>
      <c r="I135" s="50"/>
      <c r="J135" s="150"/>
      <c r="K135" s="151"/>
      <c r="L135" s="152"/>
    </row>
    <row r="136" spans="1:12" ht="15.95" customHeight="1" x14ac:dyDescent="0.2">
      <c r="A136" s="22"/>
      <c r="B136" s="75"/>
      <c r="C136" s="17"/>
      <c r="D136" s="18"/>
      <c r="E136" s="10"/>
      <c r="F136" s="34"/>
      <c r="G136" s="43"/>
      <c r="H136" s="49"/>
      <c r="I136" s="50"/>
      <c r="J136" s="150"/>
      <c r="K136" s="151"/>
      <c r="L136" s="152"/>
    </row>
    <row r="137" spans="1:12" ht="15.95" customHeight="1" x14ac:dyDescent="0.2">
      <c r="A137" s="22"/>
      <c r="B137" s="75"/>
      <c r="C137" s="17"/>
      <c r="D137" s="18"/>
      <c r="E137" s="10"/>
      <c r="F137" s="34"/>
      <c r="G137" s="43"/>
      <c r="H137" s="49"/>
      <c r="I137" s="50"/>
      <c r="J137" s="150"/>
      <c r="K137" s="151"/>
      <c r="L137" s="152"/>
    </row>
    <row r="138" spans="1:12" ht="15.95" customHeight="1" x14ac:dyDescent="0.2">
      <c r="A138" s="22"/>
      <c r="B138" s="75"/>
      <c r="C138" s="17"/>
      <c r="D138" s="18"/>
      <c r="E138" s="10"/>
      <c r="F138" s="34"/>
      <c r="G138" s="43"/>
      <c r="H138" s="49"/>
      <c r="I138" s="50"/>
      <c r="J138" s="150"/>
      <c r="K138" s="151"/>
      <c r="L138" s="152"/>
    </row>
    <row r="139" spans="1:12" ht="15.95" customHeight="1" x14ac:dyDescent="0.2">
      <c r="A139" s="22"/>
      <c r="B139" s="75"/>
      <c r="C139" s="17"/>
      <c r="D139" s="18"/>
      <c r="E139" s="10"/>
      <c r="F139" s="34"/>
      <c r="G139" s="43"/>
      <c r="H139" s="49"/>
      <c r="I139" s="50"/>
      <c r="J139" s="150"/>
      <c r="K139" s="151"/>
      <c r="L139" s="152"/>
    </row>
    <row r="140" spans="1:12" ht="15.95" customHeight="1" x14ac:dyDescent="0.2">
      <c r="A140" s="22"/>
      <c r="B140" s="75"/>
      <c r="C140" s="17"/>
      <c r="D140" s="18"/>
      <c r="E140" s="10"/>
      <c r="F140" s="34"/>
      <c r="G140" s="43"/>
      <c r="H140" s="49"/>
      <c r="I140" s="50"/>
      <c r="J140" s="150"/>
      <c r="K140" s="151"/>
      <c r="L140" s="152"/>
    </row>
    <row r="141" spans="1:12" ht="15.95" customHeight="1" x14ac:dyDescent="0.2">
      <c r="A141" s="22"/>
      <c r="B141" s="75"/>
      <c r="C141" s="17"/>
      <c r="D141" s="18"/>
      <c r="E141" s="10"/>
      <c r="F141" s="34"/>
      <c r="G141" s="43"/>
      <c r="H141" s="49"/>
      <c r="I141" s="50"/>
      <c r="J141" s="150"/>
      <c r="K141" s="151"/>
      <c r="L141" s="152"/>
    </row>
    <row r="142" spans="1:12" ht="15.95" customHeight="1" x14ac:dyDescent="0.2">
      <c r="A142" s="22"/>
      <c r="B142" s="75"/>
      <c r="C142" s="17"/>
      <c r="D142" s="18"/>
      <c r="E142" s="10"/>
      <c r="F142" s="34"/>
      <c r="G142" s="43"/>
      <c r="H142" s="49"/>
      <c r="I142" s="50"/>
      <c r="J142" s="150"/>
      <c r="K142" s="151"/>
      <c r="L142" s="152"/>
    </row>
    <row r="143" spans="1:12" ht="15.95" customHeight="1" x14ac:dyDescent="0.2">
      <c r="A143" s="22"/>
      <c r="B143" s="75"/>
      <c r="C143" s="17"/>
      <c r="D143" s="18"/>
      <c r="E143" s="10"/>
      <c r="F143" s="34"/>
      <c r="G143" s="43"/>
      <c r="H143" s="49"/>
      <c r="I143" s="50"/>
      <c r="J143" s="150"/>
      <c r="K143" s="151"/>
      <c r="L143" s="152"/>
    </row>
    <row r="144" spans="1:12" ht="15.95" customHeight="1" x14ac:dyDescent="0.2">
      <c r="A144" s="22"/>
      <c r="B144" s="75"/>
      <c r="C144" s="17"/>
      <c r="D144" s="18"/>
      <c r="E144" s="10"/>
      <c r="F144" s="34"/>
      <c r="G144" s="43"/>
      <c r="H144" s="49"/>
      <c r="I144" s="50"/>
      <c r="J144" s="150"/>
      <c r="K144" s="151"/>
      <c r="L144" s="152"/>
    </row>
    <row r="145" spans="1:12" ht="15.95" customHeight="1" x14ac:dyDescent="0.2">
      <c r="A145" s="22"/>
      <c r="B145" s="75"/>
      <c r="C145" s="24"/>
      <c r="D145" s="18"/>
      <c r="E145" s="10"/>
      <c r="F145" s="34"/>
      <c r="G145" s="43"/>
      <c r="H145" s="49"/>
      <c r="I145" s="50"/>
      <c r="J145" s="150"/>
      <c r="K145" s="151"/>
      <c r="L145" s="152"/>
    </row>
    <row r="146" spans="1:12" ht="15.95" customHeight="1" x14ac:dyDescent="0.25">
      <c r="A146" s="65"/>
      <c r="B146" s="76"/>
      <c r="C146" s="24"/>
      <c r="D146" s="16"/>
      <c r="E146" s="10"/>
      <c r="F146" s="34"/>
      <c r="G146" s="43"/>
      <c r="H146" s="49"/>
      <c r="I146" s="51"/>
      <c r="J146" s="150"/>
      <c r="K146" s="151"/>
      <c r="L146" s="152"/>
    </row>
    <row r="147" spans="1:12" ht="15.95" customHeight="1" x14ac:dyDescent="0.25">
      <c r="A147" s="65"/>
      <c r="B147" s="75"/>
      <c r="C147" s="17"/>
      <c r="D147" s="18"/>
      <c r="E147" s="10"/>
      <c r="F147" s="34"/>
      <c r="G147" s="43"/>
      <c r="H147" s="49"/>
      <c r="I147" s="50"/>
      <c r="J147" s="150"/>
      <c r="K147" s="151"/>
      <c r="L147" s="152"/>
    </row>
    <row r="148" spans="1:12" ht="15.95" customHeight="1" x14ac:dyDescent="0.25">
      <c r="A148" s="65"/>
      <c r="B148" s="75"/>
      <c r="C148" s="17"/>
      <c r="D148" s="18"/>
      <c r="E148" s="10"/>
      <c r="F148" s="34"/>
      <c r="G148" s="43"/>
      <c r="H148" s="49"/>
      <c r="I148" s="50"/>
      <c r="J148" s="150"/>
      <c r="K148" s="151"/>
      <c r="L148" s="152"/>
    </row>
    <row r="149" spans="1:12" ht="15.95" customHeight="1" x14ac:dyDescent="0.25">
      <c r="A149" s="65"/>
      <c r="B149" s="75"/>
      <c r="C149" s="17"/>
      <c r="D149" s="18"/>
      <c r="E149" s="10"/>
      <c r="F149" s="34"/>
      <c r="G149" s="43"/>
      <c r="H149" s="49"/>
      <c r="I149" s="50"/>
      <c r="J149" s="150"/>
      <c r="K149" s="151"/>
      <c r="L149" s="152"/>
    </row>
    <row r="150" spans="1:12" ht="15.95" customHeight="1" x14ac:dyDescent="0.25">
      <c r="A150" s="65"/>
      <c r="B150" s="75"/>
      <c r="C150" s="17"/>
      <c r="D150" s="18"/>
      <c r="E150" s="10"/>
      <c r="F150" s="34"/>
      <c r="G150" s="43"/>
      <c r="H150" s="49"/>
      <c r="I150" s="50"/>
      <c r="J150" s="150"/>
      <c r="K150" s="151"/>
      <c r="L150" s="152"/>
    </row>
    <row r="151" spans="1:12" ht="15.95" customHeight="1" x14ac:dyDescent="0.25">
      <c r="A151" s="65"/>
      <c r="B151" s="75"/>
      <c r="C151" s="17"/>
      <c r="D151" s="18"/>
      <c r="E151" s="10"/>
      <c r="F151" s="34"/>
      <c r="G151" s="43"/>
      <c r="H151" s="49"/>
      <c r="I151" s="50"/>
      <c r="J151" s="150"/>
      <c r="K151" s="151"/>
      <c r="L151" s="152"/>
    </row>
    <row r="152" spans="1:12" ht="15.95" customHeight="1" x14ac:dyDescent="0.25">
      <c r="A152" s="65"/>
      <c r="B152" s="75"/>
      <c r="C152" s="24"/>
      <c r="D152" s="18"/>
      <c r="E152" s="10"/>
      <c r="F152" s="34"/>
      <c r="G152" s="43"/>
      <c r="H152" s="49"/>
      <c r="I152" s="50"/>
      <c r="J152" s="150"/>
      <c r="K152" s="151"/>
      <c r="L152" s="152"/>
    </row>
    <row r="153" spans="1:12" ht="15.95" customHeight="1" x14ac:dyDescent="0.25">
      <c r="A153" s="65"/>
      <c r="B153" s="76"/>
      <c r="C153" s="24"/>
      <c r="D153" s="18"/>
      <c r="E153" s="10"/>
      <c r="F153" s="34"/>
      <c r="G153" s="43"/>
      <c r="H153" s="49"/>
      <c r="I153" s="50"/>
      <c r="J153" s="150"/>
      <c r="K153" s="151"/>
      <c r="L153" s="152"/>
    </row>
    <row r="154" spans="1:12" ht="15.95" customHeight="1" x14ac:dyDescent="0.25">
      <c r="A154" s="65"/>
      <c r="B154" s="75"/>
      <c r="C154" s="17"/>
      <c r="D154" s="18"/>
      <c r="E154" s="10"/>
      <c r="F154" s="34"/>
      <c r="G154" s="43"/>
      <c r="H154" s="49"/>
      <c r="I154" s="50"/>
      <c r="J154" s="150"/>
      <c r="K154" s="151"/>
      <c r="L154" s="152"/>
    </row>
    <row r="155" spans="1:12" ht="15.95" customHeight="1" x14ac:dyDescent="0.25">
      <c r="A155" s="65"/>
      <c r="B155" s="75"/>
      <c r="C155" s="17"/>
      <c r="D155" s="18"/>
      <c r="E155" s="10"/>
      <c r="F155" s="34"/>
      <c r="G155" s="43"/>
      <c r="H155" s="49"/>
      <c r="I155" s="50"/>
      <c r="J155" s="150"/>
      <c r="K155" s="151"/>
      <c r="L155" s="152"/>
    </row>
    <row r="156" spans="1:12" ht="15.95" customHeight="1" x14ac:dyDescent="0.25">
      <c r="A156" s="65"/>
      <c r="B156" s="75"/>
      <c r="C156" s="17"/>
      <c r="D156" s="18"/>
      <c r="E156" s="10"/>
      <c r="F156" s="34"/>
      <c r="G156" s="43"/>
      <c r="H156" s="49"/>
      <c r="I156" s="50"/>
      <c r="J156" s="150"/>
      <c r="K156" s="151"/>
      <c r="L156" s="152"/>
    </row>
    <row r="157" spans="1:12" ht="15.95" customHeight="1" x14ac:dyDescent="0.25">
      <c r="A157" s="65"/>
      <c r="B157" s="75"/>
      <c r="C157" s="17"/>
      <c r="D157" s="18"/>
      <c r="E157" s="10"/>
      <c r="F157" s="34"/>
      <c r="G157" s="43"/>
      <c r="H157" s="49"/>
      <c r="I157" s="50"/>
      <c r="J157" s="150"/>
      <c r="K157" s="151"/>
      <c r="L157" s="152"/>
    </row>
    <row r="158" spans="1:12" ht="15.95" customHeight="1" x14ac:dyDescent="0.25">
      <c r="A158" s="65"/>
      <c r="B158" s="75"/>
      <c r="C158" s="24"/>
      <c r="D158" s="18"/>
      <c r="E158" s="10"/>
      <c r="F158" s="34"/>
      <c r="G158" s="43"/>
      <c r="H158" s="49"/>
      <c r="I158" s="50"/>
      <c r="J158" s="150"/>
      <c r="K158" s="151"/>
      <c r="L158" s="152"/>
    </row>
    <row r="159" spans="1:12" ht="15.95" customHeight="1" x14ac:dyDescent="0.25">
      <c r="A159" s="65"/>
      <c r="B159" s="76"/>
      <c r="C159" s="24"/>
      <c r="D159" s="18"/>
      <c r="E159" s="10"/>
      <c r="F159" s="34"/>
      <c r="G159" s="43"/>
      <c r="H159" s="49"/>
      <c r="I159" s="50"/>
      <c r="J159" s="150"/>
      <c r="K159" s="151"/>
      <c r="L159" s="152"/>
    </row>
    <row r="160" spans="1:12" ht="15.95" customHeight="1" x14ac:dyDescent="0.25">
      <c r="A160" s="65"/>
      <c r="B160" s="75"/>
      <c r="C160" s="17"/>
      <c r="D160" s="18"/>
      <c r="E160" s="10"/>
      <c r="F160" s="34"/>
      <c r="G160" s="43"/>
      <c r="H160" s="49"/>
      <c r="I160" s="50"/>
      <c r="J160" s="150"/>
      <c r="K160" s="151"/>
      <c r="L160" s="152"/>
    </row>
    <row r="161" spans="1:12" ht="15.95" customHeight="1" x14ac:dyDescent="0.25">
      <c r="A161" s="65"/>
      <c r="B161" s="75"/>
      <c r="C161" s="17"/>
      <c r="D161" s="18"/>
      <c r="E161" s="10"/>
      <c r="F161" s="34"/>
      <c r="G161" s="43"/>
      <c r="H161" s="49"/>
      <c r="I161" s="50"/>
      <c r="J161" s="150"/>
      <c r="K161" s="151"/>
      <c r="L161" s="152"/>
    </row>
    <row r="162" spans="1:12" ht="15.95" customHeight="1" x14ac:dyDescent="0.25">
      <c r="A162" s="65"/>
      <c r="B162" s="75"/>
      <c r="C162" s="17"/>
      <c r="D162" s="18"/>
      <c r="E162" s="10"/>
      <c r="F162" s="34"/>
      <c r="G162" s="43"/>
      <c r="H162" s="49"/>
      <c r="I162" s="50"/>
      <c r="J162" s="150"/>
      <c r="K162" s="151"/>
      <c r="L162" s="152"/>
    </row>
    <row r="163" spans="1:12" ht="15.95" customHeight="1" x14ac:dyDescent="0.25">
      <c r="A163" s="65"/>
      <c r="B163" s="75"/>
      <c r="C163" s="17"/>
      <c r="D163" s="18"/>
      <c r="E163" s="10"/>
      <c r="F163" s="34"/>
      <c r="G163" s="43"/>
      <c r="H163" s="49"/>
      <c r="I163" s="50"/>
      <c r="J163" s="150"/>
      <c r="K163" s="151"/>
      <c r="L163" s="152"/>
    </row>
    <row r="164" spans="1:12" ht="15.95" customHeight="1" x14ac:dyDescent="0.25">
      <c r="A164" s="65"/>
      <c r="B164" s="75"/>
      <c r="C164" s="17"/>
      <c r="D164" s="18"/>
      <c r="E164" s="10"/>
      <c r="F164" s="34"/>
      <c r="G164" s="43"/>
      <c r="H164" s="49"/>
      <c r="I164" s="50"/>
      <c r="J164" s="150"/>
      <c r="K164" s="151"/>
      <c r="L164" s="152"/>
    </row>
    <row r="165" spans="1:12" ht="15.95" customHeight="1" x14ac:dyDescent="0.25">
      <c r="A165" s="65"/>
      <c r="B165" s="75"/>
      <c r="C165" s="24"/>
      <c r="D165" s="18"/>
      <c r="E165" s="10"/>
      <c r="F165" s="34"/>
      <c r="G165" s="43"/>
      <c r="H165" s="49"/>
      <c r="I165" s="50"/>
      <c r="J165" s="150"/>
      <c r="K165" s="151"/>
      <c r="L165" s="152"/>
    </row>
    <row r="166" spans="1:12" ht="15.95" customHeight="1" x14ac:dyDescent="0.25">
      <c r="A166" s="65"/>
      <c r="B166" s="76"/>
      <c r="C166" s="24"/>
      <c r="D166" s="18"/>
      <c r="E166" s="10"/>
      <c r="F166" s="34"/>
      <c r="G166" s="43"/>
      <c r="H166" s="49"/>
      <c r="I166" s="50"/>
      <c r="J166" s="150"/>
      <c r="K166" s="151"/>
      <c r="L166" s="152"/>
    </row>
    <row r="167" spans="1:12" ht="15.95" customHeight="1" x14ac:dyDescent="0.25">
      <c r="A167" s="65"/>
      <c r="B167" s="75"/>
      <c r="C167" s="17"/>
      <c r="D167" s="18"/>
      <c r="E167" s="10"/>
      <c r="F167" s="34"/>
      <c r="G167" s="43"/>
      <c r="H167" s="49"/>
      <c r="I167" s="50"/>
      <c r="J167" s="150"/>
      <c r="K167" s="151"/>
      <c r="L167" s="152"/>
    </row>
    <row r="168" spans="1:12" ht="15.95" customHeight="1" x14ac:dyDescent="0.25">
      <c r="A168" s="65"/>
      <c r="B168" s="75"/>
      <c r="C168" s="24"/>
      <c r="D168" s="18"/>
      <c r="E168" s="10"/>
      <c r="F168" s="34"/>
      <c r="G168" s="43"/>
      <c r="H168" s="49"/>
      <c r="I168" s="50"/>
      <c r="J168" s="150"/>
      <c r="K168" s="151"/>
      <c r="L168" s="152"/>
    </row>
    <row r="169" spans="1:12" ht="15.95" customHeight="1" x14ac:dyDescent="0.25">
      <c r="A169" s="65"/>
      <c r="B169" s="76"/>
      <c r="C169" s="24"/>
      <c r="D169" s="18"/>
      <c r="E169" s="10"/>
      <c r="F169" s="34"/>
      <c r="G169" s="43"/>
      <c r="H169" s="49"/>
      <c r="I169" s="50"/>
      <c r="J169" s="150"/>
      <c r="K169" s="151"/>
      <c r="L169" s="152"/>
    </row>
    <row r="170" spans="1:12" ht="15.95" customHeight="1" x14ac:dyDescent="0.25">
      <c r="A170" s="65"/>
      <c r="B170" s="75"/>
      <c r="C170" s="17"/>
      <c r="D170" s="18"/>
      <c r="E170" s="10"/>
      <c r="F170" s="34"/>
      <c r="G170" s="43"/>
      <c r="H170" s="49"/>
      <c r="I170" s="50"/>
      <c r="J170" s="150"/>
      <c r="K170" s="151"/>
      <c r="L170" s="152"/>
    </row>
    <row r="171" spans="1:12" ht="15.95" customHeight="1" x14ac:dyDescent="0.25">
      <c r="A171" s="65"/>
      <c r="B171" s="75"/>
      <c r="C171" s="17"/>
      <c r="D171" s="18"/>
      <c r="E171" s="10"/>
      <c r="F171" s="34"/>
      <c r="G171" s="43"/>
      <c r="H171" s="49"/>
      <c r="I171" s="50"/>
      <c r="J171" s="150"/>
      <c r="K171" s="151"/>
      <c r="L171" s="152"/>
    </row>
    <row r="172" spans="1:12" ht="15.95" customHeight="1" x14ac:dyDescent="0.25">
      <c r="A172" s="65"/>
      <c r="B172" s="75"/>
      <c r="C172" s="17"/>
      <c r="D172" s="18"/>
      <c r="E172" s="10"/>
      <c r="F172" s="34"/>
      <c r="G172" s="43"/>
      <c r="H172" s="49"/>
      <c r="I172" s="50"/>
      <c r="J172" s="150"/>
      <c r="K172" s="151"/>
      <c r="L172" s="152"/>
    </row>
    <row r="173" spans="1:12" ht="15.95" customHeight="1" x14ac:dyDescent="0.25">
      <c r="A173" s="65"/>
      <c r="B173" s="75"/>
      <c r="C173" s="24"/>
      <c r="D173" s="16"/>
      <c r="E173" s="10"/>
      <c r="F173" s="34"/>
      <c r="G173" s="43"/>
      <c r="H173" s="49"/>
      <c r="I173" s="51"/>
      <c r="J173" s="150"/>
      <c r="K173" s="151"/>
      <c r="L173" s="152"/>
    </row>
    <row r="174" spans="1:12" ht="15.95" customHeight="1" x14ac:dyDescent="0.25">
      <c r="A174" s="65"/>
      <c r="B174" s="147"/>
      <c r="C174" s="24"/>
      <c r="D174" s="16"/>
      <c r="E174" s="10"/>
      <c r="F174" s="128"/>
      <c r="G174" s="43"/>
      <c r="H174" s="24"/>
      <c r="I174" s="51"/>
      <c r="J174" s="150"/>
      <c r="K174" s="151"/>
      <c r="L174" s="152"/>
    </row>
    <row r="175" spans="1:12" ht="15.95" customHeight="1" x14ac:dyDescent="0.25">
      <c r="A175" s="22"/>
      <c r="B175" s="107"/>
      <c r="C175" s="24"/>
      <c r="D175" s="16"/>
      <c r="E175" s="10"/>
      <c r="F175" s="34"/>
      <c r="G175" s="43"/>
      <c r="H175" s="24"/>
      <c r="I175" s="51"/>
      <c r="J175" s="150"/>
      <c r="K175" s="151"/>
      <c r="L175" s="152"/>
    </row>
    <row r="176" spans="1:12" ht="15.95" customHeight="1" x14ac:dyDescent="0.25">
      <c r="A176" s="121"/>
      <c r="B176" s="106"/>
      <c r="C176" s="127"/>
      <c r="D176" s="127"/>
      <c r="E176" s="10"/>
      <c r="F176" s="128"/>
      <c r="G176" s="43"/>
      <c r="H176" s="24"/>
      <c r="I176" s="51"/>
      <c r="J176" s="150"/>
      <c r="K176" s="151"/>
      <c r="L176" s="152"/>
    </row>
    <row r="177" spans="1:12" ht="15.95" customHeight="1" x14ac:dyDescent="0.25">
      <c r="A177" s="22"/>
      <c r="B177" s="76"/>
      <c r="C177" s="24"/>
      <c r="D177" s="16"/>
      <c r="E177" s="10"/>
      <c r="F177" s="34"/>
      <c r="G177" s="43"/>
      <c r="H177" s="24"/>
      <c r="I177" s="51"/>
      <c r="J177" s="150"/>
      <c r="K177" s="151"/>
      <c r="L177" s="152"/>
    </row>
    <row r="178" spans="1:12" ht="15.95" customHeight="1" x14ac:dyDescent="0.25">
      <c r="A178" s="65"/>
      <c r="B178" s="76"/>
      <c r="C178" s="24"/>
      <c r="D178" s="16"/>
      <c r="E178" s="10"/>
      <c r="F178" s="34"/>
      <c r="G178" s="43"/>
      <c r="H178" s="49"/>
      <c r="I178" s="51"/>
      <c r="J178" s="150"/>
      <c r="K178" s="151"/>
      <c r="L178" s="152"/>
    </row>
    <row r="179" spans="1:12" ht="15.95" customHeight="1" x14ac:dyDescent="0.2">
      <c r="A179" s="22"/>
      <c r="B179" s="75"/>
      <c r="C179" s="17"/>
      <c r="D179" s="18"/>
      <c r="E179" s="7"/>
      <c r="F179" s="36"/>
      <c r="G179" s="43"/>
      <c r="H179" s="49"/>
      <c r="I179" s="50"/>
      <c r="J179" s="150"/>
      <c r="K179" s="151"/>
      <c r="L179" s="152"/>
    </row>
    <row r="180" spans="1:12" ht="15.95" customHeight="1" x14ac:dyDescent="0.2">
      <c r="A180" s="22"/>
      <c r="B180" s="75"/>
      <c r="C180" s="17"/>
      <c r="D180" s="18"/>
      <c r="E180" s="7"/>
      <c r="F180" s="36"/>
      <c r="G180" s="43"/>
      <c r="H180" s="49"/>
      <c r="I180" s="50"/>
      <c r="J180" s="150"/>
      <c r="K180" s="151"/>
      <c r="L180" s="152"/>
    </row>
    <row r="181" spans="1:12" ht="15.95" customHeight="1" x14ac:dyDescent="0.2">
      <c r="A181" s="22"/>
      <c r="B181" s="75"/>
      <c r="C181" s="17"/>
      <c r="D181" s="18"/>
      <c r="E181" s="7"/>
      <c r="F181" s="36"/>
      <c r="G181" s="43"/>
      <c r="H181" s="49"/>
      <c r="I181" s="50"/>
      <c r="J181" s="150"/>
      <c r="K181" s="151"/>
      <c r="L181" s="152"/>
    </row>
    <row r="182" spans="1:12" ht="15.95" customHeight="1" x14ac:dyDescent="0.2">
      <c r="A182" s="22"/>
      <c r="B182" s="75"/>
      <c r="C182" s="25"/>
      <c r="D182" s="13"/>
      <c r="E182" s="12"/>
      <c r="F182" s="26"/>
      <c r="G182" s="46"/>
      <c r="H182" s="47"/>
      <c r="I182" s="48"/>
      <c r="J182" s="150"/>
      <c r="K182" s="151"/>
      <c r="L182" s="152"/>
    </row>
    <row r="183" spans="1:12" ht="15.95" customHeight="1" x14ac:dyDescent="0.2">
      <c r="A183" s="22"/>
      <c r="B183" s="75"/>
      <c r="C183" s="17"/>
      <c r="D183" s="18"/>
      <c r="E183" s="7"/>
      <c r="F183" s="36"/>
      <c r="G183" s="43"/>
      <c r="H183" s="49"/>
      <c r="I183" s="50"/>
      <c r="J183" s="150"/>
      <c r="K183" s="151"/>
      <c r="L183" s="152"/>
    </row>
    <row r="184" spans="1:12" ht="15.95" customHeight="1" x14ac:dyDescent="0.2">
      <c r="A184" s="22"/>
      <c r="B184" s="75"/>
      <c r="C184" s="17"/>
      <c r="D184" s="18"/>
      <c r="E184" s="7"/>
      <c r="F184" s="36"/>
      <c r="G184" s="43"/>
      <c r="H184" s="49"/>
      <c r="I184" s="50"/>
      <c r="J184" s="150"/>
      <c r="K184" s="151"/>
      <c r="L184" s="152"/>
    </row>
    <row r="185" spans="1:12" ht="15.95" customHeight="1" x14ac:dyDescent="0.2">
      <c r="A185" s="22"/>
      <c r="B185" s="75"/>
      <c r="C185" s="25"/>
      <c r="D185" s="13"/>
      <c r="E185" s="12"/>
      <c r="F185" s="26"/>
      <c r="G185" s="46"/>
      <c r="H185" s="47"/>
      <c r="I185" s="48"/>
      <c r="J185" s="150"/>
      <c r="K185" s="151"/>
      <c r="L185" s="152"/>
    </row>
    <row r="186" spans="1:12" ht="15.95" customHeight="1" x14ac:dyDescent="0.2">
      <c r="A186" s="22"/>
      <c r="B186" s="75"/>
      <c r="C186" s="25"/>
      <c r="D186" s="13"/>
      <c r="E186" s="12"/>
      <c r="F186" s="26"/>
      <c r="G186" s="46"/>
      <c r="H186" s="47"/>
      <c r="I186" s="48"/>
      <c r="J186" s="150"/>
      <c r="K186" s="151"/>
      <c r="L186" s="152"/>
    </row>
    <row r="187" spans="1:12" ht="15.95" customHeight="1" x14ac:dyDescent="0.2">
      <c r="A187" s="22"/>
      <c r="B187" s="75"/>
      <c r="C187" s="17"/>
      <c r="D187" s="18"/>
      <c r="E187" s="7"/>
      <c r="F187" s="36"/>
      <c r="G187" s="43"/>
      <c r="H187" s="49"/>
      <c r="I187" s="50"/>
      <c r="J187" s="150"/>
      <c r="K187" s="151"/>
      <c r="L187" s="152"/>
    </row>
    <row r="188" spans="1:12" ht="15.95" customHeight="1" x14ac:dyDescent="0.2">
      <c r="A188" s="22"/>
      <c r="B188" s="75"/>
      <c r="C188" s="17"/>
      <c r="D188" s="18"/>
      <c r="E188" s="7"/>
      <c r="F188" s="36"/>
      <c r="G188" s="43"/>
      <c r="H188" s="49"/>
      <c r="I188" s="50"/>
      <c r="J188" s="150"/>
      <c r="K188" s="151"/>
      <c r="L188" s="152"/>
    </row>
    <row r="189" spans="1:12" ht="15.95" customHeight="1" x14ac:dyDescent="0.2">
      <c r="A189" s="22"/>
      <c r="B189" s="75"/>
      <c r="C189" s="12"/>
      <c r="D189" s="13"/>
      <c r="E189" s="12"/>
      <c r="F189" s="26"/>
      <c r="G189" s="46"/>
      <c r="H189" s="47"/>
      <c r="I189" s="48"/>
      <c r="J189" s="150"/>
      <c r="K189" s="151"/>
      <c r="L189" s="152"/>
    </row>
    <row r="190" spans="1:12" ht="15.95" customHeight="1" x14ac:dyDescent="0.2">
      <c r="A190" s="22"/>
      <c r="B190" s="75"/>
      <c r="C190" s="24"/>
      <c r="D190" s="18"/>
      <c r="E190" s="7"/>
      <c r="F190" s="36"/>
      <c r="G190" s="43"/>
      <c r="H190" s="49"/>
      <c r="I190" s="50"/>
      <c r="J190" s="150"/>
      <c r="K190" s="151"/>
      <c r="L190" s="152"/>
    </row>
    <row r="191" spans="1:12" ht="15.95" customHeight="1" x14ac:dyDescent="0.2">
      <c r="A191" s="22"/>
      <c r="B191" s="75"/>
      <c r="C191" s="24"/>
      <c r="D191" s="18"/>
      <c r="E191" s="7"/>
      <c r="F191" s="36"/>
      <c r="G191" s="43"/>
      <c r="H191" s="49"/>
      <c r="I191" s="50"/>
      <c r="J191" s="150"/>
      <c r="K191" s="151"/>
      <c r="L191" s="152"/>
    </row>
    <row r="192" spans="1:12" ht="15.95" customHeight="1" x14ac:dyDescent="0.2">
      <c r="A192" s="22"/>
      <c r="B192" s="75"/>
      <c r="C192" s="24"/>
      <c r="D192" s="18"/>
      <c r="E192" s="7"/>
      <c r="F192" s="36"/>
      <c r="G192" s="43"/>
      <c r="H192" s="49"/>
      <c r="I192" s="50"/>
      <c r="J192" s="150"/>
      <c r="K192" s="151"/>
      <c r="L192" s="152"/>
    </row>
    <row r="193" spans="1:12" ht="15.95" customHeight="1" x14ac:dyDescent="0.25">
      <c r="A193" s="22"/>
      <c r="B193" s="75"/>
      <c r="C193" s="24"/>
      <c r="D193" s="16"/>
      <c r="E193" s="7"/>
      <c r="F193" s="36"/>
      <c r="G193" s="43"/>
      <c r="H193" s="49"/>
      <c r="I193" s="50"/>
      <c r="J193" s="150"/>
      <c r="K193" s="151"/>
      <c r="L193" s="152"/>
    </row>
    <row r="194" spans="1:12" ht="15.95" customHeight="1" x14ac:dyDescent="0.2">
      <c r="A194" s="22"/>
      <c r="B194" s="75"/>
      <c r="C194" s="24"/>
      <c r="D194" s="18"/>
      <c r="E194" s="7"/>
      <c r="F194" s="36"/>
      <c r="G194" s="43"/>
      <c r="H194" s="49"/>
      <c r="I194" s="50"/>
      <c r="J194" s="150"/>
      <c r="K194" s="151"/>
      <c r="L194" s="152"/>
    </row>
    <row r="195" spans="1:12" ht="15.95" customHeight="1" x14ac:dyDescent="0.2">
      <c r="A195" s="22"/>
      <c r="B195" s="75"/>
      <c r="C195" s="24"/>
      <c r="D195" s="18"/>
      <c r="E195" s="7"/>
      <c r="F195" s="36"/>
      <c r="G195" s="43"/>
      <c r="H195" s="49"/>
      <c r="I195" s="50"/>
      <c r="J195" s="150"/>
      <c r="K195" s="151"/>
      <c r="L195" s="152"/>
    </row>
    <row r="196" spans="1:12" ht="15.95" customHeight="1" x14ac:dyDescent="0.25">
      <c r="A196" s="22"/>
      <c r="B196" s="147"/>
      <c r="C196" s="24"/>
      <c r="D196" s="16"/>
      <c r="E196" s="10"/>
      <c r="F196" s="128"/>
      <c r="G196" s="43"/>
      <c r="H196" s="49"/>
      <c r="I196" s="51"/>
      <c r="J196" s="150"/>
      <c r="K196" s="151"/>
      <c r="L196" s="152"/>
    </row>
    <row r="197" spans="1:12" ht="15.95" customHeight="1" x14ac:dyDescent="0.25">
      <c r="A197" s="22"/>
      <c r="B197" s="107"/>
      <c r="C197" s="24"/>
      <c r="D197" s="18"/>
      <c r="E197" s="10"/>
      <c r="F197" s="34"/>
      <c r="G197" s="43"/>
      <c r="H197" s="49"/>
      <c r="I197" s="50"/>
      <c r="J197" s="150"/>
      <c r="K197" s="151"/>
      <c r="L197" s="152"/>
    </row>
    <row r="198" spans="1:12" ht="15.95" customHeight="1" x14ac:dyDescent="0.25">
      <c r="A198" s="104"/>
      <c r="B198" s="106"/>
      <c r="C198" s="127"/>
      <c r="D198" s="127"/>
      <c r="E198" s="10"/>
      <c r="F198" s="128"/>
      <c r="G198" s="43"/>
      <c r="H198" s="49"/>
      <c r="I198" s="51"/>
      <c r="J198" s="150"/>
      <c r="K198" s="151"/>
      <c r="L198" s="152"/>
    </row>
    <row r="199" spans="1:12" ht="15.95" customHeight="1" x14ac:dyDescent="0.25">
      <c r="A199" s="22"/>
      <c r="B199" s="76"/>
      <c r="C199" s="24"/>
      <c r="D199" s="18"/>
      <c r="E199" s="10"/>
      <c r="F199" s="34"/>
      <c r="G199" s="43"/>
      <c r="H199" s="49"/>
      <c r="I199" s="50"/>
      <c r="J199" s="150"/>
      <c r="K199" s="151"/>
      <c r="L199" s="152"/>
    </row>
    <row r="200" spans="1:12" ht="15.95" customHeight="1" x14ac:dyDescent="0.25">
      <c r="A200" s="65"/>
      <c r="B200" s="76"/>
      <c r="C200" s="24"/>
      <c r="D200" s="16"/>
      <c r="E200" s="10"/>
      <c r="F200" s="34"/>
      <c r="G200" s="43"/>
      <c r="H200" s="49"/>
      <c r="I200" s="51"/>
      <c r="J200" s="150"/>
      <c r="K200" s="151"/>
      <c r="L200" s="152"/>
    </row>
    <row r="201" spans="1:12" ht="15.95" customHeight="1" x14ac:dyDescent="0.2">
      <c r="A201" s="22"/>
      <c r="B201" s="75"/>
      <c r="C201" s="17"/>
      <c r="D201" s="18"/>
      <c r="E201" s="10"/>
      <c r="F201" s="34"/>
      <c r="G201" s="43"/>
      <c r="H201" s="49"/>
      <c r="I201" s="50"/>
      <c r="J201" s="150"/>
      <c r="K201" s="151"/>
      <c r="L201" s="152"/>
    </row>
    <row r="202" spans="1:12" ht="15.95" customHeight="1" x14ac:dyDescent="0.2">
      <c r="A202" s="22"/>
      <c r="B202" s="75"/>
      <c r="C202" s="17"/>
      <c r="D202" s="18"/>
      <c r="E202" s="10"/>
      <c r="F202" s="34"/>
      <c r="G202" s="43"/>
      <c r="H202" s="49"/>
      <c r="I202" s="50"/>
      <c r="J202" s="150"/>
      <c r="K202" s="151"/>
      <c r="L202" s="152"/>
    </row>
    <row r="203" spans="1:12" ht="15.95" customHeight="1" x14ac:dyDescent="0.2">
      <c r="A203" s="22"/>
      <c r="B203" s="75"/>
      <c r="C203" s="17"/>
      <c r="D203" s="18"/>
      <c r="E203" s="10"/>
      <c r="F203" s="34"/>
      <c r="G203" s="43"/>
      <c r="H203" s="49"/>
      <c r="I203" s="50"/>
      <c r="J203" s="150"/>
      <c r="K203" s="151"/>
      <c r="L203" s="152"/>
    </row>
    <row r="204" spans="1:12" ht="15.95" customHeight="1" x14ac:dyDescent="0.25">
      <c r="A204" s="22"/>
      <c r="B204" s="75"/>
      <c r="C204" s="24"/>
      <c r="D204" s="16"/>
      <c r="E204" s="10"/>
      <c r="F204" s="34"/>
      <c r="G204" s="43"/>
      <c r="H204" s="49"/>
      <c r="I204" s="51"/>
      <c r="J204" s="150"/>
      <c r="K204" s="151"/>
      <c r="L204" s="152"/>
    </row>
    <row r="205" spans="1:12" ht="15.95" customHeight="1" x14ac:dyDescent="0.25">
      <c r="A205" s="65"/>
      <c r="B205" s="76"/>
      <c r="C205" s="24"/>
      <c r="D205" s="16"/>
      <c r="E205" s="10"/>
      <c r="F205" s="34"/>
      <c r="G205" s="43"/>
      <c r="H205" s="49"/>
      <c r="I205" s="51"/>
      <c r="J205" s="150"/>
      <c r="K205" s="151"/>
      <c r="L205" s="152"/>
    </row>
    <row r="206" spans="1:12" ht="15.95" customHeight="1" x14ac:dyDescent="0.2">
      <c r="A206" s="22"/>
      <c r="B206" s="75"/>
      <c r="C206" s="17"/>
      <c r="D206" s="18"/>
      <c r="E206" s="10"/>
      <c r="F206" s="34"/>
      <c r="G206" s="43"/>
      <c r="H206" s="49"/>
      <c r="I206" s="50"/>
      <c r="J206" s="150"/>
      <c r="K206" s="151"/>
      <c r="L206" s="152"/>
    </row>
    <row r="207" spans="1:12" ht="15.95" customHeight="1" x14ac:dyDescent="0.2">
      <c r="A207" s="22"/>
      <c r="B207" s="75"/>
      <c r="C207" s="17"/>
      <c r="D207" s="18"/>
      <c r="E207" s="10"/>
      <c r="F207" s="34"/>
      <c r="G207" s="43"/>
      <c r="H207" s="49"/>
      <c r="I207" s="50"/>
      <c r="J207" s="150"/>
      <c r="K207" s="151"/>
      <c r="L207" s="152"/>
    </row>
    <row r="208" spans="1:12" ht="15.95" customHeight="1" x14ac:dyDescent="0.2">
      <c r="A208" s="22"/>
      <c r="B208" s="75"/>
      <c r="C208" s="17"/>
      <c r="D208" s="18"/>
      <c r="E208" s="10"/>
      <c r="F208" s="34"/>
      <c r="G208" s="43"/>
      <c r="H208" s="49"/>
      <c r="I208" s="50"/>
      <c r="J208" s="150"/>
      <c r="K208" s="151"/>
      <c r="L208" s="152"/>
    </row>
    <row r="209" spans="1:12" ht="15.95" customHeight="1" x14ac:dyDescent="0.2">
      <c r="A209" s="22"/>
      <c r="B209" s="75"/>
      <c r="C209" s="17"/>
      <c r="D209" s="18"/>
      <c r="E209" s="10"/>
      <c r="F209" s="34"/>
      <c r="G209" s="43"/>
      <c r="H209" s="49"/>
      <c r="I209" s="50"/>
      <c r="J209" s="150"/>
      <c r="K209" s="151"/>
      <c r="L209" s="152"/>
    </row>
    <row r="210" spans="1:12" ht="15.95" customHeight="1" x14ac:dyDescent="0.2">
      <c r="A210" s="22"/>
      <c r="B210" s="75"/>
      <c r="C210" s="17"/>
      <c r="D210" s="18"/>
      <c r="E210" s="10"/>
      <c r="F210" s="34"/>
      <c r="G210" s="43"/>
      <c r="H210" s="49"/>
      <c r="I210" s="50"/>
      <c r="J210" s="150"/>
      <c r="K210" s="151"/>
      <c r="L210" s="152"/>
    </row>
    <row r="211" spans="1:12" ht="15.95" customHeight="1" x14ac:dyDescent="0.25">
      <c r="A211" s="22"/>
      <c r="B211" s="75"/>
      <c r="C211" s="24"/>
      <c r="D211" s="16"/>
      <c r="E211" s="10"/>
      <c r="F211" s="34"/>
      <c r="G211" s="43"/>
      <c r="H211" s="49"/>
      <c r="I211" s="51"/>
      <c r="J211" s="150"/>
      <c r="K211" s="151"/>
      <c r="L211" s="152"/>
    </row>
    <row r="212" spans="1:12" ht="15.95" customHeight="1" x14ac:dyDescent="0.25">
      <c r="A212" s="65"/>
      <c r="B212" s="76"/>
      <c r="C212" s="24"/>
      <c r="D212" s="16"/>
      <c r="E212" s="10"/>
      <c r="F212" s="34"/>
      <c r="G212" s="43"/>
      <c r="H212" s="49"/>
      <c r="I212" s="51"/>
      <c r="J212" s="150"/>
      <c r="K212" s="151"/>
      <c r="L212" s="152"/>
    </row>
    <row r="213" spans="1:12" ht="15.95" customHeight="1" x14ac:dyDescent="0.2">
      <c r="A213" s="22"/>
      <c r="B213" s="75"/>
      <c r="C213" s="17"/>
      <c r="D213" s="18"/>
      <c r="E213" s="10"/>
      <c r="F213" s="34"/>
      <c r="G213" s="43"/>
      <c r="H213" s="49"/>
      <c r="I213" s="50"/>
      <c r="J213" s="150"/>
      <c r="K213" s="151"/>
      <c r="L213" s="152"/>
    </row>
    <row r="214" spans="1:12" ht="15.95" customHeight="1" x14ac:dyDescent="0.2">
      <c r="A214" s="22"/>
      <c r="B214" s="75"/>
      <c r="C214" s="17"/>
      <c r="D214" s="18"/>
      <c r="E214" s="10"/>
      <c r="F214" s="34"/>
      <c r="G214" s="43"/>
      <c r="H214" s="49"/>
      <c r="I214" s="50"/>
      <c r="J214" s="150"/>
      <c r="K214" s="151"/>
      <c r="L214" s="152"/>
    </row>
    <row r="215" spans="1:12" ht="15.95" customHeight="1" x14ac:dyDescent="0.2">
      <c r="A215" s="22"/>
      <c r="B215" s="75"/>
      <c r="C215" s="17"/>
      <c r="D215" s="18"/>
      <c r="E215" s="10"/>
      <c r="F215" s="34"/>
      <c r="G215" s="43"/>
      <c r="H215" s="49"/>
      <c r="I215" s="50"/>
      <c r="J215" s="150"/>
      <c r="K215" s="151"/>
      <c r="L215" s="152"/>
    </row>
    <row r="216" spans="1:12" ht="15.95" customHeight="1" x14ac:dyDescent="0.2">
      <c r="A216" s="22"/>
      <c r="B216" s="75"/>
      <c r="C216" s="17"/>
      <c r="D216" s="18"/>
      <c r="E216" s="10"/>
      <c r="F216" s="34"/>
      <c r="G216" s="43"/>
      <c r="H216" s="49"/>
      <c r="I216" s="50"/>
      <c r="J216" s="150"/>
      <c r="K216" s="151"/>
      <c r="L216" s="152"/>
    </row>
    <row r="217" spans="1:12" ht="15.95" customHeight="1" x14ac:dyDescent="0.2">
      <c r="A217" s="22"/>
      <c r="B217" s="75"/>
      <c r="C217" s="17"/>
      <c r="D217" s="18"/>
      <c r="E217" s="10"/>
      <c r="F217" s="34"/>
      <c r="G217" s="43"/>
      <c r="H217" s="49"/>
      <c r="I217" s="50"/>
      <c r="J217" s="150"/>
      <c r="K217" s="151"/>
      <c r="L217" s="152"/>
    </row>
    <row r="218" spans="1:12" ht="15.95" customHeight="1" x14ac:dyDescent="0.2">
      <c r="A218" s="22"/>
      <c r="B218" s="75"/>
      <c r="C218" s="24"/>
      <c r="D218" s="18"/>
      <c r="E218" s="10"/>
      <c r="F218" s="34"/>
      <c r="G218" s="43"/>
      <c r="H218" s="49"/>
      <c r="I218" s="50"/>
      <c r="J218" s="150"/>
      <c r="K218" s="151"/>
      <c r="L218" s="152"/>
    </row>
    <row r="219" spans="1:12" ht="15.95" customHeight="1" x14ac:dyDescent="0.2">
      <c r="A219" s="22"/>
      <c r="B219" s="75"/>
      <c r="C219" s="17"/>
      <c r="D219" s="18"/>
      <c r="E219" s="10"/>
      <c r="F219" s="34"/>
      <c r="G219" s="43"/>
      <c r="H219" s="49"/>
      <c r="I219" s="50"/>
      <c r="J219" s="150"/>
      <c r="K219" s="151"/>
      <c r="L219" s="152"/>
    </row>
    <row r="220" spans="1:12" ht="15.95" customHeight="1" x14ac:dyDescent="0.2">
      <c r="A220" s="22"/>
      <c r="B220" s="75"/>
      <c r="C220" s="24"/>
      <c r="D220" s="18"/>
      <c r="E220" s="10"/>
      <c r="F220" s="34"/>
      <c r="G220" s="43"/>
      <c r="H220" s="49"/>
      <c r="I220" s="50"/>
      <c r="J220" s="150"/>
      <c r="K220" s="151"/>
      <c r="L220" s="152"/>
    </row>
    <row r="221" spans="1:12" ht="15.95" customHeight="1" x14ac:dyDescent="0.2">
      <c r="A221" s="22"/>
      <c r="B221" s="75"/>
      <c r="C221" s="17"/>
      <c r="D221" s="18"/>
      <c r="E221" s="10"/>
      <c r="F221" s="34"/>
      <c r="G221" s="43"/>
      <c r="H221" s="49"/>
      <c r="I221" s="50"/>
      <c r="J221" s="150"/>
      <c r="K221" s="151"/>
      <c r="L221" s="152"/>
    </row>
    <row r="222" spans="1:12" ht="15.95" customHeight="1" x14ac:dyDescent="0.2">
      <c r="A222" s="22"/>
      <c r="B222" s="75"/>
      <c r="C222" s="24"/>
      <c r="D222" s="18"/>
      <c r="E222" s="10"/>
      <c r="F222" s="34"/>
      <c r="G222" s="43"/>
      <c r="H222" s="49"/>
      <c r="I222" s="50"/>
      <c r="J222" s="150"/>
      <c r="K222" s="151"/>
      <c r="L222" s="152"/>
    </row>
    <row r="223" spans="1:12" ht="15.95" customHeight="1" x14ac:dyDescent="0.2">
      <c r="A223" s="22"/>
      <c r="B223" s="75"/>
      <c r="C223" s="17"/>
      <c r="D223" s="18"/>
      <c r="E223" s="10"/>
      <c r="F223" s="34"/>
      <c r="G223" s="43"/>
      <c r="H223" s="49"/>
      <c r="I223" s="50"/>
      <c r="J223" s="150"/>
      <c r="K223" s="151"/>
      <c r="L223" s="152"/>
    </row>
    <row r="224" spans="1:12" ht="15.95" customHeight="1" x14ac:dyDescent="0.2">
      <c r="A224" s="22"/>
      <c r="B224" s="75"/>
      <c r="C224" s="17"/>
      <c r="D224" s="18"/>
      <c r="E224" s="10"/>
      <c r="F224" s="34"/>
      <c r="G224" s="43"/>
      <c r="H224" s="49"/>
      <c r="I224" s="50"/>
      <c r="J224" s="150"/>
      <c r="K224" s="151"/>
      <c r="L224" s="152"/>
    </row>
    <row r="225" spans="1:12" ht="15.95" customHeight="1" x14ac:dyDescent="0.2">
      <c r="A225" s="22"/>
      <c r="B225" s="75"/>
      <c r="C225" s="17"/>
      <c r="D225" s="18"/>
      <c r="E225" s="10"/>
      <c r="F225" s="34"/>
      <c r="G225" s="43"/>
      <c r="H225" s="49"/>
      <c r="I225" s="50"/>
      <c r="J225" s="150"/>
      <c r="K225" s="151"/>
      <c r="L225" s="152"/>
    </row>
    <row r="226" spans="1:12" ht="15.95" customHeight="1" x14ac:dyDescent="0.25">
      <c r="A226" s="22"/>
      <c r="B226" s="75"/>
      <c r="C226" s="24"/>
      <c r="D226" s="16"/>
      <c r="E226" s="10"/>
      <c r="F226" s="34"/>
      <c r="G226" s="43"/>
      <c r="H226" s="49"/>
      <c r="I226" s="51"/>
      <c r="J226" s="150"/>
      <c r="K226" s="151"/>
      <c r="L226" s="152"/>
    </row>
    <row r="227" spans="1:12" ht="15.95" customHeight="1" x14ac:dyDescent="0.25">
      <c r="A227" s="22"/>
      <c r="B227" s="147"/>
      <c r="C227" s="112"/>
      <c r="D227" s="110"/>
      <c r="E227" s="111"/>
      <c r="F227" s="128"/>
      <c r="G227" s="43"/>
      <c r="H227" s="49"/>
      <c r="I227" s="51"/>
      <c r="J227" s="150"/>
      <c r="K227" s="151"/>
      <c r="L227" s="152"/>
    </row>
    <row r="228" spans="1:12" ht="15.95" customHeight="1" x14ac:dyDescent="0.25">
      <c r="A228" s="22"/>
      <c r="B228" s="107"/>
      <c r="C228" s="24"/>
      <c r="D228" s="16"/>
      <c r="E228" s="10"/>
      <c r="F228" s="34"/>
      <c r="G228" s="43"/>
      <c r="H228" s="49"/>
      <c r="I228" s="51"/>
      <c r="J228" s="150"/>
      <c r="K228" s="151"/>
      <c r="L228" s="152"/>
    </row>
    <row r="229" spans="1:12" ht="15.95" customHeight="1" x14ac:dyDescent="0.25">
      <c r="A229" s="104"/>
      <c r="B229" s="106"/>
      <c r="C229" s="127"/>
      <c r="D229" s="127"/>
      <c r="E229" s="10"/>
      <c r="F229" s="128"/>
      <c r="G229" s="43"/>
      <c r="H229" s="49"/>
      <c r="I229" s="51"/>
      <c r="J229" s="150"/>
      <c r="K229" s="151"/>
      <c r="L229" s="152"/>
    </row>
    <row r="230" spans="1:12" ht="22.5" customHeight="1" x14ac:dyDescent="0.25">
      <c r="A230" s="22"/>
      <c r="B230" s="75"/>
      <c r="C230" s="24"/>
      <c r="D230" s="16"/>
      <c r="E230" s="10"/>
      <c r="F230" s="34"/>
      <c r="G230" s="43"/>
      <c r="H230" s="49"/>
      <c r="I230" s="51"/>
      <c r="J230" s="150"/>
      <c r="K230" s="151"/>
      <c r="L230" s="152"/>
    </row>
    <row r="231" spans="1:12" ht="15.95" customHeight="1" x14ac:dyDescent="0.25">
      <c r="A231" s="22"/>
      <c r="B231" s="75"/>
      <c r="C231" s="24"/>
      <c r="D231" s="16"/>
      <c r="E231" s="10"/>
      <c r="F231" s="34"/>
      <c r="G231" s="43"/>
      <c r="H231" s="49"/>
      <c r="I231" s="51"/>
      <c r="J231" s="150"/>
      <c r="K231" s="151"/>
      <c r="L231" s="152"/>
    </row>
    <row r="232" spans="1:12" ht="15.95" customHeight="1" x14ac:dyDescent="0.25">
      <c r="A232" s="22"/>
      <c r="B232" s="75"/>
      <c r="C232" s="24"/>
      <c r="D232" s="16"/>
      <c r="E232" s="10"/>
      <c r="F232" s="34"/>
      <c r="G232" s="43"/>
      <c r="H232" s="49"/>
      <c r="I232" s="51"/>
      <c r="J232" s="150"/>
      <c r="K232" s="151"/>
      <c r="L232" s="152"/>
    </row>
    <row r="233" spans="1:12" ht="15.95" customHeight="1" x14ac:dyDescent="0.2">
      <c r="A233" s="22"/>
      <c r="B233" s="75"/>
      <c r="C233" s="24"/>
      <c r="D233" s="18"/>
      <c r="E233" s="10"/>
      <c r="F233" s="34"/>
      <c r="G233" s="43"/>
      <c r="H233" s="49"/>
      <c r="I233" s="50"/>
      <c r="J233" s="150"/>
      <c r="K233" s="151"/>
      <c r="L233" s="152"/>
    </row>
    <row r="234" spans="1:12" ht="15.95" customHeight="1" x14ac:dyDescent="0.25">
      <c r="A234" s="65"/>
      <c r="B234" s="76"/>
      <c r="C234" s="24"/>
      <c r="D234" s="18"/>
      <c r="E234" s="10"/>
      <c r="F234" s="34"/>
      <c r="G234" s="43"/>
      <c r="H234" s="49"/>
      <c r="I234" s="50"/>
      <c r="J234" s="150"/>
      <c r="K234" s="151"/>
      <c r="L234" s="152"/>
    </row>
    <row r="235" spans="1:12" ht="15.95" customHeight="1" x14ac:dyDescent="0.2">
      <c r="A235" s="22"/>
      <c r="B235" s="75"/>
      <c r="C235" s="17"/>
      <c r="D235" s="18"/>
      <c r="E235" s="10"/>
      <c r="F235" s="34"/>
      <c r="G235" s="43"/>
      <c r="H235" s="49"/>
      <c r="I235" s="50"/>
      <c r="J235" s="150"/>
      <c r="K235" s="151"/>
      <c r="L235" s="152"/>
    </row>
    <row r="236" spans="1:12" ht="15.95" customHeight="1" x14ac:dyDescent="0.2">
      <c r="A236" s="22"/>
      <c r="B236" s="75"/>
      <c r="C236" s="17"/>
      <c r="D236" s="18"/>
      <c r="E236" s="10"/>
      <c r="F236" s="34"/>
      <c r="G236" s="43"/>
      <c r="H236" s="49"/>
      <c r="I236" s="50"/>
      <c r="J236" s="150"/>
      <c r="K236" s="151"/>
      <c r="L236" s="152"/>
    </row>
    <row r="237" spans="1:12" ht="15.95" customHeight="1" x14ac:dyDescent="0.2">
      <c r="A237" s="22"/>
      <c r="B237" s="75"/>
      <c r="C237" s="17"/>
      <c r="D237" s="18"/>
      <c r="E237" s="10"/>
      <c r="F237" s="34"/>
      <c r="G237" s="43"/>
      <c r="H237" s="49"/>
      <c r="I237" s="50"/>
      <c r="J237" s="150"/>
      <c r="K237" s="151"/>
      <c r="L237" s="152"/>
    </row>
    <row r="238" spans="1:12" ht="15.95" customHeight="1" x14ac:dyDescent="0.2">
      <c r="A238" s="22"/>
      <c r="B238" s="75"/>
      <c r="C238" s="17"/>
      <c r="D238" s="18"/>
      <c r="E238" s="10"/>
      <c r="F238" s="34"/>
      <c r="G238" s="43"/>
      <c r="H238" s="49"/>
      <c r="I238" s="50"/>
      <c r="J238" s="150"/>
      <c r="K238" s="151"/>
      <c r="L238" s="152"/>
    </row>
    <row r="239" spans="1:12" ht="15.95" customHeight="1" x14ac:dyDescent="0.2">
      <c r="A239" s="22"/>
      <c r="B239" s="75"/>
      <c r="C239" s="17"/>
      <c r="D239" s="18"/>
      <c r="E239" s="10"/>
      <c r="F239" s="34"/>
      <c r="G239" s="43"/>
      <c r="H239" s="49"/>
      <c r="I239" s="50"/>
      <c r="J239" s="150"/>
      <c r="K239" s="151"/>
      <c r="L239" s="152"/>
    </row>
    <row r="240" spans="1:12" ht="15.95" customHeight="1" x14ac:dyDescent="0.2">
      <c r="A240" s="22"/>
      <c r="B240" s="75"/>
      <c r="C240" s="17"/>
      <c r="D240" s="18"/>
      <c r="E240" s="10"/>
      <c r="F240" s="34"/>
      <c r="G240" s="43"/>
      <c r="H240" s="49"/>
      <c r="I240" s="50"/>
      <c r="J240" s="150"/>
      <c r="K240" s="151"/>
      <c r="L240" s="152"/>
    </row>
    <row r="241" spans="1:12" ht="15.95" customHeight="1" x14ac:dyDescent="0.2">
      <c r="A241" s="22"/>
      <c r="B241" s="75"/>
      <c r="C241" s="17"/>
      <c r="D241" s="18"/>
      <c r="E241" s="10"/>
      <c r="F241" s="34"/>
      <c r="G241" s="43"/>
      <c r="H241" s="49"/>
      <c r="I241" s="50"/>
      <c r="J241" s="150"/>
      <c r="K241" s="151"/>
      <c r="L241" s="152"/>
    </row>
    <row r="242" spans="1:12" ht="15.95" customHeight="1" x14ac:dyDescent="0.2">
      <c r="A242" s="22"/>
      <c r="B242" s="75"/>
      <c r="C242" s="17"/>
      <c r="D242" s="18"/>
      <c r="E242" s="10"/>
      <c r="F242" s="34"/>
      <c r="G242" s="43"/>
      <c r="H242" s="49"/>
      <c r="I242" s="50"/>
      <c r="J242" s="150"/>
      <c r="K242" s="151"/>
      <c r="L242" s="152"/>
    </row>
    <row r="243" spans="1:12" ht="15.95" customHeight="1" x14ac:dyDescent="0.2">
      <c r="A243" s="22"/>
      <c r="B243" s="75"/>
      <c r="C243" s="17"/>
      <c r="D243" s="18"/>
      <c r="E243" s="10"/>
      <c r="F243" s="34"/>
      <c r="G243" s="43"/>
      <c r="H243" s="49"/>
      <c r="I243" s="50"/>
      <c r="J243" s="150"/>
      <c r="K243" s="151"/>
      <c r="L243" s="152"/>
    </row>
    <row r="244" spans="1:12" ht="15.95" customHeight="1" x14ac:dyDescent="0.2">
      <c r="A244" s="22"/>
      <c r="B244" s="75"/>
      <c r="C244" s="24"/>
      <c r="D244" s="18"/>
      <c r="E244" s="10"/>
      <c r="F244" s="34"/>
      <c r="G244" s="43"/>
      <c r="H244" s="49"/>
      <c r="I244" s="50"/>
      <c r="J244" s="150"/>
      <c r="K244" s="151"/>
      <c r="L244" s="152"/>
    </row>
    <row r="245" spans="1:12" ht="15.95" customHeight="1" x14ac:dyDescent="0.25">
      <c r="A245" s="65"/>
      <c r="B245" s="76"/>
      <c r="C245" s="24"/>
      <c r="D245" s="16"/>
      <c r="E245" s="10"/>
      <c r="F245" s="34"/>
      <c r="G245" s="43"/>
      <c r="H245" s="49"/>
      <c r="I245" s="51"/>
      <c r="J245" s="150"/>
      <c r="K245" s="151"/>
      <c r="L245" s="152"/>
    </row>
    <row r="246" spans="1:12" ht="15.95" customHeight="1" x14ac:dyDescent="0.2">
      <c r="A246" s="22"/>
      <c r="B246" s="75"/>
      <c r="C246" s="17"/>
      <c r="D246" s="18"/>
      <c r="E246" s="10"/>
      <c r="F246" s="34"/>
      <c r="G246" s="43"/>
      <c r="H246" s="49"/>
      <c r="I246" s="50"/>
      <c r="J246" s="150"/>
      <c r="K246" s="151"/>
      <c r="L246" s="152"/>
    </row>
    <row r="247" spans="1:12" ht="15.95" customHeight="1" x14ac:dyDescent="0.2">
      <c r="A247" s="22"/>
      <c r="B247" s="75"/>
      <c r="C247" s="17"/>
      <c r="D247" s="18"/>
      <c r="E247" s="10"/>
      <c r="F247" s="34"/>
      <c r="G247" s="43"/>
      <c r="H247" s="49"/>
      <c r="I247" s="50"/>
      <c r="J247" s="150"/>
      <c r="K247" s="151"/>
      <c r="L247" s="152"/>
    </row>
    <row r="248" spans="1:12" ht="15.95" customHeight="1" x14ac:dyDescent="0.2">
      <c r="A248" s="22"/>
      <c r="B248" s="75"/>
      <c r="C248" s="17"/>
      <c r="D248" s="18"/>
      <c r="E248" s="10"/>
      <c r="F248" s="34"/>
      <c r="G248" s="43"/>
      <c r="H248" s="49"/>
      <c r="I248" s="50"/>
      <c r="J248" s="150"/>
      <c r="K248" s="151"/>
      <c r="L248" s="152"/>
    </row>
    <row r="249" spans="1:12" ht="15.95" customHeight="1" x14ac:dyDescent="0.2">
      <c r="A249" s="22"/>
      <c r="B249" s="75"/>
      <c r="C249" s="17"/>
      <c r="D249" s="18"/>
      <c r="E249" s="10"/>
      <c r="F249" s="34"/>
      <c r="G249" s="43"/>
      <c r="H249" s="49"/>
      <c r="I249" s="50"/>
      <c r="J249" s="150"/>
      <c r="K249" s="151"/>
      <c r="L249" s="152"/>
    </row>
    <row r="250" spans="1:12" ht="15.95" customHeight="1" x14ac:dyDescent="0.2">
      <c r="A250" s="22"/>
      <c r="B250" s="75"/>
      <c r="C250" s="17"/>
      <c r="D250" s="18"/>
      <c r="E250" s="10"/>
      <c r="F250" s="34"/>
      <c r="G250" s="43"/>
      <c r="H250" s="49"/>
      <c r="I250" s="50"/>
      <c r="J250" s="150"/>
      <c r="K250" s="151"/>
      <c r="L250" s="152"/>
    </row>
    <row r="251" spans="1:12" ht="15.95" customHeight="1" x14ac:dyDescent="0.2">
      <c r="A251" s="22"/>
      <c r="B251" s="75"/>
      <c r="C251" s="17"/>
      <c r="D251" s="18"/>
      <c r="E251" s="10"/>
      <c r="F251" s="34"/>
      <c r="G251" s="43"/>
      <c r="H251" s="49"/>
      <c r="I251" s="50"/>
      <c r="J251" s="150"/>
      <c r="K251" s="151"/>
      <c r="L251" s="152"/>
    </row>
    <row r="252" spans="1:12" ht="15.95" customHeight="1" x14ac:dyDescent="0.2">
      <c r="A252" s="22"/>
      <c r="B252" s="75"/>
      <c r="C252" s="17"/>
      <c r="D252" s="18"/>
      <c r="E252" s="10"/>
      <c r="F252" s="34"/>
      <c r="G252" s="43"/>
      <c r="H252" s="49"/>
      <c r="I252" s="50"/>
      <c r="J252" s="150"/>
      <c r="K252" s="151"/>
      <c r="L252" s="152"/>
    </row>
    <row r="253" spans="1:12" ht="15.95" customHeight="1" x14ac:dyDescent="0.2">
      <c r="A253" s="22"/>
      <c r="B253" s="75"/>
      <c r="C253" s="17"/>
      <c r="D253" s="18"/>
      <c r="E253" s="10"/>
      <c r="F253" s="34"/>
      <c r="G253" s="43"/>
      <c r="H253" s="49"/>
      <c r="I253" s="50"/>
      <c r="J253" s="150"/>
      <c r="K253" s="151"/>
      <c r="L253" s="152"/>
    </row>
    <row r="254" spans="1:12" ht="15.95" customHeight="1" x14ac:dyDescent="0.2">
      <c r="A254" s="22"/>
      <c r="B254" s="75"/>
      <c r="C254" s="17"/>
      <c r="D254" s="18"/>
      <c r="E254" s="10"/>
      <c r="F254" s="34"/>
      <c r="G254" s="43"/>
      <c r="H254" s="49"/>
      <c r="I254" s="50"/>
      <c r="J254" s="150"/>
      <c r="K254" s="151"/>
      <c r="L254" s="152"/>
    </row>
    <row r="255" spans="1:12" ht="15.95" customHeight="1" x14ac:dyDescent="0.2">
      <c r="A255" s="22"/>
      <c r="B255" s="75"/>
      <c r="C255" s="17"/>
      <c r="D255" s="18"/>
      <c r="E255" s="10"/>
      <c r="F255" s="34"/>
      <c r="G255" s="43"/>
      <c r="H255" s="49"/>
      <c r="I255" s="50"/>
      <c r="J255" s="150"/>
      <c r="K255" s="151"/>
      <c r="L255" s="152"/>
    </row>
    <row r="256" spans="1:12" ht="15.95" customHeight="1" x14ac:dyDescent="0.2">
      <c r="A256" s="22"/>
      <c r="B256" s="75"/>
      <c r="C256" s="17"/>
      <c r="D256" s="18"/>
      <c r="E256" s="10"/>
      <c r="F256" s="34"/>
      <c r="G256" s="43"/>
      <c r="H256" s="49"/>
      <c r="I256" s="50"/>
      <c r="J256" s="150"/>
      <c r="K256" s="151"/>
      <c r="L256" s="152"/>
    </row>
    <row r="257" spans="1:12" ht="15.95" customHeight="1" x14ac:dyDescent="0.25">
      <c r="A257" s="22"/>
      <c r="B257" s="75"/>
      <c r="C257" s="24"/>
      <c r="D257" s="16"/>
      <c r="E257" s="10"/>
      <c r="F257" s="34"/>
      <c r="G257" s="43"/>
      <c r="H257" s="49"/>
      <c r="I257" s="51"/>
      <c r="J257" s="150"/>
      <c r="K257" s="151"/>
      <c r="L257" s="152"/>
    </row>
    <row r="258" spans="1:12" ht="15.95" customHeight="1" x14ac:dyDescent="0.25">
      <c r="A258" s="22"/>
      <c r="B258" s="147"/>
      <c r="C258" s="112"/>
      <c r="D258" s="110"/>
      <c r="E258" s="111"/>
      <c r="F258" s="128"/>
      <c r="G258" s="43"/>
      <c r="H258" s="49"/>
      <c r="I258" s="51"/>
      <c r="J258" s="150"/>
      <c r="K258" s="151"/>
      <c r="L258" s="152"/>
    </row>
    <row r="259" spans="1:12" ht="15.95" customHeight="1" x14ac:dyDescent="0.2">
      <c r="A259" s="33"/>
      <c r="B259" s="132"/>
      <c r="C259" s="6"/>
      <c r="D259" s="15"/>
      <c r="E259" s="7"/>
      <c r="F259" s="55"/>
      <c r="G259" s="43"/>
      <c r="H259" s="47"/>
      <c r="I259" s="48"/>
      <c r="J259" s="150"/>
      <c r="K259" s="151"/>
      <c r="L259" s="152"/>
    </row>
    <row r="260" spans="1:12" ht="15.95" customHeight="1" x14ac:dyDescent="0.25">
      <c r="A260" s="33"/>
      <c r="B260" s="140"/>
      <c r="C260" s="6"/>
      <c r="D260" s="15"/>
      <c r="E260" s="7"/>
      <c r="F260" s="36"/>
      <c r="G260" s="43"/>
      <c r="H260" s="12"/>
      <c r="I260" s="48"/>
      <c r="J260" s="150"/>
      <c r="K260" s="151"/>
      <c r="L260" s="152"/>
    </row>
    <row r="261" spans="1:12" ht="15.95" customHeight="1" x14ac:dyDescent="0.25">
      <c r="A261" s="116"/>
      <c r="B261" s="105"/>
      <c r="C261" s="125"/>
      <c r="D261" s="126"/>
      <c r="E261" s="10"/>
      <c r="F261" s="55"/>
      <c r="G261" s="43"/>
      <c r="H261" s="49"/>
      <c r="I261" s="51"/>
      <c r="J261" s="150"/>
      <c r="K261" s="151"/>
      <c r="L261" s="152"/>
    </row>
    <row r="262" spans="1:12" ht="15.95" customHeight="1" x14ac:dyDescent="0.25">
      <c r="A262" s="20"/>
      <c r="B262" s="76"/>
      <c r="C262" s="8"/>
      <c r="D262" s="18"/>
      <c r="E262" s="10"/>
      <c r="F262" s="34"/>
      <c r="G262" s="43"/>
      <c r="H262" s="49"/>
      <c r="I262" s="50"/>
      <c r="J262" s="150"/>
      <c r="K262" s="151"/>
      <c r="L262" s="152"/>
    </row>
    <row r="263" spans="1:12" ht="15.95" customHeight="1" x14ac:dyDescent="0.25">
      <c r="A263" s="102"/>
      <c r="B263" s="124"/>
      <c r="C263" s="127"/>
      <c r="D263" s="127"/>
      <c r="E263" s="10"/>
      <c r="F263" s="128"/>
      <c r="G263" s="43"/>
      <c r="H263" s="49"/>
      <c r="I263" s="50"/>
      <c r="J263" s="150"/>
      <c r="K263" s="151"/>
      <c r="L263" s="152"/>
    </row>
    <row r="264" spans="1:12" ht="15.95" customHeight="1" x14ac:dyDescent="0.25">
      <c r="A264" s="129"/>
      <c r="B264" s="145"/>
      <c r="C264" s="130"/>
      <c r="D264" s="130"/>
      <c r="E264" s="10"/>
      <c r="F264" s="34"/>
      <c r="G264" s="43"/>
      <c r="H264" s="49"/>
      <c r="I264" s="50"/>
      <c r="J264" s="150"/>
      <c r="K264" s="151"/>
      <c r="L264" s="152"/>
    </row>
    <row r="265" spans="1:12" ht="15.95" customHeight="1" x14ac:dyDescent="0.2">
      <c r="A265" s="20"/>
      <c r="B265" s="75"/>
      <c r="C265" s="11"/>
      <c r="D265" s="18"/>
      <c r="E265" s="10"/>
      <c r="F265" s="34"/>
      <c r="G265" s="43"/>
      <c r="H265" s="49"/>
      <c r="I265" s="50"/>
      <c r="J265" s="150"/>
      <c r="K265" s="151"/>
      <c r="L265" s="152"/>
    </row>
    <row r="266" spans="1:12" ht="15.95" customHeight="1" x14ac:dyDescent="0.2">
      <c r="A266" s="20"/>
      <c r="B266" s="75"/>
      <c r="C266" s="11"/>
      <c r="D266" s="18"/>
      <c r="E266" s="10"/>
      <c r="F266" s="34"/>
      <c r="G266" s="43"/>
      <c r="H266" s="49"/>
      <c r="I266" s="50"/>
      <c r="J266" s="150"/>
      <c r="K266" s="151"/>
      <c r="L266" s="152"/>
    </row>
    <row r="267" spans="1:12" ht="15.95" customHeight="1" x14ac:dyDescent="0.2">
      <c r="A267" s="20"/>
      <c r="B267" s="75"/>
      <c r="C267" s="11"/>
      <c r="D267" s="18"/>
      <c r="E267" s="10"/>
      <c r="F267" s="34"/>
      <c r="G267" s="43"/>
      <c r="H267" s="49"/>
      <c r="I267" s="50"/>
      <c r="J267" s="150"/>
      <c r="K267" s="151"/>
      <c r="L267" s="152"/>
    </row>
    <row r="268" spans="1:12" ht="15.95" customHeight="1" x14ac:dyDescent="0.2">
      <c r="A268" s="20"/>
      <c r="B268" s="75"/>
      <c r="C268" s="11"/>
      <c r="D268" s="18"/>
      <c r="E268" s="10"/>
      <c r="F268" s="34"/>
      <c r="G268" s="43"/>
      <c r="H268" s="49"/>
      <c r="I268" s="50"/>
      <c r="J268" s="150"/>
      <c r="K268" s="151"/>
      <c r="L268" s="152"/>
    </row>
    <row r="269" spans="1:12" ht="15.95" customHeight="1" x14ac:dyDescent="0.2">
      <c r="A269" s="20"/>
      <c r="B269" s="75"/>
      <c r="C269" s="11"/>
      <c r="D269" s="18"/>
      <c r="E269" s="10"/>
      <c r="F269" s="34"/>
      <c r="G269" s="43"/>
      <c r="H269" s="49"/>
      <c r="I269" s="50"/>
      <c r="J269" s="150"/>
      <c r="K269" s="151"/>
      <c r="L269" s="152"/>
    </row>
    <row r="270" spans="1:12" ht="15.95" customHeight="1" x14ac:dyDescent="0.2">
      <c r="A270" s="20"/>
      <c r="B270" s="75"/>
      <c r="C270" s="17"/>
      <c r="D270" s="18"/>
      <c r="E270" s="10"/>
      <c r="F270" s="34"/>
      <c r="G270" s="43"/>
      <c r="H270" s="47"/>
      <c r="I270" s="64"/>
      <c r="J270" s="150"/>
      <c r="K270" s="151"/>
      <c r="L270" s="152"/>
    </row>
    <row r="271" spans="1:12" ht="15.95" customHeight="1" x14ac:dyDescent="0.2">
      <c r="A271" s="20"/>
      <c r="B271" s="75"/>
      <c r="C271" s="11"/>
      <c r="D271" s="18"/>
      <c r="E271" s="10"/>
      <c r="F271" s="34"/>
      <c r="G271" s="43"/>
      <c r="H271" s="49"/>
      <c r="I271" s="50"/>
      <c r="J271" s="150"/>
      <c r="K271" s="151"/>
      <c r="L271" s="152"/>
    </row>
    <row r="272" spans="1:12" ht="15.95" customHeight="1" x14ac:dyDescent="0.2">
      <c r="A272" s="20"/>
      <c r="B272" s="75"/>
      <c r="C272" s="11"/>
      <c r="D272" s="18"/>
      <c r="E272" s="10"/>
      <c r="F272" s="34"/>
      <c r="G272" s="43"/>
      <c r="H272" s="49"/>
      <c r="I272" s="50"/>
      <c r="J272" s="150"/>
      <c r="K272" s="151"/>
      <c r="L272" s="152"/>
    </row>
    <row r="273" spans="1:22" ht="15.95" customHeight="1" x14ac:dyDescent="0.25">
      <c r="A273" s="20"/>
      <c r="B273" s="76"/>
      <c r="C273" s="23"/>
      <c r="D273" s="16"/>
      <c r="E273" s="109"/>
      <c r="F273" s="62"/>
      <c r="G273" s="134"/>
      <c r="H273" s="63"/>
      <c r="I273" s="50"/>
      <c r="J273" s="150"/>
      <c r="K273" s="151"/>
      <c r="L273" s="152"/>
    </row>
    <row r="274" spans="1:22" ht="15.95" customHeight="1" x14ac:dyDescent="0.25">
      <c r="A274" s="20"/>
      <c r="B274" s="76"/>
      <c r="C274" s="23"/>
      <c r="D274" s="16"/>
      <c r="E274" s="109"/>
      <c r="F274" s="62"/>
      <c r="G274" s="134"/>
      <c r="H274" s="63"/>
      <c r="I274" s="50"/>
      <c r="J274" s="150"/>
      <c r="K274" s="151"/>
      <c r="L274" s="152"/>
    </row>
    <row r="275" spans="1:22" ht="15.95" customHeight="1" x14ac:dyDescent="0.2">
      <c r="A275" s="20"/>
      <c r="B275" s="75"/>
      <c r="C275" s="8"/>
      <c r="D275" s="18"/>
      <c r="E275" s="10"/>
      <c r="F275" s="34"/>
      <c r="G275" s="43"/>
      <c r="H275" s="49"/>
      <c r="I275" s="50"/>
      <c r="J275" s="150"/>
      <c r="K275" s="151"/>
      <c r="L275" s="152"/>
    </row>
    <row r="276" spans="1:22" ht="15.95" customHeight="1" x14ac:dyDescent="0.2">
      <c r="A276" s="20"/>
      <c r="B276" s="147"/>
      <c r="C276" s="8"/>
      <c r="D276" s="19"/>
      <c r="E276" s="10"/>
      <c r="F276" s="128"/>
      <c r="G276" s="43"/>
      <c r="H276" s="49"/>
      <c r="I276" s="50"/>
      <c r="J276" s="150"/>
      <c r="K276" s="151"/>
      <c r="L276" s="152"/>
    </row>
    <row r="277" spans="1:22" ht="15.95" customHeight="1" x14ac:dyDescent="0.25">
      <c r="A277" s="20"/>
      <c r="B277" s="132"/>
      <c r="C277" s="117"/>
      <c r="D277" s="118"/>
      <c r="E277" s="115"/>
      <c r="F277" s="55"/>
      <c r="G277" s="43"/>
      <c r="H277" s="49"/>
      <c r="I277" s="51"/>
      <c r="J277" s="150"/>
      <c r="K277" s="151"/>
      <c r="L277" s="152"/>
    </row>
    <row r="278" spans="1:22" ht="15.95" customHeight="1" x14ac:dyDescent="0.2">
      <c r="A278" s="52"/>
      <c r="B278" s="139"/>
      <c r="C278" s="6"/>
      <c r="D278" s="15"/>
      <c r="E278" s="7"/>
      <c r="F278" s="36"/>
      <c r="G278" s="1"/>
      <c r="H278" s="12"/>
      <c r="I278" s="74"/>
      <c r="J278" s="150"/>
      <c r="K278" s="151"/>
      <c r="L278" s="152"/>
    </row>
    <row r="279" spans="1:22" ht="15.95" customHeight="1" x14ac:dyDescent="0.2">
      <c r="A279" s="100"/>
      <c r="B279" s="101" t="s">
        <v>4</v>
      </c>
      <c r="C279" s="97"/>
      <c r="D279" s="98"/>
      <c r="E279" s="99"/>
      <c r="F279" s="122">
        <f>SUMPRODUCT($D8:$D278,E8:E278)</f>
        <v>0</v>
      </c>
      <c r="G279" s="160">
        <f>SUMPRODUCT($D8:$D278,G8:G278)</f>
        <v>0</v>
      </c>
      <c r="H279" s="159">
        <f>SUMPRODUCT($D8:$D278,H8:H278)</f>
        <v>0</v>
      </c>
      <c r="I279" s="133">
        <f>SUMPRODUCT($D8:$D278,I8:I278)</f>
        <v>0</v>
      </c>
      <c r="J279" s="156"/>
      <c r="K279" s="157"/>
      <c r="L279" s="158"/>
    </row>
    <row r="280" spans="1:22" ht="15.95" customHeight="1" x14ac:dyDescent="0.25">
      <c r="A280" s="46"/>
      <c r="B280" s="93" t="s">
        <v>5</v>
      </c>
      <c r="C280" s="94"/>
      <c r="D280" s="123">
        <v>0.19600000000000001</v>
      </c>
      <c r="E280" s="96"/>
      <c r="F280" s="161">
        <f>F279*D280</f>
        <v>0</v>
      </c>
      <c r="G280" s="68" t="s">
        <v>9</v>
      </c>
      <c r="H280" s="69"/>
      <c r="I280" s="67">
        <f>IF(H280=0,0,F279/H280)</f>
        <v>0</v>
      </c>
      <c r="J280" s="150"/>
      <c r="K280" s="151"/>
      <c r="L280" s="152"/>
      <c r="V280" s="58"/>
    </row>
    <row r="281" spans="1:22" ht="15.95" customHeight="1" x14ac:dyDescent="0.25">
      <c r="A281" s="46"/>
      <c r="B281" s="93" t="s">
        <v>6</v>
      </c>
      <c r="C281" s="94"/>
      <c r="D281" s="95"/>
      <c r="E281" s="96"/>
      <c r="F281" s="161">
        <f>F279*(1+D280)</f>
        <v>0</v>
      </c>
      <c r="G281" s="66"/>
      <c r="H281" s="70"/>
      <c r="I281" s="2"/>
      <c r="J281" s="150"/>
      <c r="K281" s="151"/>
      <c r="L281" s="152"/>
    </row>
    <row r="282" spans="1:22" ht="15.95" customHeight="1" x14ac:dyDescent="0.2">
      <c r="A282" s="71"/>
      <c r="B282" s="77"/>
      <c r="C282" s="71"/>
      <c r="D282" s="72"/>
      <c r="E282" s="14"/>
      <c r="F282" s="14"/>
      <c r="G282" s="14"/>
      <c r="H282" s="73"/>
      <c r="I282" s="14"/>
      <c r="J282" s="153"/>
      <c r="K282" s="154"/>
      <c r="L282" s="155"/>
    </row>
    <row r="283" spans="1:22" ht="15.95" customHeight="1" x14ac:dyDescent="0.25">
      <c r="A283" s="71"/>
      <c r="B283" s="56">
        <f ca="1">NOW()</f>
        <v>40926.374640046299</v>
      </c>
      <c r="C283" s="71"/>
      <c r="D283" s="72"/>
      <c r="E283" s="14"/>
      <c r="F283" s="14"/>
      <c r="G283" s="14"/>
      <c r="H283" s="14"/>
      <c r="I283" s="14"/>
      <c r="J283" s="153"/>
      <c r="K283" s="154"/>
      <c r="L283" s="155"/>
    </row>
    <row r="284" spans="1:22" ht="15.95" customHeight="1" x14ac:dyDescent="0.2">
      <c r="H284" s="57"/>
    </row>
    <row r="285" spans="1:22" ht="15.95" customHeight="1" x14ac:dyDescent="0.2">
      <c r="H285" s="57"/>
    </row>
    <row r="286" spans="1:22" ht="15.95" customHeight="1" x14ac:dyDescent="0.2">
      <c r="H286" s="57"/>
    </row>
    <row r="287" spans="1:22" ht="15.95" customHeight="1" x14ac:dyDescent="0.2">
      <c r="H287" s="57"/>
    </row>
    <row r="288" spans="1:22" ht="15.95" customHeight="1" x14ac:dyDescent="0.2">
      <c r="H288" s="57"/>
    </row>
    <row r="289" spans="8:8" ht="15.95" customHeight="1" x14ac:dyDescent="0.2">
      <c r="H289" s="57"/>
    </row>
    <row r="290" spans="8:8" ht="15.95" customHeight="1" x14ac:dyDescent="0.2">
      <c r="H290" s="57"/>
    </row>
    <row r="291" spans="8:8" ht="15.95" customHeight="1" x14ac:dyDescent="0.2">
      <c r="H291" s="57"/>
    </row>
    <row r="292" spans="8:8" ht="15.95" customHeight="1" x14ac:dyDescent="0.2">
      <c r="H292" s="57"/>
    </row>
    <row r="293" spans="8:8" ht="15.95" customHeight="1" x14ac:dyDescent="0.2">
      <c r="H293" s="57"/>
    </row>
    <row r="294" spans="8:8" ht="15.95" customHeight="1" x14ac:dyDescent="0.2">
      <c r="H294" s="57"/>
    </row>
    <row r="295" spans="8:8" ht="15.95" customHeight="1" x14ac:dyDescent="0.2">
      <c r="H295" s="57"/>
    </row>
    <row r="296" spans="8:8" ht="15.95" customHeight="1" x14ac:dyDescent="0.2">
      <c r="H296" s="57"/>
    </row>
    <row r="297" spans="8:8" ht="15.95" customHeight="1" x14ac:dyDescent="0.2">
      <c r="H297" s="57"/>
    </row>
    <row r="298" spans="8:8" ht="15.95" customHeight="1" x14ac:dyDescent="0.2">
      <c r="H298" s="57"/>
    </row>
    <row r="299" spans="8:8" ht="15.95" customHeight="1" x14ac:dyDescent="0.2">
      <c r="H299" s="57"/>
    </row>
    <row r="300" spans="8:8" ht="15.95" customHeight="1" x14ac:dyDescent="0.2">
      <c r="H300" s="57"/>
    </row>
    <row r="301" spans="8:8" ht="15.95" customHeight="1" x14ac:dyDescent="0.2">
      <c r="H301" s="57"/>
    </row>
    <row r="302" spans="8:8" ht="15.95" customHeight="1" x14ac:dyDescent="0.2">
      <c r="H302" s="57"/>
    </row>
    <row r="303" spans="8:8" ht="15.95" customHeight="1" x14ac:dyDescent="0.2">
      <c r="H303" s="57"/>
    </row>
    <row r="304" spans="8:8" ht="15.95" customHeight="1" x14ac:dyDescent="0.2">
      <c r="H304" s="57"/>
    </row>
    <row r="305" spans="8:8" ht="15.95" customHeight="1" x14ac:dyDescent="0.2">
      <c r="H305" s="57"/>
    </row>
    <row r="306" spans="8:8" ht="15.95" customHeight="1" x14ac:dyDescent="0.2">
      <c r="H306" s="57"/>
    </row>
    <row r="307" spans="8:8" ht="15.95" customHeight="1" x14ac:dyDescent="0.2">
      <c r="H307" s="57"/>
    </row>
    <row r="308" spans="8:8" ht="15.95" customHeight="1" x14ac:dyDescent="0.2">
      <c r="H308" s="57"/>
    </row>
    <row r="309" spans="8:8" ht="15.95" customHeight="1" x14ac:dyDescent="0.2">
      <c r="H309" s="57"/>
    </row>
    <row r="310" spans="8:8" ht="15.95" customHeight="1" x14ac:dyDescent="0.2">
      <c r="H310" s="57"/>
    </row>
    <row r="311" spans="8:8" ht="15.95" customHeight="1" x14ac:dyDescent="0.2">
      <c r="H311" s="57"/>
    </row>
    <row r="312" spans="8:8" ht="15.95" customHeight="1" x14ac:dyDescent="0.2">
      <c r="H312" s="57"/>
    </row>
    <row r="313" spans="8:8" ht="15.95" customHeight="1" x14ac:dyDescent="0.2">
      <c r="H313" s="57"/>
    </row>
    <row r="314" spans="8:8" ht="15.95" customHeight="1" x14ac:dyDescent="0.2">
      <c r="H314" s="57"/>
    </row>
    <row r="315" spans="8:8" ht="15.95" customHeight="1" x14ac:dyDescent="0.2">
      <c r="H315" s="57"/>
    </row>
    <row r="316" spans="8:8" ht="15.95" customHeight="1" x14ac:dyDescent="0.2">
      <c r="H316" s="57"/>
    </row>
    <row r="317" spans="8:8" ht="15.95" customHeight="1" x14ac:dyDescent="0.2">
      <c r="H317" s="57"/>
    </row>
    <row r="318" spans="8:8" ht="15.95" customHeight="1" x14ac:dyDescent="0.2">
      <c r="H318" s="57"/>
    </row>
    <row r="319" spans="8:8" ht="15.95" customHeight="1" x14ac:dyDescent="0.2">
      <c r="H319" s="57"/>
    </row>
    <row r="320" spans="8:8" ht="15.95" customHeight="1" x14ac:dyDescent="0.2">
      <c r="H320" s="57"/>
    </row>
    <row r="321" spans="8:8" ht="15.95" customHeight="1" x14ac:dyDescent="0.2">
      <c r="H321" s="57"/>
    </row>
    <row r="322" spans="8:8" ht="15.95" customHeight="1" x14ac:dyDescent="0.2">
      <c r="H322" s="57"/>
    </row>
    <row r="323" spans="8:8" ht="15.95" customHeight="1" x14ac:dyDescent="0.2">
      <c r="H323" s="57"/>
    </row>
    <row r="324" spans="8:8" ht="15.95" customHeight="1" x14ac:dyDescent="0.2">
      <c r="H324" s="57"/>
    </row>
    <row r="325" spans="8:8" ht="15.95" customHeight="1" x14ac:dyDescent="0.2">
      <c r="H325" s="57"/>
    </row>
    <row r="326" spans="8:8" ht="15.95" customHeight="1" x14ac:dyDescent="0.2">
      <c r="H326" s="57"/>
    </row>
    <row r="327" spans="8:8" ht="15.95" customHeight="1" x14ac:dyDescent="0.2">
      <c r="H327" s="57"/>
    </row>
    <row r="328" spans="8:8" ht="15.95" customHeight="1" x14ac:dyDescent="0.2">
      <c r="H328" s="57"/>
    </row>
    <row r="329" spans="8:8" ht="15.95" customHeight="1" x14ac:dyDescent="0.2">
      <c r="H329" s="57"/>
    </row>
    <row r="330" spans="8:8" ht="15.95" customHeight="1" x14ac:dyDescent="0.2">
      <c r="H330" s="57"/>
    </row>
    <row r="331" spans="8:8" ht="15.95" customHeight="1" x14ac:dyDescent="0.2">
      <c r="H331" s="57"/>
    </row>
    <row r="332" spans="8:8" ht="15.95" customHeight="1" x14ac:dyDescent="0.2">
      <c r="H332" s="57"/>
    </row>
    <row r="333" spans="8:8" ht="15.95" customHeight="1" x14ac:dyDescent="0.2">
      <c r="H333" s="57"/>
    </row>
    <row r="334" spans="8:8" ht="15.95" customHeight="1" x14ac:dyDescent="0.2">
      <c r="H334" s="57"/>
    </row>
    <row r="335" spans="8:8" ht="15.95" customHeight="1" x14ac:dyDescent="0.2">
      <c r="H335" s="57"/>
    </row>
    <row r="336" spans="8:8" ht="15.95" customHeight="1" x14ac:dyDescent="0.2">
      <c r="H336" s="57"/>
    </row>
    <row r="337" spans="8:8" ht="15.95" customHeight="1" x14ac:dyDescent="0.2">
      <c r="H337" s="57"/>
    </row>
    <row r="338" spans="8:8" ht="15.95" customHeight="1" x14ac:dyDescent="0.2">
      <c r="H338" s="57"/>
    </row>
    <row r="339" spans="8:8" ht="15.95" customHeight="1" x14ac:dyDescent="0.2">
      <c r="H339" s="57"/>
    </row>
    <row r="340" spans="8:8" ht="15.95" customHeight="1" x14ac:dyDescent="0.2">
      <c r="H340" s="57"/>
    </row>
    <row r="341" spans="8:8" ht="15.95" customHeight="1" x14ac:dyDescent="0.2">
      <c r="H341" s="57"/>
    </row>
    <row r="342" spans="8:8" ht="15.95" customHeight="1" x14ac:dyDescent="0.2">
      <c r="H342" s="57"/>
    </row>
    <row r="343" spans="8:8" ht="15.95" customHeight="1" x14ac:dyDescent="0.2">
      <c r="H343" s="57"/>
    </row>
    <row r="344" spans="8:8" ht="15.95" customHeight="1" x14ac:dyDescent="0.2">
      <c r="H344" s="57"/>
    </row>
    <row r="345" spans="8:8" ht="15.95" customHeight="1" x14ac:dyDescent="0.2">
      <c r="H345" s="57"/>
    </row>
    <row r="346" spans="8:8" ht="15.95" customHeight="1" x14ac:dyDescent="0.2">
      <c r="H346" s="57"/>
    </row>
    <row r="347" spans="8:8" ht="15.95" customHeight="1" x14ac:dyDescent="0.2">
      <c r="H347" s="57"/>
    </row>
    <row r="348" spans="8:8" ht="15.95" customHeight="1" x14ac:dyDescent="0.2">
      <c r="H348" s="57"/>
    </row>
    <row r="349" spans="8:8" ht="15.95" customHeight="1" x14ac:dyDescent="0.2">
      <c r="H349" s="57"/>
    </row>
    <row r="350" spans="8:8" ht="15.95" customHeight="1" x14ac:dyDescent="0.2">
      <c r="H350" s="57"/>
    </row>
    <row r="351" spans="8:8" ht="15.95" customHeight="1" x14ac:dyDescent="0.2">
      <c r="H351" s="57"/>
    </row>
    <row r="352" spans="8:8" ht="15.95" customHeight="1" x14ac:dyDescent="0.2">
      <c r="H352" s="57"/>
    </row>
    <row r="353" spans="8:8" ht="15.95" customHeight="1" x14ac:dyDescent="0.2">
      <c r="H353" s="57"/>
    </row>
    <row r="354" spans="8:8" ht="15.95" customHeight="1" x14ac:dyDescent="0.2">
      <c r="H354" s="57"/>
    </row>
    <row r="355" spans="8:8" ht="15.95" customHeight="1" x14ac:dyDescent="0.2">
      <c r="H355" s="57"/>
    </row>
    <row r="356" spans="8:8" ht="15.95" customHeight="1" x14ac:dyDescent="0.2">
      <c r="H356" s="57"/>
    </row>
    <row r="357" spans="8:8" ht="15.95" customHeight="1" x14ac:dyDescent="0.2">
      <c r="H357" s="57"/>
    </row>
    <row r="358" spans="8:8" ht="15.95" customHeight="1" x14ac:dyDescent="0.2">
      <c r="H358" s="57"/>
    </row>
    <row r="359" spans="8:8" ht="15.95" customHeight="1" x14ac:dyDescent="0.2">
      <c r="H359" s="57"/>
    </row>
    <row r="360" spans="8:8" ht="15.95" customHeight="1" x14ac:dyDescent="0.2">
      <c r="H360" s="57"/>
    </row>
    <row r="361" spans="8:8" ht="15.95" customHeight="1" x14ac:dyDescent="0.2">
      <c r="H361" s="57"/>
    </row>
    <row r="362" spans="8:8" ht="15.95" customHeight="1" x14ac:dyDescent="0.2">
      <c r="H362" s="57"/>
    </row>
    <row r="363" spans="8:8" ht="15.95" customHeight="1" x14ac:dyDescent="0.2">
      <c r="H363" s="57"/>
    </row>
    <row r="364" spans="8:8" ht="15.95" customHeight="1" x14ac:dyDescent="0.2">
      <c r="H364" s="57"/>
    </row>
    <row r="365" spans="8:8" ht="15.95" customHeight="1" x14ac:dyDescent="0.2">
      <c r="H365" s="57"/>
    </row>
    <row r="366" spans="8:8" ht="15.95" customHeight="1" x14ac:dyDescent="0.2">
      <c r="H366" s="57"/>
    </row>
    <row r="367" spans="8:8" ht="15.95" customHeight="1" x14ac:dyDescent="0.2">
      <c r="H367" s="57"/>
    </row>
    <row r="368" spans="8:8" ht="15.95" customHeight="1" x14ac:dyDescent="0.2">
      <c r="H368" s="57"/>
    </row>
    <row r="369" spans="8:8" ht="15.95" customHeight="1" x14ac:dyDescent="0.2">
      <c r="H369" s="57"/>
    </row>
    <row r="370" spans="8:8" ht="15.95" customHeight="1" x14ac:dyDescent="0.2">
      <c r="H370" s="57"/>
    </row>
    <row r="371" spans="8:8" ht="15.95" customHeight="1" x14ac:dyDescent="0.2">
      <c r="H371" s="57"/>
    </row>
    <row r="372" spans="8:8" ht="15.95" customHeight="1" x14ac:dyDescent="0.2">
      <c r="H372" s="57"/>
    </row>
    <row r="373" spans="8:8" ht="15.95" customHeight="1" x14ac:dyDescent="0.2">
      <c r="H373" s="57"/>
    </row>
    <row r="374" spans="8:8" ht="15.95" customHeight="1" x14ac:dyDescent="0.2">
      <c r="H374" s="57"/>
    </row>
    <row r="375" spans="8:8" ht="15.95" customHeight="1" x14ac:dyDescent="0.2">
      <c r="H375" s="57"/>
    </row>
    <row r="376" spans="8:8" ht="15.95" customHeight="1" x14ac:dyDescent="0.2">
      <c r="H376" s="57"/>
    </row>
    <row r="377" spans="8:8" ht="15.95" customHeight="1" x14ac:dyDescent="0.2">
      <c r="H377" s="57"/>
    </row>
    <row r="378" spans="8:8" ht="15.95" customHeight="1" x14ac:dyDescent="0.2">
      <c r="H378" s="57"/>
    </row>
    <row r="379" spans="8:8" ht="15.95" customHeight="1" x14ac:dyDescent="0.2">
      <c r="H379" s="57"/>
    </row>
    <row r="380" spans="8:8" ht="15.95" customHeight="1" x14ac:dyDescent="0.2">
      <c r="H380" s="57"/>
    </row>
    <row r="381" spans="8:8" ht="15.95" customHeight="1" x14ac:dyDescent="0.2">
      <c r="H381" s="57"/>
    </row>
    <row r="382" spans="8:8" ht="15.95" customHeight="1" x14ac:dyDescent="0.2">
      <c r="H382" s="57"/>
    </row>
    <row r="383" spans="8:8" ht="15.95" customHeight="1" x14ac:dyDescent="0.2">
      <c r="H383" s="57"/>
    </row>
    <row r="384" spans="8:8" ht="15.95" customHeight="1" x14ac:dyDescent="0.2">
      <c r="H384" s="57"/>
    </row>
    <row r="385" spans="8:8" ht="15.95" customHeight="1" x14ac:dyDescent="0.2">
      <c r="H385" s="57"/>
    </row>
    <row r="386" spans="8:8" ht="15.95" customHeight="1" x14ac:dyDescent="0.2">
      <c r="H386" s="57"/>
    </row>
    <row r="387" spans="8:8" ht="15.95" customHeight="1" x14ac:dyDescent="0.2">
      <c r="H387" s="57"/>
    </row>
    <row r="388" spans="8:8" ht="15.95" customHeight="1" x14ac:dyDescent="0.2">
      <c r="H388" s="57"/>
    </row>
    <row r="389" spans="8:8" ht="15.95" customHeight="1" x14ac:dyDescent="0.2">
      <c r="H389" s="57"/>
    </row>
    <row r="390" spans="8:8" ht="15.95" customHeight="1" x14ac:dyDescent="0.2">
      <c r="H390" s="57"/>
    </row>
    <row r="391" spans="8:8" ht="15.95" customHeight="1" x14ac:dyDescent="0.2">
      <c r="H391" s="57"/>
    </row>
    <row r="392" spans="8:8" ht="15.95" customHeight="1" x14ac:dyDescent="0.2">
      <c r="H392" s="57"/>
    </row>
    <row r="393" spans="8:8" ht="15.95" customHeight="1" x14ac:dyDescent="0.2">
      <c r="H393" s="57"/>
    </row>
    <row r="394" spans="8:8" ht="15.95" customHeight="1" x14ac:dyDescent="0.2">
      <c r="H394" s="57"/>
    </row>
    <row r="395" spans="8:8" ht="15.95" customHeight="1" x14ac:dyDescent="0.2">
      <c r="H395" s="57"/>
    </row>
    <row r="396" spans="8:8" ht="15.95" customHeight="1" x14ac:dyDescent="0.2">
      <c r="H396" s="57"/>
    </row>
    <row r="397" spans="8:8" ht="15.95" customHeight="1" x14ac:dyDescent="0.2">
      <c r="H397" s="57"/>
    </row>
    <row r="398" spans="8:8" ht="15.95" customHeight="1" x14ac:dyDescent="0.2">
      <c r="H398" s="57"/>
    </row>
    <row r="399" spans="8:8" ht="15.95" customHeight="1" x14ac:dyDescent="0.2">
      <c r="H399" s="57"/>
    </row>
    <row r="400" spans="8:8" ht="15.95" customHeight="1" x14ac:dyDescent="0.2">
      <c r="H400" s="57"/>
    </row>
    <row r="401" spans="8:8" ht="15.95" customHeight="1" x14ac:dyDescent="0.2">
      <c r="H401" s="57"/>
    </row>
    <row r="402" spans="8:8" ht="15.95" customHeight="1" x14ac:dyDescent="0.2">
      <c r="H402" s="57"/>
    </row>
    <row r="403" spans="8:8" ht="15.95" customHeight="1" x14ac:dyDescent="0.2">
      <c r="H403" s="57"/>
    </row>
    <row r="404" spans="8:8" ht="15.95" customHeight="1" x14ac:dyDescent="0.2">
      <c r="H404" s="57"/>
    </row>
    <row r="405" spans="8:8" ht="15.95" customHeight="1" x14ac:dyDescent="0.2">
      <c r="H405" s="57"/>
    </row>
    <row r="406" spans="8:8" ht="15.95" customHeight="1" x14ac:dyDescent="0.2">
      <c r="H406" s="57"/>
    </row>
    <row r="407" spans="8:8" ht="15.95" customHeight="1" x14ac:dyDescent="0.2">
      <c r="H407" s="57"/>
    </row>
    <row r="408" spans="8:8" ht="15.95" customHeight="1" x14ac:dyDescent="0.2">
      <c r="H408" s="57"/>
    </row>
    <row r="409" spans="8:8" ht="15.95" customHeight="1" x14ac:dyDescent="0.2">
      <c r="H409" s="57"/>
    </row>
    <row r="410" spans="8:8" ht="15.95" customHeight="1" x14ac:dyDescent="0.2">
      <c r="H410" s="57"/>
    </row>
    <row r="411" spans="8:8" ht="15.95" customHeight="1" x14ac:dyDescent="0.2">
      <c r="H411" s="57"/>
    </row>
    <row r="412" spans="8:8" ht="15.95" customHeight="1" x14ac:dyDescent="0.2">
      <c r="H412" s="57"/>
    </row>
    <row r="413" spans="8:8" ht="15.95" customHeight="1" x14ac:dyDescent="0.2">
      <c r="H413" s="57"/>
    </row>
    <row r="414" spans="8:8" ht="15.95" customHeight="1" x14ac:dyDescent="0.2">
      <c r="H414" s="57"/>
    </row>
    <row r="415" spans="8:8" ht="15.95" customHeight="1" x14ac:dyDescent="0.2">
      <c r="H415" s="57"/>
    </row>
    <row r="416" spans="8:8" ht="15.95" customHeight="1" x14ac:dyDescent="0.2">
      <c r="H416" s="57"/>
    </row>
    <row r="417" spans="8:8" ht="15.95" customHeight="1" x14ac:dyDescent="0.2">
      <c r="H417" s="57"/>
    </row>
    <row r="418" spans="8:8" ht="15.95" customHeight="1" x14ac:dyDescent="0.2">
      <c r="H418" s="57"/>
    </row>
    <row r="419" spans="8:8" ht="15.95" customHeight="1" x14ac:dyDescent="0.2">
      <c r="H419" s="57"/>
    </row>
    <row r="420" spans="8:8" ht="15.95" customHeight="1" x14ac:dyDescent="0.2">
      <c r="H420" s="57"/>
    </row>
    <row r="421" spans="8:8" ht="15.95" customHeight="1" x14ac:dyDescent="0.2">
      <c r="H421" s="57"/>
    </row>
    <row r="422" spans="8:8" ht="15.95" customHeight="1" x14ac:dyDescent="0.2">
      <c r="H422" s="57"/>
    </row>
    <row r="423" spans="8:8" ht="15.95" customHeight="1" x14ac:dyDescent="0.2">
      <c r="H423" s="57"/>
    </row>
    <row r="424" spans="8:8" ht="15.95" customHeight="1" x14ac:dyDescent="0.2">
      <c r="H424" s="57"/>
    </row>
    <row r="425" spans="8:8" ht="15.95" customHeight="1" x14ac:dyDescent="0.2">
      <c r="H425" s="57"/>
    </row>
    <row r="426" spans="8:8" ht="15.95" customHeight="1" x14ac:dyDescent="0.2">
      <c r="H426" s="57"/>
    </row>
    <row r="427" spans="8:8" ht="15.95" customHeight="1" x14ac:dyDescent="0.2">
      <c r="H427" s="57"/>
    </row>
    <row r="428" spans="8:8" ht="15.95" customHeight="1" x14ac:dyDescent="0.2">
      <c r="H428" s="57"/>
    </row>
    <row r="429" spans="8:8" ht="15.95" customHeight="1" x14ac:dyDescent="0.2">
      <c r="H429" s="57"/>
    </row>
    <row r="430" spans="8:8" ht="15.95" customHeight="1" x14ac:dyDescent="0.2">
      <c r="H430" s="57"/>
    </row>
    <row r="431" spans="8:8" ht="15.95" customHeight="1" x14ac:dyDescent="0.2">
      <c r="H431" s="57"/>
    </row>
    <row r="432" spans="8:8" ht="15.95" customHeight="1" x14ac:dyDescent="0.2">
      <c r="H432" s="57"/>
    </row>
    <row r="433" spans="8:8" ht="15.95" customHeight="1" x14ac:dyDescent="0.2">
      <c r="H433" s="57"/>
    </row>
    <row r="434" spans="8:8" ht="15.95" customHeight="1" x14ac:dyDescent="0.2">
      <c r="H434" s="57"/>
    </row>
    <row r="435" spans="8:8" ht="15.95" customHeight="1" x14ac:dyDescent="0.2">
      <c r="H435" s="57"/>
    </row>
    <row r="436" spans="8:8" ht="15.95" customHeight="1" x14ac:dyDescent="0.2">
      <c r="H436" s="57"/>
    </row>
    <row r="437" spans="8:8" ht="15.95" customHeight="1" x14ac:dyDescent="0.2">
      <c r="H437" s="57"/>
    </row>
    <row r="438" spans="8:8" ht="15.95" customHeight="1" x14ac:dyDescent="0.2">
      <c r="H438" s="57"/>
    </row>
    <row r="439" spans="8:8" ht="15.95" customHeight="1" x14ac:dyDescent="0.2">
      <c r="H439" s="57"/>
    </row>
    <row r="440" spans="8:8" ht="15.95" customHeight="1" x14ac:dyDescent="0.2">
      <c r="H440" s="57"/>
    </row>
    <row r="441" spans="8:8" ht="15.95" customHeight="1" x14ac:dyDescent="0.2">
      <c r="H441" s="57"/>
    </row>
    <row r="442" spans="8:8" ht="15.95" customHeight="1" x14ac:dyDescent="0.2">
      <c r="H442" s="57"/>
    </row>
    <row r="443" spans="8:8" ht="15.95" customHeight="1" x14ac:dyDescent="0.2">
      <c r="H443" s="57"/>
    </row>
    <row r="444" spans="8:8" ht="15.95" customHeight="1" x14ac:dyDescent="0.2">
      <c r="H444" s="57"/>
    </row>
    <row r="445" spans="8:8" ht="15.95" customHeight="1" x14ac:dyDescent="0.2">
      <c r="H445" s="57"/>
    </row>
    <row r="446" spans="8:8" ht="15.95" customHeight="1" x14ac:dyDescent="0.2">
      <c r="H446" s="57"/>
    </row>
    <row r="447" spans="8:8" ht="15.95" customHeight="1" x14ac:dyDescent="0.2">
      <c r="H447" s="57"/>
    </row>
    <row r="448" spans="8:8" ht="15.95" customHeight="1" x14ac:dyDescent="0.2">
      <c r="H448" s="57"/>
    </row>
    <row r="449" spans="8:8" ht="15.95" customHeight="1" x14ac:dyDescent="0.2">
      <c r="H449" s="57"/>
    </row>
    <row r="450" spans="8:8" ht="15.95" customHeight="1" x14ac:dyDescent="0.2">
      <c r="H450" s="57"/>
    </row>
    <row r="451" spans="8:8" ht="15.95" customHeight="1" x14ac:dyDescent="0.2">
      <c r="H451" s="57"/>
    </row>
    <row r="452" spans="8:8" ht="15.95" customHeight="1" x14ac:dyDescent="0.2">
      <c r="H452" s="57"/>
    </row>
    <row r="453" spans="8:8" ht="15.95" customHeight="1" x14ac:dyDescent="0.2">
      <c r="H453" s="57"/>
    </row>
    <row r="454" spans="8:8" ht="15.95" customHeight="1" x14ac:dyDescent="0.2">
      <c r="H454" s="57"/>
    </row>
    <row r="455" spans="8:8" ht="15.95" customHeight="1" x14ac:dyDescent="0.2">
      <c r="H455" s="57"/>
    </row>
    <row r="456" spans="8:8" ht="15.95" customHeight="1" x14ac:dyDescent="0.2">
      <c r="H456" s="57"/>
    </row>
    <row r="457" spans="8:8" ht="15.95" customHeight="1" x14ac:dyDescent="0.2">
      <c r="H457" s="57"/>
    </row>
    <row r="458" spans="8:8" ht="15.95" customHeight="1" x14ac:dyDescent="0.2">
      <c r="H458" s="57"/>
    </row>
    <row r="459" spans="8:8" ht="15.95" customHeight="1" x14ac:dyDescent="0.2">
      <c r="H459" s="57"/>
    </row>
    <row r="460" spans="8:8" ht="15.95" customHeight="1" x14ac:dyDescent="0.2">
      <c r="H460" s="57"/>
    </row>
    <row r="461" spans="8:8" ht="15.95" customHeight="1" x14ac:dyDescent="0.2">
      <c r="H461" s="57"/>
    </row>
    <row r="462" spans="8:8" ht="15.95" customHeight="1" x14ac:dyDescent="0.2">
      <c r="H462" s="57"/>
    </row>
    <row r="463" spans="8:8" ht="15.95" customHeight="1" x14ac:dyDescent="0.2">
      <c r="H463" s="57"/>
    </row>
    <row r="464" spans="8:8" ht="15.95" customHeight="1" x14ac:dyDescent="0.2">
      <c r="H464" s="57"/>
    </row>
    <row r="465" spans="8:8" ht="15.95" customHeight="1" x14ac:dyDescent="0.2">
      <c r="H465" s="57"/>
    </row>
    <row r="466" spans="8:8" ht="15.95" customHeight="1" x14ac:dyDescent="0.2">
      <c r="H466" s="57"/>
    </row>
    <row r="467" spans="8:8" ht="15.95" customHeight="1" x14ac:dyDescent="0.2">
      <c r="H467" s="57"/>
    </row>
    <row r="468" spans="8:8" ht="15.95" customHeight="1" x14ac:dyDescent="0.2">
      <c r="H468" s="57"/>
    </row>
    <row r="469" spans="8:8" ht="15.95" customHeight="1" x14ac:dyDescent="0.2">
      <c r="H469" s="57"/>
    </row>
    <row r="470" spans="8:8" ht="15.95" customHeight="1" x14ac:dyDescent="0.2">
      <c r="H470" s="57"/>
    </row>
    <row r="471" spans="8:8" ht="15.95" customHeight="1" x14ac:dyDescent="0.2">
      <c r="H471" s="57"/>
    </row>
    <row r="472" spans="8:8" ht="15.95" customHeight="1" x14ac:dyDescent="0.2">
      <c r="H472" s="57"/>
    </row>
    <row r="473" spans="8:8" ht="15.95" customHeight="1" x14ac:dyDescent="0.2">
      <c r="H473" s="57"/>
    </row>
    <row r="474" spans="8:8" ht="15.95" customHeight="1" x14ac:dyDescent="0.2">
      <c r="H474" s="57"/>
    </row>
    <row r="475" spans="8:8" ht="15.95" customHeight="1" x14ac:dyDescent="0.2">
      <c r="H475" s="57"/>
    </row>
    <row r="476" spans="8:8" ht="15.95" customHeight="1" x14ac:dyDescent="0.2">
      <c r="H476" s="57"/>
    </row>
    <row r="477" spans="8:8" ht="15.95" customHeight="1" x14ac:dyDescent="0.2">
      <c r="H477" s="57"/>
    </row>
    <row r="478" spans="8:8" ht="15.95" customHeight="1" x14ac:dyDescent="0.2">
      <c r="H478" s="57"/>
    </row>
    <row r="479" spans="8:8" ht="15.95" customHeight="1" x14ac:dyDescent="0.2">
      <c r="H479" s="57"/>
    </row>
    <row r="480" spans="8:8" ht="15.95" customHeight="1" x14ac:dyDescent="0.2">
      <c r="H480" s="57"/>
    </row>
    <row r="481" spans="8:8" ht="15.95" customHeight="1" x14ac:dyDescent="0.2">
      <c r="H481" s="57"/>
    </row>
    <row r="482" spans="8:8" ht="15.95" customHeight="1" x14ac:dyDescent="0.2">
      <c r="H482" s="57"/>
    </row>
    <row r="483" spans="8:8" ht="15.95" customHeight="1" x14ac:dyDescent="0.2">
      <c r="H483" s="57"/>
    </row>
    <row r="484" spans="8:8" ht="15.95" customHeight="1" x14ac:dyDescent="0.2">
      <c r="H484" s="57"/>
    </row>
    <row r="485" spans="8:8" ht="15.95" customHeight="1" x14ac:dyDescent="0.2">
      <c r="H485" s="57"/>
    </row>
    <row r="486" spans="8:8" ht="15.95" customHeight="1" x14ac:dyDescent="0.2">
      <c r="H486" s="57"/>
    </row>
    <row r="487" spans="8:8" ht="15.95" customHeight="1" x14ac:dyDescent="0.2">
      <c r="H487" s="57"/>
    </row>
    <row r="488" spans="8:8" ht="15.95" customHeight="1" x14ac:dyDescent="0.2">
      <c r="H488" s="57"/>
    </row>
    <row r="489" spans="8:8" ht="15.95" customHeight="1" x14ac:dyDescent="0.2">
      <c r="H489" s="57"/>
    </row>
    <row r="490" spans="8:8" ht="15.95" customHeight="1" x14ac:dyDescent="0.2">
      <c r="H490" s="57"/>
    </row>
    <row r="491" spans="8:8" ht="15.95" customHeight="1" x14ac:dyDescent="0.2">
      <c r="H491" s="57"/>
    </row>
    <row r="492" spans="8:8" ht="15.95" customHeight="1" x14ac:dyDescent="0.2">
      <c r="H492" s="57"/>
    </row>
    <row r="493" spans="8:8" ht="15.95" customHeight="1" x14ac:dyDescent="0.2">
      <c r="H493" s="57"/>
    </row>
    <row r="494" spans="8:8" ht="15.95" customHeight="1" x14ac:dyDescent="0.2">
      <c r="H494" s="57"/>
    </row>
    <row r="495" spans="8:8" ht="15.95" customHeight="1" x14ac:dyDescent="0.2">
      <c r="H495" s="57"/>
    </row>
    <row r="496" spans="8:8" ht="15.95" customHeight="1" x14ac:dyDescent="0.2">
      <c r="H496" s="57"/>
    </row>
    <row r="497" spans="8:8" ht="15.95" customHeight="1" x14ac:dyDescent="0.2">
      <c r="H497" s="57"/>
    </row>
    <row r="498" spans="8:8" ht="15.95" customHeight="1" x14ac:dyDescent="0.2">
      <c r="H498" s="57"/>
    </row>
    <row r="499" spans="8:8" ht="15.95" customHeight="1" x14ac:dyDescent="0.2">
      <c r="H499" s="57"/>
    </row>
    <row r="500" spans="8:8" ht="15.95" customHeight="1" x14ac:dyDescent="0.2">
      <c r="H500" s="57"/>
    </row>
    <row r="501" spans="8:8" ht="15.95" customHeight="1" x14ac:dyDescent="0.2">
      <c r="H501" s="57"/>
    </row>
    <row r="502" spans="8:8" ht="15.95" customHeight="1" x14ac:dyDescent="0.2">
      <c r="H502" s="57"/>
    </row>
    <row r="503" spans="8:8" ht="15.95" customHeight="1" x14ac:dyDescent="0.2">
      <c r="H503" s="57"/>
    </row>
    <row r="504" spans="8:8" ht="15.95" customHeight="1" x14ac:dyDescent="0.2">
      <c r="H504" s="57"/>
    </row>
    <row r="505" spans="8:8" ht="15.95" customHeight="1" x14ac:dyDescent="0.2">
      <c r="H505" s="57"/>
    </row>
    <row r="506" spans="8:8" ht="15.95" customHeight="1" x14ac:dyDescent="0.2">
      <c r="H506" s="57"/>
    </row>
    <row r="507" spans="8:8" ht="15.95" customHeight="1" x14ac:dyDescent="0.2">
      <c r="H507" s="57"/>
    </row>
    <row r="508" spans="8:8" ht="15.95" customHeight="1" x14ac:dyDescent="0.2">
      <c r="H508" s="57"/>
    </row>
    <row r="509" spans="8:8" ht="15.95" customHeight="1" x14ac:dyDescent="0.2">
      <c r="H509" s="57"/>
    </row>
    <row r="510" spans="8:8" ht="15.95" customHeight="1" x14ac:dyDescent="0.2">
      <c r="H510" s="57"/>
    </row>
    <row r="511" spans="8:8" ht="15.95" customHeight="1" x14ac:dyDescent="0.2">
      <c r="H511" s="57"/>
    </row>
    <row r="512" spans="8:8" ht="15.95" customHeight="1" x14ac:dyDescent="0.2">
      <c r="H512" s="57"/>
    </row>
    <row r="513" spans="8:8" ht="15.95" customHeight="1" x14ac:dyDescent="0.2">
      <c r="H513" s="57"/>
    </row>
    <row r="514" spans="8:8" ht="15.95" customHeight="1" x14ac:dyDescent="0.2">
      <c r="H514" s="57"/>
    </row>
    <row r="515" spans="8:8" ht="15.95" customHeight="1" x14ac:dyDescent="0.2">
      <c r="H515" s="57"/>
    </row>
    <row r="516" spans="8:8" ht="15.95" customHeight="1" x14ac:dyDescent="0.2">
      <c r="H516" s="57"/>
    </row>
    <row r="517" spans="8:8" ht="15.95" customHeight="1" x14ac:dyDescent="0.2">
      <c r="H517" s="57"/>
    </row>
    <row r="518" spans="8:8" ht="15.95" customHeight="1" x14ac:dyDescent="0.2">
      <c r="H518" s="57"/>
    </row>
    <row r="519" spans="8:8" ht="15.95" customHeight="1" x14ac:dyDescent="0.2">
      <c r="H519" s="57"/>
    </row>
    <row r="520" spans="8:8" ht="15.95" customHeight="1" x14ac:dyDescent="0.2">
      <c r="H520" s="57"/>
    </row>
    <row r="521" spans="8:8" ht="15.95" customHeight="1" x14ac:dyDescent="0.2">
      <c r="H521" s="57"/>
    </row>
    <row r="522" spans="8:8" ht="15.95" customHeight="1" x14ac:dyDescent="0.2">
      <c r="H522" s="57"/>
    </row>
    <row r="523" spans="8:8" ht="15.95" customHeight="1" x14ac:dyDescent="0.2">
      <c r="H523" s="57"/>
    </row>
    <row r="524" spans="8:8" ht="15.95" customHeight="1" x14ac:dyDescent="0.2">
      <c r="H524" s="57"/>
    </row>
    <row r="525" spans="8:8" ht="15.95" customHeight="1" x14ac:dyDescent="0.2">
      <c r="H525" s="57"/>
    </row>
    <row r="526" spans="8:8" ht="15.95" customHeight="1" x14ac:dyDescent="0.2">
      <c r="H526" s="57"/>
    </row>
    <row r="527" spans="8:8" ht="15.95" customHeight="1" x14ac:dyDescent="0.2">
      <c r="H527" s="57"/>
    </row>
    <row r="528" spans="8:8" ht="15.95" customHeight="1" x14ac:dyDescent="0.2">
      <c r="H528" s="57"/>
    </row>
    <row r="529" spans="8:8" ht="15.95" customHeight="1" x14ac:dyDescent="0.2">
      <c r="H529" s="57"/>
    </row>
    <row r="530" spans="8:8" ht="15.95" customHeight="1" x14ac:dyDescent="0.2">
      <c r="H530" s="57"/>
    </row>
    <row r="531" spans="8:8" ht="15.95" customHeight="1" x14ac:dyDescent="0.2">
      <c r="H531" s="57"/>
    </row>
    <row r="532" spans="8:8" ht="15.95" customHeight="1" x14ac:dyDescent="0.2">
      <c r="H532" s="57"/>
    </row>
    <row r="533" spans="8:8" ht="15.95" customHeight="1" x14ac:dyDescent="0.2">
      <c r="H533" s="57"/>
    </row>
    <row r="534" spans="8:8" ht="15.95" customHeight="1" x14ac:dyDescent="0.2">
      <c r="H534" s="57"/>
    </row>
    <row r="535" spans="8:8" ht="15.95" customHeight="1" x14ac:dyDescent="0.2">
      <c r="H535" s="57"/>
    </row>
    <row r="536" spans="8:8" ht="15.95" customHeight="1" x14ac:dyDescent="0.2">
      <c r="H536" s="57"/>
    </row>
    <row r="537" spans="8:8" ht="15.95" customHeight="1" x14ac:dyDescent="0.2">
      <c r="H537" s="57"/>
    </row>
    <row r="538" spans="8:8" ht="15.95" customHeight="1" x14ac:dyDescent="0.2">
      <c r="H538" s="57"/>
    </row>
    <row r="539" spans="8:8" ht="15.95" customHeight="1" x14ac:dyDescent="0.2">
      <c r="H539" s="57"/>
    </row>
    <row r="540" spans="8:8" ht="15.95" customHeight="1" x14ac:dyDescent="0.2">
      <c r="H540" s="57"/>
    </row>
    <row r="541" spans="8:8" ht="15.95" customHeight="1" x14ac:dyDescent="0.2">
      <c r="H541" s="57"/>
    </row>
    <row r="542" spans="8:8" ht="15.95" customHeight="1" x14ac:dyDescent="0.2">
      <c r="H542" s="57"/>
    </row>
    <row r="543" spans="8:8" ht="15.95" customHeight="1" x14ac:dyDescent="0.2">
      <c r="H543" s="57"/>
    </row>
    <row r="544" spans="8:8" ht="15.95" customHeight="1" x14ac:dyDescent="0.2">
      <c r="H544" s="57"/>
    </row>
    <row r="545" spans="8:8" ht="15.95" customHeight="1" x14ac:dyDescent="0.2">
      <c r="H545" s="57"/>
    </row>
    <row r="546" spans="8:8" ht="15.95" customHeight="1" x14ac:dyDescent="0.2">
      <c r="H546" s="57"/>
    </row>
    <row r="547" spans="8:8" ht="15.95" customHeight="1" x14ac:dyDescent="0.2">
      <c r="H547" s="57"/>
    </row>
    <row r="548" spans="8:8" ht="15.95" customHeight="1" x14ac:dyDescent="0.2">
      <c r="H548" s="57"/>
    </row>
    <row r="549" spans="8:8" ht="15.95" customHeight="1" x14ac:dyDescent="0.2">
      <c r="H549" s="57"/>
    </row>
    <row r="550" spans="8:8" ht="15.95" customHeight="1" x14ac:dyDescent="0.2">
      <c r="H550" s="57"/>
    </row>
    <row r="551" spans="8:8" ht="15.95" customHeight="1" x14ac:dyDescent="0.2">
      <c r="H551" s="57"/>
    </row>
    <row r="552" spans="8:8" ht="15.95" customHeight="1" x14ac:dyDescent="0.2">
      <c r="H552" s="57"/>
    </row>
    <row r="553" spans="8:8" ht="15.95" customHeight="1" x14ac:dyDescent="0.2">
      <c r="H553" s="57"/>
    </row>
    <row r="554" spans="8:8" ht="15.95" customHeight="1" x14ac:dyDescent="0.2">
      <c r="H554" s="57"/>
    </row>
    <row r="555" spans="8:8" ht="15.95" customHeight="1" x14ac:dyDescent="0.2">
      <c r="H555" s="57"/>
    </row>
    <row r="556" spans="8:8" ht="15.95" customHeight="1" x14ac:dyDescent="0.2">
      <c r="H556" s="57"/>
    </row>
    <row r="557" spans="8:8" ht="15.95" customHeight="1" x14ac:dyDescent="0.2">
      <c r="H557" s="57"/>
    </row>
    <row r="558" spans="8:8" ht="15.95" customHeight="1" x14ac:dyDescent="0.2">
      <c r="H558" s="57"/>
    </row>
    <row r="559" spans="8:8" ht="15.95" customHeight="1" x14ac:dyDescent="0.2">
      <c r="H559" s="57"/>
    </row>
    <row r="560" spans="8:8" ht="15.95" customHeight="1" x14ac:dyDescent="0.2">
      <c r="H560" s="57"/>
    </row>
    <row r="561" spans="8:8" ht="15.95" customHeight="1" x14ac:dyDescent="0.2">
      <c r="H561" s="57"/>
    </row>
    <row r="562" spans="8:8" ht="15.95" customHeight="1" x14ac:dyDescent="0.2">
      <c r="H562" s="57"/>
    </row>
    <row r="563" spans="8:8" ht="15.95" customHeight="1" x14ac:dyDescent="0.2">
      <c r="H563" s="57"/>
    </row>
    <row r="564" spans="8:8" ht="15.95" customHeight="1" x14ac:dyDescent="0.2">
      <c r="H564" s="57"/>
    </row>
    <row r="565" spans="8:8" ht="15.95" customHeight="1" x14ac:dyDescent="0.2">
      <c r="H565" s="57"/>
    </row>
    <row r="566" spans="8:8" ht="15.95" customHeight="1" x14ac:dyDescent="0.2">
      <c r="H566" s="57"/>
    </row>
    <row r="567" spans="8:8" ht="15.95" customHeight="1" x14ac:dyDescent="0.2">
      <c r="H567" s="57"/>
    </row>
    <row r="568" spans="8:8" ht="15.95" customHeight="1" x14ac:dyDescent="0.2">
      <c r="H568" s="57"/>
    </row>
    <row r="569" spans="8:8" ht="15.95" customHeight="1" x14ac:dyDescent="0.2">
      <c r="H569" s="57"/>
    </row>
    <row r="570" spans="8:8" ht="15.95" customHeight="1" x14ac:dyDescent="0.2">
      <c r="H570" s="57"/>
    </row>
    <row r="571" spans="8:8" ht="15.95" customHeight="1" x14ac:dyDescent="0.2">
      <c r="H571" s="57"/>
    </row>
    <row r="572" spans="8:8" ht="15.95" customHeight="1" x14ac:dyDescent="0.2">
      <c r="H572" s="57"/>
    </row>
    <row r="573" spans="8:8" ht="15.95" customHeight="1" x14ac:dyDescent="0.2">
      <c r="H573" s="57"/>
    </row>
    <row r="574" spans="8:8" ht="15.95" customHeight="1" x14ac:dyDescent="0.2">
      <c r="H574" s="57"/>
    </row>
    <row r="575" spans="8:8" ht="15.95" customHeight="1" x14ac:dyDescent="0.2">
      <c r="H575" s="57"/>
    </row>
    <row r="576" spans="8:8" ht="15.95" customHeight="1" x14ac:dyDescent="0.2">
      <c r="H576" s="57"/>
    </row>
    <row r="577" spans="8:8" ht="15.95" customHeight="1" x14ac:dyDescent="0.2">
      <c r="H577" s="57"/>
    </row>
    <row r="578" spans="8:8" ht="15.95" customHeight="1" x14ac:dyDescent="0.2">
      <c r="H578" s="57"/>
    </row>
    <row r="579" spans="8:8" ht="15.95" customHeight="1" x14ac:dyDescent="0.2">
      <c r="H579" s="57"/>
    </row>
    <row r="580" spans="8:8" ht="15.95" customHeight="1" x14ac:dyDescent="0.2">
      <c r="H580" s="57"/>
    </row>
    <row r="581" spans="8:8" ht="15.95" customHeight="1" x14ac:dyDescent="0.2">
      <c r="H581" s="57"/>
    </row>
    <row r="582" spans="8:8" ht="15.95" customHeight="1" x14ac:dyDescent="0.2">
      <c r="H582" s="57"/>
    </row>
    <row r="583" spans="8:8" ht="15.95" customHeight="1" x14ac:dyDescent="0.2">
      <c r="H583" s="57"/>
    </row>
    <row r="584" spans="8:8" ht="15.95" customHeight="1" x14ac:dyDescent="0.2">
      <c r="H584" s="57"/>
    </row>
    <row r="585" spans="8:8" ht="15.95" customHeight="1" x14ac:dyDescent="0.2">
      <c r="H585" s="57"/>
    </row>
    <row r="586" spans="8:8" ht="15.95" customHeight="1" x14ac:dyDescent="0.2">
      <c r="H586" s="57"/>
    </row>
    <row r="587" spans="8:8" ht="15.95" customHeight="1" x14ac:dyDescent="0.2">
      <c r="H587" s="57"/>
    </row>
    <row r="588" spans="8:8" ht="15.95" customHeight="1" x14ac:dyDescent="0.2">
      <c r="H588" s="57"/>
    </row>
  </sheetData>
  <phoneticPr fontId="0" type="noConversion"/>
  <printOptions horizontalCentered="1"/>
  <pageMargins left="0.39370078740157483" right="0.39370078740157483" top="0.39370078740157483" bottom="0.39370078740157483" header="0" footer="0.19685039370078741"/>
  <pageSetup paperSize="9" scale="74" orientation="portrait" blackAndWhite="1" horizontalDpi="4294967293" verticalDpi="4294967293" r:id="rId1"/>
  <headerFooter alignWithMargins="0"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Devis</vt:lpstr>
      <vt:lpstr>Devis!Impression_des_titres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DEWEZ</dc:creator>
  <cp:lastModifiedBy>COLETTE PITON--DEWEZ</cp:lastModifiedBy>
  <cp:lastPrinted>2002-01-13T14:16:04Z</cp:lastPrinted>
  <dcterms:created xsi:type="dcterms:W3CDTF">1996-10-21T11:03:58Z</dcterms:created>
  <dcterms:modified xsi:type="dcterms:W3CDTF">2012-01-18T07:59:50Z</dcterms:modified>
</cp:coreProperties>
</file>