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315" yWindow="465" windowWidth="20055" windowHeight="9330" tabRatio="839"/>
  </bookViews>
  <sheets>
    <sheet name="Devis" sheetId="11" r:id="rId1"/>
  </sheets>
  <externalReferences>
    <externalReference r:id="rId2"/>
  </externalReferences>
  <definedNames>
    <definedName name="_xlnm._FilterDatabase" localSheetId="0" hidden="1">Devis!$B$1:$B$1000</definedName>
    <definedName name="_xlnm.Extract">#REF!</definedName>
    <definedName name="Extrait">#REF!</definedName>
    <definedName name="_xlnm.Print_Titles" localSheetId="0">Devis!$1:$1</definedName>
    <definedName name="MaListe">OFFSET([1]Lisa!$R$2,,,COUNTA([1]Lisa!$L:$L)-1)</definedName>
    <definedName name="PRCA">#REF!</definedName>
    <definedName name="PRCB">#REF!</definedName>
    <definedName name="PRCC">#REF!</definedName>
    <definedName name="PRCOEF">#REF!</definedName>
    <definedName name="PRDIV">SUM(#REF!)</definedName>
    <definedName name="PRFG">#REF!</definedName>
    <definedName name="PRMAT">#REF!</definedName>
    <definedName name="PRMO">#REF!</definedName>
    <definedName name="PRMOIS">#REF!</definedName>
    <definedName name="PRMVT">#REF!</definedName>
    <definedName name="PRNBH">#REF!</definedName>
    <definedName name="PRSEL">#REF!</definedName>
    <definedName name="PRST">#REF!</definedName>
    <definedName name="PRTH">#REF!</definedName>
    <definedName name="PRTHO">#REF!</definedName>
    <definedName name="PRTTA">SUM(#REF!)</definedName>
    <definedName name="PRTTB">SUM(#REF!)</definedName>
    <definedName name="PRTTC">SUM(#REF!)</definedName>
    <definedName name="PRTTD">SUM(#REF!)</definedName>
    <definedName name="PRTTH">SUM(#REF!)</definedName>
    <definedName name="PVM">#REF!</definedName>
    <definedName name="_xlnm.Print_Area" localSheetId="0">Devis!$C$1:$H$18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G11" i="11" l="1"/>
  <c r="I18" i="11" l="1"/>
  <c r="G18" i="11" s="1"/>
  <c r="H18" i="11" s="1"/>
  <c r="I17" i="11"/>
  <c r="G17" i="11" s="1"/>
  <c r="H17" i="11" s="1"/>
  <c r="I16" i="11"/>
  <c r="G16" i="11" s="1"/>
  <c r="H16" i="11" s="1"/>
  <c r="I15" i="11"/>
  <c r="G15" i="11" s="1"/>
  <c r="H15" i="11" s="1"/>
  <c r="I14" i="11"/>
  <c r="G14" i="11" s="1"/>
  <c r="H14" i="11" s="1"/>
  <c r="I13" i="11"/>
  <c r="G13" i="11" s="1"/>
  <c r="H13" i="11" s="1"/>
  <c r="I12" i="11"/>
  <c r="G12" i="11" s="1"/>
  <c r="H12" i="11" s="1"/>
  <c r="I11" i="11"/>
  <c r="H11" i="11" s="1"/>
  <c r="H10" i="11" l="1"/>
  <c r="G10" i="11"/>
  <c r="I10" i="11"/>
  <c r="A4" i="11" l="1"/>
  <c r="A20" i="11" l="1"/>
  <c r="A23" i="11"/>
  <c r="A21" i="11"/>
  <c r="A24" i="11"/>
  <c r="A19" i="11"/>
  <c r="A22" i="11"/>
  <c r="A25" i="11"/>
  <c r="A9" i="11"/>
  <c r="A6" i="11"/>
  <c r="A7" i="11"/>
  <c r="A8" i="11"/>
  <c r="A10" i="11"/>
  <c r="A11" i="11"/>
  <c r="A12" i="11"/>
  <c r="A13" i="11"/>
  <c r="A14" i="11"/>
  <c r="A15" i="11"/>
  <c r="A16" i="11"/>
  <c r="A17" i="11"/>
  <c r="A18" i="11"/>
  <c r="A5" i="11"/>
  <c r="M2" i="11" l="1"/>
</calcChain>
</file>

<file path=xl/comments1.xml><?xml version="1.0" encoding="utf-8"?>
<comments xmlns="http://schemas.openxmlformats.org/spreadsheetml/2006/main">
  <authors>
    <author>Auteur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Auteur:
Date.</t>
        </r>
      </text>
    </comment>
  </commentList>
</comments>
</file>

<file path=xl/sharedStrings.xml><?xml version="1.0" encoding="utf-8"?>
<sst xmlns="http://schemas.openxmlformats.org/spreadsheetml/2006/main" count="63" uniqueCount="46">
  <si>
    <t>N°</t>
  </si>
  <si>
    <t>Désignation</t>
  </si>
  <si>
    <t>Uté</t>
  </si>
  <si>
    <t>Qté</t>
  </si>
  <si>
    <t>Montant</t>
  </si>
  <si>
    <t>Fourniture</t>
  </si>
  <si>
    <t>Société</t>
  </si>
  <si>
    <t>1A11</t>
  </si>
  <si>
    <t>Electricité courants forts &amp; faibles</t>
  </si>
  <si>
    <t>Circuit de terre</t>
  </si>
  <si>
    <t>Construction de 20 logements</t>
  </si>
  <si>
    <t>Cablofil 54 x 050 mm</t>
  </si>
  <si>
    <t>ML</t>
  </si>
  <si>
    <t>Cablofil 54 x 150 mm</t>
  </si>
  <si>
    <t>Vivrélec Tactic blanc 0500 watts</t>
  </si>
  <si>
    <t>U</t>
  </si>
  <si>
    <t>Vivrélec Tactic blanc 0750 watts</t>
  </si>
  <si>
    <t>Coffret de comptage chantier mono 60 A</t>
  </si>
  <si>
    <t>Coffret de comptage chantier tri 60 A</t>
  </si>
  <si>
    <t>Prix unitaire</t>
  </si>
  <si>
    <t>NbHeures</t>
  </si>
  <si>
    <t>Référence</t>
  </si>
  <si>
    <t>000061</t>
  </si>
  <si>
    <t>Cablofil</t>
  </si>
  <si>
    <t>000081</t>
  </si>
  <si>
    <t>A687481</t>
  </si>
  <si>
    <t>Airélec</t>
  </si>
  <si>
    <t>A687482</t>
  </si>
  <si>
    <t>2080</t>
  </si>
  <si>
    <t>Beromet</t>
  </si>
  <si>
    <t>2083</t>
  </si>
  <si>
    <t>Chauffe-eau stéatite  ACI+ 150 litres</t>
  </si>
  <si>
    <t>272013</t>
  </si>
  <si>
    <t>Thermor</t>
  </si>
  <si>
    <t>181, Grande Rue</t>
  </si>
  <si>
    <t>Pr unitaire</t>
  </si>
  <si>
    <t>Evidence blanc 4 ordres 0500 watts</t>
  </si>
  <si>
    <t>412411</t>
  </si>
  <si>
    <t>Information</t>
  </si>
  <si>
    <t>Devis</t>
  </si>
  <si>
    <t>CoefFo</t>
  </si>
  <si>
    <t>TauxHoraire</t>
  </si>
  <si>
    <t>CoefVente</t>
  </si>
  <si>
    <t>CoefConjoncture</t>
  </si>
  <si>
    <t/>
  </si>
  <si>
    <t>XXXXX 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</si>
</sst>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_ ;[Red]\-#,##0.00\ "/>
    <numFmt numFmtId="165" formatCode="#.##0\.00"/>
    <numFmt numFmtId="166" formatCode="#\.00"/>
    <numFmt numFmtId="167" formatCode="\$#\.00"/>
    <numFmt numFmtId="168" formatCode="#,##0_ ;[Red]\-#,##0\ "/>
    <numFmt numFmtId="169" formatCode=";;;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3" tint="0.39997558519241921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MS Sans Serif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8"/>
      <color theme="7"/>
      <name val="Calibri"/>
      <family val="2"/>
      <scheme val="minor"/>
    </font>
    <font>
      <b/>
      <sz val="8"/>
      <color theme="3" tint="0.3999755851924192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25406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</borders>
  <cellStyleXfs count="23">
    <xf numFmtId="0" fontId="0" fillId="0" borderId="0"/>
    <xf numFmtId="0" fontId="2" fillId="0" borderId="0"/>
    <xf numFmtId="0" fontId="2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165" fontId="4" fillId="0" borderId="0">
      <protection locked="0"/>
    </xf>
    <xf numFmtId="166" fontId="4" fillId="0" borderId="0">
      <protection locked="0"/>
    </xf>
    <xf numFmtId="167" fontId="4" fillId="0" borderId="0">
      <protection locked="0"/>
    </xf>
    <xf numFmtId="0" fontId="3" fillId="0" borderId="0"/>
    <xf numFmtId="0" fontId="3" fillId="0" borderId="0"/>
    <xf numFmtId="0" fontId="2" fillId="0" borderId="0"/>
    <xf numFmtId="0" fontId="2" fillId="0" borderId="0"/>
    <xf numFmtId="0" fontId="2" fillId="2" borderId="0"/>
    <xf numFmtId="0" fontId="7" fillId="0" borderId="0" applyNumberFormat="0" applyFill="0" applyBorder="0" applyAlignment="0" applyProtection="0"/>
    <xf numFmtId="0" fontId="8" fillId="0" borderId="0"/>
    <xf numFmtId="44" fontId="8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8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5" fillId="0" borderId="0"/>
  </cellStyleXfs>
  <cellXfs count="76">
    <xf numFmtId="0" fontId="0" fillId="0" borderId="0" xfId="0"/>
    <xf numFmtId="168" fontId="10" fillId="0" borderId="1" xfId="0" applyNumberFormat="1" applyFont="1" applyFill="1" applyBorder="1" applyAlignment="1" applyProtection="1">
      <alignment horizontal="right" vertical="center"/>
      <protection hidden="1"/>
    </xf>
    <xf numFmtId="0" fontId="11" fillId="0" borderId="0" xfId="0" applyFont="1" applyFill="1" applyAlignment="1" applyProtection="1">
      <alignment horizontal="center"/>
      <protection hidden="1"/>
    </xf>
    <xf numFmtId="14" fontId="11" fillId="0" borderId="1" xfId="0" applyNumberFormat="1" applyFont="1" applyFill="1" applyBorder="1" applyAlignment="1" applyProtection="1">
      <alignment horizontal="left" vertical="center" indent="1"/>
      <protection hidden="1"/>
    </xf>
    <xf numFmtId="0" fontId="0" fillId="0" borderId="1" xfId="0" applyFont="1" applyFill="1" applyBorder="1" applyProtection="1">
      <protection hidden="1"/>
    </xf>
    <xf numFmtId="168" fontId="0" fillId="0" borderId="1" xfId="0" applyNumberFormat="1" applyFont="1" applyFill="1" applyBorder="1" applyProtection="1">
      <protection hidden="1"/>
    </xf>
    <xf numFmtId="49" fontId="10" fillId="0" borderId="2" xfId="0" applyNumberFormat="1" applyFont="1" applyFill="1" applyBorder="1" applyAlignment="1" applyProtection="1">
      <alignment horizontal="center" vertical="center"/>
      <protection hidden="1"/>
    </xf>
    <xf numFmtId="49" fontId="0" fillId="0" borderId="2" xfId="0" applyNumberFormat="1" applyFont="1" applyFill="1" applyBorder="1" applyProtection="1">
      <protection hidden="1"/>
    </xf>
    <xf numFmtId="0" fontId="0" fillId="0" borderId="3" xfId="0" applyFont="1" applyFill="1" applyBorder="1" applyProtection="1">
      <protection hidden="1"/>
    </xf>
    <xf numFmtId="168" fontId="10" fillId="0" borderId="3" xfId="0" applyNumberFormat="1" applyFont="1" applyFill="1" applyBorder="1" applyAlignment="1" applyProtection="1">
      <alignment horizontal="center" vertical="center"/>
      <protection hidden="1"/>
    </xf>
    <xf numFmtId="0" fontId="12" fillId="0" borderId="5" xfId="0" quotePrefix="1" applyNumberFormat="1" applyFont="1" applyFill="1" applyBorder="1" applyAlignment="1" applyProtection="1">
      <alignment horizontal="center"/>
      <protection hidden="1"/>
    </xf>
    <xf numFmtId="0" fontId="12" fillId="0" borderId="5" xfId="0" applyNumberFormat="1" applyFont="1" applyFill="1" applyBorder="1" applyAlignment="1" applyProtection="1">
      <alignment horizontal="center" vertical="center"/>
      <protection hidden="1"/>
    </xf>
    <xf numFmtId="0" fontId="12" fillId="0" borderId="5" xfId="15" applyNumberFormat="1" applyFont="1" applyFill="1" applyBorder="1" applyAlignment="1" applyProtection="1">
      <alignment horizontal="center" vertical="center"/>
      <protection hidden="1"/>
    </xf>
    <xf numFmtId="49" fontId="0" fillId="0" borderId="8" xfId="0" applyNumberFormat="1" applyFont="1" applyFill="1" applyBorder="1" applyProtection="1">
      <protection hidden="1"/>
    </xf>
    <xf numFmtId="49" fontId="11" fillId="0" borderId="2" xfId="0" applyNumberFormat="1" applyFont="1" applyFill="1" applyBorder="1" applyAlignment="1" applyProtection="1">
      <alignment horizontal="center" vertical="center"/>
      <protection hidden="1"/>
    </xf>
    <xf numFmtId="164" fontId="1" fillId="0" borderId="1" xfId="0" applyNumberFormat="1" applyFont="1" applyFill="1" applyBorder="1" applyAlignment="1" applyProtection="1">
      <alignment horizontal="center"/>
      <protection hidden="1"/>
    </xf>
    <xf numFmtId="164" fontId="11" fillId="0" borderId="1" xfId="0" applyNumberFormat="1" applyFont="1" applyFill="1" applyBorder="1" applyAlignment="1" applyProtection="1">
      <alignment horizontal="center"/>
      <protection hidden="1"/>
    </xf>
    <xf numFmtId="164" fontId="14" fillId="0" borderId="1" xfId="0" applyNumberFormat="1" applyFont="1" applyFill="1" applyBorder="1" applyAlignment="1" applyProtection="1">
      <alignment horizontal="center"/>
      <protection hidden="1"/>
    </xf>
    <xf numFmtId="164" fontId="15" fillId="0" borderId="1" xfId="0" applyNumberFormat="1" applyFont="1" applyFill="1" applyBorder="1" applyAlignment="1" applyProtection="1">
      <alignment horizontal="center"/>
      <protection hidden="1"/>
    </xf>
    <xf numFmtId="49" fontId="1" fillId="0" borderId="2" xfId="0" applyNumberFormat="1" applyFont="1" applyFill="1" applyBorder="1" applyAlignment="1" applyProtection="1">
      <alignment horizontal="center"/>
      <protection hidden="1"/>
    </xf>
    <xf numFmtId="0" fontId="16" fillId="0" borderId="1" xfId="0" applyFont="1" applyFill="1" applyBorder="1" applyAlignment="1" applyProtection="1">
      <alignment horizontal="left" vertical="center" indent="1"/>
      <protection hidden="1"/>
    </xf>
    <xf numFmtId="168" fontId="17" fillId="0" borderId="3" xfId="0" applyNumberFormat="1" applyFont="1" applyFill="1" applyBorder="1" applyAlignment="1" applyProtection="1">
      <alignment horizontal="center" vertical="center"/>
      <protection hidden="1"/>
    </xf>
    <xf numFmtId="168" fontId="17" fillId="0" borderId="1" xfId="0" applyNumberFormat="1" applyFont="1" applyFill="1" applyBorder="1" applyAlignment="1" applyProtection="1">
      <alignment horizontal="right" vertical="center"/>
      <protection hidden="1"/>
    </xf>
    <xf numFmtId="168" fontId="1" fillId="0" borderId="1" xfId="0" applyNumberFormat="1" applyFont="1" applyFill="1" applyBorder="1" applyAlignment="1" applyProtection="1">
      <alignment horizontal="center"/>
      <protection hidden="1"/>
    </xf>
    <xf numFmtId="168" fontId="12" fillId="0" borderId="1" xfId="0" applyNumberFormat="1" applyFont="1" applyFill="1" applyBorder="1" applyAlignment="1" applyProtection="1">
      <alignment horizontal="center"/>
      <protection hidden="1"/>
    </xf>
    <xf numFmtId="168" fontId="0" fillId="0" borderId="1" xfId="0" applyNumberFormat="1" applyFont="1" applyFill="1" applyBorder="1" applyAlignment="1" applyProtection="1">
      <alignment horizontal="center"/>
      <protection hidden="1"/>
    </xf>
    <xf numFmtId="168" fontId="16" fillId="0" borderId="1" xfId="0" applyNumberFormat="1" applyFont="1" applyFill="1" applyBorder="1" applyAlignment="1" applyProtection="1">
      <alignment horizontal="center"/>
      <protection hidden="1"/>
    </xf>
    <xf numFmtId="164" fontId="0" fillId="0" borderId="3" xfId="0" applyNumberFormat="1" applyFont="1" applyFill="1" applyBorder="1" applyAlignment="1" applyProtection="1">
      <alignment horizontal="center"/>
      <protection hidden="1"/>
    </xf>
    <xf numFmtId="164" fontId="12" fillId="0" borderId="1" xfId="0" applyNumberFormat="1" applyFont="1" applyFill="1" applyBorder="1" applyAlignment="1" applyProtection="1">
      <alignment horizontal="center"/>
      <protection hidden="1"/>
    </xf>
    <xf numFmtId="164" fontId="12" fillId="0" borderId="3" xfId="0" applyNumberFormat="1" applyFont="1" applyFill="1" applyBorder="1" applyAlignment="1" applyProtection="1">
      <alignment horizontal="center"/>
      <protection hidden="1"/>
    </xf>
    <xf numFmtId="164" fontId="0" fillId="0" borderId="1" xfId="0" applyNumberFormat="1" applyFont="1" applyFill="1" applyBorder="1" applyAlignment="1" applyProtection="1">
      <alignment horizontal="right"/>
      <protection hidden="1"/>
    </xf>
    <xf numFmtId="0" fontId="0" fillId="0" borderId="1" xfId="0" applyFont="1" applyFill="1" applyBorder="1" applyAlignment="1" applyProtection="1">
      <alignment horizontal="center"/>
      <protection hidden="1"/>
    </xf>
    <xf numFmtId="164" fontId="12" fillId="0" borderId="1" xfId="16" applyNumberFormat="1" applyFont="1" applyFill="1" applyBorder="1" applyProtection="1">
      <protection hidden="1"/>
    </xf>
    <xf numFmtId="0" fontId="1" fillId="0" borderId="1" xfId="0" applyFont="1" applyFill="1" applyBorder="1" applyAlignment="1" applyProtection="1">
      <alignment horizontal="left" indent="1"/>
      <protection hidden="1"/>
    </xf>
    <xf numFmtId="49" fontId="0" fillId="0" borderId="2" xfId="0" applyNumberFormat="1" applyFont="1" applyFill="1" applyBorder="1" applyAlignment="1" applyProtection="1">
      <alignment horizontal="center"/>
      <protection hidden="1"/>
    </xf>
    <xf numFmtId="0" fontId="12" fillId="0" borderId="1" xfId="0" applyFont="1" applyFill="1" applyBorder="1" applyAlignment="1" applyProtection="1">
      <alignment horizontal="left" vertical="center" indent="1"/>
      <protection hidden="1"/>
    </xf>
    <xf numFmtId="49" fontId="12" fillId="0" borderId="1" xfId="0" applyNumberFormat="1" applyFont="1" applyFill="1" applyBorder="1" applyAlignment="1" applyProtection="1">
      <alignment horizontal="left" vertical="center" indent="1"/>
      <protection hidden="1"/>
    </xf>
    <xf numFmtId="0" fontId="0" fillId="0" borderId="1" xfId="0" applyFont="1" applyFill="1" applyBorder="1" applyAlignment="1" applyProtection="1">
      <alignment horizontal="left" indent="1"/>
      <protection hidden="1"/>
    </xf>
    <xf numFmtId="0" fontId="9" fillId="3" borderId="0" xfId="20" applyFont="1" applyFill="1" applyBorder="1" applyAlignment="1" applyProtection="1">
      <alignment horizontal="left" vertical="center"/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12" fillId="0" borderId="5" xfId="0" applyFont="1" applyFill="1" applyBorder="1" applyAlignment="1" applyProtection="1">
      <alignment horizontal="center"/>
      <protection hidden="1"/>
    </xf>
    <xf numFmtId="0" fontId="21" fillId="0" borderId="1" xfId="0" applyFont="1" applyFill="1" applyBorder="1" applyAlignment="1" applyProtection="1">
      <alignment horizontal="center"/>
      <protection hidden="1"/>
    </xf>
    <xf numFmtId="0" fontId="22" fillId="0" borderId="1" xfId="0" applyFont="1" applyFill="1" applyBorder="1" applyAlignment="1" applyProtection="1">
      <alignment horizontal="center"/>
      <protection hidden="1"/>
    </xf>
    <xf numFmtId="0" fontId="23" fillId="0" borderId="1" xfId="0" applyFont="1" applyFill="1" applyBorder="1" applyAlignment="1" applyProtection="1">
      <alignment horizontal="center"/>
      <protection hidden="1"/>
    </xf>
    <xf numFmtId="0" fontId="24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164" fontId="20" fillId="0" borderId="1" xfId="0" applyNumberFormat="1" applyFont="1" applyFill="1" applyBorder="1" applyAlignment="1" applyProtection="1">
      <alignment horizontal="center"/>
      <protection hidden="1"/>
    </xf>
    <xf numFmtId="0" fontId="0" fillId="0" borderId="3" xfId="0" applyFont="1" applyFill="1" applyBorder="1" applyAlignment="1" applyProtection="1">
      <alignment horizontal="center"/>
      <protection hidden="1"/>
    </xf>
    <xf numFmtId="0" fontId="0" fillId="0" borderId="5" xfId="0" applyFont="1" applyFill="1" applyBorder="1" applyAlignment="1" applyProtection="1">
      <alignment horizontal="center"/>
      <protection hidden="1"/>
    </xf>
    <xf numFmtId="0" fontId="9" fillId="3" borderId="0" xfId="20" applyFont="1" applyFill="1" applyBorder="1" applyAlignment="1" applyProtection="1">
      <alignment horizontal="center" vertical="center"/>
      <protection hidden="1"/>
    </xf>
    <xf numFmtId="0" fontId="9" fillId="3" borderId="0" xfId="20" applyFont="1" applyFill="1" applyBorder="1" applyAlignment="1" applyProtection="1">
      <alignment horizontal="left" vertical="center" indent="1"/>
      <protection hidden="1"/>
    </xf>
    <xf numFmtId="0" fontId="0" fillId="3" borderId="0" xfId="0" applyFont="1" applyFill="1" applyProtection="1">
      <protection hidden="1"/>
    </xf>
    <xf numFmtId="0" fontId="8" fillId="3" borderId="0" xfId="16" applyFill="1" applyProtection="1">
      <protection hidden="1"/>
    </xf>
    <xf numFmtId="0" fontId="12" fillId="3" borderId="0" xfId="16" applyFont="1" applyFill="1" applyProtection="1">
      <protection hidden="1"/>
    </xf>
    <xf numFmtId="0" fontId="12" fillId="3" borderId="0" xfId="16" applyNumberFormat="1" applyFont="1" applyFill="1" applyProtection="1">
      <protection hidden="1"/>
    </xf>
    <xf numFmtId="49" fontId="12" fillId="3" borderId="0" xfId="16" applyNumberFormat="1" applyFont="1" applyFill="1" applyProtection="1">
      <protection hidden="1"/>
    </xf>
    <xf numFmtId="164" fontId="12" fillId="3" borderId="0" xfId="16" applyNumberFormat="1" applyFont="1" applyFill="1" applyProtection="1">
      <protection hidden="1"/>
    </xf>
    <xf numFmtId="0" fontId="12" fillId="0" borderId="7" xfId="0" quotePrefix="1" applyNumberFormat="1" applyFont="1" applyFill="1" applyBorder="1" applyAlignment="1" applyProtection="1">
      <alignment horizontal="center"/>
      <protection hidden="1"/>
    </xf>
    <xf numFmtId="164" fontId="10" fillId="0" borderId="1" xfId="0" applyNumberFormat="1" applyFont="1" applyFill="1" applyBorder="1" applyAlignment="1" applyProtection="1">
      <alignment horizontal="right" vertical="center"/>
      <protection hidden="1"/>
    </xf>
    <xf numFmtId="169" fontId="10" fillId="0" borderId="4" xfId="0" applyNumberFormat="1" applyFont="1" applyFill="1" applyBorder="1" applyAlignment="1" applyProtection="1">
      <alignment horizontal="right" vertical="center"/>
      <protection hidden="1"/>
    </xf>
    <xf numFmtId="164" fontId="10" fillId="0" borderId="6" xfId="0" applyNumberFormat="1" applyFont="1" applyFill="1" applyBorder="1" applyAlignment="1" applyProtection="1">
      <alignment horizontal="right" vertical="center"/>
      <protection hidden="1"/>
    </xf>
    <xf numFmtId="0" fontId="11" fillId="0" borderId="3" xfId="1" applyFont="1" applyFill="1" applyBorder="1" applyAlignment="1" applyProtection="1">
      <alignment horizontal="left" indent="1"/>
      <protection hidden="1"/>
    </xf>
    <xf numFmtId="164" fontId="10" fillId="0" borderId="4" xfId="0" applyNumberFormat="1" applyFont="1" applyFill="1" applyBorder="1" applyAlignment="1" applyProtection="1">
      <alignment horizontal="right" vertical="center"/>
      <protection hidden="1"/>
    </xf>
    <xf numFmtId="168" fontId="10" fillId="0" borderId="2" xfId="0" applyNumberFormat="1" applyFont="1" applyFill="1" applyBorder="1" applyAlignment="1" applyProtection="1">
      <alignment vertical="center"/>
      <protection hidden="1"/>
    </xf>
    <xf numFmtId="164" fontId="10" fillId="0" borderId="1" xfId="0" quotePrefix="1" applyNumberFormat="1" applyFont="1" applyFill="1" applyBorder="1" applyAlignment="1" applyProtection="1">
      <alignment horizontal="left" vertical="center"/>
      <protection hidden="1"/>
    </xf>
    <xf numFmtId="168" fontId="10" fillId="0" borderId="2" xfId="0" quotePrefix="1" applyNumberFormat="1" applyFont="1" applyFill="1" applyBorder="1" applyAlignment="1" applyProtection="1">
      <alignment horizontal="left" vertical="center"/>
      <protection hidden="1"/>
    </xf>
    <xf numFmtId="164" fontId="17" fillId="0" borderId="4" xfId="0" quotePrefix="1" applyNumberFormat="1" applyFont="1" applyFill="1" applyBorder="1" applyAlignment="1" applyProtection="1">
      <alignment horizontal="center" vertical="center"/>
      <protection hidden="1"/>
    </xf>
    <xf numFmtId="168" fontId="17" fillId="0" borderId="2" xfId="0" applyNumberFormat="1" applyFont="1" applyFill="1" applyBorder="1" applyAlignment="1" applyProtection="1">
      <alignment vertical="center"/>
      <protection hidden="1"/>
    </xf>
    <xf numFmtId="0" fontId="0" fillId="0" borderId="1" xfId="1" applyFont="1" applyFill="1" applyBorder="1" applyAlignment="1" applyProtection="1">
      <alignment horizontal="center"/>
      <protection hidden="1"/>
    </xf>
    <xf numFmtId="164" fontId="0" fillId="0" borderId="4" xfId="0" applyNumberFormat="1" applyFont="1" applyFill="1" applyBorder="1" applyAlignment="1" applyProtection="1">
      <alignment horizontal="right"/>
      <protection hidden="1"/>
    </xf>
    <xf numFmtId="164" fontId="0" fillId="0" borderId="3" xfId="0" applyNumberFormat="1" applyFont="1" applyFill="1" applyBorder="1" applyAlignment="1" applyProtection="1">
      <alignment horizontal="right"/>
      <protection hidden="1"/>
    </xf>
    <xf numFmtId="0" fontId="0" fillId="0" borderId="3" xfId="1" applyFont="1" applyFill="1" applyBorder="1" applyAlignment="1" applyProtection="1">
      <alignment horizontal="center"/>
      <protection hidden="1"/>
    </xf>
    <xf numFmtId="164" fontId="26" fillId="0" borderId="1" xfId="0" applyNumberFormat="1" applyFont="1" applyFill="1" applyBorder="1" applyAlignment="1" applyProtection="1">
      <alignment horizontal="right"/>
      <protection hidden="1"/>
    </xf>
    <xf numFmtId="164" fontId="26" fillId="0" borderId="4" xfId="0" applyNumberFormat="1" applyFont="1" applyFill="1" applyBorder="1" applyAlignment="1" applyProtection="1">
      <alignment horizontal="right"/>
      <protection hidden="1"/>
    </xf>
    <xf numFmtId="164" fontId="26" fillId="0" borderId="3" xfId="0" applyNumberFormat="1" applyFont="1" applyFill="1" applyBorder="1" applyAlignment="1" applyProtection="1">
      <alignment horizontal="right"/>
      <protection hidden="1"/>
    </xf>
    <xf numFmtId="169" fontId="20" fillId="0" borderId="1" xfId="0" applyNumberFormat="1" applyFont="1" applyFill="1" applyBorder="1" applyAlignment="1" applyProtection="1">
      <alignment horizontal="center"/>
      <protection hidden="1"/>
    </xf>
  </cellXfs>
  <cellStyles count="23">
    <cellStyle name="Date" xfId="3"/>
    <cellStyle name="En-tete1" xfId="4"/>
    <cellStyle name="En-tete2" xfId="5"/>
    <cellStyle name="Euro" xfId="6"/>
    <cellStyle name="Financier" xfId="7"/>
    <cellStyle name="Fixe" xfId="8"/>
    <cellStyle name="Lien hypertexte" xfId="15" builtinId="8"/>
    <cellStyle name="Lien hypertexte 2" xfId="21"/>
    <cellStyle name="Monetaire" xfId="9"/>
    <cellStyle name="Monétaire 2" xfId="17"/>
    <cellStyle name="Monétaire 2 2" xfId="19"/>
    <cellStyle name="Normal" xfId="0" builtinId="0"/>
    <cellStyle name="Normal 2" xfId="1"/>
    <cellStyle name="Normal 3" xfId="10"/>
    <cellStyle name="Normal 3 2" xfId="2"/>
    <cellStyle name="Normal 4" xfId="11"/>
    <cellStyle name="Normal 5" xfId="12"/>
    <cellStyle name="Normal 5 2" xfId="13"/>
    <cellStyle name="Normal 6" xfId="16"/>
    <cellStyle name="Normal 6 2" xfId="18"/>
    <cellStyle name="Normal 7" xfId="22"/>
    <cellStyle name="Normal_envirens" xfId="20"/>
    <cellStyle name="YELLOW" xfId="14"/>
  </cellStyles>
  <dxfs count="0"/>
  <tableStyles count="0" defaultTableStyle="TableStyleMedium2" defaultPivotStyle="PivotStyleMedium9"/>
  <colors>
    <mruColors>
      <color rgb="FF254061"/>
      <color rgb="FFCCFFCC"/>
      <color rgb="FFFFFF99"/>
      <color rgb="FFFFFFFF"/>
      <color rgb="FF002060"/>
      <color rgb="FFE4FEBE"/>
      <color rgb="FFDAFDA7"/>
      <color rgb="FFEDF7E1"/>
      <color rgb="FFE3F3D1"/>
      <color rgb="FFBCE29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645583</xdr:colOff>
      <xdr:row>7</xdr:row>
      <xdr:rowOff>127000</xdr:rowOff>
    </xdr:from>
    <xdr:ext cx="184731" cy="264560"/>
    <xdr:sp macro="" textlink="">
      <xdr:nvSpPr>
        <xdr:cNvPr id="6" name="ZoneTexte 5"/>
        <xdr:cNvSpPr txBox="1"/>
      </xdr:nvSpPr>
      <xdr:spPr>
        <a:xfrm>
          <a:off x="11894608" y="127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a"/>
      <sheetName val="LisaDom"/>
    </sheetNames>
    <sheetDataSet>
      <sheetData sheetId="0">
        <row r="1">
          <cell r="L1" t="str">
            <v>REFERENCE</v>
          </cell>
        </row>
        <row r="2">
          <cell r="L2">
            <v>99</v>
          </cell>
          <cell r="R2" t="str">
            <v>99 35T 1/2 journée</v>
          </cell>
        </row>
        <row r="3">
          <cell r="L3">
            <v>98</v>
          </cell>
        </row>
        <row r="4">
          <cell r="L4">
            <v>97</v>
          </cell>
        </row>
        <row r="5">
          <cell r="L5">
            <v>96</v>
          </cell>
        </row>
        <row r="6">
          <cell r="L6">
            <v>95</v>
          </cell>
        </row>
        <row r="7">
          <cell r="L7">
            <v>94</v>
          </cell>
        </row>
        <row r="8">
          <cell r="L8">
            <v>93</v>
          </cell>
        </row>
        <row r="9">
          <cell r="L9">
            <v>92</v>
          </cell>
        </row>
        <row r="10">
          <cell r="L10">
            <v>91</v>
          </cell>
        </row>
        <row r="11">
          <cell r="L11">
            <v>90</v>
          </cell>
        </row>
        <row r="12">
          <cell r="L12">
            <v>89</v>
          </cell>
        </row>
        <row r="13">
          <cell r="L13">
            <v>88</v>
          </cell>
        </row>
        <row r="14">
          <cell r="L14">
            <v>87</v>
          </cell>
        </row>
        <row r="15">
          <cell r="L15">
            <v>86</v>
          </cell>
        </row>
        <row r="16">
          <cell r="L16">
            <v>85</v>
          </cell>
        </row>
        <row r="17">
          <cell r="L17">
            <v>84</v>
          </cell>
        </row>
        <row r="18">
          <cell r="L18">
            <v>83</v>
          </cell>
        </row>
        <row r="19">
          <cell r="L19">
            <v>82</v>
          </cell>
        </row>
        <row r="20">
          <cell r="L20">
            <v>81</v>
          </cell>
        </row>
        <row r="21">
          <cell r="L21">
            <v>80</v>
          </cell>
        </row>
        <row r="22">
          <cell r="L22">
            <v>79</v>
          </cell>
        </row>
        <row r="23">
          <cell r="L23">
            <v>78</v>
          </cell>
        </row>
        <row r="24">
          <cell r="L24">
            <v>77</v>
          </cell>
        </row>
        <row r="25">
          <cell r="L25">
            <v>76</v>
          </cell>
        </row>
        <row r="26">
          <cell r="L26">
            <v>75</v>
          </cell>
        </row>
        <row r="27">
          <cell r="L27">
            <v>74</v>
          </cell>
        </row>
        <row r="28">
          <cell r="L28">
            <v>73</v>
          </cell>
        </row>
        <row r="29">
          <cell r="L29">
            <v>72</v>
          </cell>
        </row>
        <row r="30">
          <cell r="L30">
            <v>71</v>
          </cell>
        </row>
        <row r="31">
          <cell r="L31">
            <v>70</v>
          </cell>
        </row>
        <row r="32">
          <cell r="L32">
            <v>69</v>
          </cell>
        </row>
        <row r="33">
          <cell r="L33">
            <v>68</v>
          </cell>
        </row>
        <row r="34">
          <cell r="L34">
            <v>67</v>
          </cell>
        </row>
        <row r="35">
          <cell r="L35">
            <v>66</v>
          </cell>
        </row>
        <row r="36">
          <cell r="L36">
            <v>65</v>
          </cell>
        </row>
        <row r="37">
          <cell r="L37">
            <v>64</v>
          </cell>
        </row>
        <row r="38">
          <cell r="L38">
            <v>63</v>
          </cell>
        </row>
        <row r="39">
          <cell r="L39">
            <v>62</v>
          </cell>
        </row>
        <row r="40">
          <cell r="L40">
            <v>61</v>
          </cell>
        </row>
        <row r="41">
          <cell r="L41">
            <v>60</v>
          </cell>
        </row>
        <row r="42">
          <cell r="L42">
            <v>59</v>
          </cell>
        </row>
        <row r="43">
          <cell r="L43">
            <v>58</v>
          </cell>
        </row>
        <row r="44">
          <cell r="L44">
            <v>57</v>
          </cell>
        </row>
        <row r="45">
          <cell r="L45">
            <v>56</v>
          </cell>
        </row>
        <row r="46">
          <cell r="L46">
            <v>55</v>
          </cell>
        </row>
        <row r="47">
          <cell r="L47">
            <v>54</v>
          </cell>
        </row>
        <row r="48">
          <cell r="L48">
            <v>53</v>
          </cell>
        </row>
        <row r="49">
          <cell r="L49">
            <v>52</v>
          </cell>
        </row>
        <row r="50">
          <cell r="L50">
            <v>51</v>
          </cell>
        </row>
        <row r="51">
          <cell r="L51">
            <v>50</v>
          </cell>
        </row>
        <row r="52">
          <cell r="L52">
            <v>49</v>
          </cell>
        </row>
        <row r="53">
          <cell r="L53">
            <v>48</v>
          </cell>
        </row>
        <row r="54">
          <cell r="L54">
            <v>47</v>
          </cell>
        </row>
        <row r="55">
          <cell r="L55">
            <v>46</v>
          </cell>
        </row>
        <row r="56">
          <cell r="L56">
            <v>45</v>
          </cell>
        </row>
        <row r="57">
          <cell r="L57">
            <v>44</v>
          </cell>
        </row>
        <row r="58">
          <cell r="L58">
            <v>43</v>
          </cell>
        </row>
        <row r="59">
          <cell r="L59">
            <v>42</v>
          </cell>
        </row>
        <row r="60">
          <cell r="L60">
            <v>41</v>
          </cell>
        </row>
        <row r="61">
          <cell r="L61">
            <v>40</v>
          </cell>
        </row>
        <row r="62">
          <cell r="L62">
            <v>39</v>
          </cell>
        </row>
        <row r="63">
          <cell r="L63">
            <v>38</v>
          </cell>
        </row>
        <row r="64">
          <cell r="L64">
            <v>37</v>
          </cell>
        </row>
        <row r="65">
          <cell r="L65">
            <v>36</v>
          </cell>
        </row>
        <row r="66">
          <cell r="L66">
            <v>35</v>
          </cell>
        </row>
        <row r="67">
          <cell r="L67">
            <v>34</v>
          </cell>
        </row>
        <row r="68">
          <cell r="L68">
            <v>33</v>
          </cell>
        </row>
        <row r="69">
          <cell r="L69">
            <v>32</v>
          </cell>
        </row>
        <row r="70">
          <cell r="L70">
            <v>31</v>
          </cell>
        </row>
        <row r="71">
          <cell r="L71">
            <v>30</v>
          </cell>
        </row>
        <row r="72">
          <cell r="L72">
            <v>29</v>
          </cell>
        </row>
        <row r="73">
          <cell r="L73">
            <v>28</v>
          </cell>
        </row>
        <row r="74">
          <cell r="L74">
            <v>27</v>
          </cell>
        </row>
        <row r="75">
          <cell r="L75">
            <v>26</v>
          </cell>
        </row>
        <row r="76">
          <cell r="L76">
            <v>25</v>
          </cell>
        </row>
        <row r="77">
          <cell r="L77">
            <v>24</v>
          </cell>
        </row>
        <row r="78">
          <cell r="L78">
            <v>23</v>
          </cell>
        </row>
        <row r="79">
          <cell r="L79">
            <v>22</v>
          </cell>
        </row>
        <row r="80">
          <cell r="L80">
            <v>21</v>
          </cell>
        </row>
        <row r="81">
          <cell r="L81">
            <v>20</v>
          </cell>
        </row>
        <row r="82">
          <cell r="L82">
            <v>19</v>
          </cell>
        </row>
        <row r="83">
          <cell r="L83">
            <v>18</v>
          </cell>
        </row>
        <row r="84">
          <cell r="L84">
            <v>17</v>
          </cell>
        </row>
        <row r="85">
          <cell r="L85">
            <v>16</v>
          </cell>
        </row>
        <row r="86">
          <cell r="L86">
            <v>15</v>
          </cell>
        </row>
        <row r="87">
          <cell r="L87">
            <v>14</v>
          </cell>
        </row>
        <row r="88">
          <cell r="L88">
            <v>13</v>
          </cell>
        </row>
        <row r="89">
          <cell r="L89">
            <v>12</v>
          </cell>
        </row>
        <row r="90">
          <cell r="L90">
            <v>11</v>
          </cell>
        </row>
        <row r="91">
          <cell r="L91">
            <v>10</v>
          </cell>
        </row>
        <row r="92">
          <cell r="L92">
            <v>9</v>
          </cell>
        </row>
        <row r="93">
          <cell r="L93">
            <v>8</v>
          </cell>
        </row>
        <row r="94">
          <cell r="L94">
            <v>7</v>
          </cell>
        </row>
        <row r="95">
          <cell r="L95">
            <v>6</v>
          </cell>
        </row>
        <row r="96">
          <cell r="L96">
            <v>5</v>
          </cell>
        </row>
        <row r="97">
          <cell r="L97">
            <v>4</v>
          </cell>
        </row>
        <row r="98">
          <cell r="L98">
            <v>3</v>
          </cell>
        </row>
        <row r="99">
          <cell r="L99">
            <v>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5"/>
  <sheetViews>
    <sheetView showZeros="0" tabSelected="1" zoomScale="90" zoomScaleNormal="90" workbookViewId="0">
      <pane ySplit="1" topLeftCell="A2" activePane="bottomLeft" state="frozenSplit"/>
      <selection pane="bottomLeft" activeCell="I10" sqref="I10"/>
    </sheetView>
  </sheetViews>
  <sheetFormatPr baseColWidth="10" defaultRowHeight="15" outlineLevelCol="1" x14ac:dyDescent="0.25"/>
  <cols>
    <col min="1" max="1" width="4.7109375" style="53" customWidth="1"/>
    <col min="2" max="2" width="10.85546875" style="54" customWidth="1"/>
    <col min="3" max="3" width="6.42578125" style="55" customWidth="1"/>
    <col min="4" max="4" width="50.7109375" style="53" customWidth="1"/>
    <col min="5" max="5" width="6.42578125" style="53" customWidth="1"/>
    <col min="6" max="6" width="7.5703125" style="53" customWidth="1"/>
    <col min="7" max="7" width="13.140625" style="53" customWidth="1"/>
    <col min="8" max="8" width="12.140625" style="56" customWidth="1"/>
    <col min="9" max="9" width="12.85546875" style="53" customWidth="1" outlineLevel="1"/>
    <col min="10" max="10" width="13.28515625" style="53" customWidth="1" outlineLevel="1"/>
    <col min="11" max="11" width="11.85546875" style="53" customWidth="1" outlineLevel="1"/>
    <col min="12" max="12" width="14.7109375" style="53" customWidth="1" outlineLevel="1"/>
    <col min="13" max="13" width="11" style="56" customWidth="1" outlineLevel="1"/>
    <col min="14" max="14" width="15.85546875" style="52" customWidth="1"/>
    <col min="15" max="16384" width="11.42578125" style="52"/>
  </cols>
  <sheetData>
    <row r="1" spans="1:13" s="51" customFormat="1" ht="15.75" thickBot="1" x14ac:dyDescent="0.3">
      <c r="A1" s="38" t="s">
        <v>39</v>
      </c>
      <c r="B1" s="38" t="s">
        <v>21</v>
      </c>
      <c r="C1" s="49" t="s">
        <v>0</v>
      </c>
      <c r="D1" s="50" t="s">
        <v>1</v>
      </c>
      <c r="E1" s="49" t="s">
        <v>2</v>
      </c>
      <c r="F1" s="49" t="s">
        <v>3</v>
      </c>
      <c r="G1" s="49" t="s">
        <v>19</v>
      </c>
      <c r="H1" s="49" t="s">
        <v>4</v>
      </c>
      <c r="I1" s="49" t="s">
        <v>35</v>
      </c>
      <c r="J1" s="49" t="s">
        <v>5</v>
      </c>
      <c r="K1" s="49" t="s">
        <v>20</v>
      </c>
      <c r="L1" s="49" t="s">
        <v>6</v>
      </c>
      <c r="M1" s="49" t="s">
        <v>38</v>
      </c>
    </row>
    <row r="2" spans="1:13" s="51" customFormat="1" x14ac:dyDescent="0.25">
      <c r="A2" s="2">
        <v>3</v>
      </c>
      <c r="B2" s="57">
        <v>0</v>
      </c>
      <c r="C2" s="13"/>
      <c r="D2" s="4"/>
      <c r="E2" s="8"/>
      <c r="F2" s="5"/>
      <c r="G2" s="58">
        <v>0</v>
      </c>
      <c r="H2" s="59">
        <v>0</v>
      </c>
      <c r="I2" s="60">
        <v>0</v>
      </c>
      <c r="J2" s="30"/>
      <c r="K2" s="30"/>
      <c r="L2" s="31"/>
      <c r="M2" s="75">
        <f>SUMPRODUCT(F:F,G:G)</f>
        <v>512000</v>
      </c>
    </row>
    <row r="3" spans="1:13" s="51" customFormat="1" x14ac:dyDescent="0.25">
      <c r="A3" s="2">
        <v>2</v>
      </c>
      <c r="B3" s="10">
        <v>0</v>
      </c>
      <c r="C3" s="14"/>
      <c r="D3" s="61" t="s">
        <v>10</v>
      </c>
      <c r="E3" s="9"/>
      <c r="F3" s="1"/>
      <c r="G3" s="1">
        <v>0</v>
      </c>
      <c r="H3" s="62">
        <v>0</v>
      </c>
      <c r="I3" s="63">
        <v>0</v>
      </c>
      <c r="J3" s="24"/>
      <c r="K3" s="25"/>
      <c r="L3" s="44" t="s">
        <v>40</v>
      </c>
      <c r="M3" s="15">
        <v>1.2</v>
      </c>
    </row>
    <row r="4" spans="1:13" s="51" customFormat="1" x14ac:dyDescent="0.25">
      <c r="A4" s="2">
        <f>$A$3</f>
        <v>2</v>
      </c>
      <c r="B4" s="10">
        <v>0</v>
      </c>
      <c r="C4" s="6"/>
      <c r="D4" s="61" t="s">
        <v>34</v>
      </c>
      <c r="E4" s="9"/>
      <c r="F4" s="1"/>
      <c r="G4" s="1">
        <v>0</v>
      </c>
      <c r="H4" s="62">
        <v>0</v>
      </c>
      <c r="I4" s="63">
        <v>0</v>
      </c>
      <c r="J4" s="24"/>
      <c r="K4" s="25"/>
      <c r="L4" s="43" t="s">
        <v>41</v>
      </c>
      <c r="M4" s="16">
        <v>40</v>
      </c>
    </row>
    <row r="5" spans="1:13" s="51" customFormat="1" x14ac:dyDescent="0.25">
      <c r="A5" s="2">
        <f>$A$4</f>
        <v>2</v>
      </c>
      <c r="B5" s="10">
        <v>0</v>
      </c>
      <c r="C5" s="6"/>
      <c r="D5" s="61" t="s">
        <v>45</v>
      </c>
      <c r="E5" s="9"/>
      <c r="F5" s="1"/>
      <c r="G5" s="64">
        <v>0</v>
      </c>
      <c r="H5" s="62">
        <v>0</v>
      </c>
      <c r="I5" s="65">
        <v>0</v>
      </c>
      <c r="J5" s="24"/>
      <c r="K5" s="25"/>
      <c r="L5" s="42" t="s">
        <v>42</v>
      </c>
      <c r="M5" s="17">
        <v>1</v>
      </c>
    </row>
    <row r="6" spans="1:13" s="51" customFormat="1" x14ac:dyDescent="0.25">
      <c r="A6" s="2">
        <f t="shared" ref="A6:A25" si="0">$A$4</f>
        <v>2</v>
      </c>
      <c r="B6" s="10">
        <v>0</v>
      </c>
      <c r="C6" s="6"/>
      <c r="D6" s="61" t="s">
        <v>8</v>
      </c>
      <c r="E6" s="9"/>
      <c r="F6" s="1"/>
      <c r="G6" s="1">
        <v>0</v>
      </c>
      <c r="H6" s="62">
        <v>0</v>
      </c>
      <c r="I6" s="63">
        <v>0</v>
      </c>
      <c r="J6" s="24"/>
      <c r="K6" s="25"/>
      <c r="L6" s="41" t="s">
        <v>43</v>
      </c>
      <c r="M6" s="18">
        <v>1</v>
      </c>
    </row>
    <row r="7" spans="1:13" x14ac:dyDescent="0.25">
      <c r="A7" s="2">
        <f t="shared" si="0"/>
        <v>2</v>
      </c>
      <c r="B7" s="10">
        <v>0</v>
      </c>
      <c r="C7" s="19"/>
      <c r="D7" s="20"/>
      <c r="E7" s="21"/>
      <c r="F7" s="22"/>
      <c r="G7" s="22">
        <v>0</v>
      </c>
      <c r="H7" s="66">
        <v>0</v>
      </c>
      <c r="I7" s="67"/>
      <c r="J7" s="26"/>
      <c r="K7" s="23"/>
      <c r="L7" s="45"/>
      <c r="M7" s="32"/>
    </row>
    <row r="8" spans="1:13" x14ac:dyDescent="0.25">
      <c r="A8" s="2">
        <f t="shared" si="0"/>
        <v>2</v>
      </c>
      <c r="B8" s="10">
        <v>0</v>
      </c>
      <c r="C8" s="7"/>
      <c r="D8" s="3">
        <v>41596</v>
      </c>
      <c r="E8" s="9"/>
      <c r="F8" s="1"/>
      <c r="G8" s="58">
        <v>0</v>
      </c>
      <c r="H8" s="62">
        <v>0</v>
      </c>
      <c r="I8" s="60">
        <v>0</v>
      </c>
      <c r="J8" s="30"/>
      <c r="K8" s="30"/>
      <c r="L8" s="45"/>
      <c r="M8" s="46"/>
    </row>
    <row r="9" spans="1:13" x14ac:dyDescent="0.25">
      <c r="A9" s="2">
        <f t="shared" si="0"/>
        <v>2</v>
      </c>
      <c r="B9" s="10">
        <v>0</v>
      </c>
      <c r="C9" s="7"/>
      <c r="D9" s="3"/>
      <c r="E9" s="9"/>
      <c r="F9" s="1"/>
      <c r="G9" s="58">
        <v>0</v>
      </c>
      <c r="H9" s="62">
        <v>0</v>
      </c>
      <c r="I9" s="60">
        <v>0</v>
      </c>
      <c r="J9" s="30"/>
      <c r="K9" s="30"/>
      <c r="L9" s="45"/>
      <c r="M9" s="28"/>
    </row>
    <row r="10" spans="1:13" x14ac:dyDescent="0.25">
      <c r="A10" s="2">
        <f t="shared" si="0"/>
        <v>2</v>
      </c>
      <c r="B10" s="10">
        <v>0</v>
      </c>
      <c r="C10" s="19" t="s">
        <v>7</v>
      </c>
      <c r="D10" s="33" t="s">
        <v>9</v>
      </c>
      <c r="E10" s="9"/>
      <c r="F10" s="1"/>
      <c r="G10" s="72">
        <f>IF($F10=0,0,ROUNDUP($I10*$M$5*$M$6,0))</f>
        <v>0</v>
      </c>
      <c r="H10" s="73">
        <f>IF($F10=0,0,$F10*$G10)</f>
        <v>0</v>
      </c>
      <c r="I10" s="74">
        <f>IF($F10=0,0,ROUNDUP($J10*$M$3+$K10*$M$4,0))</f>
        <v>0</v>
      </c>
      <c r="J10" s="30"/>
      <c r="K10" s="30"/>
      <c r="L10" s="31"/>
      <c r="M10" s="32"/>
    </row>
    <row r="11" spans="1:13" x14ac:dyDescent="0.25">
      <c r="A11" s="2">
        <f t="shared" si="0"/>
        <v>2</v>
      </c>
      <c r="B11" s="10" t="s">
        <v>22</v>
      </c>
      <c r="C11" s="34" t="s">
        <v>44</v>
      </c>
      <c r="D11" s="35" t="s">
        <v>11</v>
      </c>
      <c r="E11" s="47" t="s">
        <v>12</v>
      </c>
      <c r="F11" s="68">
        <v>400</v>
      </c>
      <c r="G11" s="72">
        <f>IF($F11=0,0,ROUNDUP($I11*$M$5*$M$6,0))</f>
        <v>160</v>
      </c>
      <c r="H11" s="73">
        <f t="shared" ref="H11:H18" si="1">IF($F11=0,0,$F11*$G11)</f>
        <v>64000</v>
      </c>
      <c r="I11" s="74">
        <f t="shared" ref="I11:I18" si="2">IF($F11=0,0,ROUNDUP($J11*$M$3+$K11*$M$4,0))</f>
        <v>160</v>
      </c>
      <c r="J11" s="30">
        <v>100</v>
      </c>
      <c r="K11" s="30">
        <v>1</v>
      </c>
      <c r="L11" s="31" t="s">
        <v>23</v>
      </c>
      <c r="M11" s="32"/>
    </row>
    <row r="12" spans="1:13" x14ac:dyDescent="0.25">
      <c r="A12" s="2">
        <f t="shared" si="0"/>
        <v>2</v>
      </c>
      <c r="B12" s="11" t="s">
        <v>24</v>
      </c>
      <c r="C12" s="34" t="s">
        <v>44</v>
      </c>
      <c r="D12" s="35" t="s">
        <v>13</v>
      </c>
      <c r="E12" s="47" t="s">
        <v>12</v>
      </c>
      <c r="F12" s="68">
        <v>400</v>
      </c>
      <c r="G12" s="72">
        <f t="shared" ref="G12:G18" si="3">IF($F12=0,0,ROUNDUP($I12*$M$5*$M$6,0))</f>
        <v>160</v>
      </c>
      <c r="H12" s="73">
        <f t="shared" si="1"/>
        <v>64000</v>
      </c>
      <c r="I12" s="74">
        <f t="shared" si="2"/>
        <v>160</v>
      </c>
      <c r="J12" s="30">
        <v>100</v>
      </c>
      <c r="K12" s="30">
        <v>1</v>
      </c>
      <c r="L12" s="31" t="s">
        <v>23</v>
      </c>
      <c r="M12" s="32"/>
    </row>
    <row r="13" spans="1:13" x14ac:dyDescent="0.25">
      <c r="A13" s="2">
        <f t="shared" si="0"/>
        <v>2</v>
      </c>
      <c r="B13" s="12" t="s">
        <v>25</v>
      </c>
      <c r="C13" s="34" t="s">
        <v>44</v>
      </c>
      <c r="D13" s="36" t="s">
        <v>14</v>
      </c>
      <c r="E13" s="27" t="s">
        <v>15</v>
      </c>
      <c r="F13" s="68">
        <v>400</v>
      </c>
      <c r="G13" s="72">
        <f t="shared" si="3"/>
        <v>160</v>
      </c>
      <c r="H13" s="73">
        <f t="shared" si="1"/>
        <v>64000</v>
      </c>
      <c r="I13" s="74">
        <f t="shared" si="2"/>
        <v>160</v>
      </c>
      <c r="J13" s="30">
        <v>100</v>
      </c>
      <c r="K13" s="30">
        <v>1</v>
      </c>
      <c r="L13" s="28" t="s">
        <v>26</v>
      </c>
      <c r="M13" s="32"/>
    </row>
    <row r="14" spans="1:13" x14ac:dyDescent="0.25">
      <c r="A14" s="2">
        <f t="shared" si="0"/>
        <v>2</v>
      </c>
      <c r="B14" s="11" t="s">
        <v>27</v>
      </c>
      <c r="C14" s="34" t="s">
        <v>44</v>
      </c>
      <c r="D14" s="36" t="s">
        <v>16</v>
      </c>
      <c r="E14" s="27" t="s">
        <v>15</v>
      </c>
      <c r="F14" s="68">
        <v>400</v>
      </c>
      <c r="G14" s="72">
        <f t="shared" si="3"/>
        <v>160</v>
      </c>
      <c r="H14" s="73">
        <f t="shared" si="1"/>
        <v>64000</v>
      </c>
      <c r="I14" s="74">
        <f t="shared" si="2"/>
        <v>160</v>
      </c>
      <c r="J14" s="30">
        <v>100</v>
      </c>
      <c r="K14" s="30">
        <v>1</v>
      </c>
      <c r="L14" s="28" t="s">
        <v>26</v>
      </c>
      <c r="M14" s="32"/>
    </row>
    <row r="15" spans="1:13" x14ac:dyDescent="0.25">
      <c r="A15" s="2">
        <f t="shared" si="0"/>
        <v>2</v>
      </c>
      <c r="B15" s="12" t="s">
        <v>28</v>
      </c>
      <c r="C15" s="34" t="s">
        <v>44</v>
      </c>
      <c r="D15" s="37" t="s">
        <v>17</v>
      </c>
      <c r="E15" s="47" t="s">
        <v>15</v>
      </c>
      <c r="F15" s="68">
        <v>400</v>
      </c>
      <c r="G15" s="72">
        <f t="shared" si="3"/>
        <v>160</v>
      </c>
      <c r="H15" s="73">
        <f t="shared" si="1"/>
        <v>64000</v>
      </c>
      <c r="I15" s="74">
        <f t="shared" si="2"/>
        <v>160</v>
      </c>
      <c r="J15" s="30">
        <v>100</v>
      </c>
      <c r="K15" s="30">
        <v>1</v>
      </c>
      <c r="L15" s="31" t="s">
        <v>29</v>
      </c>
      <c r="M15" s="32"/>
    </row>
    <row r="16" spans="1:13" x14ac:dyDescent="0.25">
      <c r="A16" s="2">
        <f t="shared" si="0"/>
        <v>2</v>
      </c>
      <c r="B16" s="12" t="s">
        <v>30</v>
      </c>
      <c r="C16" s="34" t="s">
        <v>44</v>
      </c>
      <c r="D16" s="37" t="s">
        <v>18</v>
      </c>
      <c r="E16" s="47" t="s">
        <v>15</v>
      </c>
      <c r="F16" s="68">
        <v>400</v>
      </c>
      <c r="G16" s="72">
        <f t="shared" si="3"/>
        <v>160</v>
      </c>
      <c r="H16" s="73">
        <f t="shared" si="1"/>
        <v>64000</v>
      </c>
      <c r="I16" s="74">
        <f t="shared" si="2"/>
        <v>160</v>
      </c>
      <c r="J16" s="30">
        <v>100</v>
      </c>
      <c r="K16" s="30">
        <v>1</v>
      </c>
      <c r="L16" s="48" t="s">
        <v>29</v>
      </c>
      <c r="M16" s="32"/>
    </row>
    <row r="17" spans="1:13" x14ac:dyDescent="0.25">
      <c r="A17" s="2">
        <f t="shared" si="0"/>
        <v>2</v>
      </c>
      <c r="B17" s="11" t="s">
        <v>32</v>
      </c>
      <c r="C17" s="34" t="s">
        <v>44</v>
      </c>
      <c r="D17" s="36" t="s">
        <v>31</v>
      </c>
      <c r="E17" s="29" t="s">
        <v>15</v>
      </c>
      <c r="F17" s="68">
        <v>400</v>
      </c>
      <c r="G17" s="72">
        <f t="shared" si="3"/>
        <v>160</v>
      </c>
      <c r="H17" s="73">
        <f t="shared" si="1"/>
        <v>64000</v>
      </c>
      <c r="I17" s="74">
        <f t="shared" si="2"/>
        <v>160</v>
      </c>
      <c r="J17" s="30">
        <v>100</v>
      </c>
      <c r="K17" s="30">
        <v>1</v>
      </c>
      <c r="L17" s="40" t="s">
        <v>33</v>
      </c>
      <c r="M17" s="32"/>
    </row>
    <row r="18" spans="1:13" x14ac:dyDescent="0.25">
      <c r="A18" s="2">
        <f t="shared" si="0"/>
        <v>2</v>
      </c>
      <c r="B18" s="11" t="s">
        <v>37</v>
      </c>
      <c r="C18" s="34" t="s">
        <v>44</v>
      </c>
      <c r="D18" s="37" t="s">
        <v>36</v>
      </c>
      <c r="E18" s="31" t="s">
        <v>15</v>
      </c>
      <c r="F18" s="71">
        <v>400</v>
      </c>
      <c r="G18" s="72">
        <f t="shared" si="3"/>
        <v>160</v>
      </c>
      <c r="H18" s="73">
        <f t="shared" si="1"/>
        <v>64000</v>
      </c>
      <c r="I18" s="74">
        <f t="shared" si="2"/>
        <v>160</v>
      </c>
      <c r="J18" s="30">
        <v>100</v>
      </c>
      <c r="K18" s="30">
        <v>1</v>
      </c>
      <c r="L18" s="39" t="s">
        <v>33</v>
      </c>
      <c r="M18" s="32"/>
    </row>
    <row r="19" spans="1:13" x14ac:dyDescent="0.25">
      <c r="A19" s="2">
        <f t="shared" si="0"/>
        <v>2</v>
      </c>
      <c r="B19" s="11"/>
      <c r="C19" s="34"/>
      <c r="D19" s="37"/>
      <c r="E19" s="31"/>
      <c r="F19" s="71"/>
      <c r="G19" s="30"/>
      <c r="H19" s="69"/>
      <c r="I19" s="70"/>
      <c r="J19" s="30"/>
      <c r="K19" s="30"/>
      <c r="L19" s="39"/>
      <c r="M19" s="32"/>
    </row>
    <row r="20" spans="1:13" x14ac:dyDescent="0.25">
      <c r="A20" s="2">
        <f t="shared" si="0"/>
        <v>2</v>
      </c>
      <c r="B20" s="11"/>
      <c r="C20" s="34"/>
      <c r="D20" s="37"/>
      <c r="E20" s="31"/>
      <c r="F20" s="71"/>
      <c r="G20" s="30"/>
      <c r="H20" s="69"/>
      <c r="I20" s="70"/>
      <c r="J20" s="30"/>
      <c r="K20" s="30"/>
      <c r="L20" s="39"/>
      <c r="M20" s="32"/>
    </row>
    <row r="21" spans="1:13" x14ac:dyDescent="0.25">
      <c r="A21" s="2">
        <f t="shared" si="0"/>
        <v>2</v>
      </c>
      <c r="B21" s="11"/>
      <c r="C21" s="34"/>
      <c r="D21" s="37"/>
      <c r="E21" s="31"/>
      <c r="F21" s="71"/>
      <c r="G21" s="30"/>
      <c r="H21" s="69"/>
      <c r="I21" s="70"/>
      <c r="J21" s="30"/>
      <c r="K21" s="30"/>
      <c r="L21" s="39"/>
      <c r="M21" s="32"/>
    </row>
    <row r="22" spans="1:13" x14ac:dyDescent="0.25">
      <c r="A22" s="2">
        <f t="shared" si="0"/>
        <v>2</v>
      </c>
      <c r="B22" s="11"/>
      <c r="C22" s="34"/>
      <c r="D22" s="37"/>
      <c r="E22" s="31"/>
      <c r="F22" s="71"/>
      <c r="G22" s="30"/>
      <c r="H22" s="69"/>
      <c r="I22" s="70"/>
      <c r="J22" s="30"/>
      <c r="K22" s="30"/>
      <c r="L22" s="39"/>
      <c r="M22" s="32"/>
    </row>
    <row r="23" spans="1:13" x14ac:dyDescent="0.25">
      <c r="A23" s="2">
        <f t="shared" si="0"/>
        <v>2</v>
      </c>
      <c r="B23" s="11"/>
      <c r="C23" s="34"/>
      <c r="D23" s="37"/>
      <c r="E23" s="31"/>
      <c r="F23" s="71"/>
      <c r="G23" s="30"/>
      <c r="H23" s="69"/>
      <c r="I23" s="70"/>
      <c r="J23" s="30"/>
      <c r="K23" s="30"/>
      <c r="L23" s="39"/>
      <c r="M23" s="32"/>
    </row>
    <row r="24" spans="1:13" x14ac:dyDescent="0.25">
      <c r="A24" s="2">
        <f t="shared" si="0"/>
        <v>2</v>
      </c>
      <c r="B24" s="11"/>
      <c r="C24" s="34"/>
      <c r="D24" s="37"/>
      <c r="E24" s="31"/>
      <c r="F24" s="71"/>
      <c r="G24" s="30"/>
      <c r="H24" s="69"/>
      <c r="I24" s="70"/>
      <c r="J24" s="30"/>
      <c r="K24" s="30"/>
      <c r="L24" s="39"/>
      <c r="M24" s="32"/>
    </row>
    <row r="25" spans="1:13" x14ac:dyDescent="0.25">
      <c r="A25" s="2">
        <f t="shared" si="0"/>
        <v>2</v>
      </c>
      <c r="B25" s="11"/>
      <c r="C25" s="34"/>
      <c r="D25" s="37"/>
      <c r="E25" s="31"/>
      <c r="F25" s="71"/>
      <c r="G25" s="30"/>
      <c r="H25" s="69"/>
      <c r="I25" s="70"/>
      <c r="J25" s="30"/>
      <c r="K25" s="30"/>
      <c r="L25" s="39"/>
      <c r="M25" s="32"/>
    </row>
  </sheetData>
  <printOptions horizontalCentered="1"/>
  <pageMargins left="0.39370078740157483" right="0.39370078740157483" top="0.74803149606299213" bottom="0.74803149606299213" header="0.51181102362204722" footer="0.51181102362204722"/>
  <pageSetup paperSize="9" scale="90" orientation="portrait" blackAndWhite="1" r:id="rId1"/>
  <headerFooter alignWithMargins="0">
    <oddFooter>Page &amp;P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Devis</vt:lpstr>
      <vt:lpstr>Devis!Impression_des_titres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2015-08-25T14:29:25Z</dcterms:modified>
</cp:coreProperties>
</file>