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backupFile="1" codeName="ThisWorkbook" defaultThemeVersion="124226"/>
  <bookViews>
    <workbookView xWindow="585" yWindow="135" windowWidth="20145" windowHeight="7905"/>
  </bookViews>
  <sheets>
    <sheet name="ROSA" sheetId="8" r:id="rId1"/>
  </sheets>
  <definedNames>
    <definedName name="_xlnm._FilterDatabase" localSheetId="0" hidden="1">ROSA!$N$1:$N$26</definedName>
  </definedNames>
  <calcPr calcId="145621"/>
</workbook>
</file>

<file path=xl/calcChain.xml><?xml version="1.0" encoding="utf-8"?>
<calcChain xmlns="http://schemas.openxmlformats.org/spreadsheetml/2006/main">
  <c r="B10" i="8" l="1"/>
  <c r="B26" i="8" l="1"/>
  <c r="B12" i="8" l="1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11" i="8"/>
  <c r="K2" i="8" l="1"/>
  <c r="I2" i="8" s="1"/>
  <c r="J2" i="8" s="1"/>
  <c r="K12" i="8" l="1"/>
  <c r="I12" i="8" s="1"/>
  <c r="J12" i="8" s="1"/>
  <c r="K15" i="8"/>
  <c r="I15" i="8" s="1"/>
  <c r="J15" i="8" s="1"/>
  <c r="K20" i="8"/>
  <c r="I20" i="8" s="1"/>
  <c r="J20" i="8" s="1"/>
  <c r="K25" i="8"/>
  <c r="I25" i="8" s="1"/>
  <c r="J25" i="8" s="1"/>
  <c r="K11" i="8"/>
  <c r="I11" i="8" s="1"/>
  <c r="J11" i="8" s="1"/>
  <c r="K14" i="8"/>
  <c r="I14" i="8" s="1"/>
  <c r="J14" i="8" s="1"/>
  <c r="K17" i="8"/>
  <c r="I17" i="8" s="1"/>
  <c r="J17" i="8" s="1"/>
  <c r="K19" i="8"/>
  <c r="I19" i="8" s="1"/>
  <c r="J19" i="8" s="1"/>
  <c r="K22" i="8"/>
  <c r="I22" i="8" s="1"/>
  <c r="J22" i="8" s="1"/>
  <c r="K24" i="8"/>
  <c r="I24" i="8" s="1"/>
  <c r="J24" i="8" s="1"/>
  <c r="K13" i="8"/>
  <c r="I13" i="8" s="1"/>
  <c r="J13" i="8" s="1"/>
  <c r="K16" i="8"/>
  <c r="I16" i="8" s="1"/>
  <c r="J16" i="8" s="1"/>
  <c r="K21" i="8"/>
  <c r="I21" i="8" s="1"/>
  <c r="J21" i="8" s="1"/>
  <c r="K26" i="8"/>
  <c r="I26" i="8" s="1"/>
  <c r="J26" i="8" s="1"/>
  <c r="I3" i="8" l="1"/>
</calcChain>
</file>

<file path=xl/sharedStrings.xml><?xml version="1.0" encoding="utf-8"?>
<sst xmlns="http://schemas.openxmlformats.org/spreadsheetml/2006/main" count="63" uniqueCount="46">
  <si>
    <t>Référence</t>
  </si>
  <si>
    <t>Désignation</t>
  </si>
  <si>
    <t>Société</t>
  </si>
  <si>
    <t>Uté</t>
  </si>
  <si>
    <t>Qté</t>
  </si>
  <si>
    <t>Nbheures</t>
  </si>
  <si>
    <t>U</t>
  </si>
  <si>
    <t>Prix unitaire</t>
  </si>
  <si>
    <t>Montant</t>
  </si>
  <si>
    <t>Pr unitaire</t>
  </si>
  <si>
    <t>Qta</t>
  </si>
  <si>
    <t>Fourniture</t>
  </si>
  <si>
    <t>Sélection</t>
  </si>
  <si>
    <t>N°</t>
  </si>
  <si>
    <t>ML</t>
  </si>
  <si>
    <t>Câble cuivre nu 29²</t>
  </si>
  <si>
    <t>Barrette de coupure</t>
  </si>
  <si>
    <t>Tube IRL gris Ø 20 mm</t>
  </si>
  <si>
    <t>Répartiteur de terre</t>
  </si>
  <si>
    <t>Connecteur de liaison équipotentielle</t>
  </si>
  <si>
    <t>034389</t>
  </si>
  <si>
    <t>07220</t>
  </si>
  <si>
    <t>034386</t>
  </si>
  <si>
    <t>1611</t>
  </si>
  <si>
    <t xml:space="preserve">H07V-R 1G25² vert-jaune </t>
  </si>
  <si>
    <t>002103</t>
  </si>
  <si>
    <t>Puissance</t>
  </si>
  <si>
    <t>1A11</t>
  </si>
  <si>
    <t>004803</t>
  </si>
  <si>
    <t>1A13</t>
  </si>
  <si>
    <t>Circuit de terre</t>
  </si>
  <si>
    <t xml:space="preserve">H07V-U 1G2,5² vert-jaune </t>
  </si>
  <si>
    <t>Colonne rampante</t>
  </si>
  <si>
    <t>0032</t>
  </si>
  <si>
    <t>Coffret de façade</t>
  </si>
  <si>
    <t>002100</t>
  </si>
  <si>
    <t>Ces dalle 051 x 48 mm (courants faibles)</t>
  </si>
  <si>
    <t>Ces dalle 123 x 48 mm (courants forts)</t>
  </si>
  <si>
    <t>U-1000 R2V 4X35²</t>
  </si>
  <si>
    <t>Colonne montante</t>
  </si>
  <si>
    <t>Coupe-circuit 200  A</t>
  </si>
  <si>
    <t>05163</t>
  </si>
  <si>
    <t>Gaîne ICTA bleu Ø 63 mm</t>
  </si>
  <si>
    <t>Appartement</t>
  </si>
  <si>
    <t>0</t>
  </si>
  <si>
    <t>1A12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</si>
</sst>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_ ;[Red]\-#,##0.00\ "/>
    <numFmt numFmtId="165" formatCode=";;;"/>
    <numFmt numFmtId="166" formatCode="#,##0_ ;[Red]\-#,##0\ "/>
    <numFmt numFmtId="167" formatCode="0_ ;[Red]\-0\ "/>
  </numFmts>
  <fonts count="10">
    <font>
      <sz val="10"/>
      <name val="MS Sans Serif"/>
    </font>
    <font>
      <b/>
      <sz val="11"/>
      <color theme="0"/>
      <name val="Calibri"/>
      <family val="2"/>
    </font>
    <font>
      <sz val="11"/>
      <name val="Calibri"/>
      <family val="2"/>
    </font>
    <font>
      <sz val="10"/>
      <name val="Helv"/>
      <charset val="204"/>
    </font>
    <font>
      <sz val="10"/>
      <name val="Arial"/>
      <family val="2"/>
    </font>
    <font>
      <sz val="10"/>
      <name val="MS Sans Serif"/>
      <family val="2"/>
    </font>
    <font>
      <b/>
      <sz val="11"/>
      <color rgb="FF0000FF"/>
      <name val="Calibri"/>
      <family val="2"/>
    </font>
    <font>
      <b/>
      <sz val="11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solid">
        <fgColor rgb="FF254061"/>
        <bgColor rgb="FFC0C0C0"/>
      </patternFill>
    </fill>
    <fill>
      <patternFill patternType="solid">
        <fgColor rgb="FF254061"/>
        <bgColor indexed="64"/>
      </patternFill>
    </fill>
    <fill>
      <patternFill patternType="solid">
        <fgColor rgb="FF00206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1">
    <xf numFmtId="0" fontId="0" fillId="0" borderId="0"/>
    <xf numFmtId="0" fontId="3" fillId="2" borderId="0"/>
    <xf numFmtId="0" fontId="3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5" fillId="2" borderId="0"/>
    <xf numFmtId="0" fontId="4" fillId="2" borderId="0"/>
  </cellStyleXfs>
  <cellXfs count="81">
    <xf numFmtId="0" fontId="0" fillId="0" borderId="0" xfId="0"/>
    <xf numFmtId="164" fontId="1" fillId="3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Protection="1">
      <protection hidden="1"/>
    </xf>
    <xf numFmtId="164" fontId="2" fillId="0" borderId="2" xfId="0" applyNumberFormat="1" applyFont="1" applyBorder="1" applyProtection="1">
      <protection hidden="1"/>
    </xf>
    <xf numFmtId="164" fontId="2" fillId="0" borderId="0" xfId="0" applyNumberFormat="1" applyFont="1" applyProtection="1">
      <protection hidden="1"/>
    </xf>
    <xf numFmtId="164" fontId="2" fillId="0" borderId="0" xfId="0" applyNumberFormat="1" applyFont="1" applyBorder="1" applyProtection="1">
      <protection hidden="1"/>
    </xf>
    <xf numFmtId="2" fontId="1" fillId="3" borderId="0" xfId="0" applyNumberFormat="1" applyFont="1" applyFill="1" applyBorder="1" applyAlignment="1" applyProtection="1">
      <alignment horizontal="center" vertical="center"/>
      <protection hidden="1"/>
    </xf>
    <xf numFmtId="2" fontId="6" fillId="0" borderId="2" xfId="0" applyNumberFormat="1" applyFont="1" applyBorder="1" applyAlignment="1" applyProtection="1">
      <alignment horizontal="center"/>
      <protection hidden="1"/>
    </xf>
    <xf numFmtId="2" fontId="2" fillId="0" borderId="6" xfId="0" applyNumberFormat="1" applyFont="1" applyBorder="1" applyAlignment="1" applyProtection="1">
      <alignment horizontal="center"/>
      <protection hidden="1"/>
    </xf>
    <xf numFmtId="2" fontId="2" fillId="0" borderId="0" xfId="0" applyNumberFormat="1" applyFont="1" applyProtection="1">
      <protection hidden="1"/>
    </xf>
    <xf numFmtId="1" fontId="1" fillId="3" borderId="0" xfId="0" applyNumberFormat="1" applyFont="1" applyFill="1" applyBorder="1" applyAlignment="1" applyProtection="1">
      <alignment horizontal="center" vertical="center"/>
      <protection hidden="1"/>
    </xf>
    <xf numFmtId="1" fontId="2" fillId="0" borderId="0" xfId="0" applyNumberFormat="1" applyFont="1" applyAlignment="1" applyProtection="1">
      <alignment horizontal="center"/>
      <protection hidden="1"/>
    </xf>
    <xf numFmtId="164" fontId="2" fillId="0" borderId="6" xfId="0" quotePrefix="1" applyNumberFormat="1" applyFont="1" applyBorder="1" applyProtection="1">
      <protection hidden="1"/>
    </xf>
    <xf numFmtId="166" fontId="2" fillId="0" borderId="0" xfId="0" applyNumberFormat="1" applyFont="1" applyProtection="1">
      <protection hidden="1"/>
    </xf>
    <xf numFmtId="165" fontId="2" fillId="0" borderId="0" xfId="0" applyNumberFormat="1" applyFont="1" applyAlignment="1" applyProtection="1">
      <alignment horizontal="center"/>
      <protection hidden="1"/>
    </xf>
    <xf numFmtId="0" fontId="2" fillId="0" borderId="7" xfId="0" applyFont="1" applyBorder="1" applyAlignment="1" applyProtection="1">
      <alignment horizontal="center"/>
      <protection hidden="1"/>
    </xf>
    <xf numFmtId="167" fontId="1" fillId="4" borderId="1" xfId="0" applyNumberFormat="1" applyFont="1" applyFill="1" applyBorder="1" applyAlignment="1" applyProtection="1">
      <alignment horizontal="center"/>
      <protection locked="0"/>
    </xf>
    <xf numFmtId="166" fontId="6" fillId="0" borderId="2" xfId="0" applyNumberFormat="1" applyFont="1" applyBorder="1" applyAlignment="1" applyProtection="1">
      <alignment horizontal="center"/>
      <protection locked="0"/>
    </xf>
    <xf numFmtId="167" fontId="2" fillId="0" borderId="0" xfId="0" applyNumberFormat="1" applyFont="1" applyProtection="1">
      <protection locked="0"/>
    </xf>
    <xf numFmtId="164" fontId="1" fillId="4" borderId="0" xfId="9" applyNumberFormat="1" applyFont="1" applyFill="1" applyBorder="1" applyAlignment="1" applyProtection="1">
      <alignment horizontal="center" vertical="center"/>
      <protection locked="0"/>
    </xf>
    <xf numFmtId="164" fontId="2" fillId="0" borderId="2" xfId="0" applyNumberFormat="1" applyFont="1" applyBorder="1" applyAlignment="1" applyProtection="1">
      <alignment horizontal="right"/>
      <protection locked="0"/>
    </xf>
    <xf numFmtId="164" fontId="2" fillId="0" borderId="4" xfId="0" applyNumberFormat="1" applyFont="1" applyBorder="1" applyAlignment="1" applyProtection="1">
      <alignment horizontal="right"/>
      <protection locked="0"/>
    </xf>
    <xf numFmtId="164" fontId="2" fillId="0" borderId="5" xfId="0" applyNumberFormat="1" applyFont="1" applyBorder="1" applyAlignment="1" applyProtection="1">
      <alignment horizontal="right"/>
      <protection locked="0"/>
    </xf>
    <xf numFmtId="0" fontId="2" fillId="0" borderId="0" xfId="0" applyFont="1" applyProtection="1">
      <protection locked="0"/>
    </xf>
    <xf numFmtId="164" fontId="2" fillId="0" borderId="0" xfId="0" applyNumberFormat="1" applyFont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center"/>
      <protection locked="0"/>
    </xf>
    <xf numFmtId="1" fontId="7" fillId="0" borderId="8" xfId="0" applyNumberFormat="1" applyFont="1" applyBorder="1" applyAlignment="1" applyProtection="1">
      <alignment horizontal="center"/>
      <protection hidden="1"/>
    </xf>
    <xf numFmtId="1" fontId="7" fillId="0" borderId="0" xfId="0" applyNumberFormat="1" applyFont="1" applyAlignment="1" applyProtection="1">
      <alignment horizontal="center"/>
      <protection hidden="1"/>
    </xf>
    <xf numFmtId="0" fontId="2" fillId="0" borderId="7" xfId="0" quotePrefix="1" applyFont="1" applyBorder="1" applyAlignment="1" applyProtection="1">
      <alignment horizontal="center"/>
      <protection hidden="1"/>
    </xf>
    <xf numFmtId="165" fontId="2" fillId="0" borderId="7" xfId="0" applyNumberFormat="1" applyFont="1" applyBorder="1" applyAlignment="1" applyProtection="1">
      <alignment horizontal="center"/>
      <protection hidden="1"/>
    </xf>
    <xf numFmtId="165" fontId="2" fillId="0" borderId="6" xfId="0" applyNumberFormat="1" applyFont="1" applyBorder="1" applyAlignment="1" applyProtection="1">
      <alignment horizontal="center"/>
      <protection hidden="1"/>
    </xf>
    <xf numFmtId="165" fontId="2" fillId="0" borderId="6" xfId="0" applyNumberFormat="1" applyFont="1" applyBorder="1" applyAlignment="1" applyProtection="1">
      <alignment horizontal="right"/>
      <protection locked="0"/>
    </xf>
    <xf numFmtId="165" fontId="2" fillId="0" borderId="8" xfId="0" applyNumberFormat="1" applyFont="1" applyBorder="1" applyAlignment="1" applyProtection="1">
      <alignment horizontal="center"/>
      <protection hidden="1"/>
    </xf>
    <xf numFmtId="165" fontId="2" fillId="0" borderId="2" xfId="0" applyNumberFormat="1" applyFont="1" applyBorder="1" applyAlignment="1" applyProtection="1">
      <alignment horizontal="right"/>
      <protection locked="0"/>
    </xf>
    <xf numFmtId="165" fontId="2" fillId="0" borderId="4" xfId="0" applyNumberFormat="1" applyFont="1" applyBorder="1" applyAlignment="1" applyProtection="1">
      <alignment horizontal="right"/>
      <protection locked="0"/>
    </xf>
    <xf numFmtId="165" fontId="2" fillId="0" borderId="5" xfId="0" applyNumberFormat="1" applyFont="1" applyBorder="1" applyAlignment="1" applyProtection="1">
      <alignment horizontal="right"/>
      <protection locked="0"/>
    </xf>
    <xf numFmtId="165" fontId="2" fillId="0" borderId="6" xfId="0" quotePrefix="1" applyNumberFormat="1" applyFont="1" applyBorder="1" applyProtection="1">
      <protection hidden="1"/>
    </xf>
    <xf numFmtId="165" fontId="7" fillId="0" borderId="8" xfId="0" applyNumberFormat="1" applyFont="1" applyBorder="1" applyAlignment="1" applyProtection="1">
      <alignment horizontal="center"/>
      <protection hidden="1"/>
    </xf>
    <xf numFmtId="164" fontId="2" fillId="0" borderId="0" xfId="0" applyNumberFormat="1" applyFont="1" applyAlignment="1" applyProtection="1">
      <alignment horizontal="center"/>
      <protection locked="0"/>
    </xf>
    <xf numFmtId="2" fontId="1" fillId="3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 applyProtection="1">
      <protection locked="0"/>
    </xf>
    <xf numFmtId="0" fontId="2" fillId="0" borderId="6" xfId="0" quotePrefix="1" applyFont="1" applyBorder="1" applyProtection="1">
      <protection locked="0"/>
    </xf>
    <xf numFmtId="166" fontId="6" fillId="0" borderId="6" xfId="0" applyNumberFormat="1" applyFont="1" applyBorder="1" applyAlignment="1" applyProtection="1">
      <alignment horizontal="center"/>
      <protection locked="0"/>
    </xf>
    <xf numFmtId="165" fontId="2" fillId="0" borderId="6" xfId="0" applyNumberFormat="1" applyFont="1" applyBorder="1" applyProtection="1">
      <protection hidden="1"/>
    </xf>
    <xf numFmtId="0" fontId="8" fillId="2" borderId="6" xfId="0" applyNumberFormat="1" applyFont="1" applyFill="1" applyBorder="1" applyAlignment="1">
      <alignment horizontal="center" vertical="center"/>
    </xf>
    <xf numFmtId="49" fontId="1" fillId="5" borderId="3" xfId="0" applyNumberFormat="1" applyFont="1" applyFill="1" applyBorder="1" applyAlignment="1" applyProtection="1">
      <alignment horizontal="center" vertical="center"/>
      <protection hidden="1"/>
    </xf>
    <xf numFmtId="49" fontId="2" fillId="0" borderId="5" xfId="0" applyNumberFormat="1" applyFont="1" applyBorder="1" applyAlignment="1" applyProtection="1">
      <alignment horizontal="center"/>
      <protection hidden="1"/>
    </xf>
    <xf numFmtId="49" fontId="2" fillId="0" borderId="6" xfId="0" applyNumberFormat="1" applyFont="1" applyBorder="1" applyAlignment="1" applyProtection="1">
      <alignment horizontal="center"/>
      <protection hidden="1"/>
    </xf>
    <xf numFmtId="49" fontId="2" fillId="0" borderId="0" xfId="0" applyNumberFormat="1" applyFont="1" applyAlignment="1" applyProtection="1">
      <alignment horizontal="center"/>
      <protection hidden="1"/>
    </xf>
    <xf numFmtId="49" fontId="7" fillId="0" borderId="5" xfId="0" applyNumberFormat="1" applyFont="1" applyBorder="1" applyAlignment="1" applyProtection="1">
      <alignment horizontal="left" indent="1"/>
      <protection hidden="1"/>
    </xf>
    <xf numFmtId="166" fontId="8" fillId="0" borderId="6" xfId="0" applyNumberFormat="1" applyFont="1" applyBorder="1" applyAlignment="1" applyProtection="1">
      <alignment horizontal="center"/>
      <protection hidden="1"/>
    </xf>
    <xf numFmtId="49" fontId="1" fillId="3" borderId="0" xfId="0" applyNumberFormat="1" applyFont="1" applyFill="1" applyBorder="1" applyAlignment="1" applyProtection="1">
      <alignment horizontal="center" vertical="center"/>
      <protection hidden="1"/>
    </xf>
    <xf numFmtId="49" fontId="6" fillId="0" borderId="5" xfId="0" applyNumberFormat="1" applyFont="1" applyBorder="1" applyAlignment="1" applyProtection="1">
      <alignment horizontal="center"/>
      <protection hidden="1"/>
    </xf>
    <xf numFmtId="49" fontId="6" fillId="0" borderId="5" xfId="0" applyNumberFormat="1" applyFont="1" applyBorder="1" applyAlignment="1" applyProtection="1">
      <alignment horizontal="left" indent="1"/>
      <protection hidden="1"/>
    </xf>
    <xf numFmtId="49" fontId="2" fillId="0" borderId="0" xfId="0" applyNumberFormat="1" applyFont="1" applyProtection="1">
      <protection hidden="1"/>
    </xf>
    <xf numFmtId="49" fontId="2" fillId="0" borderId="5" xfId="0" applyNumberFormat="1" applyFont="1" applyBorder="1" applyAlignment="1" applyProtection="1">
      <alignment horizontal="left" indent="1"/>
      <protection hidden="1"/>
    </xf>
    <xf numFmtId="49" fontId="9" fillId="0" borderId="6" xfId="0" quotePrefix="1" applyNumberFormat="1" applyFont="1" applyBorder="1" applyAlignment="1" applyProtection="1">
      <alignment horizontal="center"/>
      <protection hidden="1"/>
    </xf>
    <xf numFmtId="0" fontId="8" fillId="2" borderId="6" xfId="0" applyNumberFormat="1" applyFont="1" applyFill="1" applyBorder="1" applyAlignment="1">
      <alignment horizontal="left" vertical="center" indent="1"/>
    </xf>
    <xf numFmtId="0" fontId="9" fillId="0" borderId="6" xfId="0" quotePrefix="1" applyFont="1" applyBorder="1" applyAlignment="1" applyProtection="1">
      <alignment horizontal="center"/>
      <protection hidden="1"/>
    </xf>
    <xf numFmtId="49" fontId="9" fillId="0" borderId="6" xfId="0" applyNumberFormat="1" applyFont="1" applyBorder="1" applyAlignment="1" applyProtection="1">
      <alignment horizontal="left" indent="1"/>
      <protection hidden="1"/>
    </xf>
    <xf numFmtId="166" fontId="8" fillId="0" borderId="6" xfId="0" applyNumberFormat="1" applyFont="1" applyBorder="1" applyAlignment="1" applyProtection="1">
      <alignment horizontal="left" indent="1"/>
      <protection hidden="1"/>
    </xf>
    <xf numFmtId="49" fontId="2" fillId="0" borderId="6" xfId="0" applyNumberFormat="1" applyFont="1" applyBorder="1" applyProtection="1">
      <protection hidden="1"/>
    </xf>
    <xf numFmtId="0" fontId="7" fillId="0" borderId="8" xfId="0" applyNumberFormat="1" applyFont="1" applyBorder="1" applyAlignment="1" applyProtection="1">
      <alignment horizontal="center"/>
      <protection hidden="1"/>
    </xf>
    <xf numFmtId="165" fontId="2" fillId="0" borderId="5" xfId="0" applyNumberFormat="1" applyFont="1" applyBorder="1" applyAlignment="1" applyProtection="1">
      <alignment horizontal="center"/>
      <protection hidden="1"/>
    </xf>
    <xf numFmtId="165" fontId="2" fillId="0" borderId="0" xfId="0" applyNumberFormat="1" applyFont="1" applyProtection="1">
      <protection hidden="1"/>
    </xf>
    <xf numFmtId="165" fontId="2" fillId="0" borderId="5" xfId="0" quotePrefix="1" applyNumberFormat="1" applyFont="1" applyBorder="1" applyAlignment="1" applyProtection="1">
      <alignment horizontal="center"/>
      <protection hidden="1"/>
    </xf>
    <xf numFmtId="3" fontId="1" fillId="3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2" xfId="0" applyNumberFormat="1" applyFont="1" applyBorder="1" applyAlignment="1" applyProtection="1">
      <alignment horizontal="center"/>
      <protection locked="0"/>
    </xf>
    <xf numFmtId="3" fontId="2" fillId="0" borderId="0" xfId="0" applyNumberFormat="1" applyFont="1" applyAlignment="1" applyProtection="1">
      <alignment horizontal="center"/>
      <protection locked="0"/>
    </xf>
    <xf numFmtId="3" fontId="2" fillId="0" borderId="6" xfId="0" applyNumberFormat="1" applyFont="1" applyBorder="1" applyAlignment="1" applyProtection="1">
      <alignment horizontal="center"/>
      <protection locked="0"/>
    </xf>
    <xf numFmtId="165" fontId="2" fillId="0" borderId="0" xfId="0" applyNumberFormat="1" applyFont="1" applyAlignment="1" applyProtection="1">
      <alignment horizontal="center"/>
      <protection locked="0"/>
    </xf>
    <xf numFmtId="166" fontId="2" fillId="0" borderId="2" xfId="0" applyNumberFormat="1" applyFont="1" applyBorder="1" applyAlignment="1" applyProtection="1">
      <protection locked="0"/>
    </xf>
    <xf numFmtId="166" fontId="2" fillId="0" borderId="6" xfId="0" applyNumberFormat="1" applyFont="1" applyBorder="1" applyAlignment="1" applyProtection="1">
      <protection locked="0"/>
    </xf>
    <xf numFmtId="165" fontId="2" fillId="0" borderId="6" xfId="0" applyNumberFormat="1" applyFont="1" applyBorder="1" applyAlignment="1" applyProtection="1">
      <protection locked="0"/>
    </xf>
    <xf numFmtId="166" fontId="2" fillId="0" borderId="0" xfId="0" applyNumberFormat="1" applyFont="1" applyAlignment="1" applyProtection="1">
      <protection locked="0"/>
    </xf>
    <xf numFmtId="49" fontId="2" fillId="0" borderId="5" xfId="0" applyNumberFormat="1" applyFont="1" applyBorder="1" applyProtection="1">
      <protection hidden="1"/>
    </xf>
    <xf numFmtId="2" fontId="6" fillId="0" borderId="6" xfId="0" applyNumberFormat="1" applyFont="1" applyBorder="1" applyAlignment="1" applyProtection="1">
      <alignment horizontal="center"/>
      <protection hidden="1"/>
    </xf>
    <xf numFmtId="3" fontId="2" fillId="0" borderId="0" xfId="0" applyNumberFormat="1" applyFont="1" applyBorder="1" applyAlignment="1" applyProtection="1">
      <alignment horizontal="center"/>
      <protection locked="0"/>
    </xf>
    <xf numFmtId="164" fontId="2" fillId="0" borderId="6" xfId="0" applyNumberFormat="1" applyFont="1" applyBorder="1" applyAlignment="1" applyProtection="1">
      <alignment horizontal="right"/>
      <protection locked="0"/>
    </xf>
    <xf numFmtId="164" fontId="2" fillId="0" borderId="6" xfId="0" applyNumberFormat="1" applyFont="1" applyBorder="1" applyProtection="1">
      <protection hidden="1"/>
    </xf>
    <xf numFmtId="166" fontId="1" fillId="3" borderId="0" xfId="0" applyNumberFormat="1" applyFont="1" applyFill="1" applyBorder="1" applyAlignment="1" applyProtection="1">
      <alignment horizontal="center" vertical="center"/>
      <protection locked="0"/>
    </xf>
  </cellXfs>
  <cellStyles count="11">
    <cellStyle name="_Classeur2" xfId="2"/>
    <cellStyle name="Normal" xfId="0" builtinId="0"/>
    <cellStyle name="Normal 2" xfId="3"/>
    <cellStyle name="Normal 2 2" xfId="5"/>
    <cellStyle name="Normal 3" xfId="7"/>
    <cellStyle name="Normal 5 2" xfId="8"/>
    <cellStyle name="Normal 6" xfId="10"/>
    <cellStyle name="Normal 8 3" xfId="4"/>
    <cellStyle name="Normal 9 2" xfId="6"/>
    <cellStyle name="Normal_envirens" xfId="9"/>
    <cellStyle name="Style 1" xfId="1"/>
  </cellStyles>
  <dxfs count="37"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</dxfs>
  <tableStyles count="0" defaultTableStyle="TableStyleMedium9" defaultPivotStyle="PivotStyleLight16"/>
  <colors>
    <mruColors>
      <color rgb="FF66FF33"/>
      <color rgb="FF0000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51954</xdr:colOff>
      <xdr:row>1</xdr:row>
      <xdr:rowOff>19051</xdr:rowOff>
    </xdr:from>
    <xdr:to>
      <xdr:col>16</xdr:col>
      <xdr:colOff>1890279</xdr:colOff>
      <xdr:row>3</xdr:row>
      <xdr:rowOff>60614</xdr:rowOff>
    </xdr:to>
    <xdr:sp macro="" textlink="">
      <xdr:nvSpPr>
        <xdr:cNvPr id="2" name="Ellips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 flipV="1">
          <a:off x="12261272" y="218210"/>
          <a:ext cx="1838325" cy="422563"/>
        </a:xfrm>
        <a:prstGeom prst="ellipse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16</xdr:col>
      <xdr:colOff>481015</xdr:colOff>
      <xdr:row>1</xdr:row>
      <xdr:rowOff>95250</xdr:rowOff>
    </xdr:from>
    <xdr:to>
      <xdr:col>16</xdr:col>
      <xdr:colOff>1495425</xdr:colOff>
      <xdr:row>2</xdr:row>
      <xdr:rowOff>152400</xdr:rowOff>
    </xdr:to>
    <xdr:sp macro="[0]!Transfert" textlink="">
      <xdr:nvSpPr>
        <xdr:cNvPr id="4" name="Rectangle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 rot="10800000" flipV="1">
          <a:off x="12472990" y="295275"/>
          <a:ext cx="1014410" cy="24765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EXTRAIRE</a:t>
          </a:r>
        </a:p>
      </xdr:txBody>
    </xdr:sp>
    <xdr:clientData/>
  </xdr:twoCellAnchor>
  <xdr:twoCellAnchor>
    <xdr:from>
      <xdr:col>15</xdr:col>
      <xdr:colOff>28575</xdr:colOff>
      <xdr:row>0</xdr:row>
      <xdr:rowOff>19049</xdr:rowOff>
    </xdr:from>
    <xdr:to>
      <xdr:col>15</xdr:col>
      <xdr:colOff>742950</xdr:colOff>
      <xdr:row>0</xdr:row>
      <xdr:rowOff>180974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B99C8BF2-B2C3-45A3-A3EE-30B8C4B54028}"/>
            </a:ext>
          </a:extLst>
        </xdr:cNvPr>
        <xdr:cNvSpPr txBox="1"/>
      </xdr:nvSpPr>
      <xdr:spPr>
        <a:xfrm>
          <a:off x="12706350" y="19049"/>
          <a:ext cx="714375" cy="161925"/>
        </a:xfrm>
        <a:prstGeom prst="rect">
          <a:avLst/>
        </a:prstGeom>
        <a:solidFill>
          <a:schemeClr val="tx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Intensité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26"/>
  <sheetViews>
    <sheetView tabSelected="1" zoomScale="110" zoomScaleNormal="110" workbookViewId="0">
      <pane ySplit="1" topLeftCell="A18" activePane="bottomLeft" state="frozenSplit"/>
      <selection pane="bottomLeft" activeCell="E32" sqref="E32"/>
    </sheetView>
  </sheetViews>
  <sheetFormatPr baseColWidth="10" defaultRowHeight="15"/>
  <cols>
    <col min="1" max="1" width="3.5703125" style="13" customWidth="1"/>
    <col min="2" max="2" width="8.5703125" style="18" customWidth="1"/>
    <col min="3" max="3" width="12.140625" style="11" customWidth="1"/>
    <col min="4" max="4" width="6.7109375" style="27" customWidth="1"/>
    <col min="5" max="5" width="57.5703125" style="54" customWidth="1"/>
    <col min="6" max="6" width="6.28515625" style="48" customWidth="1"/>
    <col min="7" max="7" width="6.5703125" style="68" customWidth="1"/>
    <col min="8" max="8" width="7" style="74" hidden="1" customWidth="1"/>
    <col min="9" max="9" width="14" style="24" hidden="1" customWidth="1"/>
    <col min="10" max="10" width="11.5703125" style="24" hidden="1" customWidth="1"/>
    <col min="11" max="11" width="13" style="24" hidden="1" customWidth="1"/>
    <col min="12" max="12" width="12.140625" style="4" customWidth="1"/>
    <col min="13" max="13" width="10.7109375" style="4" customWidth="1"/>
    <col min="14" max="14" width="13" style="9" customWidth="1"/>
    <col min="15" max="15" width="10.28515625" style="23" hidden="1" customWidth="1"/>
    <col min="16" max="16" width="11.42578125" style="23" hidden="1" customWidth="1"/>
    <col min="17" max="17" width="30" style="23" customWidth="1"/>
    <col min="18" max="18" width="19" style="23" hidden="1" customWidth="1"/>
    <col min="19" max="21" width="11.42578125" style="23"/>
    <col min="22" max="16384" width="11.42578125" style="2"/>
  </cols>
  <sheetData>
    <row r="1" spans="1:16" ht="15.75" thickBot="1">
      <c r="A1" s="14" t="s">
        <v>13</v>
      </c>
      <c r="B1" s="16" t="s">
        <v>12</v>
      </c>
      <c r="C1" s="10" t="s">
        <v>0</v>
      </c>
      <c r="D1" s="10" t="s">
        <v>13</v>
      </c>
      <c r="E1" s="51" t="s">
        <v>1</v>
      </c>
      <c r="F1" s="45" t="s">
        <v>3</v>
      </c>
      <c r="G1" s="66" t="s">
        <v>4</v>
      </c>
      <c r="H1" s="80" t="s">
        <v>10</v>
      </c>
      <c r="I1" s="19" t="s">
        <v>7</v>
      </c>
      <c r="J1" s="19" t="s">
        <v>8</v>
      </c>
      <c r="K1" s="19" t="s">
        <v>9</v>
      </c>
      <c r="L1" s="1" t="s">
        <v>11</v>
      </c>
      <c r="M1" s="1" t="s">
        <v>5</v>
      </c>
      <c r="N1" s="6" t="s">
        <v>2</v>
      </c>
      <c r="O1" s="39" t="s">
        <v>26</v>
      </c>
      <c r="P1" s="39"/>
    </row>
    <row r="2" spans="1:16">
      <c r="A2" s="14">
        <v>1</v>
      </c>
      <c r="B2" s="17">
        <v>1</v>
      </c>
      <c r="C2" s="29">
        <v>0</v>
      </c>
      <c r="D2" s="26"/>
      <c r="E2" s="52"/>
      <c r="F2" s="46"/>
      <c r="G2" s="67"/>
      <c r="H2" s="71"/>
      <c r="I2" s="20">
        <f>IFERROR(ROUNDUP(K2*$M$5*$M$6,0),"")</f>
        <v>0</v>
      </c>
      <c r="J2" s="21">
        <f>IFERROR(H2*I2,"")</f>
        <v>0</v>
      </c>
      <c r="K2" s="22">
        <f>IFERROR(ROUNDUP(L2*$M$3+M2*$M$4,0),"")</f>
        <v>0</v>
      </c>
      <c r="L2" s="3"/>
      <c r="M2" s="3"/>
      <c r="N2" s="7"/>
      <c r="O2" s="40"/>
      <c r="P2" s="40"/>
    </row>
    <row r="3" spans="1:16">
      <c r="A3" s="14">
        <v>1</v>
      </c>
      <c r="B3" s="17">
        <v>1</v>
      </c>
      <c r="C3" s="29">
        <v>0</v>
      </c>
      <c r="D3" s="26"/>
      <c r="E3" s="53" t="s">
        <v>43</v>
      </c>
      <c r="F3" s="46"/>
      <c r="G3" s="67"/>
      <c r="H3" s="72"/>
      <c r="I3" s="20">
        <f>SUM(SUMPRODUCT(H11:H26,L11:L26+SUMPRODUCT(H11:H26,N11:N26)*28.57)*1.422)/12</f>
        <v>0</v>
      </c>
      <c r="J3" s="21"/>
      <c r="K3" s="22"/>
      <c r="L3" s="3"/>
      <c r="M3" s="5"/>
      <c r="N3" s="7"/>
      <c r="O3" s="40"/>
      <c r="P3" s="40"/>
    </row>
    <row r="4" spans="1:16">
      <c r="A4" s="14"/>
      <c r="B4" s="17">
        <v>1</v>
      </c>
      <c r="C4" s="29"/>
      <c r="D4" s="26"/>
      <c r="E4" s="53"/>
      <c r="F4" s="46"/>
      <c r="G4" s="77"/>
      <c r="H4" s="72"/>
      <c r="I4" s="78"/>
      <c r="J4" s="21"/>
      <c r="K4" s="22"/>
      <c r="L4" s="79"/>
      <c r="M4" s="5"/>
      <c r="N4" s="76"/>
      <c r="O4" s="40"/>
      <c r="P4" s="40"/>
    </row>
    <row r="5" spans="1:16">
      <c r="A5" s="14"/>
      <c r="B5" s="17">
        <v>1</v>
      </c>
      <c r="C5" s="29"/>
      <c r="D5" s="26"/>
      <c r="E5" s="53"/>
      <c r="F5" s="46"/>
      <c r="G5" s="77"/>
      <c r="H5" s="72"/>
      <c r="I5" s="78"/>
      <c r="J5" s="21"/>
      <c r="K5" s="22"/>
      <c r="L5" s="79"/>
      <c r="M5" s="5"/>
      <c r="N5" s="76"/>
      <c r="O5" s="40"/>
      <c r="P5" s="40"/>
    </row>
    <row r="6" spans="1:16">
      <c r="A6" s="14">
        <v>1</v>
      </c>
      <c r="B6" s="17">
        <v>1</v>
      </c>
      <c r="C6" s="29">
        <v>0</v>
      </c>
      <c r="D6" s="37">
        <v>0</v>
      </c>
      <c r="E6" s="61"/>
      <c r="F6" s="30" t="s">
        <v>44</v>
      </c>
      <c r="H6" s="73">
        <v>0</v>
      </c>
      <c r="I6" s="33">
        <v>0</v>
      </c>
      <c r="J6" s="34">
        <v>0</v>
      </c>
      <c r="K6" s="35">
        <v>0</v>
      </c>
      <c r="L6" s="36">
        <v>0</v>
      </c>
      <c r="M6" s="36">
        <v>0</v>
      </c>
      <c r="N6" s="7"/>
      <c r="O6" s="40"/>
      <c r="P6" s="40"/>
    </row>
    <row r="7" spans="1:16">
      <c r="A7" s="14"/>
      <c r="B7" s="17">
        <v>1</v>
      </c>
      <c r="C7" s="29"/>
      <c r="D7" s="37"/>
      <c r="E7" s="75"/>
      <c r="F7" s="63"/>
      <c r="H7" s="73"/>
      <c r="I7" s="31"/>
      <c r="J7" s="34"/>
      <c r="K7" s="35"/>
      <c r="L7" s="36"/>
      <c r="M7" s="36"/>
      <c r="N7" s="76"/>
      <c r="O7" s="40"/>
      <c r="P7" s="40"/>
    </row>
    <row r="8" spans="1:16">
      <c r="A8" s="14"/>
      <c r="B8" s="42">
        <v>1</v>
      </c>
      <c r="C8" s="29"/>
      <c r="D8" s="37"/>
      <c r="E8" s="75"/>
      <c r="F8" s="63"/>
      <c r="H8" s="73"/>
      <c r="I8" s="31"/>
      <c r="J8" s="34"/>
      <c r="K8" s="35"/>
      <c r="L8" s="36"/>
      <c r="M8" s="36"/>
      <c r="N8" s="76"/>
      <c r="O8" s="40"/>
      <c r="P8" s="40"/>
    </row>
    <row r="9" spans="1:16">
      <c r="A9" s="14"/>
      <c r="B9" s="42">
        <v>1</v>
      </c>
      <c r="C9" s="29"/>
      <c r="D9" s="37"/>
      <c r="E9" s="75"/>
      <c r="F9" s="63"/>
      <c r="H9" s="73"/>
      <c r="I9" s="31"/>
      <c r="J9" s="34"/>
      <c r="K9" s="35"/>
      <c r="L9" s="36"/>
      <c r="M9" s="36"/>
      <c r="N9" s="76"/>
      <c r="O9" s="40"/>
      <c r="P9" s="40"/>
    </row>
    <row r="10" spans="1:16">
      <c r="A10" s="14"/>
      <c r="B10" s="25">
        <f>IF($G10=0,1,0)</f>
        <v>0</v>
      </c>
      <c r="C10" s="29">
        <v>0</v>
      </c>
      <c r="D10" s="62" t="s">
        <v>27</v>
      </c>
      <c r="E10" s="49" t="s">
        <v>30</v>
      </c>
      <c r="F10" s="63" t="s">
        <v>44</v>
      </c>
      <c r="G10" s="69">
        <v>10</v>
      </c>
      <c r="H10" s="73">
        <v>0</v>
      </c>
      <c r="I10" s="33">
        <v>0</v>
      </c>
      <c r="J10" s="34">
        <v>0</v>
      </c>
      <c r="K10" s="35">
        <v>0</v>
      </c>
      <c r="L10" s="43">
        <v>379.76</v>
      </c>
      <c r="M10" s="43">
        <v>0</v>
      </c>
      <c r="N10" s="7"/>
      <c r="O10" s="40"/>
      <c r="P10" s="40"/>
    </row>
    <row r="11" spans="1:16">
      <c r="A11" s="14"/>
      <c r="B11" s="25">
        <f>IF($G11=0,1,0)</f>
        <v>1</v>
      </c>
      <c r="C11" s="15">
        <v>1017418</v>
      </c>
      <c r="D11" s="32">
        <v>0</v>
      </c>
      <c r="E11" s="55" t="s">
        <v>15</v>
      </c>
      <c r="F11" s="47" t="s">
        <v>14</v>
      </c>
      <c r="G11" s="68">
        <v>0</v>
      </c>
      <c r="H11" s="72">
        <v>110</v>
      </c>
      <c r="I11" s="20">
        <f>IFERROR(ROUNDUP(K11*$M$5*$M$6,0),"")</f>
        <v>0</v>
      </c>
      <c r="J11" s="21">
        <f>IFERROR(H11*I11,"")</f>
        <v>0</v>
      </c>
      <c r="K11" s="22">
        <f>IFERROR(ROUNDUP(L11*$M$3+M11*$M$4,0),"")</f>
        <v>0</v>
      </c>
      <c r="L11" s="12"/>
      <c r="M11" s="12"/>
      <c r="N11" s="8"/>
      <c r="O11" s="40"/>
      <c r="P11" s="40"/>
    </row>
    <row r="12" spans="1:16">
      <c r="A12" s="14"/>
      <c r="B12" s="25">
        <f t="shared" ref="B12:B26" si="0">IF($G12=0,1,0)</f>
        <v>1</v>
      </c>
      <c r="C12" s="15" t="s">
        <v>20</v>
      </c>
      <c r="D12" s="32"/>
      <c r="E12" s="55" t="s">
        <v>16</v>
      </c>
      <c r="F12" s="47" t="s">
        <v>6</v>
      </c>
      <c r="G12" s="68">
        <v>0</v>
      </c>
      <c r="H12" s="72">
        <v>1</v>
      </c>
      <c r="I12" s="20">
        <f t="shared" ref="I12:I15" si="1">IFERROR(ROUNDUP(K12*$M$5*$M$6,0),"")</f>
        <v>0</v>
      </c>
      <c r="J12" s="21">
        <f t="shared" ref="J12:J15" si="2">IFERROR(H12*I12,"")</f>
        <v>0</v>
      </c>
      <c r="K12" s="22">
        <f t="shared" ref="K12:K15" si="3">IFERROR(ROUNDUP(L12*$M$3+M12*$M$4,0),"")</f>
        <v>0</v>
      </c>
      <c r="L12" s="12"/>
      <c r="M12" s="12"/>
      <c r="N12" s="8"/>
      <c r="O12" s="40"/>
      <c r="P12" s="40"/>
    </row>
    <row r="13" spans="1:16">
      <c r="A13" s="14">
        <v>1</v>
      </c>
      <c r="B13" s="25">
        <f t="shared" si="0"/>
        <v>1</v>
      </c>
      <c r="C13" s="15">
        <v>1225270</v>
      </c>
      <c r="D13" s="32">
        <v>0</v>
      </c>
      <c r="E13" s="55" t="s">
        <v>24</v>
      </c>
      <c r="F13" s="47" t="s">
        <v>14</v>
      </c>
      <c r="G13" s="68">
        <v>0</v>
      </c>
      <c r="H13" s="72">
        <v>12</v>
      </c>
      <c r="I13" s="20">
        <f t="shared" si="1"/>
        <v>0</v>
      </c>
      <c r="J13" s="21">
        <f t="shared" si="2"/>
        <v>0</v>
      </c>
      <c r="K13" s="22">
        <f t="shared" si="3"/>
        <v>0</v>
      </c>
      <c r="L13" s="12"/>
      <c r="M13" s="12"/>
      <c r="N13" s="8"/>
      <c r="O13" s="40"/>
      <c r="P13" s="40"/>
    </row>
    <row r="14" spans="1:16">
      <c r="A14" s="14">
        <v>1</v>
      </c>
      <c r="B14" s="25">
        <f t="shared" si="0"/>
        <v>1</v>
      </c>
      <c r="C14" s="15" t="s">
        <v>21</v>
      </c>
      <c r="D14" s="32">
        <v>0</v>
      </c>
      <c r="E14" s="55" t="s">
        <v>17</v>
      </c>
      <c r="F14" s="47" t="s">
        <v>14</v>
      </c>
      <c r="G14" s="68">
        <v>0</v>
      </c>
      <c r="H14" s="72">
        <v>12</v>
      </c>
      <c r="I14" s="20">
        <f t="shared" si="1"/>
        <v>0</v>
      </c>
      <c r="J14" s="21">
        <f t="shared" si="2"/>
        <v>0</v>
      </c>
      <c r="K14" s="22">
        <f t="shared" si="3"/>
        <v>0</v>
      </c>
      <c r="L14" s="12"/>
      <c r="M14" s="12"/>
      <c r="N14" s="8"/>
      <c r="O14" s="40"/>
      <c r="P14" s="40"/>
    </row>
    <row r="15" spans="1:16">
      <c r="A15" s="14">
        <v>1</v>
      </c>
      <c r="B15" s="25">
        <f t="shared" si="0"/>
        <v>1</v>
      </c>
      <c r="C15" s="28" t="s">
        <v>28</v>
      </c>
      <c r="D15" s="32">
        <v>0</v>
      </c>
      <c r="E15" s="55" t="s">
        <v>18</v>
      </c>
      <c r="F15" s="47" t="s">
        <v>6</v>
      </c>
      <c r="G15" s="68">
        <v>0</v>
      </c>
      <c r="H15" s="72">
        <v>4</v>
      </c>
      <c r="I15" s="20">
        <f t="shared" si="1"/>
        <v>0</v>
      </c>
      <c r="J15" s="21">
        <f t="shared" si="2"/>
        <v>0</v>
      </c>
      <c r="K15" s="22">
        <f t="shared" si="3"/>
        <v>0</v>
      </c>
      <c r="L15" s="12"/>
      <c r="M15" s="12"/>
      <c r="N15" s="8"/>
      <c r="O15" s="40"/>
      <c r="P15" s="40"/>
    </row>
    <row r="16" spans="1:16">
      <c r="A16" s="14">
        <v>1</v>
      </c>
      <c r="B16" s="25">
        <f t="shared" si="0"/>
        <v>1</v>
      </c>
      <c r="C16" s="15" t="s">
        <v>22</v>
      </c>
      <c r="D16" s="32">
        <v>0</v>
      </c>
      <c r="E16" s="55" t="s">
        <v>19</v>
      </c>
      <c r="F16" s="47" t="s">
        <v>6</v>
      </c>
      <c r="G16" s="68">
        <v>0</v>
      </c>
      <c r="H16" s="72">
        <v>10</v>
      </c>
      <c r="I16" s="20">
        <f t="shared" ref="I16:I17" si="4">IFERROR(ROUNDUP(K16*$M$5*$M$6,0),"")</f>
        <v>0</v>
      </c>
      <c r="J16" s="21">
        <f t="shared" ref="J16:J17" si="5">IFERROR(H16*I16,"")</f>
        <v>0</v>
      </c>
      <c r="K16" s="22">
        <f t="shared" ref="K16:K17" si="6">IFERROR(ROUNDUP(L16*$M$3+M16*$M$4,0),"")</f>
        <v>0</v>
      </c>
      <c r="L16" s="12"/>
      <c r="M16" s="12"/>
      <c r="N16" s="8"/>
      <c r="O16" s="40"/>
      <c r="P16" s="40"/>
    </row>
    <row r="17" spans="1:17">
      <c r="A17" s="14">
        <v>1</v>
      </c>
      <c r="B17" s="25">
        <f t="shared" si="0"/>
        <v>1</v>
      </c>
      <c r="C17" s="15">
        <v>1225050</v>
      </c>
      <c r="D17" s="32">
        <v>0</v>
      </c>
      <c r="E17" s="55" t="s">
        <v>31</v>
      </c>
      <c r="F17" s="47" t="s">
        <v>14</v>
      </c>
      <c r="G17" s="68">
        <v>0</v>
      </c>
      <c r="H17" s="72">
        <v>100</v>
      </c>
      <c r="I17" s="20">
        <f t="shared" si="4"/>
        <v>0</v>
      </c>
      <c r="J17" s="21">
        <f t="shared" si="5"/>
        <v>0</v>
      </c>
      <c r="K17" s="22">
        <f t="shared" si="6"/>
        <v>0</v>
      </c>
      <c r="L17" s="12"/>
      <c r="M17" s="12"/>
      <c r="N17" s="8"/>
      <c r="O17" s="40"/>
      <c r="P17" s="41"/>
      <c r="Q17" s="38"/>
    </row>
    <row r="18" spans="1:17">
      <c r="A18" s="14"/>
      <c r="B18" s="25">
        <f t="shared" si="0"/>
        <v>1</v>
      </c>
      <c r="C18" s="29">
        <v>0</v>
      </c>
      <c r="D18" s="62" t="s">
        <v>45</v>
      </c>
      <c r="E18" s="49" t="s">
        <v>32</v>
      </c>
      <c r="F18" s="65" t="s">
        <v>6</v>
      </c>
      <c r="G18" s="70">
        <v>0</v>
      </c>
      <c r="H18" s="73">
        <v>0</v>
      </c>
      <c r="I18" s="33">
        <v>0</v>
      </c>
      <c r="J18" s="34">
        <v>0</v>
      </c>
      <c r="K18" s="35">
        <v>0</v>
      </c>
      <c r="L18" s="64"/>
      <c r="M18" s="64"/>
      <c r="N18" s="30"/>
      <c r="O18" s="40"/>
      <c r="P18" s="41"/>
      <c r="Q18" s="38"/>
    </row>
    <row r="19" spans="1:17">
      <c r="A19" s="14"/>
      <c r="B19" s="25">
        <f t="shared" si="0"/>
        <v>1</v>
      </c>
      <c r="C19" s="56" t="s">
        <v>33</v>
      </c>
      <c r="D19" s="32">
        <v>0</v>
      </c>
      <c r="E19" s="55" t="s">
        <v>34</v>
      </c>
      <c r="F19" s="46" t="s">
        <v>6</v>
      </c>
      <c r="G19" s="68">
        <v>0</v>
      </c>
      <c r="H19" s="72">
        <v>1</v>
      </c>
      <c r="I19" s="20">
        <f t="shared" ref="I19:I22" si="7">IFERROR(ROUNDUP(K19*$M$5*$M$6,0),"")</f>
        <v>0</v>
      </c>
      <c r="J19" s="21">
        <f t="shared" ref="J19:J22" si="8">IFERROR(H19*I19,"")</f>
        <v>0</v>
      </c>
      <c r="K19" s="22">
        <f t="shared" ref="K19:K22" si="9">IFERROR(ROUNDUP(L19*$M$3+M19*$M$4,0),"")</f>
        <v>0</v>
      </c>
      <c r="L19" s="12"/>
      <c r="M19" s="12"/>
      <c r="N19" s="8"/>
      <c r="O19" s="40"/>
      <c r="P19" s="41"/>
      <c r="Q19" s="38"/>
    </row>
    <row r="20" spans="1:17">
      <c r="A20" s="14"/>
      <c r="B20" s="25">
        <f t="shared" si="0"/>
        <v>1</v>
      </c>
      <c r="C20" s="15" t="s">
        <v>35</v>
      </c>
      <c r="D20" s="32">
        <v>0</v>
      </c>
      <c r="E20" s="55" t="s">
        <v>36</v>
      </c>
      <c r="F20" s="47" t="s">
        <v>14</v>
      </c>
      <c r="G20" s="68">
        <v>0</v>
      </c>
      <c r="H20" s="72">
        <v>20</v>
      </c>
      <c r="I20" s="20">
        <f t="shared" si="7"/>
        <v>0</v>
      </c>
      <c r="J20" s="21">
        <f t="shared" si="8"/>
        <v>0</v>
      </c>
      <c r="K20" s="22">
        <f t="shared" si="9"/>
        <v>0</v>
      </c>
      <c r="L20" s="12"/>
      <c r="M20" s="12"/>
      <c r="N20" s="8"/>
      <c r="O20" s="40"/>
      <c r="P20" s="41"/>
      <c r="Q20" s="38"/>
    </row>
    <row r="21" spans="1:17">
      <c r="A21" s="14"/>
      <c r="B21" s="25">
        <f t="shared" si="0"/>
        <v>1</v>
      </c>
      <c r="C21" s="15" t="s">
        <v>25</v>
      </c>
      <c r="D21" s="32">
        <v>0</v>
      </c>
      <c r="E21" s="55" t="s">
        <v>37</v>
      </c>
      <c r="F21" s="47" t="s">
        <v>14</v>
      </c>
      <c r="G21" s="68">
        <v>0</v>
      </c>
      <c r="H21" s="72">
        <v>20</v>
      </c>
      <c r="I21" s="20">
        <f t="shared" si="7"/>
        <v>0</v>
      </c>
      <c r="J21" s="21">
        <f t="shared" si="8"/>
        <v>0</v>
      </c>
      <c r="K21" s="22">
        <f t="shared" si="9"/>
        <v>0</v>
      </c>
      <c r="L21" s="12"/>
      <c r="M21" s="12"/>
      <c r="N21" s="8"/>
      <c r="O21" s="40"/>
      <c r="P21" s="41"/>
      <c r="Q21" s="38"/>
    </row>
    <row r="22" spans="1:17">
      <c r="A22" s="14"/>
      <c r="B22" s="25">
        <f t="shared" si="0"/>
        <v>1</v>
      </c>
      <c r="C22" s="44">
        <v>1360680</v>
      </c>
      <c r="D22" s="32">
        <v>0</v>
      </c>
      <c r="E22" s="57" t="s">
        <v>38</v>
      </c>
      <c r="F22" s="46" t="s">
        <v>14</v>
      </c>
      <c r="G22" s="68">
        <v>0</v>
      </c>
      <c r="H22" s="72">
        <v>20</v>
      </c>
      <c r="I22" s="20">
        <f t="shared" si="7"/>
        <v>0</v>
      </c>
      <c r="J22" s="21">
        <f t="shared" si="8"/>
        <v>0</v>
      </c>
      <c r="K22" s="22">
        <f t="shared" si="9"/>
        <v>0</v>
      </c>
      <c r="L22" s="12"/>
      <c r="M22" s="12"/>
      <c r="N22" s="8"/>
      <c r="O22" s="40"/>
      <c r="P22" s="41"/>
      <c r="Q22" s="38"/>
    </row>
    <row r="23" spans="1:17">
      <c r="A23" s="14"/>
      <c r="B23" s="25">
        <f t="shared" si="0"/>
        <v>1</v>
      </c>
      <c r="C23" s="29">
        <v>0</v>
      </c>
      <c r="D23" s="62" t="s">
        <v>29</v>
      </c>
      <c r="E23" s="49" t="s">
        <v>39</v>
      </c>
      <c r="F23" s="63" t="s">
        <v>6</v>
      </c>
      <c r="G23" s="70">
        <v>0</v>
      </c>
      <c r="H23" s="73">
        <v>0</v>
      </c>
      <c r="I23" s="33">
        <v>0</v>
      </c>
      <c r="J23" s="34">
        <v>0</v>
      </c>
      <c r="K23" s="35">
        <v>0</v>
      </c>
      <c r="L23" s="36"/>
      <c r="M23" s="36"/>
      <c r="N23" s="30"/>
      <c r="O23" s="40"/>
      <c r="P23" s="41"/>
      <c r="Q23" s="38"/>
    </row>
    <row r="24" spans="1:17">
      <c r="A24" s="14"/>
      <c r="B24" s="25">
        <f t="shared" si="0"/>
        <v>1</v>
      </c>
      <c r="C24" s="58" t="s">
        <v>23</v>
      </c>
      <c r="D24" s="32">
        <v>0</v>
      </c>
      <c r="E24" s="59" t="s">
        <v>40</v>
      </c>
      <c r="F24" s="46" t="s">
        <v>6</v>
      </c>
      <c r="G24" s="68">
        <v>0</v>
      </c>
      <c r="H24" s="72">
        <v>1</v>
      </c>
      <c r="I24" s="20">
        <f t="shared" ref="I24:I26" si="10">IFERROR(ROUNDUP(K24*$M$5*$M$6,0),"")</f>
        <v>0</v>
      </c>
      <c r="J24" s="21">
        <f t="shared" ref="J24:J26" si="11">IFERROR(H24*I24,"")</f>
        <v>0</v>
      </c>
      <c r="K24" s="22">
        <f t="shared" ref="K24:K26" si="12">IFERROR(ROUNDUP(L24*$M$3+M24*$M$4,0),"")</f>
        <v>0</v>
      </c>
      <c r="L24" s="12"/>
      <c r="M24" s="12"/>
      <c r="N24" s="8"/>
      <c r="O24" s="40"/>
      <c r="P24" s="40"/>
    </row>
    <row r="25" spans="1:17">
      <c r="A25" s="14"/>
      <c r="B25" s="25">
        <f t="shared" si="0"/>
        <v>1</v>
      </c>
      <c r="C25" s="44">
        <v>1360680</v>
      </c>
      <c r="D25" s="32">
        <v>0</v>
      </c>
      <c r="E25" s="57" t="s">
        <v>38</v>
      </c>
      <c r="F25" s="46" t="s">
        <v>14</v>
      </c>
      <c r="G25" s="68">
        <v>0</v>
      </c>
      <c r="H25" s="72">
        <v>12</v>
      </c>
      <c r="I25" s="20">
        <f t="shared" si="10"/>
        <v>0</v>
      </c>
      <c r="J25" s="21">
        <f t="shared" si="11"/>
        <v>0</v>
      </c>
      <c r="K25" s="22">
        <f t="shared" si="12"/>
        <v>0</v>
      </c>
      <c r="L25" s="12"/>
      <c r="M25" s="12"/>
      <c r="N25" s="8"/>
      <c r="O25" s="40"/>
      <c r="P25" s="40"/>
    </row>
    <row r="26" spans="1:17">
      <c r="A26" s="14"/>
      <c r="B26" s="25">
        <f t="shared" si="0"/>
        <v>1</v>
      </c>
      <c r="C26" s="50" t="s">
        <v>41</v>
      </c>
      <c r="D26" s="32">
        <v>0</v>
      </c>
      <c r="E26" s="60" t="s">
        <v>42</v>
      </c>
      <c r="F26" s="50" t="s">
        <v>14</v>
      </c>
      <c r="G26" s="68">
        <v>0</v>
      </c>
      <c r="H26" s="72">
        <v>4</v>
      </c>
      <c r="I26" s="20">
        <f t="shared" si="10"/>
        <v>0</v>
      </c>
      <c r="J26" s="21">
        <f t="shared" si="11"/>
        <v>0</v>
      </c>
      <c r="K26" s="22">
        <f t="shared" si="12"/>
        <v>0</v>
      </c>
      <c r="L26" s="12"/>
      <c r="M26" s="12"/>
      <c r="N26" s="8"/>
      <c r="O26" s="40"/>
      <c r="P26" s="40"/>
    </row>
  </sheetData>
  <sheetProtection selectLockedCells="1"/>
  <conditionalFormatting sqref="G2:N2 G3:G5 C6:D9 G23:H23 I3:N5 B2:F3 C16:E18 L16:N17 N18 F19 C23:E23 L23:N23 F22:F23 C10:M10 F6:M9 N6:N10 C4:F5 B4:B9 F18:K18 F16:H17 I19:K26">
    <cfRule type="expression" dxfId="36" priority="1708">
      <formula>CELL("LIGNE")=ROW()</formula>
    </cfRule>
  </conditionalFormatting>
  <conditionalFormatting sqref="H3:H5">
    <cfRule type="expression" dxfId="35" priority="1135">
      <formula>CELL("LIGNE")=ROW()</formula>
    </cfRule>
  </conditionalFormatting>
  <conditionalFormatting sqref="E12">
    <cfRule type="expression" dxfId="34" priority="1080">
      <formula>CELL("LIGNE")=ROW()</formula>
    </cfRule>
  </conditionalFormatting>
  <conditionalFormatting sqref="G12:H12 G24:H24 L12:N12">
    <cfRule type="expression" dxfId="33" priority="1079">
      <formula>CELL("LIGNE")=ROW()</formula>
    </cfRule>
  </conditionalFormatting>
  <conditionalFormatting sqref="F12 F24">
    <cfRule type="expression" dxfId="32" priority="1078">
      <formula>CELL("LIGNE")=ROW()</formula>
    </cfRule>
  </conditionalFormatting>
  <conditionalFormatting sqref="D12:D15">
    <cfRule type="expression" dxfId="31" priority="1077">
      <formula>CELL("LIGNE")=ROW()</formula>
    </cfRule>
  </conditionalFormatting>
  <conditionalFormatting sqref="C13:C15 G13:H15 E13:E15 L13:N15">
    <cfRule type="expression" dxfId="30" priority="1075">
      <formula>CELL("LIGNE")=ROW()</formula>
    </cfRule>
  </conditionalFormatting>
  <conditionalFormatting sqref="F13:F15">
    <cfRule type="expression" dxfId="29" priority="1074">
      <formula>CELL("LIGNE")=ROW()</formula>
    </cfRule>
  </conditionalFormatting>
  <conditionalFormatting sqref="D19:E19 G19 G22:H22 D20:D22">
    <cfRule type="expression" dxfId="28" priority="1072">
      <formula>CELL("LIGNE")=ROW()</formula>
    </cfRule>
  </conditionalFormatting>
  <conditionalFormatting sqref="C11:E11">
    <cfRule type="expression" dxfId="27" priority="1069">
      <formula>CELL("LIGNE")=ROW()</formula>
    </cfRule>
  </conditionalFormatting>
  <conditionalFormatting sqref="G11:H11 L11:N11">
    <cfRule type="expression" dxfId="26" priority="1068">
      <formula>CELL("LIGNE")=ROW()</formula>
    </cfRule>
  </conditionalFormatting>
  <conditionalFormatting sqref="F11">
    <cfRule type="expression" dxfId="25" priority="1067">
      <formula>CELL("LIGNE")=ROW()</formula>
    </cfRule>
  </conditionalFormatting>
  <conditionalFormatting sqref="C12">
    <cfRule type="expression" dxfId="24" priority="1066">
      <formula>CELL("LIGNE")=ROW()</formula>
    </cfRule>
  </conditionalFormatting>
  <conditionalFormatting sqref="C19">
    <cfRule type="expression" dxfId="23" priority="1065">
      <formula>CELL("LIGNE")=ROW()</formula>
    </cfRule>
  </conditionalFormatting>
  <conditionalFormatting sqref="L19:N19">
    <cfRule type="expression" dxfId="22" priority="1064">
      <formula>CELL("LIGNE")=ROW()</formula>
    </cfRule>
  </conditionalFormatting>
  <conditionalFormatting sqref="C20:C21 G20:H21 L20:N21 E20:E21">
    <cfRule type="expression" dxfId="21" priority="1057">
      <formula>CELL("LIGNE")=ROW()</formula>
    </cfRule>
  </conditionalFormatting>
  <conditionalFormatting sqref="F20:F21">
    <cfRule type="expression" dxfId="20" priority="1056">
      <formula>CELL("LIGNE")=ROW()</formula>
    </cfRule>
  </conditionalFormatting>
  <conditionalFormatting sqref="C22">
    <cfRule type="expression" dxfId="19" priority="1054">
      <formula>CELL("ligne")=ROW()</formula>
    </cfRule>
  </conditionalFormatting>
  <conditionalFormatting sqref="E22">
    <cfRule type="expression" dxfId="18" priority="1053">
      <formula>CELL("ligne")=ROW()</formula>
    </cfRule>
  </conditionalFormatting>
  <conditionalFormatting sqref="L22:N22">
    <cfRule type="expression" dxfId="17" priority="1052">
      <formula>CELL("LIGNE")=ROW()</formula>
    </cfRule>
  </conditionalFormatting>
  <conditionalFormatting sqref="C24">
    <cfRule type="expression" dxfId="16" priority="1050">
      <formula>CELL("LIGNE")=ROW()</formula>
    </cfRule>
  </conditionalFormatting>
  <conditionalFormatting sqref="E24">
    <cfRule type="expression" dxfId="15" priority="1049">
      <formula>CELL("LIGNE")=ROW()</formula>
    </cfRule>
  </conditionalFormatting>
  <conditionalFormatting sqref="L24:N24">
    <cfRule type="expression" dxfId="14" priority="1048">
      <formula>CELL("LIGNE")=ROW()</formula>
    </cfRule>
  </conditionalFormatting>
  <conditionalFormatting sqref="G25:H26">
    <cfRule type="expression" dxfId="13" priority="1046">
      <formula>CELL("LIGNE")=ROW()</formula>
    </cfRule>
  </conditionalFormatting>
  <conditionalFormatting sqref="F25">
    <cfRule type="expression" dxfId="12" priority="1045">
      <formula>CELL("LIGNE")=ROW()</formula>
    </cfRule>
  </conditionalFormatting>
  <conditionalFormatting sqref="C25">
    <cfRule type="expression" dxfId="11" priority="1043">
      <formula>CELL("ligne")=ROW()</formula>
    </cfRule>
  </conditionalFormatting>
  <conditionalFormatting sqref="E25">
    <cfRule type="expression" dxfId="10" priority="1042">
      <formula>CELL("ligne")=ROW()</formula>
    </cfRule>
  </conditionalFormatting>
  <conditionalFormatting sqref="L25:N25">
    <cfRule type="expression" dxfId="9" priority="1041">
      <formula>CELL("LIGNE")=ROW()</formula>
    </cfRule>
  </conditionalFormatting>
  <conditionalFormatting sqref="L26:N26">
    <cfRule type="expression" dxfId="8" priority="1005">
      <formula>CELL("LIGNE")=ROW()</formula>
    </cfRule>
  </conditionalFormatting>
  <conditionalFormatting sqref="C26">
    <cfRule type="expression" dxfId="7" priority="1007">
      <formula>CELL("LIGNE")=ROW()</formula>
    </cfRule>
  </conditionalFormatting>
  <conditionalFormatting sqref="E26:F26">
    <cfRule type="expression" dxfId="6" priority="1006">
      <formula>CELL("LIGNE")=ROW()</formula>
    </cfRule>
  </conditionalFormatting>
  <conditionalFormatting sqref="H19">
    <cfRule type="expression" dxfId="5" priority="348">
      <formula>CELL("LIGNE")=ROW()</formula>
    </cfRule>
  </conditionalFormatting>
  <conditionalFormatting sqref="D24:D26">
    <cfRule type="expression" dxfId="4" priority="347">
      <formula>CELL("LIGNE")=ROW()</formula>
    </cfRule>
  </conditionalFormatting>
  <conditionalFormatting sqref="I11:K11">
    <cfRule type="expression" dxfId="3" priority="46">
      <formula>CELL("LIGNE")=ROW()</formula>
    </cfRule>
  </conditionalFormatting>
  <conditionalFormatting sqref="I12:K15">
    <cfRule type="expression" dxfId="2" priority="45">
      <formula>CELL("LIGNE")=ROW()</formula>
    </cfRule>
  </conditionalFormatting>
  <conditionalFormatting sqref="I16:K17">
    <cfRule type="expression" dxfId="1" priority="44">
      <formula>CELL("LIGNE")=ROW()</formula>
    </cfRule>
  </conditionalFormatting>
  <conditionalFormatting sqref="B10:B26">
    <cfRule type="expression" dxfId="0" priority="1">
      <formula>CELL("ligne")=ROW()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ROSA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DEWEZ</dc:creator>
  <cp:lastModifiedBy>COLETTE PITON--DEWEZ</cp:lastModifiedBy>
  <cp:lastPrinted>2010-01-22T09:12:48Z</cp:lastPrinted>
  <dcterms:created xsi:type="dcterms:W3CDTF">2009-06-01T12:24:00Z</dcterms:created>
  <dcterms:modified xsi:type="dcterms:W3CDTF">2017-01-29T13:24:51Z</dcterms:modified>
</cp:coreProperties>
</file>