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lfried\Desktop\"/>
    </mc:Choice>
  </mc:AlternateContent>
  <bookViews>
    <workbookView xWindow="-120" yWindow="-120" windowWidth="29040" windowHeight="15840" tabRatio="745"/>
  </bookViews>
  <sheets>
    <sheet name="Feuil1" sheetId="17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0" i="17" l="1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29" i="17"/>
  <c r="D24" i="17"/>
  <c r="D25" i="17"/>
  <c r="D26" i="17"/>
  <c r="J20" i="17"/>
  <c r="J30" i="17" l="1"/>
  <c r="F3" i="17" l="1"/>
  <c r="G3" i="17" s="1"/>
  <c r="F4" i="17"/>
  <c r="G4" i="17" s="1"/>
  <c r="F5" i="17"/>
  <c r="G5" i="17" s="1"/>
  <c r="F6" i="17"/>
  <c r="G6" i="17" s="1"/>
  <c r="F7" i="17"/>
  <c r="G7" i="17" s="1"/>
  <c r="F8" i="17"/>
  <c r="G8" i="17" s="1"/>
  <c r="F9" i="17"/>
  <c r="G9" i="17" s="1"/>
  <c r="F10" i="17"/>
  <c r="G10" i="17" s="1"/>
  <c r="F11" i="17"/>
  <c r="G11" i="17" s="1"/>
  <c r="F12" i="17"/>
  <c r="G12" i="17" s="1"/>
  <c r="F13" i="17"/>
  <c r="G13" i="17" s="1"/>
  <c r="F14" i="17"/>
  <c r="G14" i="17" s="1"/>
  <c r="F15" i="17"/>
  <c r="G15" i="17" s="1"/>
  <c r="F16" i="17"/>
  <c r="G16" i="17" s="1"/>
  <c r="F2" i="17"/>
  <c r="G2" i="17" s="1"/>
  <c r="B6" i="17"/>
  <c r="C6" i="17" s="1"/>
  <c r="B7" i="17"/>
  <c r="C7" i="17" s="1"/>
  <c r="B8" i="17"/>
  <c r="C8" i="17" s="1"/>
  <c r="B9" i="17"/>
  <c r="C9" i="17" s="1"/>
  <c r="B10" i="17"/>
  <c r="C10" i="17" s="1"/>
  <c r="B11" i="17"/>
  <c r="C11" i="17" s="1"/>
  <c r="B12" i="17"/>
  <c r="C12" i="17" s="1"/>
  <c r="B13" i="17"/>
  <c r="C13" i="17" s="1"/>
  <c r="B14" i="17"/>
  <c r="C14" i="17" s="1"/>
  <c r="B15" i="17"/>
  <c r="C15" i="17" s="1"/>
  <c r="B16" i="17"/>
  <c r="C16" i="17" s="1"/>
  <c r="D21" i="17" l="1"/>
  <c r="D22" i="17"/>
  <c r="D23" i="17"/>
  <c r="D20" i="17"/>
  <c r="K2" i="17" s="1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F46" i="17"/>
  <c r="F47" i="17"/>
  <c r="F48" i="17"/>
  <c r="F49" i="17"/>
  <c r="F50" i="17"/>
  <c r="F51" i="17"/>
  <c r="F52" i="17"/>
  <c r="F53" i="17"/>
  <c r="F31" i="17"/>
  <c r="F30" i="17"/>
  <c r="B5" i="17"/>
  <c r="C5" i="17" s="1"/>
  <c r="B4" i="17"/>
  <c r="C4" i="17" s="1"/>
  <c r="B3" i="17"/>
  <c r="C3" i="17" s="1"/>
  <c r="B2" i="17"/>
  <c r="C2" i="17" s="1"/>
  <c r="K7" i="17" l="1"/>
  <c r="K11" i="17"/>
  <c r="K4" i="17"/>
  <c r="K8" i="17"/>
  <c r="K12" i="17"/>
  <c r="K5" i="17"/>
  <c r="K9" i="17"/>
  <c r="K13" i="17"/>
  <c r="K6" i="17"/>
  <c r="K10" i="17"/>
  <c r="K3" i="17"/>
  <c r="F29" i="17"/>
  <c r="J31" i="17" s="1"/>
  <c r="J32" i="17" s="1"/>
  <c r="F21" i="17"/>
  <c r="G21" i="17" s="1"/>
  <c r="F22" i="17"/>
  <c r="G22" i="17" s="1"/>
  <c r="F23" i="17"/>
  <c r="G23" i="17" s="1"/>
  <c r="F24" i="17"/>
  <c r="G24" i="17" s="1"/>
  <c r="F25" i="17"/>
  <c r="G25" i="17" s="1"/>
  <c r="F26" i="17"/>
  <c r="G26" i="17" s="1"/>
  <c r="F20" i="17" l="1"/>
  <c r="G20" i="17" l="1"/>
  <c r="J21" i="17"/>
  <c r="J22" i="17" s="1"/>
</calcChain>
</file>

<file path=xl/sharedStrings.xml><?xml version="1.0" encoding="utf-8"?>
<sst xmlns="http://schemas.openxmlformats.org/spreadsheetml/2006/main" count="82" uniqueCount="64">
  <si>
    <t>Comptable</t>
  </si>
  <si>
    <t>Salaire</t>
  </si>
  <si>
    <t>Cotisations cpte pro</t>
  </si>
  <si>
    <t>domaine internet</t>
  </si>
  <si>
    <t>Téléphone et Internet</t>
  </si>
  <si>
    <t>SMA BTP</t>
  </si>
  <si>
    <t>Acrobat</t>
  </si>
  <si>
    <t>Infogreffe extrait KBIS</t>
  </si>
  <si>
    <t>Repas</t>
  </si>
  <si>
    <t>PRO BTP</t>
  </si>
  <si>
    <t>Frais Kilométriques</t>
  </si>
  <si>
    <t>Loyer</t>
  </si>
  <si>
    <t>changement statut</t>
  </si>
  <si>
    <t>Virement interne</t>
  </si>
  <si>
    <t>Carrefour</t>
  </si>
  <si>
    <t>Câble USB Amazon</t>
  </si>
  <si>
    <t>MAAF Assurances</t>
  </si>
  <si>
    <t>Montant HT</t>
  </si>
  <si>
    <t>Montant TTC</t>
  </si>
  <si>
    <t>Envoyée le</t>
  </si>
  <si>
    <t>Payable le</t>
  </si>
  <si>
    <t>Avancement affaire</t>
  </si>
  <si>
    <t>Prévisionnel mensuel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</si>
  <si>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</si>
  <si>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</si>
  <si>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</si>
  <si>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</si>
  <si>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</si>
  <si>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</si>
  <si>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</si>
  <si>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</si>
  <si>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</si>
  <si>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</si>
  <si>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</si>
  <si>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</si>
  <si>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Liste des affaires</t>
  </si>
  <si>
    <t>Affaire</t>
  </si>
  <si>
    <t>N° facture</t>
  </si>
  <si>
    <t>TVA 20%</t>
  </si>
  <si>
    <t>AAA-234</t>
  </si>
  <si>
    <t>Janvier - Recettes</t>
  </si>
  <si>
    <t>Janvier - Dépenses</t>
  </si>
  <si>
    <t>Client 1</t>
  </si>
  <si>
    <t>Client 2</t>
  </si>
  <si>
    <t>Client 3</t>
  </si>
  <si>
    <t>Client 4</t>
  </si>
  <si>
    <t>Client 5</t>
  </si>
  <si>
    <t>Client 6</t>
  </si>
  <si>
    <t>Facturé HT par affaire</t>
  </si>
  <si>
    <t>BBB-443</t>
  </si>
  <si>
    <t>EEE-334</t>
  </si>
  <si>
    <t>dsqf</t>
  </si>
  <si>
    <t>csq</t>
  </si>
  <si>
    <t>fd</t>
  </si>
  <si>
    <t>df</t>
  </si>
  <si>
    <t>aa</t>
  </si>
  <si>
    <t>szs</t>
  </si>
  <si>
    <t>ssssss</t>
  </si>
  <si>
    <t>Total facturation janvier :</t>
  </si>
  <si>
    <t>Report TVA M-1 :</t>
  </si>
  <si>
    <t>Total facturation janvier</t>
  </si>
  <si>
    <t>TVA 20% :</t>
  </si>
  <si>
    <t>Montant HT :</t>
  </si>
  <si>
    <t xml:space="preserve">Montant TTC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</si>
</sst>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d\-mmm\-yy;@"/>
  </numFmts>
  <fonts count="8" x14ac:knownFonts="1">
    <font>
      <sz val="11"/>
      <color theme="1"/>
      <name val="Cambria"/>
      <family val="2"/>
      <scheme val="minor"/>
    </font>
    <font>
      <b/>
      <sz val="11"/>
      <color theme="1"/>
      <name val="Cambria"/>
      <family val="1"/>
      <scheme val="minor"/>
    </font>
    <font>
      <b/>
      <sz val="11"/>
      <color rgb="FFFF0000"/>
      <name val="Cambria"/>
      <family val="1"/>
      <scheme val="minor"/>
    </font>
    <font>
      <b/>
      <sz val="11"/>
      <color rgb="FF0070C0"/>
      <name val="Cambria"/>
      <family val="1"/>
      <scheme val="minor"/>
    </font>
    <font>
      <sz val="11"/>
      <color rgb="FFFF0000"/>
      <name val="Cambria"/>
      <family val="2"/>
      <scheme val="minor"/>
    </font>
    <font>
      <sz val="11"/>
      <color rgb="FF0070C0"/>
      <name val="Cambria"/>
      <family val="1"/>
      <scheme val="minor"/>
    </font>
    <font>
      <sz val="11"/>
      <color rgb="FFFF0000"/>
      <name val="Cambria"/>
      <family val="1"/>
      <scheme val="minor"/>
    </font>
    <font>
      <i/>
      <sz val="11"/>
      <name val="Cambria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Border="1"/>
    <xf numFmtId="164" fontId="0" fillId="0" borderId="0" xfId="0" applyNumberFormat="1"/>
    <xf numFmtId="10" fontId="0" fillId="0" borderId="0" xfId="0" applyNumberFormat="1"/>
    <xf numFmtId="0" fontId="1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164" fontId="0" fillId="0" borderId="0" xfId="0" applyNumberFormat="1" applyBorder="1"/>
    <xf numFmtId="0" fontId="3" fillId="3" borderId="1" xfId="0" applyFont="1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4" xfId="0" applyBorder="1"/>
    <xf numFmtId="0" fontId="0" fillId="0" borderId="5" xfId="0" applyBorder="1"/>
    <xf numFmtId="164" fontId="0" fillId="0" borderId="5" xfId="0" applyNumberFormat="1" applyBorder="1"/>
    <xf numFmtId="165" fontId="0" fillId="0" borderId="5" xfId="0" applyNumberFormat="1" applyBorder="1"/>
    <xf numFmtId="0" fontId="0" fillId="0" borderId="7" xfId="0" applyBorder="1"/>
    <xf numFmtId="15" fontId="0" fillId="0" borderId="0" xfId="0" applyNumberFormat="1" applyBorder="1"/>
    <xf numFmtId="0" fontId="0" fillId="0" borderId="9" xfId="0" applyBorder="1"/>
    <xf numFmtId="0" fontId="0" fillId="0" borderId="10" xfId="0" applyBorder="1"/>
    <xf numFmtId="164" fontId="0" fillId="0" borderId="10" xfId="0" applyNumberFormat="1" applyBorder="1"/>
    <xf numFmtId="0" fontId="2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Fill="1"/>
    <xf numFmtId="164" fontId="0" fillId="0" borderId="8" xfId="0" applyNumberFormat="1" applyBorder="1"/>
    <xf numFmtId="0" fontId="0" fillId="0" borderId="8" xfId="0" applyBorder="1"/>
    <xf numFmtId="0" fontId="0" fillId="0" borderId="11" xfId="0" applyBorder="1"/>
    <xf numFmtId="0" fontId="1" fillId="0" borderId="0" xfId="0" applyFont="1" applyAlignment="1">
      <alignment horizontal="center"/>
    </xf>
    <xf numFmtId="164" fontId="0" fillId="4" borderId="5" xfId="0" applyNumberFormat="1" applyFill="1" applyBorder="1"/>
    <xf numFmtId="164" fontId="0" fillId="4" borderId="0" xfId="0" applyNumberFormat="1" applyFill="1" applyBorder="1"/>
    <xf numFmtId="164" fontId="0" fillId="4" borderId="10" xfId="0" applyNumberFormat="1" applyFill="1" applyBorder="1"/>
    <xf numFmtId="164" fontId="0" fillId="0" borderId="6" xfId="0" applyNumberFormat="1" applyBorder="1"/>
    <xf numFmtId="165" fontId="0" fillId="4" borderId="5" xfId="0" applyNumberFormat="1" applyFill="1" applyBorder="1"/>
    <xf numFmtId="165" fontId="0" fillId="4" borderId="0" xfId="0" applyNumberFormat="1" applyFill="1" applyBorder="1"/>
    <xf numFmtId="165" fontId="0" fillId="4" borderId="10" xfId="0" applyNumberFormat="1" applyFill="1" applyBorder="1"/>
    <xf numFmtId="164" fontId="0" fillId="4" borderId="6" xfId="0" applyNumberFormat="1" applyFill="1" applyBorder="1"/>
    <xf numFmtId="164" fontId="0" fillId="4" borderId="8" xfId="0" applyNumberFormat="1" applyFill="1" applyBorder="1"/>
    <xf numFmtId="164" fontId="0" fillId="4" borderId="11" xfId="0" applyNumberFormat="1" applyFill="1" applyBorder="1"/>
    <xf numFmtId="0" fontId="0" fillId="5" borderId="7" xfId="0" applyFill="1" applyBorder="1"/>
    <xf numFmtId="0" fontId="1" fillId="5" borderId="0" xfId="0" applyFont="1" applyFill="1" applyBorder="1"/>
    <xf numFmtId="164" fontId="1" fillId="5" borderId="0" xfId="0" applyNumberFormat="1" applyFont="1" applyFill="1" applyBorder="1"/>
    <xf numFmtId="164" fontId="1" fillId="5" borderId="8" xfId="0" applyNumberFormat="1" applyFont="1" applyFill="1" applyBorder="1"/>
    <xf numFmtId="0" fontId="1" fillId="0" borderId="0" xfId="0" applyFont="1" applyAlignment="1">
      <alignment horizontal="left"/>
    </xf>
    <xf numFmtId="0" fontId="2" fillId="0" borderId="4" xfId="0" applyFont="1" applyBorder="1"/>
    <xf numFmtId="0" fontId="0" fillId="0" borderId="6" xfId="0" applyFill="1" applyBorder="1"/>
    <xf numFmtId="0" fontId="6" fillId="0" borderId="7" xfId="0" applyFont="1" applyBorder="1"/>
    <xf numFmtId="164" fontId="4" fillId="0" borderId="8" xfId="0" applyNumberFormat="1" applyFont="1" applyBorder="1"/>
    <xf numFmtId="0" fontId="7" fillId="0" borderId="9" xfId="0" applyFont="1" applyBorder="1"/>
    <xf numFmtId="0" fontId="3" fillId="0" borderId="4" xfId="0" applyFont="1" applyBorder="1" applyAlignment="1">
      <alignment horizontal="left"/>
    </xf>
    <xf numFmtId="0" fontId="5" fillId="0" borderId="6" xfId="0" applyFont="1" applyBorder="1"/>
    <xf numFmtId="0" fontId="5" fillId="0" borderId="7" xfId="0" applyFont="1" applyBorder="1"/>
    <xf numFmtId="164" fontId="5" fillId="0" borderId="8" xfId="0" applyNumberFormat="1" applyFont="1" applyBorder="1"/>
    <xf numFmtId="0" fontId="5" fillId="0" borderId="9" xfId="0" applyFont="1" applyBorder="1"/>
    <xf numFmtId="164" fontId="5" fillId="0" borderId="11" xfId="0" applyNumberFormat="1" applyFont="1" applyBorder="1"/>
    <xf numFmtId="0" fontId="0" fillId="0" borderId="0" xfId="0" applyFill="1" applyAlignment="1">
      <alignment vertical="center" wrapText="1"/>
    </xf>
    <xf numFmtId="164" fontId="0" fillId="0" borderId="0" xfId="0" applyNumberFormat="1" applyFill="1"/>
    <xf numFmtId="10" fontId="0" fillId="0" borderId="0" xfId="0" applyNumberFormat="1" applyFill="1"/>
    <xf numFmtId="0" fontId="1" fillId="0" borderId="0" xfId="0" applyFont="1" applyFill="1" applyAlignment="1">
      <alignment horizontal="center"/>
    </xf>
    <xf numFmtId="164" fontId="0" fillId="0" borderId="0" xfId="0" applyNumberFormat="1" applyFill="1" applyBorder="1"/>
    <xf numFmtId="164" fontId="1" fillId="0" borderId="0" xfId="0" applyNumberFormat="1" applyFont="1" applyFill="1" applyBorder="1"/>
    <xf numFmtId="0" fontId="0" fillId="0" borderId="0" xfId="0" applyFill="1" applyBorder="1"/>
    <xf numFmtId="0" fontId="0" fillId="0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DDDD"/>
      <color rgb="FFB2B2B2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ST-D-IR">
  <a:themeElements>
    <a:clrScheme name="RedLineBusiness_16x9">
      <a:dk1>
        <a:srgbClr val="514A40"/>
      </a:dk1>
      <a:lt1>
        <a:sysClr val="window" lastClr="FFFFFF"/>
      </a:lt1>
      <a:dk2>
        <a:srgbClr val="000000"/>
      </a:dk2>
      <a:lt2>
        <a:srgbClr val="F9F7F3"/>
      </a:lt2>
      <a:accent1>
        <a:srgbClr val="A85229"/>
      </a:accent1>
      <a:accent2>
        <a:srgbClr val="98916E"/>
      </a:accent2>
      <a:accent3>
        <a:srgbClr val="C9A645"/>
      </a:accent3>
      <a:accent4>
        <a:srgbClr val="76A7B2"/>
      </a:accent4>
      <a:accent5>
        <a:srgbClr val="82A670"/>
      </a:accent5>
      <a:accent6>
        <a:srgbClr val="896170"/>
      </a:accent6>
      <a:hlink>
        <a:srgbClr val="A85229"/>
      </a:hlink>
      <a:folHlink>
        <a:srgbClr val="98916E"/>
      </a:folHlink>
    </a:clrScheme>
    <a:fontScheme name="Cambria">
      <a:majorFont>
        <a:latin typeface="Cambria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mbria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hème ST-D-IR" id="{7A6E09E5-74FA-455B-B65B-0C86BDAD0A60}" vid="{ED76743D-F787-477A-A5D3-E4C827867255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topLeftCell="A11" zoomScale="90" zoomScaleNormal="90" workbookViewId="0">
      <selection activeCell="E50" sqref="E50"/>
    </sheetView>
  </sheetViews>
  <sheetFormatPr baseColWidth="10" defaultRowHeight="14.25" x14ac:dyDescent="0.2"/>
  <cols>
    <col min="1" max="1" width="14.5" customWidth="1"/>
    <col min="2" max="4" width="13.25" customWidth="1"/>
    <col min="5" max="7" width="13.75" customWidth="1"/>
    <col min="8" max="8" width="2.5" style="23" customWidth="1"/>
    <col min="9" max="9" width="13.875" customWidth="1"/>
    <col min="10" max="10" width="11.375" customWidth="1"/>
  </cols>
  <sheetData>
    <row r="1" spans="1:11" ht="33.75" customHeight="1" x14ac:dyDescent="0.2">
      <c r="A1" s="5" t="s">
        <v>35</v>
      </c>
      <c r="B1" s="5" t="s">
        <v>48</v>
      </c>
      <c r="C1" s="5" t="s">
        <v>21</v>
      </c>
      <c r="E1" s="5" t="s">
        <v>17</v>
      </c>
      <c r="F1" s="5" t="s">
        <v>38</v>
      </c>
      <c r="G1" s="5" t="s">
        <v>18</v>
      </c>
      <c r="H1" s="54"/>
      <c r="J1" s="6" t="s">
        <v>22</v>
      </c>
    </row>
    <row r="2" spans="1:11" x14ac:dyDescent="0.2">
      <c r="A2" t="s">
        <v>42</v>
      </c>
      <c r="B2" s="2">
        <f>SUMIF(A20:A26,"Client 1",E20:E26)</f>
        <v>2000</v>
      </c>
      <c r="C2" s="3">
        <f>IF((ISERROR(B2/E2))," ",(B2/E2))</f>
        <v>0.01</v>
      </c>
      <c r="E2" s="2">
        <v>200000</v>
      </c>
      <c r="F2" s="2">
        <f>E2*20%</f>
        <v>40000</v>
      </c>
      <c r="G2" s="2">
        <f>E2+F2</f>
        <v>240000</v>
      </c>
      <c r="H2" s="55"/>
      <c r="J2" t="s">
        <v>23</v>
      </c>
      <c r="K2" s="2" t="e">
        <f>IF(SUMPRODUCT((MONTH($D$20:$D$32)=MONTH(1&amp;$J2))*($E$20:$E$32))=0,"",(SUMPRODUCT((MONTH($D$20:$D$26)=MONTH(1&amp;$J2))*($E$20:$E$26))))</f>
        <v>#VALUE!</v>
      </c>
    </row>
    <row r="3" spans="1:11" x14ac:dyDescent="0.2">
      <c r="A3" t="s">
        <v>43</v>
      </c>
      <c r="B3" s="2">
        <f>SUMIF(A20:A26,"Client 2",E20:E26)</f>
        <v>3000</v>
      </c>
      <c r="C3" s="3">
        <f>IF((ISERROR(B3/E3))," ",(B3/E3))</f>
        <v>0.3</v>
      </c>
      <c r="E3" s="2">
        <v>10000</v>
      </c>
      <c r="F3" s="2">
        <f t="shared" ref="F3:F16" si="0">E3*20%</f>
        <v>2000</v>
      </c>
      <c r="G3" s="2">
        <f t="shared" ref="G3:G15" si="1">E3+F3</f>
        <v>12000</v>
      </c>
      <c r="H3" s="55"/>
      <c r="J3" t="s">
        <v>24</v>
      </c>
      <c r="K3" s="2" t="str">
        <f>IF(SUMPRODUCT((MONTH($D$20:$D$26)=MONTH(1&amp;$J3))*($E$20:$E$26))=0,"",(SUMPRODUCT((MONTH($D$20:$D$26)=MONTH(1&amp;$J3))*($E$20:$E$26))))</f>
        <v/>
      </c>
    </row>
    <row r="4" spans="1:11" x14ac:dyDescent="0.2">
      <c r="A4" t="s">
        <v>44</v>
      </c>
      <c r="B4" s="2">
        <f>SUMIF(A20:A26,"Client 3",E20:E26)</f>
        <v>2000</v>
      </c>
      <c r="C4" s="3">
        <f>IF((ISERROR(B4/E4))," ",(B4/E4))</f>
        <v>0.66666666666666663</v>
      </c>
      <c r="E4" s="2">
        <v>3000</v>
      </c>
      <c r="F4" s="2">
        <f t="shared" si="0"/>
        <v>600</v>
      </c>
      <c r="G4" s="2">
        <f t="shared" si="1"/>
        <v>3600</v>
      </c>
      <c r="H4" s="55"/>
      <c r="J4" t="s">
        <v>25</v>
      </c>
      <c r="K4" s="2" t="str">
        <f>IF(SUMPRODUCT((MONTH($D$20:$D$26)=MONTH(1&amp;$J4))*($E$20:$E$26))=0,"",(SUMPRODUCT((MONTH($D$20:$D$26)=MONTH(1&amp;$J4))*($E$20:$E$26))))</f>
        <v/>
      </c>
    </row>
    <row r="5" spans="1:11" x14ac:dyDescent="0.2">
      <c r="A5" t="s">
        <v>45</v>
      </c>
      <c r="B5" s="2">
        <f>SUMIF(A20:A26,"Client 4",E20:E26)</f>
        <v>0</v>
      </c>
      <c r="C5" s="3">
        <f>IF((ISERROR(B5/E5))," ",(B5/E5))</f>
        <v>0</v>
      </c>
      <c r="E5" s="2">
        <v>3000</v>
      </c>
      <c r="F5" s="2">
        <f t="shared" si="0"/>
        <v>600</v>
      </c>
      <c r="G5" s="2">
        <f t="shared" si="1"/>
        <v>3600</v>
      </c>
      <c r="H5" s="55"/>
      <c r="J5" t="s">
        <v>26</v>
      </c>
      <c r="K5" s="2" t="str">
        <f>IF(SUMPRODUCT((MONTH($D$20:$D$26)=MONTH(1&amp;$J5))*($E$20:$E$26))=0,"",(SUMPRODUCT((MONTH($D$20:$D$26)=MONTH(1&amp;$J5))*($E$20:$E$26))))</f>
        <v/>
      </c>
    </row>
    <row r="6" spans="1:11" x14ac:dyDescent="0.2">
      <c r="A6" t="s">
        <v>46</v>
      </c>
      <c r="B6" s="2">
        <f>SUMIF(A24:A28,"Client 1",E24:E28)</f>
        <v>0</v>
      </c>
      <c r="C6" s="3" t="str">
        <f>IF((ISERROR(B6/E6))," ",(B6/E6))</f>
        <v xml:space="preserve"> </v>
      </c>
      <c r="E6" s="2"/>
      <c r="F6" s="2">
        <f t="shared" si="0"/>
        <v>0</v>
      </c>
      <c r="G6" s="2">
        <f t="shared" si="1"/>
        <v>0</v>
      </c>
      <c r="H6" s="55"/>
      <c r="J6" t="s">
        <v>27</v>
      </c>
      <c r="K6" s="2">
        <f>IF(SUMPRODUCT((MONTH($D$20:$D$26)=MONTH(1&amp;$J6))*($E$20:$E$26))=0,"",(SUMPRODUCT((MONTH($D$20:$D$26)=MONTH(1&amp;$J6))*($E$20:$E$26))))</f>
        <v>10000</v>
      </c>
    </row>
    <row r="7" spans="1:11" x14ac:dyDescent="0.2">
      <c r="A7" t="s">
        <v>47</v>
      </c>
      <c r="B7" s="2">
        <f>SUMIF(A24:A28,"Client 2",E24:E28)</f>
        <v>0</v>
      </c>
      <c r="C7" s="3" t="str">
        <f>IF((ISERROR(B7/#REF!))," ",(B7/#REF!))</f>
        <v xml:space="preserve"> </v>
      </c>
      <c r="F7" s="2">
        <f t="shared" si="0"/>
        <v>0</v>
      </c>
      <c r="G7" s="2">
        <f t="shared" si="1"/>
        <v>0</v>
      </c>
      <c r="H7" s="55"/>
      <c r="J7" t="s">
        <v>28</v>
      </c>
      <c r="K7" s="2" t="str">
        <f>IF(SUMPRODUCT((MONTH($D$20:$D$26)=MONTH(1&amp;$J7))*($E$20:$E$26))=0,"",(SUMPRODUCT((MONTH($D$20:$D$26)=MONTH(1&amp;$J7))*($E$20:$E$26))))</f>
        <v/>
      </c>
    </row>
    <row r="8" spans="1:11" x14ac:dyDescent="0.2">
      <c r="B8" s="2">
        <f>SUMIF(A24:A28,"Client 3",E24:E28)</f>
        <v>0</v>
      </c>
      <c r="C8" s="3" t="str">
        <f>IF((ISERROR(B8/#REF!))," ",(B8/#REF!))</f>
        <v xml:space="preserve"> </v>
      </c>
      <c r="F8" s="2">
        <f t="shared" si="0"/>
        <v>0</v>
      </c>
      <c r="G8" s="2">
        <f t="shared" si="1"/>
        <v>0</v>
      </c>
      <c r="H8" s="55"/>
      <c r="J8" t="s">
        <v>29</v>
      </c>
      <c r="K8" s="2" t="str">
        <f>IF(SUMPRODUCT((MONTH($D$20:$D$26)=MONTH(1&amp;$J8))*($E$20:$E$26))=0,"",(SUMPRODUCT((MONTH($D$20:$D$26)=MONTH(1&amp;$J8))*($E$20:$E$26))))</f>
        <v/>
      </c>
    </row>
    <row r="9" spans="1:11" x14ac:dyDescent="0.2">
      <c r="B9" s="2">
        <f>SUMIF(A24:A28,"Client 4",E24:E28)</f>
        <v>0</v>
      </c>
      <c r="C9" s="3" t="str">
        <f>IF((ISERROR(B9/#REF!))," ",(B9/#REF!))</f>
        <v xml:space="preserve"> </v>
      </c>
      <c r="F9" s="2">
        <f t="shared" si="0"/>
        <v>0</v>
      </c>
      <c r="G9" s="2">
        <f t="shared" si="1"/>
        <v>0</v>
      </c>
      <c r="H9" s="55"/>
      <c r="J9" t="s">
        <v>30</v>
      </c>
      <c r="K9" s="2" t="str">
        <f>IF(SUMPRODUCT((MONTH($D$20:$D$26)=MONTH(1&amp;$J9))*($E$20:$E$26))=0,"",(SUMPRODUCT((MONTH($D$20:$D$26)=MONTH(1&amp;$J9))*($E$20:$E$26))))</f>
        <v/>
      </c>
    </row>
    <row r="10" spans="1:11" x14ac:dyDescent="0.2">
      <c r="A10" t="s">
        <v>54</v>
      </c>
      <c r="B10" s="2">
        <f>SUMIF(A27:A32,"Client 1",E27:E32)</f>
        <v>0</v>
      </c>
      <c r="C10" s="3" t="str">
        <f>IF((ISERROR(B10/#REF!))," ",(B10/#REF!))</f>
        <v xml:space="preserve"> </v>
      </c>
      <c r="F10" s="2">
        <f t="shared" si="0"/>
        <v>0</v>
      </c>
      <c r="G10" s="2">
        <f t="shared" si="1"/>
        <v>0</v>
      </c>
      <c r="H10" s="55"/>
      <c r="J10" t="s">
        <v>31</v>
      </c>
      <c r="K10" s="2" t="str">
        <f>IF(SUMPRODUCT((MONTH($D$20:$D$26)=MONTH(1&amp;$J10))*($E$20:$E$26))=0,"",(SUMPRODUCT((MONTH($D$20:$D$26)=MONTH(1&amp;$J10))*($E$20:$E$26))))</f>
        <v/>
      </c>
    </row>
    <row r="11" spans="1:11" x14ac:dyDescent="0.2">
      <c r="A11" t="s">
        <v>55</v>
      </c>
      <c r="B11" s="2">
        <f>SUMIF(A27:A32,"Client 2",E27:E32)</f>
        <v>0</v>
      </c>
      <c r="C11" s="3" t="str">
        <f>IF((ISERROR(B11/#REF!))," ",(B11/#REF!))</f>
        <v xml:space="preserve"> </v>
      </c>
      <c r="F11" s="2">
        <f t="shared" si="0"/>
        <v>0</v>
      </c>
      <c r="G11" s="2">
        <f t="shared" si="1"/>
        <v>0</v>
      </c>
      <c r="H11" s="55"/>
      <c r="J11" t="s">
        <v>32</v>
      </c>
      <c r="K11" s="2" t="str">
        <f>IF(SUMPRODUCT((MONTH($D$20:$D$26)=MONTH(1&amp;$J11))*($E$20:$E$26))=0,"",(SUMPRODUCT((MONTH($D$20:$D$26)=MONTH(1&amp;$J11))*($E$20:$E$26))))</f>
        <v/>
      </c>
    </row>
    <row r="12" spans="1:11" x14ac:dyDescent="0.2">
      <c r="A12" t="s">
        <v>56</v>
      </c>
      <c r="B12" s="2">
        <f>SUMIF(A27:A32,"Client 3",E27:E32)</f>
        <v>0</v>
      </c>
      <c r="C12" s="3" t="str">
        <f>IF((ISERROR(B12/#REF!))," ",(B12/#REF!))</f>
        <v xml:space="preserve"> </v>
      </c>
      <c r="F12" s="2">
        <f t="shared" si="0"/>
        <v>0</v>
      </c>
      <c r="G12" s="2">
        <f t="shared" si="1"/>
        <v>0</v>
      </c>
      <c r="H12" s="55"/>
      <c r="J12" t="s">
        <v>33</v>
      </c>
      <c r="K12" s="2" t="str">
        <f>IF(SUMPRODUCT((MONTH($D$20:$D$26)=MONTH(1&amp;$J12))*($E$20:$E$26))=0,"",(SUMPRODUCT((MONTH($D$20:$D$26)=MONTH(1&amp;$J12))*($E$20:$E$26))))</f>
        <v/>
      </c>
    </row>
    <row r="13" spans="1:11" x14ac:dyDescent="0.2">
      <c r="A13" t="s">
        <v>57</v>
      </c>
      <c r="B13" s="2">
        <f>SUMIF(A27:A32,"Client 4",E27:E32)</f>
        <v>0</v>
      </c>
      <c r="C13" s="3" t="str">
        <f>IF((ISERROR(B13/#REF!))," ",(B13/#REF!))</f>
        <v xml:space="preserve"> </v>
      </c>
      <c r="F13" s="2">
        <f t="shared" si="0"/>
        <v>0</v>
      </c>
      <c r="G13" s="2">
        <f t="shared" si="1"/>
        <v>0</v>
      </c>
      <c r="H13" s="55"/>
      <c r="J13" t="s">
        <v>34</v>
      </c>
      <c r="K13" s="2" t="str">
        <f>IF(SUMPRODUCT((MONTH($D$20:$D$26)=MONTH(1&amp;$J13))*($E$20:$E$26))=0,"",(SUMPRODUCT((MONTH($D$20:$D$26)=MONTH(1&amp;$J13))*($E$20:$E$26))))</f>
        <v/>
      </c>
    </row>
    <row r="14" spans="1:11" x14ac:dyDescent="0.2">
      <c r="A14" t="s">
        <v>53</v>
      </c>
      <c r="B14" s="2">
        <f>SUMIF(A30:A36,"Client 1",E30:E36)</f>
        <v>0</v>
      </c>
      <c r="C14" s="3" t="str">
        <f>IF((ISERROR(B14/#REF!))," ",(B14/#REF!))</f>
        <v xml:space="preserve"> </v>
      </c>
      <c r="F14" s="2">
        <f t="shared" si="0"/>
        <v>0</v>
      </c>
      <c r="G14" s="2">
        <f t="shared" si="1"/>
        <v>0</v>
      </c>
      <c r="H14" s="55"/>
    </row>
    <row r="15" spans="1:11" x14ac:dyDescent="0.2">
      <c r="A15" t="s">
        <v>52</v>
      </c>
      <c r="B15" s="2">
        <f>SUMIF(A30:A36,"Client 2",E30:E36)</f>
        <v>0</v>
      </c>
      <c r="C15" s="3" t="str">
        <f>IF((ISERROR(B15/#REF!))," ",(B15/#REF!))</f>
        <v xml:space="preserve"> </v>
      </c>
      <c r="F15" s="2">
        <f t="shared" si="0"/>
        <v>0</v>
      </c>
      <c r="G15" s="2">
        <f t="shared" si="1"/>
        <v>0</v>
      </c>
      <c r="H15" s="55"/>
    </row>
    <row r="16" spans="1:11" x14ac:dyDescent="0.2">
      <c r="A16" t="s">
        <v>51</v>
      </c>
      <c r="B16" s="2">
        <f>SUMIF(A30:A36,"Client 3",E30:E36)</f>
        <v>0</v>
      </c>
      <c r="C16" s="3" t="str">
        <f>IF((ISERROR(B16/#REF!))," ",(B16/#REF!))</f>
        <v xml:space="preserve"> </v>
      </c>
      <c r="F16" s="2">
        <f t="shared" si="0"/>
        <v>0</v>
      </c>
      <c r="G16" s="2">
        <f>E16+F16</f>
        <v>0</v>
      </c>
      <c r="H16" s="55"/>
    </row>
    <row r="17" spans="1:10" x14ac:dyDescent="0.2">
      <c r="B17" s="2"/>
      <c r="C17" s="2"/>
      <c r="D17" s="2"/>
      <c r="E17" s="2"/>
      <c r="G17" s="3"/>
      <c r="H17" s="56"/>
    </row>
    <row r="18" spans="1:10" x14ac:dyDescent="0.2">
      <c r="A18" s="4" t="s">
        <v>36</v>
      </c>
      <c r="B18" s="4" t="s">
        <v>37</v>
      </c>
      <c r="C18" s="27" t="s">
        <v>19</v>
      </c>
      <c r="D18" s="27" t="s">
        <v>20</v>
      </c>
      <c r="E18" s="27" t="s">
        <v>17</v>
      </c>
      <c r="F18" s="27" t="s">
        <v>38</v>
      </c>
      <c r="G18" s="27" t="s">
        <v>18</v>
      </c>
      <c r="H18" s="57"/>
    </row>
    <row r="19" spans="1:10" x14ac:dyDescent="0.2">
      <c r="A19" s="8" t="s">
        <v>40</v>
      </c>
      <c r="B19" s="9"/>
      <c r="C19" s="9"/>
      <c r="D19" s="9"/>
      <c r="E19" s="9"/>
      <c r="F19" s="9"/>
      <c r="G19" s="10"/>
      <c r="H19" s="61"/>
      <c r="I19" s="48" t="s">
        <v>60</v>
      </c>
      <c r="J19" s="49"/>
    </row>
    <row r="20" spans="1:10" x14ac:dyDescent="0.2">
      <c r="A20" s="11" t="s">
        <v>42</v>
      </c>
      <c r="B20" s="12" t="s">
        <v>39</v>
      </c>
      <c r="C20" s="14">
        <v>43405</v>
      </c>
      <c r="D20" s="32">
        <f t="shared" ref="D20:D26" si="2">EOMONTH(C20,0)+45</f>
        <v>43479</v>
      </c>
      <c r="E20" s="13">
        <v>2000</v>
      </c>
      <c r="F20" s="28">
        <f>E20*20%</f>
        <v>400</v>
      </c>
      <c r="G20" s="35">
        <f>E20+F20</f>
        <v>2400</v>
      </c>
      <c r="H20" s="58"/>
      <c r="I20" s="50" t="s">
        <v>62</v>
      </c>
      <c r="J20" s="51">
        <f>SUM(E20:E26)</f>
        <v>17000</v>
      </c>
    </row>
    <row r="21" spans="1:10" x14ac:dyDescent="0.2">
      <c r="A21" s="15" t="s">
        <v>43</v>
      </c>
      <c r="B21" s="1" t="s">
        <v>49</v>
      </c>
      <c r="C21" s="16">
        <v>43781</v>
      </c>
      <c r="D21" s="33">
        <f t="shared" si="2"/>
        <v>43844</v>
      </c>
      <c r="E21" s="7">
        <v>3000</v>
      </c>
      <c r="F21" s="29">
        <f t="shared" ref="F21:F26" si="3">E21*20%</f>
        <v>600</v>
      </c>
      <c r="G21" s="36">
        <f t="shared" ref="G21:G26" si="4">E21+F21</f>
        <v>3600</v>
      </c>
      <c r="H21" s="58"/>
      <c r="I21" s="50" t="s">
        <v>61</v>
      </c>
      <c r="J21" s="51">
        <f>SUM(F20:F26)</f>
        <v>3400</v>
      </c>
    </row>
    <row r="22" spans="1:10" x14ac:dyDescent="0.2">
      <c r="A22" s="15" t="s">
        <v>44</v>
      </c>
      <c r="B22" s="1" t="s">
        <v>50</v>
      </c>
      <c r="C22" s="16">
        <v>43414</v>
      </c>
      <c r="D22" s="33">
        <f t="shared" si="2"/>
        <v>43479</v>
      </c>
      <c r="E22" s="7">
        <v>2000</v>
      </c>
      <c r="F22" s="29">
        <f t="shared" si="3"/>
        <v>400</v>
      </c>
      <c r="G22" s="36">
        <f t="shared" si="4"/>
        <v>2400</v>
      </c>
      <c r="H22" s="58"/>
      <c r="I22" s="52" t="s">
        <v>63</v>
      </c>
      <c r="J22" s="53">
        <f>J20+J21</f>
        <v>20400</v>
      </c>
    </row>
    <row r="23" spans="1:10" x14ac:dyDescent="0.2">
      <c r="A23" s="15" t="s">
        <v>46</v>
      </c>
      <c r="B23" s="1"/>
      <c r="C23" s="16">
        <v>43525</v>
      </c>
      <c r="D23" s="33">
        <f t="shared" si="2"/>
        <v>43600</v>
      </c>
      <c r="E23" s="7">
        <v>10000</v>
      </c>
      <c r="F23" s="29">
        <f t="shared" si="3"/>
        <v>2000</v>
      </c>
      <c r="G23" s="36">
        <f t="shared" si="4"/>
        <v>12000</v>
      </c>
      <c r="H23" s="58"/>
    </row>
    <row r="24" spans="1:10" x14ac:dyDescent="0.2">
      <c r="A24" s="15"/>
      <c r="B24" s="1"/>
      <c r="C24" s="1"/>
      <c r="D24" s="33">
        <f t="shared" si="2"/>
        <v>76</v>
      </c>
      <c r="E24" s="7"/>
      <c r="F24" s="29">
        <f t="shared" si="3"/>
        <v>0</v>
      </c>
      <c r="G24" s="36">
        <f t="shared" si="4"/>
        <v>0</v>
      </c>
      <c r="H24" s="58"/>
    </row>
    <row r="25" spans="1:10" x14ac:dyDescent="0.2">
      <c r="A25" s="15"/>
      <c r="B25" s="1"/>
      <c r="C25" s="1"/>
      <c r="D25" s="33">
        <f t="shared" si="2"/>
        <v>76</v>
      </c>
      <c r="E25" s="7"/>
      <c r="F25" s="29">
        <f t="shared" si="3"/>
        <v>0</v>
      </c>
      <c r="G25" s="36">
        <f t="shared" si="4"/>
        <v>0</v>
      </c>
      <c r="H25" s="58"/>
    </row>
    <row r="26" spans="1:10" x14ac:dyDescent="0.2">
      <c r="A26" s="17"/>
      <c r="B26" s="18"/>
      <c r="C26" s="18"/>
      <c r="D26" s="34">
        <f t="shared" si="2"/>
        <v>76</v>
      </c>
      <c r="E26" s="19"/>
      <c r="F26" s="30">
        <f t="shared" si="3"/>
        <v>0</v>
      </c>
      <c r="G26" s="37">
        <f t="shared" si="4"/>
        <v>0</v>
      </c>
      <c r="H26" s="58"/>
    </row>
    <row r="27" spans="1:10" ht="9" customHeight="1" x14ac:dyDescent="0.2">
      <c r="A27" s="38"/>
      <c r="B27" s="39"/>
      <c r="C27" s="39"/>
      <c r="D27" s="39"/>
      <c r="E27" s="40"/>
      <c r="F27" s="40"/>
      <c r="G27" s="41"/>
      <c r="H27" s="59"/>
    </row>
    <row r="28" spans="1:10" x14ac:dyDescent="0.2">
      <c r="A28" s="20" t="s">
        <v>41</v>
      </c>
      <c r="B28" s="21"/>
      <c r="C28" s="21"/>
      <c r="D28" s="21"/>
      <c r="E28" s="21"/>
      <c r="F28" s="21"/>
      <c r="G28" s="22"/>
      <c r="H28" s="61"/>
      <c r="I28" s="43" t="s">
        <v>58</v>
      </c>
      <c r="J28" s="44"/>
    </row>
    <row r="29" spans="1:10" x14ac:dyDescent="0.2">
      <c r="A29" s="11" t="s">
        <v>1</v>
      </c>
      <c r="B29" s="12"/>
      <c r="C29" s="12"/>
      <c r="D29" s="12"/>
      <c r="E29" s="28">
        <f>IF((G29/((20%)+1))=0," ",((G29/((20%)+1))))</f>
        <v>2500</v>
      </c>
      <c r="F29" s="28">
        <f>IF((E29)=" "," ",(G29-E29))</f>
        <v>500</v>
      </c>
      <c r="G29" s="31">
        <v>3000</v>
      </c>
      <c r="H29" s="58"/>
      <c r="I29" s="15"/>
      <c r="J29" s="25"/>
    </row>
    <row r="30" spans="1:10" x14ac:dyDescent="0.2">
      <c r="A30" s="15" t="s">
        <v>10</v>
      </c>
      <c r="B30" s="1"/>
      <c r="C30" s="1"/>
      <c r="D30" s="1"/>
      <c r="E30" s="29">
        <f t="shared" ref="E30:E53" si="5">IF((G30/((20%)+1))=0," ",((G30/((20%)+1))))</f>
        <v>9165</v>
      </c>
      <c r="F30" s="29">
        <f>IF((E30)=" "," ",(G30-E30))</f>
        <v>1833</v>
      </c>
      <c r="G30" s="24">
        <v>10998</v>
      </c>
      <c r="H30" s="58"/>
      <c r="I30" s="45" t="s">
        <v>62</v>
      </c>
      <c r="J30" s="46">
        <f>SUM(E29:E53)</f>
        <v>15547.483333333334</v>
      </c>
    </row>
    <row r="31" spans="1:10" x14ac:dyDescent="0.2">
      <c r="A31" s="15" t="s">
        <v>5</v>
      </c>
      <c r="B31" s="1"/>
      <c r="C31" s="1"/>
      <c r="D31" s="1"/>
      <c r="E31" s="29">
        <f t="shared" si="5"/>
        <v>3882.4833333333331</v>
      </c>
      <c r="F31" s="29">
        <f>IF((E31)=" "," ",(G31-E31))</f>
        <v>776.49666666666644</v>
      </c>
      <c r="G31" s="24">
        <v>4658.9799999999996</v>
      </c>
      <c r="H31" s="58"/>
      <c r="I31" s="45" t="s">
        <v>61</v>
      </c>
      <c r="J31" s="46">
        <f>SUM(F29:F53)</f>
        <v>3109.4966666666664</v>
      </c>
    </row>
    <row r="32" spans="1:10" x14ac:dyDescent="0.2">
      <c r="A32" s="15" t="s">
        <v>9</v>
      </c>
      <c r="B32" s="1"/>
      <c r="C32" s="1"/>
      <c r="D32" s="1"/>
      <c r="E32" s="29" t="str">
        <f t="shared" si="5"/>
        <v xml:space="preserve"> </v>
      </c>
      <c r="F32" s="29" t="str">
        <f t="shared" ref="F32:F53" si="6">IF((E32)=" "," ",(G32-E32))</f>
        <v xml:space="preserve"> </v>
      </c>
      <c r="G32" s="24"/>
      <c r="H32" s="58"/>
      <c r="I32" s="45" t="s">
        <v>63</v>
      </c>
      <c r="J32" s="46">
        <f>J30+J31</f>
        <v>18656.98</v>
      </c>
    </row>
    <row r="33" spans="1:10" x14ac:dyDescent="0.2">
      <c r="A33" s="15" t="s">
        <v>16</v>
      </c>
      <c r="B33" s="1"/>
      <c r="C33" s="1"/>
      <c r="D33" s="1"/>
      <c r="E33" s="29" t="str">
        <f t="shared" si="5"/>
        <v xml:space="preserve"> </v>
      </c>
      <c r="F33" s="29" t="str">
        <f t="shared" si="6"/>
        <v xml:space="preserve"> </v>
      </c>
      <c r="G33" s="24"/>
      <c r="H33" s="58"/>
      <c r="I33" s="47" t="s">
        <v>59</v>
      </c>
      <c r="J33" s="26"/>
    </row>
    <row r="34" spans="1:10" x14ac:dyDescent="0.2">
      <c r="A34" s="15" t="s">
        <v>13</v>
      </c>
      <c r="B34" s="1"/>
      <c r="C34" s="1"/>
      <c r="D34" s="1"/>
      <c r="E34" s="29" t="str">
        <f t="shared" si="5"/>
        <v xml:space="preserve"> </v>
      </c>
      <c r="F34" s="29" t="str">
        <f t="shared" si="6"/>
        <v xml:space="preserve"> </v>
      </c>
      <c r="G34" s="24"/>
      <c r="H34" s="58"/>
    </row>
    <row r="35" spans="1:10" x14ac:dyDescent="0.2">
      <c r="A35" s="15" t="s">
        <v>2</v>
      </c>
      <c r="B35" s="1"/>
      <c r="C35" s="1"/>
      <c r="D35" s="1"/>
      <c r="E35" s="29" t="str">
        <f t="shared" si="5"/>
        <v xml:space="preserve"> </v>
      </c>
      <c r="F35" s="29" t="str">
        <f t="shared" si="6"/>
        <v xml:space="preserve"> </v>
      </c>
      <c r="G35" s="24"/>
      <c r="H35" s="58"/>
    </row>
    <row r="36" spans="1:10" x14ac:dyDescent="0.2">
      <c r="A36" s="15" t="s">
        <v>0</v>
      </c>
      <c r="B36" s="1"/>
      <c r="C36" s="1"/>
      <c r="D36" s="1"/>
      <c r="E36" s="29" t="str">
        <f t="shared" si="5"/>
        <v xml:space="preserve"> </v>
      </c>
      <c r="F36" s="29" t="str">
        <f t="shared" si="6"/>
        <v xml:space="preserve"> </v>
      </c>
      <c r="G36" s="24"/>
      <c r="H36" s="58"/>
    </row>
    <row r="37" spans="1:10" x14ac:dyDescent="0.2">
      <c r="A37" s="15" t="s">
        <v>11</v>
      </c>
      <c r="B37" s="1"/>
      <c r="C37" s="1"/>
      <c r="D37" s="1"/>
      <c r="E37" s="29" t="str">
        <f t="shared" si="5"/>
        <v xml:space="preserve"> </v>
      </c>
      <c r="F37" s="29" t="str">
        <f t="shared" si="6"/>
        <v xml:space="preserve"> </v>
      </c>
      <c r="G37" s="24"/>
      <c r="H37" s="58"/>
    </row>
    <row r="38" spans="1:10" x14ac:dyDescent="0.2">
      <c r="A38" s="15" t="s">
        <v>4</v>
      </c>
      <c r="B38" s="1"/>
      <c r="C38" s="1"/>
      <c r="D38" s="1"/>
      <c r="E38" s="29" t="str">
        <f t="shared" si="5"/>
        <v xml:space="preserve"> </v>
      </c>
      <c r="F38" s="29" t="str">
        <f t="shared" si="6"/>
        <v xml:space="preserve"> </v>
      </c>
      <c r="G38" s="24"/>
      <c r="H38" s="58"/>
    </row>
    <row r="39" spans="1:10" x14ac:dyDescent="0.2">
      <c r="A39" s="15" t="s">
        <v>3</v>
      </c>
      <c r="B39" s="1"/>
      <c r="C39" s="1"/>
      <c r="D39" s="1"/>
      <c r="E39" s="29" t="str">
        <f t="shared" si="5"/>
        <v xml:space="preserve"> </v>
      </c>
      <c r="F39" s="29" t="str">
        <f t="shared" si="6"/>
        <v xml:space="preserve"> </v>
      </c>
      <c r="G39" s="24"/>
      <c r="H39" s="58"/>
    </row>
    <row r="40" spans="1:10" x14ac:dyDescent="0.2">
      <c r="A40" s="15" t="s">
        <v>6</v>
      </c>
      <c r="B40" s="1"/>
      <c r="C40" s="1"/>
      <c r="D40" s="1"/>
      <c r="E40" s="29" t="str">
        <f t="shared" si="5"/>
        <v xml:space="preserve"> </v>
      </c>
      <c r="F40" s="29" t="str">
        <f t="shared" si="6"/>
        <v xml:space="preserve"> </v>
      </c>
      <c r="G40" s="24"/>
      <c r="H40" s="58"/>
    </row>
    <row r="41" spans="1:10" x14ac:dyDescent="0.2">
      <c r="A41" s="15" t="s">
        <v>7</v>
      </c>
      <c r="B41" s="1"/>
      <c r="C41" s="1"/>
      <c r="D41" s="1"/>
      <c r="E41" s="29" t="str">
        <f t="shared" si="5"/>
        <v xml:space="preserve"> </v>
      </c>
      <c r="F41" s="29" t="str">
        <f t="shared" si="6"/>
        <v xml:space="preserve"> </v>
      </c>
      <c r="G41" s="24"/>
      <c r="H41" s="58"/>
    </row>
    <row r="42" spans="1:10" x14ac:dyDescent="0.2">
      <c r="A42" s="15" t="s">
        <v>14</v>
      </c>
      <c r="B42" s="1"/>
      <c r="C42" s="1"/>
      <c r="D42" s="1"/>
      <c r="E42" s="29" t="str">
        <f t="shared" si="5"/>
        <v xml:space="preserve"> </v>
      </c>
      <c r="F42" s="29" t="str">
        <f t="shared" si="6"/>
        <v xml:space="preserve"> </v>
      </c>
      <c r="G42" s="24"/>
      <c r="H42" s="58"/>
    </row>
    <row r="43" spans="1:10" x14ac:dyDescent="0.2">
      <c r="A43" s="15" t="s">
        <v>15</v>
      </c>
      <c r="B43" s="1"/>
      <c r="C43" s="1"/>
      <c r="D43" s="1"/>
      <c r="E43" s="29" t="str">
        <f t="shared" si="5"/>
        <v xml:space="preserve"> </v>
      </c>
      <c r="F43" s="29" t="str">
        <f t="shared" si="6"/>
        <v xml:space="preserve"> </v>
      </c>
      <c r="G43" s="24"/>
      <c r="H43" s="58"/>
    </row>
    <row r="44" spans="1:10" x14ac:dyDescent="0.2">
      <c r="A44" s="15" t="s">
        <v>12</v>
      </c>
      <c r="B44" s="1"/>
      <c r="C44" s="1"/>
      <c r="D44" s="1"/>
      <c r="E44" s="29" t="str">
        <f t="shared" si="5"/>
        <v xml:space="preserve"> </v>
      </c>
      <c r="F44" s="29" t="str">
        <f t="shared" si="6"/>
        <v xml:space="preserve"> </v>
      </c>
      <c r="G44" s="24"/>
      <c r="H44" s="58"/>
    </row>
    <row r="45" spans="1:10" x14ac:dyDescent="0.2">
      <c r="A45" s="15" t="s">
        <v>8</v>
      </c>
      <c r="B45" s="1"/>
      <c r="C45" s="1"/>
      <c r="D45" s="1"/>
      <c r="E45" s="29" t="str">
        <f t="shared" si="5"/>
        <v xml:space="preserve"> </v>
      </c>
      <c r="F45" s="29" t="str">
        <f t="shared" si="6"/>
        <v xml:space="preserve"> </v>
      </c>
      <c r="G45" s="24"/>
      <c r="H45" s="58"/>
    </row>
    <row r="46" spans="1:10" x14ac:dyDescent="0.2">
      <c r="A46" s="15" t="s">
        <v>8</v>
      </c>
      <c r="B46" s="1"/>
      <c r="C46" s="1"/>
      <c r="D46" s="1"/>
      <c r="E46" s="29" t="str">
        <f t="shared" si="5"/>
        <v xml:space="preserve"> </v>
      </c>
      <c r="F46" s="29" t="str">
        <f t="shared" si="6"/>
        <v xml:space="preserve"> </v>
      </c>
      <c r="G46" s="25"/>
      <c r="H46" s="60"/>
    </row>
    <row r="47" spans="1:10" x14ac:dyDescent="0.2">
      <c r="A47" s="15" t="s">
        <v>8</v>
      </c>
      <c r="B47" s="1"/>
      <c r="C47" s="1"/>
      <c r="D47" s="1"/>
      <c r="E47" s="29" t="str">
        <f t="shared" si="5"/>
        <v xml:space="preserve"> </v>
      </c>
      <c r="F47" s="29" t="str">
        <f t="shared" si="6"/>
        <v xml:space="preserve"> </v>
      </c>
      <c r="G47" s="25"/>
      <c r="H47" s="60"/>
    </row>
    <row r="48" spans="1:10" x14ac:dyDescent="0.2">
      <c r="A48" s="15" t="s">
        <v>8</v>
      </c>
      <c r="B48" s="1"/>
      <c r="C48" s="1"/>
      <c r="D48" s="1"/>
      <c r="E48" s="29" t="str">
        <f t="shared" si="5"/>
        <v xml:space="preserve"> </v>
      </c>
      <c r="F48" s="29" t="str">
        <f t="shared" si="6"/>
        <v xml:space="preserve"> </v>
      </c>
      <c r="G48" s="25"/>
      <c r="H48" s="60"/>
      <c r="I48" s="42"/>
    </row>
    <row r="49" spans="1:8" x14ac:dyDescent="0.2">
      <c r="A49" s="15" t="s">
        <v>8</v>
      </c>
      <c r="B49" s="1"/>
      <c r="C49" s="1"/>
      <c r="D49" s="1"/>
      <c r="E49" s="29" t="str">
        <f t="shared" si="5"/>
        <v xml:space="preserve"> </v>
      </c>
      <c r="F49" s="29" t="str">
        <f t="shared" si="6"/>
        <v xml:space="preserve"> </v>
      </c>
      <c r="G49" s="25"/>
      <c r="H49" s="60"/>
    </row>
    <row r="50" spans="1:8" x14ac:dyDescent="0.2">
      <c r="A50" s="15" t="s">
        <v>8</v>
      </c>
      <c r="B50" s="1"/>
      <c r="C50" s="1"/>
      <c r="D50" s="1"/>
      <c r="E50" s="29" t="str">
        <f t="shared" si="5"/>
        <v xml:space="preserve"> </v>
      </c>
      <c r="F50" s="29" t="str">
        <f t="shared" si="6"/>
        <v xml:space="preserve"> </v>
      </c>
      <c r="G50" s="25"/>
      <c r="H50" s="60"/>
    </row>
    <row r="51" spans="1:8" x14ac:dyDescent="0.2">
      <c r="A51" s="15" t="s">
        <v>8</v>
      </c>
      <c r="B51" s="1"/>
      <c r="C51" s="1"/>
      <c r="D51" s="1"/>
      <c r="E51" s="29" t="str">
        <f t="shared" si="5"/>
        <v xml:space="preserve"> </v>
      </c>
      <c r="F51" s="29" t="str">
        <f t="shared" si="6"/>
        <v xml:space="preserve"> </v>
      </c>
      <c r="G51" s="25"/>
      <c r="H51" s="60"/>
    </row>
    <row r="52" spans="1:8" x14ac:dyDescent="0.2">
      <c r="A52" s="15" t="s">
        <v>8</v>
      </c>
      <c r="B52" s="1"/>
      <c r="C52" s="1"/>
      <c r="D52" s="1"/>
      <c r="E52" s="29" t="str">
        <f t="shared" si="5"/>
        <v xml:space="preserve"> </v>
      </c>
      <c r="F52" s="29" t="str">
        <f t="shared" si="6"/>
        <v xml:space="preserve"> </v>
      </c>
      <c r="G52" s="25"/>
      <c r="H52" s="60"/>
    </row>
    <row r="53" spans="1:8" x14ac:dyDescent="0.2">
      <c r="A53" s="17" t="s">
        <v>8</v>
      </c>
      <c r="B53" s="18"/>
      <c r="C53" s="18"/>
      <c r="D53" s="18"/>
      <c r="E53" s="30" t="str">
        <f t="shared" si="5"/>
        <v xml:space="preserve"> </v>
      </c>
      <c r="F53" s="30" t="str">
        <f t="shared" si="6"/>
        <v xml:space="preserve"> </v>
      </c>
      <c r="G53" s="26"/>
      <c r="H53" s="60"/>
    </row>
  </sheetData>
  <dataValidations disablePrompts="1" count="1">
    <dataValidation type="list" allowBlank="1" showInputMessage="1" showErrorMessage="1" sqref="A20:A26">
      <formula1>$A$2:$A$16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CECILE</dc:creator>
  <cp:lastModifiedBy>Wilfried BARBOT</cp:lastModifiedBy>
  <cp:lastPrinted>2018-12-05T18:10:09Z</cp:lastPrinted>
  <dcterms:created xsi:type="dcterms:W3CDTF">2014-12-04T14:28:57Z</dcterms:created>
  <dcterms:modified xsi:type="dcterms:W3CDTF">2019-02-27T12:59:29Z</dcterms:modified>
</cp:coreProperties>
</file>