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BOIS\ESSAI VBA CUBAGE\"/>
    </mc:Choice>
  </mc:AlternateContent>
  <bookViews>
    <workbookView xWindow="0" yWindow="0" windowWidth="28800" windowHeight="12195" activeTab="2"/>
  </bookViews>
  <sheets>
    <sheet name="Exemple DIVERS mairie" sheetId="1" r:id="rId1"/>
    <sheet name="Config" sheetId="2" r:id="rId2"/>
    <sheet name="BD_Divers" sheetId="3" r:id="rId3"/>
    <sheet name="BD_Hêtre" sheetId="5" r:id="rId4"/>
    <sheet name="BD_Chêne" sheetId="4" r:id="rId5"/>
    <sheet name="Divers" sheetId="7" r:id="rId6"/>
    <sheet name="Hêtre" sheetId="8" r:id="rId7"/>
    <sheet name="Chêne" sheetId="9" r:id="rId8"/>
  </sheets>
  <definedNames>
    <definedName name="Chene">OFFSET(Config!$G$2,0,0,COUNTA(Config!$G:$G)-1)</definedName>
    <definedName name="Diametre">OFFSET(Config!$C$2,0,0,COUNTA(Config!$C:$C)-1)</definedName>
    <definedName name="Divers">OFFSET(Config!$A$2,0,0,COUNTA(Config!$A:$A)-1)</definedName>
    <definedName name="Hetre">OFFSET(Config!$I$2,0,0,COUNTA(Config!$I:$I)-1)</definedName>
    <definedName name="Longueur">OFFSET(Config!$E$2,0,0,COUNTA(Config!$E:$E)-1)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" i="9" l="1"/>
  <c r="V10" i="9"/>
  <c r="V11" i="9"/>
  <c r="V12" i="9"/>
  <c r="V13" i="9"/>
  <c r="B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V9" i="8"/>
  <c r="V10" i="8"/>
  <c r="V11" i="8"/>
  <c r="V12" i="8"/>
  <c r="V13" i="8"/>
  <c r="B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V22" i="7"/>
  <c r="B22" i="7"/>
  <c r="F41" i="3" l="1"/>
  <c r="G41" i="3"/>
  <c r="F40" i="3"/>
  <c r="G40" i="3"/>
  <c r="F39" i="3"/>
  <c r="G39" i="3"/>
  <c r="F38" i="3"/>
  <c r="G38" i="3"/>
  <c r="F37" i="3"/>
  <c r="G37" i="3"/>
  <c r="F36" i="3"/>
  <c r="G36" i="3"/>
  <c r="F35" i="3"/>
  <c r="G35" i="3"/>
  <c r="F34" i="3"/>
  <c r="G34" i="3"/>
  <c r="F33" i="3"/>
  <c r="G33" i="3"/>
  <c r="F32" i="3"/>
  <c r="G32" i="3"/>
  <c r="F31" i="3"/>
  <c r="G31" i="3"/>
  <c r="F30" i="3"/>
  <c r="G30" i="3"/>
  <c r="F29" i="3"/>
  <c r="G29" i="3"/>
  <c r="F28" i="3"/>
  <c r="G28" i="3"/>
  <c r="F27" i="3"/>
  <c r="G27" i="3"/>
  <c r="F26" i="3"/>
  <c r="G26" i="3"/>
  <c r="F25" i="3"/>
  <c r="G25" i="3"/>
  <c r="F24" i="3"/>
  <c r="G24" i="3"/>
  <c r="F23" i="3"/>
  <c r="G23" i="3"/>
  <c r="F22" i="3"/>
  <c r="G22" i="3"/>
  <c r="F21" i="3"/>
  <c r="G21" i="3"/>
  <c r="F20" i="3"/>
  <c r="G20" i="3"/>
  <c r="F19" i="3"/>
  <c r="G19" i="3"/>
  <c r="F18" i="3"/>
  <c r="G18" i="3"/>
  <c r="F17" i="3"/>
  <c r="G17" i="3"/>
  <c r="F16" i="3"/>
  <c r="G16" i="3"/>
  <c r="F15" i="3"/>
  <c r="G15" i="3"/>
  <c r="F14" i="3"/>
  <c r="G14" i="3"/>
  <c r="F13" i="3"/>
  <c r="G13" i="3"/>
  <c r="F12" i="3"/>
  <c r="G12" i="3"/>
  <c r="F11" i="3"/>
  <c r="G11" i="3"/>
  <c r="F10" i="3"/>
  <c r="G10" i="3"/>
  <c r="F9" i="3"/>
  <c r="G9" i="3"/>
  <c r="F8" i="3"/>
  <c r="G8" i="3"/>
  <c r="F7" i="3"/>
  <c r="G7" i="3"/>
  <c r="F6" i="3"/>
  <c r="G6" i="3"/>
  <c r="F5" i="3"/>
  <c r="G5" i="3"/>
  <c r="F4" i="3"/>
  <c r="G4" i="3"/>
  <c r="F3" i="3"/>
  <c r="G3" i="3"/>
  <c r="G2" i="4" l="1"/>
  <c r="F2" i="4"/>
  <c r="G2" i="5" l="1"/>
  <c r="F2" i="5"/>
  <c r="F2" i="3" l="1"/>
  <c r="G2" i="3"/>
  <c r="H128" i="1" l="1"/>
  <c r="B128" i="1" s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N14" i="1"/>
  <c r="M14" i="1"/>
  <c r="L14" i="1"/>
  <c r="K14" i="1"/>
  <c r="I14" i="1"/>
  <c r="H14" i="1"/>
  <c r="G14" i="1"/>
  <c r="E14" i="1"/>
  <c r="B14" i="1"/>
  <c r="V13" i="1"/>
  <c r="U13" i="1"/>
  <c r="V12" i="1"/>
  <c r="U12" i="1"/>
  <c r="V11" i="1"/>
  <c r="U11" i="1"/>
  <c r="V10" i="1"/>
  <c r="U10" i="1"/>
  <c r="N10" i="1"/>
  <c r="F10" i="1"/>
  <c r="U9" i="1"/>
  <c r="U14" i="1" s="1"/>
  <c r="L9" i="1"/>
  <c r="J9" i="1"/>
  <c r="J14" i="1" s="1"/>
  <c r="H9" i="1"/>
  <c r="V9" i="1" s="1"/>
  <c r="V14" i="1" s="1"/>
  <c r="F9" i="1"/>
  <c r="F14" i="1" s="1"/>
</calcChain>
</file>

<file path=xl/sharedStrings.xml><?xml version="1.0" encoding="utf-8"?>
<sst xmlns="http://schemas.openxmlformats.org/spreadsheetml/2006/main" count="599" uniqueCount="112">
  <si>
    <t>FORET COMMUNALE D'ESPRELS</t>
  </si>
  <si>
    <t>AGENCE Nord Franche-comté</t>
  </si>
  <si>
    <t>Série: divers</t>
  </si>
  <si>
    <t>Parcelle(s):</t>
  </si>
  <si>
    <t>2, 39</t>
  </si>
  <si>
    <t>Bois faconné bord de route</t>
  </si>
  <si>
    <t>Essence</t>
  </si>
  <si>
    <t>Nb de gr/st</t>
  </si>
  <si>
    <t>typ</t>
  </si>
  <si>
    <t>qualité</t>
  </si>
  <si>
    <t>nombre et volume des découpes par catégories de diamètre médian</t>
  </si>
  <si>
    <t>volume m3</t>
  </si>
  <si>
    <t>CL 1</t>
  </si>
  <si>
    <t>CL 2</t>
  </si>
  <si>
    <t>CL 3</t>
  </si>
  <si>
    <t>CL 4</t>
  </si>
  <si>
    <t>CL 5</t>
  </si>
  <si>
    <t>CL 6</t>
  </si>
  <si>
    <t>CL 7</t>
  </si>
  <si>
    <t>CL 8+</t>
  </si>
  <si>
    <t>charme</t>
  </si>
  <si>
    <t>C</t>
  </si>
  <si>
    <t>frêne</t>
  </si>
  <si>
    <t>merisier</t>
  </si>
  <si>
    <t>érable</t>
  </si>
  <si>
    <t>TOTAL</t>
  </si>
  <si>
    <t>(nb)</t>
  </si>
  <si>
    <t>(vol)</t>
  </si>
  <si>
    <t>Agent responsable du lot:</t>
  </si>
  <si>
    <t>Place de dépôt: 4 dépots route forestiere</t>
  </si>
  <si>
    <t>Accès: chemin de montbregil</t>
  </si>
  <si>
    <t>Clauses particulières (escompte….):</t>
  </si>
  <si>
    <t>Cubage et lotissement réalisé ,par la commune:</t>
  </si>
  <si>
    <t>Autres renseignements (couleur des plaquettes…): vertes</t>
  </si>
  <si>
    <t>Numéros des pièces</t>
  </si>
  <si>
    <t>NUM</t>
  </si>
  <si>
    <t>ESS</t>
  </si>
  <si>
    <t>QUA</t>
  </si>
  <si>
    <t>LG</t>
  </si>
  <si>
    <t>DIA</t>
  </si>
  <si>
    <t>Classe</t>
  </si>
  <si>
    <t>VOL</t>
  </si>
  <si>
    <t>PARC</t>
  </si>
  <si>
    <t>char</t>
  </si>
  <si>
    <t>c</t>
  </si>
  <si>
    <t>39,2</t>
  </si>
  <si>
    <t>.1 frê</t>
  </si>
  <si>
    <t>.2 frê</t>
  </si>
  <si>
    <t>.3 frê</t>
  </si>
  <si>
    <t>.1char</t>
  </si>
  <si>
    <t>.2char</t>
  </si>
  <si>
    <t>cha</t>
  </si>
  <si>
    <t>meri</t>
  </si>
  <si>
    <t>erab</t>
  </si>
  <si>
    <t>Qualite</t>
  </si>
  <si>
    <t>Parc</t>
  </si>
  <si>
    <t>Hêtre</t>
  </si>
  <si>
    <t>Chêne</t>
  </si>
  <si>
    <t>Divers</t>
  </si>
  <si>
    <t>Alizier</t>
  </si>
  <si>
    <t>Bouleau</t>
  </si>
  <si>
    <t>Charme</t>
  </si>
  <si>
    <t>Erable</t>
  </si>
  <si>
    <t>Frêne</t>
  </si>
  <si>
    <t>Merisier</t>
  </si>
  <si>
    <t>Tilleul</t>
  </si>
  <si>
    <t>Longueur</t>
  </si>
  <si>
    <t>Diametre</t>
  </si>
  <si>
    <t>Arbre</t>
  </si>
  <si>
    <t>Num</t>
  </si>
  <si>
    <t>Diam</t>
  </si>
  <si>
    <t>Long</t>
  </si>
  <si>
    <t>Vol</t>
  </si>
  <si>
    <t>CL</t>
  </si>
  <si>
    <t>Série:</t>
  </si>
  <si>
    <t>0,32</t>
  </si>
  <si>
    <t>8,5</t>
  </si>
  <si>
    <t>0,35</t>
  </si>
  <si>
    <t>0,31</t>
  </si>
  <si>
    <t>0,37</t>
  </si>
  <si>
    <t>0,33</t>
  </si>
  <si>
    <t>1 Frêne</t>
  </si>
  <si>
    <t>2 Frêne</t>
  </si>
  <si>
    <t>3 Frêne</t>
  </si>
  <si>
    <t>1 Charme</t>
  </si>
  <si>
    <t>2 Charme</t>
  </si>
  <si>
    <t>3 Charme</t>
  </si>
  <si>
    <t>1 Chêne</t>
  </si>
  <si>
    <t>2 Chêne</t>
  </si>
  <si>
    <t>3 Chêne</t>
  </si>
  <si>
    <t>1 Hêtre</t>
  </si>
  <si>
    <t>2 Hêtre</t>
  </si>
  <si>
    <t>3 Hêtre</t>
  </si>
  <si>
    <t>0,3</t>
  </si>
  <si>
    <t>0,55</t>
  </si>
  <si>
    <t>10,5</t>
  </si>
  <si>
    <t>0,34</t>
  </si>
  <si>
    <t>3,5</t>
  </si>
  <si>
    <t>0,41</t>
  </si>
  <si>
    <t>0,48</t>
  </si>
  <si>
    <t>0,36</t>
  </si>
  <si>
    <t>9,5</t>
  </si>
  <si>
    <t>0,47</t>
  </si>
  <si>
    <t>7,5</t>
  </si>
  <si>
    <t>0,38</t>
  </si>
  <si>
    <t>0,28</t>
  </si>
  <si>
    <t>0,39</t>
  </si>
  <si>
    <t>6,5</t>
  </si>
  <si>
    <t>0,43</t>
  </si>
  <si>
    <t>11,5</t>
  </si>
  <si>
    <t>0,46</t>
  </si>
  <si>
    <t>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</si>
</sst>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9" x14ac:knownFonts="1">
    <font>
      <sz val="12"/>
      <color theme="1"/>
      <name val="Calibri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sz val="16"/>
      <name val="Calibri"/>
      <family val="2"/>
      <scheme val="minor"/>
    </font>
    <font>
      <b/>
      <sz val="14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quotePrefix="1" applyNumberFormat="1" applyFont="1"/>
    <xf numFmtId="0" fontId="2" fillId="9" borderId="1" xfId="0" applyFont="1" applyFill="1" applyBorder="1"/>
    <xf numFmtId="0" fontId="2" fillId="0" borderId="1" xfId="0" applyFont="1" applyBorder="1"/>
    <xf numFmtId="164" fontId="2" fillId="0" borderId="1" xfId="0" applyNumberFormat="1" applyFont="1" applyBorder="1"/>
    <xf numFmtId="2" fontId="2" fillId="0" borderId="1" xfId="0" applyNumberFormat="1" applyFont="1" applyBorder="1"/>
    <xf numFmtId="0" fontId="2" fillId="10" borderId="1" xfId="0" applyFont="1" applyFill="1" applyBorder="1"/>
    <xf numFmtId="0" fontId="2" fillId="11" borderId="1" xfId="0" applyFont="1" applyFill="1" applyBorder="1"/>
    <xf numFmtId="0" fontId="2" fillId="12" borderId="1" xfId="0" applyFont="1" applyFill="1" applyBorder="1"/>
    <xf numFmtId="0" fontId="2" fillId="0" borderId="1" xfId="0" applyFont="1" applyFill="1" applyBorder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1" fontId="2" fillId="0" borderId="1" xfId="0" applyNumberFormat="1" applyFont="1" applyFill="1" applyBorder="1" applyAlignment="1">
      <alignment horizontal="center" vertical="center"/>
    </xf>
    <xf numFmtId="0" fontId="2" fillId="0" borderId="6" xfId="0" applyFont="1" applyBorder="1"/>
    <xf numFmtId="164" fontId="0" fillId="0" borderId="0" xfId="0" applyNumberFormat="1"/>
    <xf numFmtId="0" fontId="2" fillId="5" borderId="1" xfId="0" applyFont="1" applyFill="1" applyBorder="1"/>
    <xf numFmtId="0" fontId="2" fillId="4" borderId="1" xfId="0" applyFont="1" applyFill="1" applyBorder="1"/>
    <xf numFmtId="0" fontId="2" fillId="2" borderId="1" xfId="0" applyFont="1" applyFill="1" applyBorder="1"/>
    <xf numFmtId="0" fontId="0" fillId="0" borderId="0" xfId="0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/>
    <xf numFmtId="0" fontId="2" fillId="0" borderId="0" xfId="0" applyFont="1" applyBorder="1"/>
    <xf numFmtId="0" fontId="2" fillId="0" borderId="7" xfId="0" applyFont="1" applyBorder="1"/>
    <xf numFmtId="0" fontId="2" fillId="3" borderId="7" xfId="0" applyFont="1" applyFill="1" applyBorder="1"/>
    <xf numFmtId="164" fontId="2" fillId="0" borderId="7" xfId="0" applyNumberFormat="1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Border="1"/>
    <xf numFmtId="2" fontId="2" fillId="0" borderId="0" xfId="0" applyNumberFormat="1" applyFont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1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quotePrefix="1" applyNumberFormat="1" applyFont="1" applyAlignment="1">
      <alignment vertical="center"/>
    </xf>
    <xf numFmtId="0" fontId="2" fillId="13" borderId="0" xfId="0" applyFont="1" applyFill="1" applyAlignment="1">
      <alignment vertical="center"/>
    </xf>
    <xf numFmtId="0" fontId="2" fillId="14" borderId="0" xfId="0" applyFont="1" applyFill="1" applyAlignment="1">
      <alignment vertical="center"/>
    </xf>
    <xf numFmtId="0" fontId="2" fillId="15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left" vertical="center"/>
    </xf>
    <xf numFmtId="0" fontId="2" fillId="13" borderId="0" xfId="0" applyFont="1" applyFill="1" applyAlignment="1">
      <alignment horizontal="center" vertical="center"/>
    </xf>
    <xf numFmtId="0" fontId="2" fillId="14" borderId="0" xfId="0" quotePrefix="1" applyNumberFormat="1" applyFont="1" applyFill="1" applyAlignment="1">
      <alignment horizontal="center" vertical="center"/>
    </xf>
    <xf numFmtId="0" fontId="8" fillId="16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647700</xdr:colOff>
          <xdr:row>2</xdr:row>
          <xdr:rowOff>0</xdr:rowOff>
        </xdr:from>
        <xdr:to>
          <xdr:col>12</xdr:col>
          <xdr:colOff>0</xdr:colOff>
          <xdr:row>4</xdr:row>
          <xdr:rowOff>38100</xdr:rowOff>
        </xdr:to>
        <xdr:sp macro="" textlink="">
          <xdr:nvSpPr>
            <xdr:cNvPr id="3074" name="Ajouter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228600</xdr:rowOff>
        </xdr:from>
        <xdr:to>
          <xdr:col>16</xdr:col>
          <xdr:colOff>0</xdr:colOff>
          <xdr:row>4</xdr:row>
          <xdr:rowOff>28575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647700</xdr:colOff>
          <xdr:row>0</xdr:row>
          <xdr:rowOff>266700</xdr:rowOff>
        </xdr:from>
        <xdr:to>
          <xdr:col>13</xdr:col>
          <xdr:colOff>9525</xdr:colOff>
          <xdr:row>3</xdr:row>
          <xdr:rowOff>47625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647700</xdr:colOff>
          <xdr:row>1</xdr:row>
          <xdr:rowOff>0</xdr:rowOff>
        </xdr:from>
        <xdr:to>
          <xdr:col>12</xdr:col>
          <xdr:colOff>9525</xdr:colOff>
          <xdr:row>3</xdr:row>
          <xdr:rowOff>19050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21</xdr:col>
          <xdr:colOff>0</xdr:colOff>
          <xdr:row>3</xdr:row>
          <xdr:rowOff>47625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41" totalsRowShown="0" headerRowDxfId="29" dataDxfId="28">
  <autoFilter ref="A1:H4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Num" dataDxfId="27"/>
    <tableColumn id="2" name="Arbre" dataDxfId="26"/>
    <tableColumn id="3" name="Qualite" dataDxfId="25"/>
    <tableColumn id="4" name="Diam" dataDxfId="24"/>
    <tableColumn id="5" name="Long" dataDxfId="23"/>
    <tableColumn id="6" name="CL" dataDxfId="22">
      <calculatedColumnFormula>INT(D2*10)</calculatedColumnFormula>
    </tableColumn>
    <tableColumn id="7" name="Vol" dataDxfId="21">
      <calculatedColumnFormula>E2*(D2*D2*3.14)/4</calculatedColumnFormula>
    </tableColumn>
    <tableColumn id="8" name="Parc" dataDxfId="20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H2" totalsRowShown="0" headerRowDxfId="19" dataDxfId="18">
  <autoFilter ref="A1:H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Num" dataDxfId="17"/>
    <tableColumn id="2" name="Arbre" dataDxfId="16"/>
    <tableColumn id="3" name="Qualite" dataDxfId="15"/>
    <tableColumn id="4" name="Diam" dataDxfId="14"/>
    <tableColumn id="5" name="Long" dataDxfId="13"/>
    <tableColumn id="6" name="CL" dataDxfId="12">
      <calculatedColumnFormula>INT(D2*10)</calculatedColumnFormula>
    </tableColumn>
    <tableColumn id="7" name="Vol" dataDxfId="11">
      <calculatedColumnFormula>E2*(D2*D2*3.14)/4</calculatedColumnFormula>
    </tableColumn>
    <tableColumn id="8" name="Parc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1:H2" totalsRowShown="0" headerRowDxfId="9" dataDxfId="8">
  <autoFilter ref="A1:H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Num" dataDxfId="7"/>
    <tableColumn id="2" name="Arbre" dataDxfId="6"/>
    <tableColumn id="3" name="Qualite" dataDxfId="5"/>
    <tableColumn id="4" name="Diam" dataDxfId="4"/>
    <tableColumn id="5" name="Long" dataDxfId="3"/>
    <tableColumn id="6" name="CL" dataDxfId="2">
      <calculatedColumnFormula>INT(D2*10)</calculatedColumnFormula>
    </tableColumn>
    <tableColumn id="7" name="Vol" dataDxfId="1">
      <calculatedColumnFormula>E2*(D2*D2*3.14)/4</calculatedColumnFormula>
    </tableColumn>
    <tableColumn id="8" name="Parc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W130"/>
  <sheetViews>
    <sheetView topLeftCell="A4" workbookViewId="0">
      <selection activeCell="L20" sqref="L20"/>
    </sheetView>
  </sheetViews>
  <sheetFormatPr baseColWidth="10" defaultRowHeight="15.75" x14ac:dyDescent="0.25"/>
  <cols>
    <col min="2" max="10" width="9.625" customWidth="1"/>
    <col min="11" max="11" width="10.125" customWidth="1"/>
    <col min="12" max="22" width="9.625" customWidth="1"/>
  </cols>
  <sheetData>
    <row r="1" spans="1:22" x14ac:dyDescent="0.25">
      <c r="A1" s="1" t="s">
        <v>0</v>
      </c>
    </row>
    <row r="2" spans="1:22" ht="18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8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8" x14ac:dyDescent="0.25">
      <c r="A4" s="2" t="s">
        <v>2</v>
      </c>
      <c r="B4" s="2"/>
      <c r="C4" s="2" t="s">
        <v>3</v>
      </c>
      <c r="D4" s="2"/>
      <c r="E4" s="2"/>
      <c r="F4" s="3" t="s">
        <v>4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8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8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8" x14ac:dyDescent="0.25">
      <c r="A7" s="64" t="s">
        <v>6</v>
      </c>
      <c r="B7" s="65" t="s">
        <v>7</v>
      </c>
      <c r="C7" s="64" t="s">
        <v>8</v>
      </c>
      <c r="D7" s="66" t="s">
        <v>9</v>
      </c>
      <c r="E7" s="64" t="s">
        <v>10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5" t="s">
        <v>11</v>
      </c>
      <c r="V7" s="65"/>
    </row>
    <row r="8" spans="1:22" ht="52.9" customHeight="1" x14ac:dyDescent="0.25">
      <c r="A8" s="64"/>
      <c r="B8" s="65"/>
      <c r="C8" s="64"/>
      <c r="D8" s="66"/>
      <c r="E8" s="64" t="s">
        <v>12</v>
      </c>
      <c r="F8" s="64"/>
      <c r="G8" s="67" t="s">
        <v>13</v>
      </c>
      <c r="H8" s="67"/>
      <c r="I8" s="68" t="s">
        <v>14</v>
      </c>
      <c r="J8" s="68"/>
      <c r="K8" s="69" t="s">
        <v>15</v>
      </c>
      <c r="L8" s="69"/>
      <c r="M8" s="70" t="s">
        <v>16</v>
      </c>
      <c r="N8" s="70"/>
      <c r="O8" s="71" t="s">
        <v>17</v>
      </c>
      <c r="P8" s="71"/>
      <c r="Q8" s="72" t="s">
        <v>18</v>
      </c>
      <c r="R8" s="72"/>
      <c r="S8" s="73" t="s">
        <v>19</v>
      </c>
      <c r="T8" s="73"/>
      <c r="U8" s="65"/>
      <c r="V8" s="65"/>
    </row>
    <row r="9" spans="1:22" ht="18" x14ac:dyDescent="0.25">
      <c r="A9" s="4" t="s">
        <v>20</v>
      </c>
      <c r="B9" s="5">
        <v>91</v>
      </c>
      <c r="C9" s="5" t="s">
        <v>21</v>
      </c>
      <c r="D9" s="5"/>
      <c r="E9" s="5">
        <v>1</v>
      </c>
      <c r="F9" s="6">
        <f>H55</f>
        <v>0.625</v>
      </c>
      <c r="G9" s="5">
        <v>6</v>
      </c>
      <c r="H9" s="6">
        <f>SUM(H48+H65+H86+H97+H106+H117)</f>
        <v>3.0320000000000005</v>
      </c>
      <c r="I9" s="5">
        <v>73</v>
      </c>
      <c r="J9" s="7">
        <f>SUM(H24+H25+H26+H27+H28+H29+H30+H35+H36+H37+H39+H40+H42+H43+H44+H45+H46+H47+H49+H50+H51+H52+H53+H58+H60+H61+H62+H63+H64+H66+H67+H68+H69+H70+H71+H73+H74+H76+H77+H78+H79+H80+H81+H82+H83+H84+H85+H87+H89+H90+H91+H92+H93+H94+H96+H98+H99+H100+H101+H120+H119+H118+H116+H115+H114+H113+H110+H108+H107+H105+H104+H103+H102)</f>
        <v>49.920000000000016</v>
      </c>
      <c r="K9" s="5">
        <v>12</v>
      </c>
      <c r="L9" s="7">
        <f>SUM(H34+H38+H41+H54+H55+H56+H72+H75+H88+H95+H109+H111+H112)</f>
        <v>14.099000000000002</v>
      </c>
      <c r="M9" s="5"/>
      <c r="N9" s="5"/>
      <c r="O9" s="5"/>
      <c r="P9" s="5"/>
      <c r="Q9" s="5"/>
      <c r="R9" s="5"/>
      <c r="S9" s="5"/>
      <c r="T9" s="5"/>
      <c r="U9" s="5">
        <f>SUM(G9+I9+K9+E9+M9+O9+Q9+S9)</f>
        <v>92</v>
      </c>
      <c r="V9" s="7">
        <f>SUM(H9+J9+L9+F9+N9+P9+R9+T9)</f>
        <v>67.676000000000016</v>
      </c>
    </row>
    <row r="10" spans="1:22" ht="18" x14ac:dyDescent="0.25">
      <c r="A10" s="8" t="s">
        <v>22</v>
      </c>
      <c r="B10" s="5">
        <v>2</v>
      </c>
      <c r="C10" s="5" t="s">
        <v>21</v>
      </c>
      <c r="D10" s="5"/>
      <c r="E10" s="5">
        <v>2</v>
      </c>
      <c r="F10" s="6">
        <f>H32+H33</f>
        <v>0.7</v>
      </c>
      <c r="G10" s="5"/>
      <c r="H10" s="5"/>
      <c r="I10" s="5">
        <v>1</v>
      </c>
      <c r="J10" s="6">
        <v>1.155</v>
      </c>
      <c r="K10" s="5"/>
      <c r="L10" s="5"/>
      <c r="M10" s="5">
        <v>1</v>
      </c>
      <c r="N10" s="6">
        <f>SUM(H31+H32+H33)</f>
        <v>3.3130000000000002</v>
      </c>
      <c r="O10" s="5"/>
      <c r="P10" s="5"/>
      <c r="Q10" s="5"/>
      <c r="R10" s="5"/>
      <c r="S10" s="5"/>
      <c r="T10" s="5"/>
      <c r="U10" s="5">
        <f t="shared" ref="U10:V13" si="0">SUM(G10+I10+K10+E10+M10+O10+Q10+S10)</f>
        <v>4</v>
      </c>
      <c r="V10" s="7">
        <f t="shared" si="0"/>
        <v>5.1680000000000001</v>
      </c>
    </row>
    <row r="11" spans="1:22" ht="18" x14ac:dyDescent="0.25">
      <c r="A11" s="9" t="s">
        <v>23</v>
      </c>
      <c r="B11" s="5">
        <v>2</v>
      </c>
      <c r="C11" s="5" t="s">
        <v>21</v>
      </c>
      <c r="D11" s="5"/>
      <c r="E11" s="5"/>
      <c r="F11" s="5"/>
      <c r="G11" s="5">
        <v>1</v>
      </c>
      <c r="H11" s="6">
        <v>0.73899999999999999</v>
      </c>
      <c r="I11" s="5"/>
      <c r="J11" s="5"/>
      <c r="K11" s="5">
        <v>1</v>
      </c>
      <c r="L11" s="6">
        <v>1.33</v>
      </c>
      <c r="M11" s="5"/>
      <c r="N11" s="5"/>
      <c r="O11" s="5"/>
      <c r="P11" s="5"/>
      <c r="Q11" s="5"/>
      <c r="R11" s="5"/>
      <c r="S11" s="5"/>
      <c r="T11" s="5"/>
      <c r="U11" s="5">
        <f t="shared" si="0"/>
        <v>2</v>
      </c>
      <c r="V11" s="7">
        <f t="shared" si="0"/>
        <v>2.069</v>
      </c>
    </row>
    <row r="12" spans="1:22" ht="18" x14ac:dyDescent="0.25">
      <c r="A12" s="10" t="s">
        <v>24</v>
      </c>
      <c r="B12" s="5">
        <v>2</v>
      </c>
      <c r="C12" s="5" t="s">
        <v>21</v>
      </c>
      <c r="D12" s="5"/>
      <c r="E12" s="5"/>
      <c r="F12" s="5"/>
      <c r="G12" s="5"/>
      <c r="H12" s="5"/>
      <c r="I12" s="5">
        <v>1</v>
      </c>
      <c r="J12" s="6">
        <v>0.68400000000000005</v>
      </c>
      <c r="K12" s="5">
        <v>1</v>
      </c>
      <c r="L12" s="6">
        <v>1.254</v>
      </c>
      <c r="M12" s="5"/>
      <c r="N12" s="5"/>
      <c r="O12" s="5"/>
      <c r="P12" s="5"/>
      <c r="Q12" s="5"/>
      <c r="R12" s="5"/>
      <c r="S12" s="5"/>
      <c r="T12" s="5"/>
      <c r="U12" s="5">
        <f t="shared" si="0"/>
        <v>2</v>
      </c>
      <c r="V12" s="7">
        <f t="shared" si="0"/>
        <v>1.9380000000000002</v>
      </c>
    </row>
    <row r="13" spans="1:22" ht="18" x14ac:dyDescent="0.25">
      <c r="A13" s="11"/>
      <c r="B13" s="5"/>
      <c r="C13" s="5"/>
      <c r="D13" s="5"/>
      <c r="E13" s="5"/>
      <c r="F13" s="5"/>
      <c r="G13" s="5"/>
      <c r="H13" s="5"/>
      <c r="I13" s="5"/>
      <c r="J13" s="6"/>
      <c r="K13" s="5"/>
      <c r="L13" s="6"/>
      <c r="M13" s="5"/>
      <c r="N13" s="5"/>
      <c r="O13" s="5"/>
      <c r="P13" s="5"/>
      <c r="Q13" s="5"/>
      <c r="R13" s="5"/>
      <c r="S13" s="5"/>
      <c r="T13" s="5"/>
      <c r="U13" s="5">
        <f t="shared" si="0"/>
        <v>0</v>
      </c>
      <c r="V13" s="7">
        <f t="shared" si="0"/>
        <v>0</v>
      </c>
    </row>
    <row r="14" spans="1:22" ht="18" x14ac:dyDescent="0.25">
      <c r="A14" s="12" t="s">
        <v>25</v>
      </c>
      <c r="B14" s="5">
        <f>SUM(B9:B12)</f>
        <v>97</v>
      </c>
      <c r="C14" s="5" t="s">
        <v>21</v>
      </c>
      <c r="D14" s="5"/>
      <c r="E14" s="5">
        <f t="shared" ref="E14:L14" si="1">SUM(E9:E12)</f>
        <v>3</v>
      </c>
      <c r="F14" s="6">
        <f t="shared" si="1"/>
        <v>1.325</v>
      </c>
      <c r="G14" s="5">
        <f t="shared" si="1"/>
        <v>7</v>
      </c>
      <c r="H14" s="6">
        <f t="shared" si="1"/>
        <v>3.7710000000000004</v>
      </c>
      <c r="I14" s="5">
        <f t="shared" si="1"/>
        <v>75</v>
      </c>
      <c r="J14" s="7">
        <f t="shared" si="1"/>
        <v>51.759000000000015</v>
      </c>
      <c r="K14" s="5">
        <f t="shared" si="1"/>
        <v>14</v>
      </c>
      <c r="L14" s="7">
        <f t="shared" si="1"/>
        <v>16.683000000000003</v>
      </c>
      <c r="M14" s="5">
        <f>SUM(M10:M12)</f>
        <v>1</v>
      </c>
      <c r="N14" s="6">
        <f>SUM(N9:N12)</f>
        <v>3.3130000000000002</v>
      </c>
      <c r="O14" s="5"/>
      <c r="P14" s="5"/>
      <c r="Q14" s="5"/>
      <c r="R14" s="5"/>
      <c r="S14" s="5"/>
      <c r="T14" s="5"/>
      <c r="U14" s="5">
        <f>SUM(U9:U12)</f>
        <v>100</v>
      </c>
      <c r="V14" s="7">
        <f>SUM(V9:V13)</f>
        <v>76.851000000000028</v>
      </c>
    </row>
    <row r="15" spans="1:22" ht="18" x14ac:dyDescent="0.25">
      <c r="A15" s="2"/>
      <c r="B15" s="2"/>
      <c r="C15" s="2"/>
      <c r="D15" s="2"/>
      <c r="E15" s="2"/>
      <c r="F15" s="2"/>
      <c r="G15" s="2" t="s">
        <v>26</v>
      </c>
      <c r="H15" s="2" t="s">
        <v>27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18" x14ac:dyDescent="0.25">
      <c r="A16" s="2" t="s">
        <v>28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3" ht="18" x14ac:dyDescent="0.25">
      <c r="A17" s="2" t="s">
        <v>29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3" ht="18" x14ac:dyDescent="0.25">
      <c r="A18" s="2" t="s">
        <v>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3" ht="18" x14ac:dyDescent="0.25">
      <c r="A19" s="2" t="s">
        <v>31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3" ht="18" x14ac:dyDescent="0.25">
      <c r="A20" s="2" t="s">
        <v>32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3" ht="18" x14ac:dyDescent="0.25">
      <c r="A21" s="2" t="s">
        <v>33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3" ht="18.75" thickBot="1" x14ac:dyDescent="0.3">
      <c r="A22" s="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3" s="17" customFormat="1" ht="18" x14ac:dyDescent="0.25">
      <c r="A23" s="13"/>
      <c r="B23" s="14" t="s">
        <v>35</v>
      </c>
      <c r="C23" s="15" t="s">
        <v>36</v>
      </c>
      <c r="D23" s="15" t="s">
        <v>37</v>
      </c>
      <c r="E23" s="15" t="s">
        <v>38</v>
      </c>
      <c r="F23" s="15" t="s">
        <v>39</v>
      </c>
      <c r="G23" s="15" t="s">
        <v>40</v>
      </c>
      <c r="H23" s="15" t="s">
        <v>41</v>
      </c>
      <c r="I23" s="16" t="s">
        <v>42</v>
      </c>
      <c r="Q23"/>
      <c r="R23"/>
      <c r="S23"/>
      <c r="T23"/>
      <c r="U23"/>
      <c r="V23"/>
      <c r="W23"/>
    </row>
    <row r="24" spans="1:23" ht="18" x14ac:dyDescent="0.25">
      <c r="A24" s="2"/>
      <c r="B24" s="18">
        <v>6624</v>
      </c>
      <c r="C24" s="4" t="s">
        <v>43</v>
      </c>
      <c r="D24" s="19" t="s">
        <v>44</v>
      </c>
      <c r="E24" s="5">
        <v>8.5</v>
      </c>
      <c r="F24" s="20">
        <v>0.32</v>
      </c>
      <c r="G24" s="21">
        <f>INT(F24*10)</f>
        <v>3</v>
      </c>
      <c r="H24" s="6">
        <v>0.68400000000000005</v>
      </c>
      <c r="I24" s="22" t="s">
        <v>45</v>
      </c>
      <c r="L24" s="23"/>
    </row>
    <row r="25" spans="1:23" ht="18" x14ac:dyDescent="0.25">
      <c r="A25" s="2"/>
      <c r="B25" s="18">
        <v>6625</v>
      </c>
      <c r="C25" s="4" t="s">
        <v>43</v>
      </c>
      <c r="D25" s="19" t="s">
        <v>44</v>
      </c>
      <c r="E25" s="5">
        <v>5</v>
      </c>
      <c r="F25" s="20">
        <v>0.35</v>
      </c>
      <c r="G25" s="21">
        <f>INT(F25*10)</f>
        <v>3</v>
      </c>
      <c r="H25" s="6">
        <v>0.48099999999999998</v>
      </c>
      <c r="I25" s="22" t="s">
        <v>45</v>
      </c>
    </row>
    <row r="26" spans="1:23" ht="18" x14ac:dyDescent="0.25">
      <c r="A26" s="2"/>
      <c r="B26" s="18">
        <v>6626</v>
      </c>
      <c r="C26" s="4" t="s">
        <v>43</v>
      </c>
      <c r="D26" s="19" t="s">
        <v>44</v>
      </c>
      <c r="E26" s="5">
        <v>9</v>
      </c>
      <c r="F26" s="20">
        <v>31</v>
      </c>
      <c r="G26" s="21">
        <f t="shared" ref="G26:G89" si="2">INT(F26*10)/100</f>
        <v>3.1</v>
      </c>
      <c r="H26" s="6">
        <v>0.67900000000000005</v>
      </c>
      <c r="I26" s="22" t="s">
        <v>45</v>
      </c>
    </row>
    <row r="27" spans="1:23" ht="18" x14ac:dyDescent="0.25">
      <c r="A27" s="2"/>
      <c r="B27" s="18">
        <v>6627</v>
      </c>
      <c r="C27" s="4" t="s">
        <v>43</v>
      </c>
      <c r="D27" s="19" t="s">
        <v>44</v>
      </c>
      <c r="E27" s="5">
        <v>9</v>
      </c>
      <c r="F27" s="20">
        <v>37</v>
      </c>
      <c r="G27" s="21">
        <f t="shared" si="2"/>
        <v>3.7</v>
      </c>
      <c r="H27" s="6">
        <v>0.96799999999999997</v>
      </c>
      <c r="I27" s="22" t="s">
        <v>45</v>
      </c>
    </row>
    <row r="28" spans="1:23" ht="18" x14ac:dyDescent="0.25">
      <c r="A28" s="2"/>
      <c r="B28" s="18">
        <v>6628</v>
      </c>
      <c r="C28" s="4" t="s">
        <v>43</v>
      </c>
      <c r="D28" s="19" t="s">
        <v>44</v>
      </c>
      <c r="E28" s="5">
        <v>9</v>
      </c>
      <c r="F28" s="20">
        <v>33</v>
      </c>
      <c r="G28" s="21">
        <f t="shared" si="2"/>
        <v>3.3</v>
      </c>
      <c r="H28" s="6">
        <v>0.77</v>
      </c>
      <c r="I28" s="22" t="s">
        <v>45</v>
      </c>
    </row>
    <row r="29" spans="1:23" ht="18" x14ac:dyDescent="0.25">
      <c r="A29" s="2"/>
      <c r="B29" s="18">
        <v>6629</v>
      </c>
      <c r="C29" s="4" t="s">
        <v>43</v>
      </c>
      <c r="D29" s="19" t="s">
        <v>44</v>
      </c>
      <c r="E29" s="5">
        <v>9</v>
      </c>
      <c r="F29" s="20">
        <v>30</v>
      </c>
      <c r="G29" s="21">
        <f t="shared" si="2"/>
        <v>3</v>
      </c>
      <c r="H29" s="6">
        <v>0.63600000000000001</v>
      </c>
      <c r="I29" s="22" t="s">
        <v>45</v>
      </c>
    </row>
    <row r="30" spans="1:23" ht="18" x14ac:dyDescent="0.25">
      <c r="A30" s="2"/>
      <c r="B30" s="18">
        <v>6630</v>
      </c>
      <c r="C30" s="4" t="s">
        <v>43</v>
      </c>
      <c r="D30" s="19" t="s">
        <v>44</v>
      </c>
      <c r="E30" s="5">
        <v>8</v>
      </c>
      <c r="F30" s="20">
        <v>32</v>
      </c>
      <c r="G30" s="21">
        <f t="shared" si="2"/>
        <v>3.2</v>
      </c>
      <c r="H30" s="6">
        <v>0.64300000000000002</v>
      </c>
      <c r="I30" s="22" t="s">
        <v>45</v>
      </c>
    </row>
    <row r="31" spans="1:23" ht="18" x14ac:dyDescent="0.25">
      <c r="A31" s="2"/>
      <c r="B31" s="18">
        <v>6631</v>
      </c>
      <c r="C31" s="8" t="s">
        <v>46</v>
      </c>
      <c r="D31" s="19" t="s">
        <v>44</v>
      </c>
      <c r="E31" s="5">
        <v>10.5</v>
      </c>
      <c r="F31" s="24">
        <v>55</v>
      </c>
      <c r="G31" s="21">
        <f t="shared" si="2"/>
        <v>5.5</v>
      </c>
      <c r="H31" s="6">
        <v>2.613</v>
      </c>
      <c r="I31" s="22" t="s">
        <v>45</v>
      </c>
    </row>
    <row r="32" spans="1:23" ht="18" x14ac:dyDescent="0.25">
      <c r="A32" s="2"/>
      <c r="B32" s="18">
        <v>6631</v>
      </c>
      <c r="C32" s="5" t="s">
        <v>47</v>
      </c>
      <c r="D32" s="19" t="s">
        <v>44</v>
      </c>
      <c r="E32" s="5">
        <v>4</v>
      </c>
      <c r="F32" s="11">
        <v>34</v>
      </c>
      <c r="G32" s="21">
        <f t="shared" si="2"/>
        <v>3.4</v>
      </c>
      <c r="H32" s="6">
        <v>0.36299999999999999</v>
      </c>
      <c r="I32" s="22" t="s">
        <v>45</v>
      </c>
    </row>
    <row r="33" spans="1:9" ht="18" x14ac:dyDescent="0.25">
      <c r="A33" s="2"/>
      <c r="B33" s="18">
        <v>6631</v>
      </c>
      <c r="C33" s="5" t="s">
        <v>48</v>
      </c>
      <c r="D33" s="19" t="s">
        <v>44</v>
      </c>
      <c r="E33" s="5">
        <v>3.5</v>
      </c>
      <c r="F33" s="11">
        <v>35</v>
      </c>
      <c r="G33" s="21">
        <f t="shared" si="2"/>
        <v>3.5</v>
      </c>
      <c r="H33" s="6">
        <v>0.33700000000000002</v>
      </c>
      <c r="I33" s="22" t="s">
        <v>45</v>
      </c>
    </row>
    <row r="34" spans="1:9" ht="18" x14ac:dyDescent="0.25">
      <c r="A34" s="2"/>
      <c r="B34" s="18">
        <v>6632</v>
      </c>
      <c r="C34" s="4" t="s">
        <v>43</v>
      </c>
      <c r="D34" s="19" t="s">
        <v>44</v>
      </c>
      <c r="E34" s="5">
        <v>8</v>
      </c>
      <c r="F34" s="25">
        <v>41</v>
      </c>
      <c r="G34" s="21">
        <f t="shared" si="2"/>
        <v>4.0999999999999996</v>
      </c>
      <c r="H34" s="6">
        <v>1.056</v>
      </c>
      <c r="I34" s="22" t="s">
        <v>45</v>
      </c>
    </row>
    <row r="35" spans="1:9" ht="18" x14ac:dyDescent="0.25">
      <c r="A35" s="2"/>
      <c r="B35" s="18">
        <v>6633</v>
      </c>
      <c r="C35" s="4" t="s">
        <v>43</v>
      </c>
      <c r="D35" s="19" t="s">
        <v>44</v>
      </c>
      <c r="E35" s="5">
        <v>9</v>
      </c>
      <c r="F35" s="20">
        <v>34</v>
      </c>
      <c r="G35" s="21">
        <f t="shared" si="2"/>
        <v>3.4</v>
      </c>
      <c r="H35" s="6">
        <v>0.81699999999999995</v>
      </c>
      <c r="I35" s="22" t="s">
        <v>45</v>
      </c>
    </row>
    <row r="36" spans="1:9" ht="18" x14ac:dyDescent="0.25">
      <c r="A36" s="2"/>
      <c r="B36" s="18">
        <v>6634</v>
      </c>
      <c r="C36" s="4" t="s">
        <v>43</v>
      </c>
      <c r="D36" s="19" t="s">
        <v>44</v>
      </c>
      <c r="E36" s="5">
        <v>8.5</v>
      </c>
      <c r="F36" s="20">
        <v>34</v>
      </c>
      <c r="G36" s="21">
        <f t="shared" si="2"/>
        <v>3.4</v>
      </c>
      <c r="H36" s="6">
        <v>0.77200000000000002</v>
      </c>
      <c r="I36" s="22" t="s">
        <v>45</v>
      </c>
    </row>
    <row r="37" spans="1:9" ht="18" x14ac:dyDescent="0.25">
      <c r="A37" s="2"/>
      <c r="B37" s="18">
        <v>6635</v>
      </c>
      <c r="C37" s="4" t="s">
        <v>43</v>
      </c>
      <c r="D37" s="19" t="s">
        <v>44</v>
      </c>
      <c r="E37" s="5">
        <v>9</v>
      </c>
      <c r="F37" s="20">
        <v>32</v>
      </c>
      <c r="G37" s="21">
        <f t="shared" si="2"/>
        <v>3.2</v>
      </c>
      <c r="H37" s="6">
        <v>0.72399999999999998</v>
      </c>
      <c r="I37" s="22" t="s">
        <v>45</v>
      </c>
    </row>
    <row r="38" spans="1:9" ht="18" x14ac:dyDescent="0.25">
      <c r="A38" s="2"/>
      <c r="B38" s="18">
        <v>6636</v>
      </c>
      <c r="C38" s="4" t="s">
        <v>43</v>
      </c>
      <c r="D38" s="19" t="s">
        <v>44</v>
      </c>
      <c r="E38" s="5">
        <v>8</v>
      </c>
      <c r="F38" s="25">
        <v>48</v>
      </c>
      <c r="G38" s="21">
        <f t="shared" si="2"/>
        <v>4.8</v>
      </c>
      <c r="H38" s="6">
        <v>1.448</v>
      </c>
      <c r="I38" s="22" t="s">
        <v>45</v>
      </c>
    </row>
    <row r="39" spans="1:9" ht="18" x14ac:dyDescent="0.25">
      <c r="A39" s="2"/>
      <c r="B39" s="18">
        <v>6637</v>
      </c>
      <c r="C39" s="4" t="s">
        <v>43</v>
      </c>
      <c r="D39" s="19" t="s">
        <v>44</v>
      </c>
      <c r="E39" s="5">
        <v>8</v>
      </c>
      <c r="F39" s="20">
        <v>36</v>
      </c>
      <c r="G39" s="21">
        <f t="shared" si="2"/>
        <v>3.6</v>
      </c>
      <c r="H39" s="6">
        <v>0.81399999999999995</v>
      </c>
      <c r="I39" s="22" t="s">
        <v>45</v>
      </c>
    </row>
    <row r="40" spans="1:9" ht="18" x14ac:dyDescent="0.25">
      <c r="A40" s="2"/>
      <c r="B40" s="18">
        <v>6638</v>
      </c>
      <c r="C40" s="4" t="s">
        <v>43</v>
      </c>
      <c r="D40" s="19" t="s">
        <v>44</v>
      </c>
      <c r="E40" s="5">
        <v>9.5</v>
      </c>
      <c r="F40" s="20">
        <v>37</v>
      </c>
      <c r="G40" s="21">
        <f t="shared" si="2"/>
        <v>3.7</v>
      </c>
      <c r="H40" s="6">
        <v>1.0209999999999999</v>
      </c>
      <c r="I40" s="22" t="s">
        <v>45</v>
      </c>
    </row>
    <row r="41" spans="1:9" ht="18" x14ac:dyDescent="0.25">
      <c r="A41" s="2"/>
      <c r="B41" s="18">
        <v>6639</v>
      </c>
      <c r="C41" s="4" t="s">
        <v>43</v>
      </c>
      <c r="D41" s="19" t="s">
        <v>44</v>
      </c>
      <c r="E41" s="5">
        <v>7.5</v>
      </c>
      <c r="F41" s="25">
        <v>47</v>
      </c>
      <c r="G41" s="21">
        <f t="shared" si="2"/>
        <v>4.7</v>
      </c>
      <c r="H41" s="6">
        <v>1.6479999999999999</v>
      </c>
      <c r="I41" s="22" t="s">
        <v>45</v>
      </c>
    </row>
    <row r="42" spans="1:9" ht="18" x14ac:dyDescent="0.25">
      <c r="A42" s="2"/>
      <c r="B42" s="18">
        <v>6640</v>
      </c>
      <c r="C42" s="4" t="s">
        <v>43</v>
      </c>
      <c r="D42" s="19" t="s">
        <v>44</v>
      </c>
      <c r="E42" s="5">
        <v>8.5</v>
      </c>
      <c r="F42" s="20">
        <v>30</v>
      </c>
      <c r="G42" s="21">
        <f t="shared" si="2"/>
        <v>3</v>
      </c>
      <c r="H42" s="6">
        <v>0.60099999999999998</v>
      </c>
      <c r="I42" s="22" t="s">
        <v>45</v>
      </c>
    </row>
    <row r="43" spans="1:9" ht="18" x14ac:dyDescent="0.25">
      <c r="A43" s="2"/>
      <c r="B43" s="18">
        <v>6641</v>
      </c>
      <c r="C43" s="4" t="s">
        <v>43</v>
      </c>
      <c r="D43" s="19" t="s">
        <v>44</v>
      </c>
      <c r="E43" s="5">
        <v>9</v>
      </c>
      <c r="F43" s="20">
        <v>31</v>
      </c>
      <c r="G43" s="21">
        <f t="shared" si="2"/>
        <v>3.1</v>
      </c>
      <c r="H43" s="6">
        <v>0.67900000000000005</v>
      </c>
      <c r="I43" s="22" t="s">
        <v>45</v>
      </c>
    </row>
    <row r="44" spans="1:9" ht="18" x14ac:dyDescent="0.25">
      <c r="A44" s="2"/>
      <c r="B44" s="18">
        <v>6642</v>
      </c>
      <c r="C44" s="4" t="s">
        <v>43</v>
      </c>
      <c r="D44" s="19" t="s">
        <v>44</v>
      </c>
      <c r="E44" s="5">
        <v>6</v>
      </c>
      <c r="F44" s="20">
        <v>32</v>
      </c>
      <c r="G44" s="21">
        <f t="shared" si="2"/>
        <v>3.2</v>
      </c>
      <c r="H44" s="6">
        <v>0.48299999999999998</v>
      </c>
      <c r="I44" s="22" t="s">
        <v>45</v>
      </c>
    </row>
    <row r="45" spans="1:9" ht="18" x14ac:dyDescent="0.25">
      <c r="A45" s="2"/>
      <c r="B45" s="18">
        <v>6643</v>
      </c>
      <c r="C45" s="4" t="s">
        <v>43</v>
      </c>
      <c r="D45" s="19" t="s">
        <v>44</v>
      </c>
      <c r="E45" s="5">
        <v>10.5</v>
      </c>
      <c r="F45" s="20">
        <v>38</v>
      </c>
      <c r="G45" s="21">
        <f t="shared" si="2"/>
        <v>3.8</v>
      </c>
      <c r="H45" s="6">
        <v>1.2470000000000001</v>
      </c>
      <c r="I45" s="22" t="s">
        <v>45</v>
      </c>
    </row>
    <row r="46" spans="1:9" ht="18" x14ac:dyDescent="0.25">
      <c r="A46" s="2"/>
      <c r="B46" s="18">
        <v>6644</v>
      </c>
      <c r="C46" s="4" t="s">
        <v>43</v>
      </c>
      <c r="D46" s="19" t="s">
        <v>44</v>
      </c>
      <c r="E46" s="5">
        <v>9.5</v>
      </c>
      <c r="F46" s="20">
        <v>30</v>
      </c>
      <c r="G46" s="21">
        <f t="shared" si="2"/>
        <v>3</v>
      </c>
      <c r="H46" s="6">
        <v>0.67200000000000004</v>
      </c>
      <c r="I46" s="22" t="s">
        <v>45</v>
      </c>
    </row>
    <row r="47" spans="1:9" ht="18" x14ac:dyDescent="0.25">
      <c r="A47" s="2"/>
      <c r="B47" s="18">
        <v>6645</v>
      </c>
      <c r="C47" s="4" t="s">
        <v>43</v>
      </c>
      <c r="D47" s="19" t="s">
        <v>44</v>
      </c>
      <c r="E47" s="5">
        <v>10</v>
      </c>
      <c r="F47" s="20">
        <v>38</v>
      </c>
      <c r="G47" s="21">
        <f t="shared" si="2"/>
        <v>3.8</v>
      </c>
      <c r="H47" s="6">
        <v>1.1339999999999999</v>
      </c>
      <c r="I47" s="22" t="s">
        <v>45</v>
      </c>
    </row>
    <row r="48" spans="1:9" ht="18" x14ac:dyDescent="0.25">
      <c r="A48" s="2"/>
      <c r="B48" s="18">
        <v>6646</v>
      </c>
      <c r="C48" s="4" t="s">
        <v>43</v>
      </c>
      <c r="D48" s="19" t="s">
        <v>44</v>
      </c>
      <c r="E48" s="5">
        <v>8.5</v>
      </c>
      <c r="F48" s="26">
        <v>28</v>
      </c>
      <c r="G48" s="21">
        <f t="shared" si="2"/>
        <v>2.8</v>
      </c>
      <c r="H48" s="6">
        <v>0.52300000000000002</v>
      </c>
      <c r="I48" s="22" t="s">
        <v>45</v>
      </c>
    </row>
    <row r="49" spans="1:23" ht="18" x14ac:dyDescent="0.25">
      <c r="A49" s="2"/>
      <c r="B49" s="18">
        <v>6647</v>
      </c>
      <c r="C49" s="4" t="s">
        <v>43</v>
      </c>
      <c r="D49" s="19" t="s">
        <v>44</v>
      </c>
      <c r="E49" s="5">
        <v>8.5</v>
      </c>
      <c r="F49" s="20">
        <v>34</v>
      </c>
      <c r="G49" s="21">
        <f t="shared" si="2"/>
        <v>3.4</v>
      </c>
      <c r="H49" s="6">
        <v>0.77200000000000002</v>
      </c>
      <c r="I49" s="22" t="s">
        <v>45</v>
      </c>
      <c r="K49" s="27"/>
      <c r="L49" s="27"/>
      <c r="M49" s="27"/>
      <c r="N49" s="27"/>
      <c r="O49" s="27"/>
      <c r="P49" s="27"/>
      <c r="Q49" s="28"/>
      <c r="R49" s="28"/>
      <c r="S49" s="29"/>
      <c r="T49" s="28"/>
      <c r="U49" s="28"/>
      <c r="V49" s="30"/>
      <c r="W49" s="31"/>
    </row>
    <row r="50" spans="1:23" ht="18" x14ac:dyDescent="0.25">
      <c r="A50" s="2"/>
      <c r="B50" s="18">
        <v>6648</v>
      </c>
      <c r="C50" s="4" t="s">
        <v>43</v>
      </c>
      <c r="D50" s="19" t="s">
        <v>44</v>
      </c>
      <c r="E50" s="32">
        <v>8</v>
      </c>
      <c r="F50" s="33">
        <v>32</v>
      </c>
      <c r="G50" s="21">
        <f t="shared" si="2"/>
        <v>3.2</v>
      </c>
      <c r="H50" s="34">
        <v>0.64300000000000002</v>
      </c>
      <c r="I50" s="22" t="s">
        <v>45</v>
      </c>
      <c r="J50" s="31"/>
      <c r="K50" s="28"/>
      <c r="L50" s="29"/>
      <c r="M50" s="28"/>
      <c r="N50" s="28"/>
      <c r="O50" s="30"/>
      <c r="P50" s="28"/>
      <c r="Q50" s="28"/>
      <c r="R50" s="28"/>
      <c r="S50" s="29"/>
      <c r="T50" s="28"/>
      <c r="U50" s="28"/>
      <c r="V50" s="30"/>
      <c r="W50" s="31"/>
    </row>
    <row r="51" spans="1:23" ht="18" x14ac:dyDescent="0.25">
      <c r="A51" s="2"/>
      <c r="B51" s="18">
        <v>6649</v>
      </c>
      <c r="C51" s="4" t="s">
        <v>43</v>
      </c>
      <c r="D51" s="19" t="s">
        <v>44</v>
      </c>
      <c r="E51" s="5">
        <v>7.5</v>
      </c>
      <c r="F51" s="20">
        <v>37</v>
      </c>
      <c r="G51" s="21">
        <f t="shared" si="2"/>
        <v>3.7</v>
      </c>
      <c r="H51" s="6">
        <v>0.80500000000000005</v>
      </c>
      <c r="I51" s="22" t="s">
        <v>45</v>
      </c>
      <c r="J51" s="31"/>
      <c r="K51" s="28"/>
      <c r="L51" s="29"/>
      <c r="M51" s="28"/>
      <c r="N51" s="28"/>
      <c r="O51" s="30"/>
      <c r="P51" s="28"/>
      <c r="Q51" s="28"/>
      <c r="R51" s="28"/>
      <c r="S51" s="29"/>
      <c r="T51" s="28"/>
      <c r="U51" s="28"/>
      <c r="V51" s="30"/>
      <c r="W51" s="31"/>
    </row>
    <row r="52" spans="1:23" ht="18" x14ac:dyDescent="0.25">
      <c r="A52" s="2"/>
      <c r="B52" s="18">
        <v>6650</v>
      </c>
      <c r="C52" s="4" t="s">
        <v>43</v>
      </c>
      <c r="D52" s="19" t="s">
        <v>44</v>
      </c>
      <c r="E52" s="5">
        <v>8.5</v>
      </c>
      <c r="F52" s="20">
        <v>39</v>
      </c>
      <c r="G52" s="21">
        <f t="shared" si="2"/>
        <v>3.9</v>
      </c>
      <c r="H52" s="6">
        <v>1.0149999999999999</v>
      </c>
      <c r="I52" s="22" t="s">
        <v>45</v>
      </c>
      <c r="J52" s="31"/>
      <c r="K52" s="28"/>
      <c r="L52" s="29"/>
      <c r="M52" s="28"/>
      <c r="N52" s="28"/>
      <c r="O52" s="30"/>
      <c r="P52" s="28"/>
      <c r="Q52" s="28"/>
      <c r="R52" s="28"/>
      <c r="S52" s="29"/>
      <c r="T52" s="28"/>
      <c r="U52" s="28"/>
      <c r="V52" s="30"/>
      <c r="W52" s="31"/>
    </row>
    <row r="53" spans="1:23" ht="18" x14ac:dyDescent="0.25">
      <c r="A53" s="2"/>
      <c r="B53" s="18">
        <v>6651</v>
      </c>
      <c r="C53" s="4" t="s">
        <v>43</v>
      </c>
      <c r="D53" s="19" t="s">
        <v>44</v>
      </c>
      <c r="E53" s="5">
        <v>10</v>
      </c>
      <c r="F53" s="20">
        <v>32</v>
      </c>
      <c r="G53" s="21">
        <f t="shared" si="2"/>
        <v>3.2</v>
      </c>
      <c r="H53" s="6">
        <v>0.80400000000000005</v>
      </c>
      <c r="I53" s="22" t="s">
        <v>45</v>
      </c>
      <c r="J53" s="31"/>
      <c r="K53" s="28"/>
      <c r="L53" s="29"/>
      <c r="M53" s="28"/>
      <c r="N53" s="28"/>
      <c r="O53" s="30"/>
      <c r="P53" s="28"/>
      <c r="Q53" s="28"/>
      <c r="R53" s="28"/>
      <c r="S53" s="29"/>
      <c r="T53" s="28"/>
      <c r="U53" s="28"/>
      <c r="V53" s="30"/>
      <c r="W53" s="31"/>
    </row>
    <row r="54" spans="1:23" ht="18" x14ac:dyDescent="0.25">
      <c r="A54" s="2"/>
      <c r="B54" s="18">
        <v>6652</v>
      </c>
      <c r="C54" s="4" t="s">
        <v>49</v>
      </c>
      <c r="D54" s="19" t="s">
        <v>44</v>
      </c>
      <c r="E54" s="5">
        <v>4</v>
      </c>
      <c r="F54" s="25">
        <v>48</v>
      </c>
      <c r="G54" s="21">
        <f t="shared" si="2"/>
        <v>4.8</v>
      </c>
      <c r="H54" s="6">
        <v>0.72399999999999998</v>
      </c>
      <c r="I54" s="22" t="s">
        <v>45</v>
      </c>
      <c r="J54" s="31"/>
      <c r="K54" s="28"/>
      <c r="L54" s="29"/>
      <c r="M54" s="28"/>
      <c r="N54" s="28"/>
      <c r="O54" s="30"/>
      <c r="P54" s="28"/>
      <c r="Q54" s="28"/>
      <c r="R54" s="28"/>
      <c r="S54" s="29"/>
      <c r="T54" s="28"/>
      <c r="U54" s="28"/>
      <c r="V54" s="30"/>
      <c r="W54" s="31"/>
    </row>
    <row r="55" spans="1:23" ht="18" x14ac:dyDescent="0.25">
      <c r="A55" s="2"/>
      <c r="B55" s="18">
        <v>6652</v>
      </c>
      <c r="C55" s="11" t="s">
        <v>50</v>
      </c>
      <c r="D55" s="19" t="s">
        <v>44</v>
      </c>
      <c r="E55" s="5">
        <v>6.5</v>
      </c>
      <c r="F55" s="11">
        <v>35</v>
      </c>
      <c r="G55" s="21">
        <f t="shared" si="2"/>
        <v>3.5</v>
      </c>
      <c r="H55" s="6">
        <v>0.625</v>
      </c>
      <c r="I55" s="22" t="s">
        <v>45</v>
      </c>
      <c r="J55" s="31"/>
      <c r="K55" s="28"/>
      <c r="L55" s="29"/>
      <c r="M55" s="28"/>
      <c r="N55" s="28"/>
      <c r="O55" s="30"/>
      <c r="P55" s="28"/>
      <c r="Q55" s="28"/>
      <c r="R55" s="28"/>
      <c r="S55" s="29"/>
      <c r="T55" s="28"/>
      <c r="U55" s="28"/>
      <c r="V55" s="30"/>
      <c r="W55" s="31"/>
    </row>
    <row r="56" spans="1:23" ht="18" x14ac:dyDescent="0.25">
      <c r="A56" s="2"/>
      <c r="B56" s="18">
        <v>6653</v>
      </c>
      <c r="C56" s="4" t="s">
        <v>51</v>
      </c>
      <c r="D56" s="19" t="s">
        <v>44</v>
      </c>
      <c r="E56" s="5">
        <v>8.5</v>
      </c>
      <c r="F56" s="25">
        <v>43</v>
      </c>
      <c r="G56" s="21">
        <f t="shared" si="2"/>
        <v>4.3</v>
      </c>
      <c r="H56" s="6">
        <v>1.234</v>
      </c>
      <c r="I56" s="22" t="s">
        <v>45</v>
      </c>
      <c r="J56" s="31"/>
      <c r="K56" s="28"/>
      <c r="L56" s="29"/>
      <c r="M56" s="28"/>
      <c r="N56" s="28"/>
      <c r="O56" s="30"/>
      <c r="P56" s="28"/>
      <c r="Q56" s="28"/>
      <c r="R56" s="28"/>
      <c r="S56" s="29"/>
      <c r="T56" s="28"/>
      <c r="U56" s="28"/>
      <c r="V56" s="30"/>
      <c r="W56" s="31"/>
    </row>
    <row r="57" spans="1:23" ht="18" x14ac:dyDescent="0.25">
      <c r="A57" s="2"/>
      <c r="B57" s="18">
        <v>6654</v>
      </c>
      <c r="C57" s="8" t="s">
        <v>22</v>
      </c>
      <c r="D57" s="19" t="s">
        <v>44</v>
      </c>
      <c r="E57" s="5">
        <v>11.5</v>
      </c>
      <c r="F57" s="20">
        <v>35</v>
      </c>
      <c r="G57" s="21">
        <f t="shared" si="2"/>
        <v>3.5</v>
      </c>
      <c r="H57" s="6">
        <v>1.155</v>
      </c>
      <c r="I57" s="22" t="s">
        <v>45</v>
      </c>
      <c r="J57" s="31"/>
      <c r="K57" s="28"/>
      <c r="L57" s="29"/>
      <c r="M57" s="28"/>
      <c r="N57" s="28"/>
      <c r="O57" s="30"/>
      <c r="P57" s="28"/>
      <c r="Q57" s="28"/>
      <c r="R57" s="28"/>
      <c r="S57" s="29"/>
      <c r="T57" s="28"/>
      <c r="U57" s="28"/>
      <c r="V57" s="30"/>
      <c r="W57" s="31"/>
    </row>
    <row r="58" spans="1:23" ht="18" x14ac:dyDescent="0.25">
      <c r="A58" s="2"/>
      <c r="B58" s="18">
        <v>6655</v>
      </c>
      <c r="C58" s="4" t="s">
        <v>43</v>
      </c>
      <c r="D58" s="19" t="s">
        <v>44</v>
      </c>
      <c r="E58" s="5">
        <v>8.5</v>
      </c>
      <c r="F58" s="20">
        <v>34</v>
      </c>
      <c r="G58" s="21">
        <f t="shared" si="2"/>
        <v>3.4</v>
      </c>
      <c r="H58" s="6">
        <v>0.77200000000000002</v>
      </c>
      <c r="I58" s="22" t="s">
        <v>45</v>
      </c>
      <c r="J58" s="31"/>
      <c r="K58" s="28"/>
      <c r="L58" s="29"/>
      <c r="M58" s="28"/>
      <c r="N58" s="28"/>
      <c r="O58" s="30"/>
      <c r="P58" s="28"/>
      <c r="Q58" s="28"/>
      <c r="R58" s="28"/>
      <c r="S58" s="29"/>
      <c r="T58" s="28"/>
      <c r="U58" s="28"/>
      <c r="V58" s="30"/>
      <c r="W58" s="31"/>
    </row>
    <row r="59" spans="1:23" ht="18" x14ac:dyDescent="0.25">
      <c r="A59" s="2"/>
      <c r="B59" s="18">
        <v>6656</v>
      </c>
      <c r="C59" s="9" t="s">
        <v>52</v>
      </c>
      <c r="D59" s="19" t="s">
        <v>44</v>
      </c>
      <c r="E59" s="5">
        <v>8</v>
      </c>
      <c r="F59" s="25">
        <v>46</v>
      </c>
      <c r="G59" s="21">
        <f t="shared" si="2"/>
        <v>4.5999999999999996</v>
      </c>
      <c r="H59" s="6">
        <v>1.33</v>
      </c>
      <c r="I59" s="22" t="s">
        <v>45</v>
      </c>
      <c r="J59" s="31"/>
      <c r="K59" s="28"/>
      <c r="L59" s="29"/>
      <c r="M59" s="28"/>
      <c r="N59" s="28"/>
      <c r="O59" s="30"/>
      <c r="P59" s="28"/>
      <c r="Q59" s="28"/>
      <c r="R59" s="28"/>
      <c r="S59" s="29"/>
      <c r="T59" s="28"/>
      <c r="U59" s="28"/>
      <c r="V59" s="30"/>
      <c r="W59" s="31"/>
    </row>
    <row r="60" spans="1:23" ht="18" x14ac:dyDescent="0.25">
      <c r="A60" s="2"/>
      <c r="B60" s="18">
        <v>6657</v>
      </c>
      <c r="C60" s="4" t="s">
        <v>43</v>
      </c>
      <c r="D60" s="19" t="s">
        <v>44</v>
      </c>
      <c r="E60" s="5">
        <v>7.5</v>
      </c>
      <c r="F60" s="20">
        <v>34</v>
      </c>
      <c r="G60" s="21">
        <f t="shared" si="2"/>
        <v>3.4</v>
      </c>
      <c r="H60" s="6">
        <v>0.68100000000000005</v>
      </c>
      <c r="I60" s="22" t="s">
        <v>45</v>
      </c>
      <c r="J60" s="31"/>
      <c r="K60" s="28"/>
      <c r="L60" s="29"/>
      <c r="M60" s="28"/>
      <c r="N60" s="28"/>
      <c r="O60" s="30"/>
      <c r="P60" s="28"/>
      <c r="Q60" s="28"/>
      <c r="R60" s="28"/>
      <c r="S60" s="29"/>
      <c r="T60" s="28"/>
      <c r="U60" s="28"/>
      <c r="V60" s="30"/>
      <c r="W60" s="31"/>
    </row>
    <row r="61" spans="1:23" ht="18" x14ac:dyDescent="0.25">
      <c r="A61" s="2"/>
      <c r="B61" s="18">
        <v>6658</v>
      </c>
      <c r="C61" s="4" t="s">
        <v>43</v>
      </c>
      <c r="D61" s="19" t="s">
        <v>44</v>
      </c>
      <c r="E61" s="5">
        <v>4</v>
      </c>
      <c r="F61" s="20">
        <v>35</v>
      </c>
      <c r="G61" s="21">
        <f t="shared" si="2"/>
        <v>3.5</v>
      </c>
      <c r="H61" s="6">
        <v>0.38500000000000001</v>
      </c>
      <c r="I61" s="22" t="s">
        <v>45</v>
      </c>
      <c r="J61" s="31"/>
      <c r="K61" s="28"/>
      <c r="L61" s="29"/>
      <c r="M61" s="28"/>
      <c r="N61" s="28"/>
      <c r="O61" s="30"/>
      <c r="P61" s="28"/>
      <c r="Q61" s="28"/>
      <c r="R61" s="28"/>
      <c r="S61" s="29"/>
      <c r="T61" s="28"/>
      <c r="U61" s="28"/>
      <c r="V61" s="30"/>
      <c r="W61" s="31"/>
    </row>
    <row r="62" spans="1:23" ht="18" x14ac:dyDescent="0.25">
      <c r="A62" s="2"/>
      <c r="B62" s="18">
        <v>6659</v>
      </c>
      <c r="C62" s="4" t="s">
        <v>43</v>
      </c>
      <c r="D62" s="19" t="s">
        <v>44</v>
      </c>
      <c r="E62" s="5">
        <v>5.5</v>
      </c>
      <c r="F62" s="20">
        <v>30</v>
      </c>
      <c r="G62" s="21">
        <f t="shared" si="2"/>
        <v>3</v>
      </c>
      <c r="H62" s="6">
        <v>0.38900000000000001</v>
      </c>
      <c r="I62" s="22" t="s">
        <v>45</v>
      </c>
      <c r="J62" s="31"/>
      <c r="K62" s="28"/>
      <c r="L62" s="29"/>
      <c r="M62" s="28"/>
      <c r="N62" s="28"/>
      <c r="O62" s="30"/>
      <c r="P62" s="28"/>
      <c r="Q62" s="28"/>
      <c r="R62" s="28"/>
      <c r="S62" s="29"/>
      <c r="T62" s="28"/>
      <c r="U62" s="28"/>
      <c r="V62" s="30"/>
      <c r="W62" s="31"/>
    </row>
    <row r="63" spans="1:23" ht="18" x14ac:dyDescent="0.25">
      <c r="A63" s="2"/>
      <c r="B63" s="18">
        <v>6660</v>
      </c>
      <c r="C63" s="4" t="s">
        <v>43</v>
      </c>
      <c r="D63" s="19" t="s">
        <v>44</v>
      </c>
      <c r="E63" s="5">
        <v>6</v>
      </c>
      <c r="F63" s="20">
        <v>36</v>
      </c>
      <c r="G63" s="21">
        <f t="shared" si="2"/>
        <v>3.6</v>
      </c>
      <c r="H63" s="6">
        <v>0.61099999999999999</v>
      </c>
      <c r="I63" s="22" t="s">
        <v>45</v>
      </c>
      <c r="J63" s="31"/>
      <c r="K63" s="28"/>
      <c r="L63" s="29"/>
      <c r="M63" s="28"/>
      <c r="N63" s="28"/>
      <c r="O63" s="30"/>
      <c r="P63" s="28"/>
      <c r="Q63" s="28"/>
      <c r="R63" s="28"/>
      <c r="S63" s="29"/>
      <c r="T63" s="28"/>
      <c r="U63" s="28"/>
      <c r="V63" s="30"/>
      <c r="W63" s="31"/>
    </row>
    <row r="64" spans="1:23" ht="18" x14ac:dyDescent="0.25">
      <c r="A64" s="2"/>
      <c r="B64" s="18">
        <v>6661</v>
      </c>
      <c r="C64" s="4" t="s">
        <v>43</v>
      </c>
      <c r="D64" s="19" t="s">
        <v>44</v>
      </c>
      <c r="E64" s="5">
        <v>5.5</v>
      </c>
      <c r="F64" s="20">
        <v>35</v>
      </c>
      <c r="G64" s="21">
        <f t="shared" si="2"/>
        <v>3.5</v>
      </c>
      <c r="H64" s="6">
        <v>0.52900000000000003</v>
      </c>
      <c r="I64" s="22" t="s">
        <v>45</v>
      </c>
      <c r="J64" s="31"/>
      <c r="K64" s="28"/>
      <c r="L64" s="29"/>
      <c r="M64" s="28"/>
      <c r="N64" s="28"/>
      <c r="O64" s="30"/>
      <c r="P64" s="28"/>
      <c r="Q64" s="28"/>
      <c r="R64" s="28"/>
      <c r="S64" s="29"/>
      <c r="T64" s="28"/>
      <c r="U64" s="28"/>
      <c r="V64" s="30"/>
      <c r="W64" s="31"/>
    </row>
    <row r="65" spans="1:23" ht="18" x14ac:dyDescent="0.25">
      <c r="A65" s="2"/>
      <c r="B65" s="18">
        <v>6662</v>
      </c>
      <c r="C65" s="4" t="s">
        <v>43</v>
      </c>
      <c r="D65" s="19" t="s">
        <v>44</v>
      </c>
      <c r="E65" s="5">
        <v>7</v>
      </c>
      <c r="F65" s="26">
        <v>29</v>
      </c>
      <c r="G65" s="21">
        <f t="shared" si="2"/>
        <v>2.9</v>
      </c>
      <c r="H65" s="6">
        <v>0.46200000000000002</v>
      </c>
      <c r="I65" s="22" t="s">
        <v>45</v>
      </c>
      <c r="J65" s="31"/>
      <c r="K65" s="28"/>
      <c r="L65" s="29"/>
      <c r="M65" s="28"/>
      <c r="N65" s="28"/>
      <c r="O65" s="30"/>
      <c r="P65" s="28"/>
      <c r="Q65" s="28"/>
      <c r="R65" s="28"/>
      <c r="S65" s="29"/>
      <c r="T65" s="28"/>
      <c r="U65" s="28"/>
      <c r="V65" s="30"/>
      <c r="W65" s="31"/>
    </row>
    <row r="66" spans="1:23" ht="18" x14ac:dyDescent="0.25">
      <c r="A66" s="2"/>
      <c r="B66" s="18">
        <v>6663</v>
      </c>
      <c r="C66" s="4" t="s">
        <v>43</v>
      </c>
      <c r="D66" s="19" t="s">
        <v>44</v>
      </c>
      <c r="E66" s="5">
        <v>6</v>
      </c>
      <c r="F66" s="20">
        <v>37</v>
      </c>
      <c r="G66" s="21">
        <f t="shared" si="2"/>
        <v>3.7</v>
      </c>
      <c r="H66" s="6">
        <v>0.64500000000000002</v>
      </c>
      <c r="I66" s="22" t="s">
        <v>45</v>
      </c>
      <c r="J66" s="31"/>
      <c r="K66" s="28"/>
      <c r="L66" s="29"/>
      <c r="M66" s="28"/>
      <c r="N66" s="28"/>
      <c r="O66" s="30"/>
      <c r="P66" s="28"/>
      <c r="Q66" s="28"/>
      <c r="R66" s="28"/>
      <c r="S66" s="29"/>
      <c r="T66" s="28"/>
      <c r="U66" s="28"/>
      <c r="V66" s="30"/>
      <c r="W66" s="31"/>
    </row>
    <row r="67" spans="1:23" ht="18" x14ac:dyDescent="0.25">
      <c r="A67" s="2"/>
      <c r="B67" s="18">
        <v>6664</v>
      </c>
      <c r="C67" s="4" t="s">
        <v>43</v>
      </c>
      <c r="D67" s="19" t="s">
        <v>44</v>
      </c>
      <c r="E67" s="5">
        <v>6.5</v>
      </c>
      <c r="F67" s="20">
        <v>34</v>
      </c>
      <c r="G67" s="21">
        <f t="shared" si="2"/>
        <v>3.4</v>
      </c>
      <c r="H67" s="6">
        <v>0.59</v>
      </c>
      <c r="I67" s="22" t="s">
        <v>45</v>
      </c>
      <c r="J67" s="31"/>
      <c r="K67" s="28"/>
      <c r="L67" s="29"/>
      <c r="M67" s="28"/>
      <c r="N67" s="28"/>
      <c r="O67" s="30"/>
      <c r="P67" s="28"/>
      <c r="Q67" s="28"/>
      <c r="R67" s="28"/>
      <c r="S67" s="29"/>
      <c r="T67" s="28"/>
      <c r="U67" s="28"/>
      <c r="V67" s="30"/>
      <c r="W67" s="31"/>
    </row>
    <row r="68" spans="1:23" ht="18" x14ac:dyDescent="0.25">
      <c r="A68" s="2"/>
      <c r="B68" s="18">
        <v>6665</v>
      </c>
      <c r="C68" s="4" t="s">
        <v>43</v>
      </c>
      <c r="D68" s="19" t="s">
        <v>44</v>
      </c>
      <c r="E68" s="5">
        <v>8.5</v>
      </c>
      <c r="F68" s="20">
        <v>31</v>
      </c>
      <c r="G68" s="21">
        <f t="shared" si="2"/>
        <v>3.1</v>
      </c>
      <c r="H68" s="6">
        <v>0.64200000000000002</v>
      </c>
      <c r="I68" s="22" t="s">
        <v>45</v>
      </c>
      <c r="J68" s="31"/>
      <c r="K68" s="28"/>
      <c r="L68" s="29"/>
      <c r="M68" s="28"/>
      <c r="N68" s="28"/>
      <c r="O68" s="30"/>
      <c r="P68" s="28"/>
      <c r="Q68" s="28"/>
      <c r="R68" s="28"/>
      <c r="S68" s="29"/>
      <c r="T68" s="28"/>
      <c r="U68" s="28"/>
      <c r="V68" s="30"/>
      <c r="W68" s="31"/>
    </row>
    <row r="69" spans="1:23" ht="18" x14ac:dyDescent="0.25">
      <c r="A69" s="2"/>
      <c r="B69" s="18">
        <v>6666</v>
      </c>
      <c r="C69" s="4" t="s">
        <v>43</v>
      </c>
      <c r="D69" s="19" t="s">
        <v>44</v>
      </c>
      <c r="E69" s="5">
        <v>8</v>
      </c>
      <c r="F69" s="20">
        <v>33</v>
      </c>
      <c r="G69" s="21">
        <f t="shared" si="2"/>
        <v>3.3</v>
      </c>
      <c r="H69" s="6">
        <v>0.68400000000000005</v>
      </c>
      <c r="I69" s="22" t="s">
        <v>45</v>
      </c>
      <c r="J69" s="31"/>
      <c r="K69" s="28"/>
      <c r="L69" s="29"/>
      <c r="M69" s="28"/>
      <c r="N69" s="28"/>
      <c r="O69" s="30"/>
      <c r="P69" s="28"/>
      <c r="Q69" s="28"/>
      <c r="R69" s="28"/>
      <c r="S69" s="29"/>
      <c r="T69" s="28"/>
      <c r="U69" s="28"/>
      <c r="V69" s="30"/>
      <c r="W69" s="31"/>
    </row>
    <row r="70" spans="1:23" ht="18" x14ac:dyDescent="0.25">
      <c r="A70" s="2"/>
      <c r="B70" s="18">
        <v>6667</v>
      </c>
      <c r="C70" s="4" t="s">
        <v>43</v>
      </c>
      <c r="D70" s="19" t="s">
        <v>44</v>
      </c>
      <c r="E70" s="5">
        <v>7.5</v>
      </c>
      <c r="F70" s="20">
        <v>33</v>
      </c>
      <c r="G70" s="21">
        <f t="shared" si="2"/>
        <v>3.3</v>
      </c>
      <c r="H70" s="6">
        <v>0.64100000000000001</v>
      </c>
      <c r="I70" s="22" t="s">
        <v>45</v>
      </c>
      <c r="J70" s="31"/>
      <c r="K70" s="28"/>
      <c r="L70" s="29"/>
      <c r="M70" s="28"/>
      <c r="N70" s="28"/>
      <c r="O70" s="30"/>
      <c r="P70" s="28"/>
      <c r="Q70" s="28"/>
      <c r="R70" s="28"/>
      <c r="S70" s="29"/>
      <c r="T70" s="28"/>
      <c r="U70" s="28"/>
      <c r="V70" s="30"/>
      <c r="W70" s="31"/>
    </row>
    <row r="71" spans="1:23" ht="18" x14ac:dyDescent="0.25">
      <c r="A71" s="2"/>
      <c r="B71" s="18">
        <v>6668</v>
      </c>
      <c r="C71" s="4" t="s">
        <v>43</v>
      </c>
      <c r="D71" s="19" t="s">
        <v>44</v>
      </c>
      <c r="E71" s="5">
        <v>7</v>
      </c>
      <c r="F71" s="20">
        <v>32</v>
      </c>
      <c r="G71" s="21">
        <f t="shared" si="2"/>
        <v>3.2</v>
      </c>
      <c r="H71" s="6">
        <v>0.56299999999999994</v>
      </c>
      <c r="I71" s="22" t="s">
        <v>45</v>
      </c>
      <c r="J71" s="31"/>
      <c r="K71" s="28"/>
      <c r="L71" s="29"/>
      <c r="M71" s="28"/>
      <c r="N71" s="28"/>
      <c r="O71" s="30"/>
      <c r="P71" s="28"/>
      <c r="Q71" s="28"/>
      <c r="R71" s="28"/>
      <c r="S71" s="29"/>
      <c r="T71" s="28"/>
      <c r="U71" s="28"/>
      <c r="V71" s="30"/>
      <c r="W71" s="31"/>
    </row>
    <row r="72" spans="1:23" ht="18" x14ac:dyDescent="0.25">
      <c r="A72" s="2"/>
      <c r="B72" s="18">
        <v>6669</v>
      </c>
      <c r="C72" s="4" t="s">
        <v>43</v>
      </c>
      <c r="D72" s="19" t="s">
        <v>44</v>
      </c>
      <c r="E72" s="5">
        <v>6</v>
      </c>
      <c r="F72" s="25">
        <v>43</v>
      </c>
      <c r="G72" s="21">
        <f t="shared" si="2"/>
        <v>4.3</v>
      </c>
      <c r="H72" s="6">
        <v>0.871</v>
      </c>
      <c r="I72" s="22" t="s">
        <v>45</v>
      </c>
      <c r="J72" s="31"/>
      <c r="K72" s="28"/>
      <c r="L72" s="29"/>
      <c r="M72" s="28"/>
      <c r="N72" s="28"/>
      <c r="O72" s="30"/>
      <c r="P72" s="28"/>
      <c r="Q72" s="28"/>
      <c r="R72" s="28"/>
      <c r="S72" s="29"/>
      <c r="T72" s="28"/>
      <c r="U72" s="28"/>
      <c r="V72" s="30"/>
      <c r="W72" s="31"/>
    </row>
    <row r="73" spans="1:23" ht="18" x14ac:dyDescent="0.25">
      <c r="A73" s="2"/>
      <c r="B73" s="18">
        <v>6670</v>
      </c>
      <c r="C73" s="4" t="s">
        <v>43</v>
      </c>
      <c r="D73" s="19" t="s">
        <v>44</v>
      </c>
      <c r="E73" s="5">
        <v>5.5</v>
      </c>
      <c r="F73" s="20">
        <v>32</v>
      </c>
      <c r="G73" s="21">
        <f t="shared" si="2"/>
        <v>3.2</v>
      </c>
      <c r="H73" s="6">
        <v>0.442</v>
      </c>
      <c r="I73" s="22" t="s">
        <v>45</v>
      </c>
      <c r="J73" s="31"/>
      <c r="K73" s="28"/>
      <c r="L73" s="29"/>
      <c r="M73" s="28"/>
      <c r="N73" s="28"/>
      <c r="O73" s="30"/>
      <c r="P73" s="28"/>
      <c r="Q73" s="28"/>
      <c r="R73" s="28"/>
      <c r="S73" s="29"/>
      <c r="T73" s="28"/>
      <c r="U73" s="28"/>
      <c r="V73" s="30"/>
      <c r="W73" s="31"/>
    </row>
    <row r="74" spans="1:23" ht="18" x14ac:dyDescent="0.25">
      <c r="A74" s="2"/>
      <c r="B74" s="18">
        <v>6671</v>
      </c>
      <c r="C74" s="4" t="s">
        <v>43</v>
      </c>
      <c r="D74" s="19" t="s">
        <v>44</v>
      </c>
      <c r="E74" s="5">
        <v>7</v>
      </c>
      <c r="F74" s="20">
        <v>31</v>
      </c>
      <c r="G74" s="21">
        <f t="shared" si="2"/>
        <v>3.1</v>
      </c>
      <c r="H74" s="6">
        <v>0.52800000000000002</v>
      </c>
      <c r="I74" s="22" t="s">
        <v>45</v>
      </c>
      <c r="J74" s="31"/>
      <c r="K74" s="28"/>
      <c r="L74" s="29"/>
      <c r="M74" s="28"/>
      <c r="N74" s="28"/>
      <c r="O74" s="30"/>
      <c r="P74" s="28"/>
      <c r="Q74" s="28"/>
      <c r="R74" s="28"/>
      <c r="S74" s="29"/>
      <c r="T74" s="28"/>
      <c r="U74" s="28"/>
      <c r="V74" s="30"/>
      <c r="W74" s="31"/>
    </row>
    <row r="75" spans="1:23" ht="18" x14ac:dyDescent="0.25">
      <c r="A75" s="2"/>
      <c r="B75" s="18">
        <v>6672</v>
      </c>
      <c r="C75" s="4" t="s">
        <v>43</v>
      </c>
      <c r="D75" s="19" t="s">
        <v>44</v>
      </c>
      <c r="E75" s="5">
        <v>9.5</v>
      </c>
      <c r="F75" s="25">
        <v>40</v>
      </c>
      <c r="G75" s="21">
        <f t="shared" si="2"/>
        <v>4</v>
      </c>
      <c r="H75" s="6">
        <v>1.194</v>
      </c>
      <c r="I75" s="22" t="s">
        <v>45</v>
      </c>
      <c r="J75" s="31"/>
      <c r="K75" s="28"/>
      <c r="L75" s="29"/>
      <c r="M75" s="28"/>
      <c r="N75" s="28"/>
      <c r="O75" s="30"/>
      <c r="P75" s="28"/>
      <c r="Q75" s="28"/>
      <c r="R75" s="28"/>
      <c r="S75" s="29"/>
      <c r="T75" s="28"/>
      <c r="U75" s="28"/>
      <c r="V75" s="30"/>
      <c r="W75" s="31"/>
    </row>
    <row r="76" spans="1:23" ht="18" x14ac:dyDescent="0.25">
      <c r="A76" s="2"/>
      <c r="B76" s="18">
        <v>6673</v>
      </c>
      <c r="C76" s="4" t="s">
        <v>43</v>
      </c>
      <c r="D76" s="19" t="s">
        <v>44</v>
      </c>
      <c r="E76" s="32">
        <v>9</v>
      </c>
      <c r="F76" s="33">
        <v>31</v>
      </c>
      <c r="G76" s="21">
        <f t="shared" si="2"/>
        <v>3.1</v>
      </c>
      <c r="H76" s="34">
        <v>0.67900000000000005</v>
      </c>
      <c r="I76" s="22" t="s">
        <v>45</v>
      </c>
      <c r="J76" s="31"/>
      <c r="K76" s="28"/>
      <c r="L76" s="29"/>
      <c r="M76" s="28"/>
      <c r="N76" s="28"/>
      <c r="O76" s="30"/>
      <c r="P76" s="28"/>
      <c r="Q76" s="28"/>
      <c r="R76" s="28"/>
      <c r="S76" s="29"/>
      <c r="T76" s="28"/>
      <c r="U76" s="28"/>
      <c r="V76" s="30"/>
      <c r="W76" s="31"/>
    </row>
    <row r="77" spans="1:23" ht="18" x14ac:dyDescent="0.25">
      <c r="A77" s="2"/>
      <c r="B77" s="18">
        <v>6674</v>
      </c>
      <c r="C77" s="4" t="s">
        <v>43</v>
      </c>
      <c r="D77" s="19" t="s">
        <v>44</v>
      </c>
      <c r="E77" s="5">
        <v>8.5</v>
      </c>
      <c r="F77" s="20">
        <v>33</v>
      </c>
      <c r="G77" s="21">
        <f t="shared" si="2"/>
        <v>3.3</v>
      </c>
      <c r="H77" s="6">
        <v>0.72699999999999998</v>
      </c>
      <c r="I77" s="22" t="s">
        <v>45</v>
      </c>
      <c r="J77" s="31"/>
      <c r="K77" s="28"/>
      <c r="L77" s="29"/>
      <c r="M77" s="28"/>
      <c r="N77" s="28"/>
      <c r="O77" s="30"/>
      <c r="P77" s="28"/>
      <c r="Q77" s="28"/>
      <c r="R77" s="28"/>
      <c r="S77" s="29"/>
      <c r="T77" s="28"/>
      <c r="U77" s="28"/>
      <c r="V77" s="30"/>
      <c r="W77" s="31"/>
    </row>
    <row r="78" spans="1:23" ht="18" x14ac:dyDescent="0.25">
      <c r="A78" s="2"/>
      <c r="B78" s="18">
        <v>6675</v>
      </c>
      <c r="C78" s="4" t="s">
        <v>43</v>
      </c>
      <c r="D78" s="19" t="s">
        <v>44</v>
      </c>
      <c r="E78" s="5">
        <v>8</v>
      </c>
      <c r="F78" s="20">
        <v>38</v>
      </c>
      <c r="G78" s="21">
        <f t="shared" si="2"/>
        <v>3.8</v>
      </c>
      <c r="H78" s="6">
        <v>0.90700000000000003</v>
      </c>
      <c r="I78" s="22" t="s">
        <v>45</v>
      </c>
      <c r="J78" s="31"/>
      <c r="K78" s="28"/>
      <c r="L78" s="29"/>
      <c r="M78" s="28"/>
      <c r="N78" s="28"/>
      <c r="O78" s="30"/>
      <c r="P78" s="28"/>
      <c r="Q78" s="28"/>
      <c r="R78" s="28"/>
      <c r="S78" s="29"/>
      <c r="T78" s="28"/>
      <c r="U78" s="28"/>
      <c r="V78" s="30"/>
      <c r="W78" s="31"/>
    </row>
    <row r="79" spans="1:23" ht="18" x14ac:dyDescent="0.25">
      <c r="A79" s="2"/>
      <c r="B79" s="18">
        <v>6676</v>
      </c>
      <c r="C79" s="4" t="s">
        <v>43</v>
      </c>
      <c r="D79" s="19" t="s">
        <v>44</v>
      </c>
      <c r="E79" s="5">
        <v>9</v>
      </c>
      <c r="F79" s="20">
        <v>36</v>
      </c>
      <c r="G79" s="21">
        <f t="shared" si="2"/>
        <v>3.6</v>
      </c>
      <c r="H79" s="6">
        <v>0.91600000000000004</v>
      </c>
      <c r="I79" s="22" t="s">
        <v>45</v>
      </c>
      <c r="J79" s="31"/>
      <c r="K79" s="28"/>
      <c r="L79" s="29"/>
      <c r="M79" s="28"/>
      <c r="N79" s="28"/>
      <c r="O79" s="30"/>
      <c r="P79" s="28"/>
      <c r="Q79" s="28"/>
      <c r="R79" s="28"/>
      <c r="S79" s="29"/>
      <c r="T79" s="28"/>
      <c r="U79" s="28"/>
      <c r="V79" s="30"/>
      <c r="W79" s="31"/>
    </row>
    <row r="80" spans="1:23" ht="18" x14ac:dyDescent="0.25">
      <c r="A80" s="2"/>
      <c r="B80" s="18">
        <v>6677</v>
      </c>
      <c r="C80" s="4" t="s">
        <v>43</v>
      </c>
      <c r="D80" s="19" t="s">
        <v>44</v>
      </c>
      <c r="E80" s="5">
        <v>11</v>
      </c>
      <c r="F80" s="20">
        <v>35</v>
      </c>
      <c r="G80" s="21">
        <f t="shared" si="2"/>
        <v>3.5</v>
      </c>
      <c r="H80" s="6">
        <v>1.0580000000000001</v>
      </c>
      <c r="I80" s="22" t="s">
        <v>45</v>
      </c>
      <c r="J80" s="31"/>
      <c r="K80" s="28"/>
      <c r="L80" s="29"/>
      <c r="M80" s="28"/>
      <c r="N80" s="28"/>
      <c r="O80" s="30"/>
      <c r="P80" s="28"/>
      <c r="Q80" s="28"/>
      <c r="R80" s="28"/>
      <c r="S80" s="29"/>
      <c r="T80" s="28"/>
      <c r="U80" s="28"/>
      <c r="V80" s="30"/>
      <c r="W80" s="31"/>
    </row>
    <row r="81" spans="1:23" ht="18" x14ac:dyDescent="0.25">
      <c r="A81" s="2"/>
      <c r="B81" s="18">
        <v>6678</v>
      </c>
      <c r="C81" s="4" t="s">
        <v>43</v>
      </c>
      <c r="D81" s="19" t="s">
        <v>44</v>
      </c>
      <c r="E81" s="5">
        <v>7.5</v>
      </c>
      <c r="F81" s="20">
        <v>38</v>
      </c>
      <c r="G81" s="21">
        <f t="shared" si="2"/>
        <v>3.8</v>
      </c>
      <c r="H81" s="6">
        <v>0.80500000000000005</v>
      </c>
      <c r="I81" s="22" t="s">
        <v>45</v>
      </c>
      <c r="J81" s="31"/>
      <c r="K81" s="28"/>
      <c r="L81" s="29"/>
      <c r="M81" s="28"/>
      <c r="N81" s="28"/>
      <c r="O81" s="30"/>
      <c r="P81" s="28"/>
      <c r="Q81" s="28"/>
      <c r="R81" s="28"/>
      <c r="S81" s="29"/>
      <c r="T81" s="28"/>
      <c r="U81" s="28"/>
      <c r="V81" s="30"/>
      <c r="W81" s="31"/>
    </row>
    <row r="82" spans="1:23" ht="18" x14ac:dyDescent="0.25">
      <c r="A82" s="2"/>
      <c r="B82" s="18">
        <v>6679</v>
      </c>
      <c r="C82" s="4" t="s">
        <v>43</v>
      </c>
      <c r="D82" s="19" t="s">
        <v>44</v>
      </c>
      <c r="E82" s="5">
        <v>8.5</v>
      </c>
      <c r="F82" s="20">
        <v>36</v>
      </c>
      <c r="G82" s="21">
        <f t="shared" si="2"/>
        <v>3.6</v>
      </c>
      <c r="H82" s="6">
        <v>0.86499999999999999</v>
      </c>
      <c r="I82" s="22" t="s">
        <v>45</v>
      </c>
      <c r="J82" s="31"/>
      <c r="K82" s="28"/>
      <c r="L82" s="29"/>
      <c r="M82" s="28"/>
      <c r="N82" s="28"/>
      <c r="O82" s="30"/>
      <c r="P82" s="28"/>
      <c r="Q82" s="28"/>
      <c r="R82" s="28"/>
      <c r="S82" s="29"/>
      <c r="T82" s="28"/>
      <c r="U82" s="28"/>
      <c r="V82" s="30"/>
      <c r="W82" s="31"/>
    </row>
    <row r="83" spans="1:23" ht="18" x14ac:dyDescent="0.25">
      <c r="A83" s="2"/>
      <c r="B83" s="18">
        <v>6681</v>
      </c>
      <c r="C83" s="4" t="s">
        <v>43</v>
      </c>
      <c r="D83" s="19" t="s">
        <v>44</v>
      </c>
      <c r="E83" s="5">
        <v>6.5</v>
      </c>
      <c r="F83" s="20">
        <v>32</v>
      </c>
      <c r="G83" s="21">
        <f t="shared" si="2"/>
        <v>3.2</v>
      </c>
      <c r="H83" s="6">
        <v>0.52300000000000002</v>
      </c>
      <c r="I83" s="22" t="s">
        <v>45</v>
      </c>
      <c r="J83" s="31"/>
      <c r="K83" s="28"/>
      <c r="L83" s="29"/>
      <c r="M83" s="28"/>
      <c r="N83" s="28"/>
      <c r="O83" s="30"/>
      <c r="P83" s="28"/>
      <c r="Q83" s="28"/>
      <c r="R83" s="28"/>
      <c r="S83" s="29"/>
      <c r="T83" s="28"/>
      <c r="U83" s="28"/>
      <c r="V83" s="30"/>
      <c r="W83" s="31"/>
    </row>
    <row r="84" spans="1:23" ht="18" x14ac:dyDescent="0.25">
      <c r="A84" s="2"/>
      <c r="B84" s="18">
        <v>6682</v>
      </c>
      <c r="C84" s="4" t="s">
        <v>43</v>
      </c>
      <c r="D84" s="19" t="s">
        <v>44</v>
      </c>
      <c r="E84" s="5">
        <v>7.5</v>
      </c>
      <c r="F84" s="20">
        <v>30</v>
      </c>
      <c r="G84" s="21">
        <f t="shared" si="2"/>
        <v>3</v>
      </c>
      <c r="H84" s="6">
        <v>0.53</v>
      </c>
      <c r="I84" s="22" t="s">
        <v>45</v>
      </c>
      <c r="J84" s="31"/>
      <c r="K84" s="28"/>
      <c r="L84" s="29"/>
      <c r="M84" s="28"/>
      <c r="N84" s="28"/>
      <c r="O84" s="30"/>
      <c r="P84" s="28"/>
      <c r="Q84" s="28"/>
      <c r="R84" s="28"/>
      <c r="S84" s="29"/>
      <c r="T84" s="28"/>
      <c r="U84" s="28"/>
      <c r="V84" s="30"/>
      <c r="W84" s="31"/>
    </row>
    <row r="85" spans="1:23" ht="18" x14ac:dyDescent="0.25">
      <c r="A85" s="2"/>
      <c r="B85" s="18">
        <v>6683</v>
      </c>
      <c r="C85" s="4" t="s">
        <v>43</v>
      </c>
      <c r="D85" s="19" t="s">
        <v>44</v>
      </c>
      <c r="E85" s="5">
        <v>6.5</v>
      </c>
      <c r="F85" s="20">
        <v>35</v>
      </c>
      <c r="G85" s="21">
        <f t="shared" si="2"/>
        <v>3.5</v>
      </c>
      <c r="H85" s="6">
        <v>0.625</v>
      </c>
      <c r="I85" s="22" t="s">
        <v>45</v>
      </c>
      <c r="J85" s="31"/>
      <c r="K85" s="28"/>
      <c r="L85" s="29"/>
      <c r="M85" s="28"/>
      <c r="N85" s="28"/>
      <c r="O85" s="30"/>
      <c r="P85" s="28"/>
      <c r="Q85" s="28"/>
      <c r="R85" s="28"/>
      <c r="S85" s="29"/>
      <c r="T85" s="28"/>
      <c r="U85" s="28"/>
      <c r="V85" s="30"/>
      <c r="W85" s="31"/>
    </row>
    <row r="86" spans="1:23" ht="18" x14ac:dyDescent="0.25">
      <c r="A86" s="2"/>
      <c r="B86" s="18">
        <v>6684</v>
      </c>
      <c r="C86" s="4" t="s">
        <v>43</v>
      </c>
      <c r="D86" s="19" t="s">
        <v>44</v>
      </c>
      <c r="E86" s="5">
        <v>5.5</v>
      </c>
      <c r="F86" s="26">
        <v>29</v>
      </c>
      <c r="G86" s="21">
        <f t="shared" si="2"/>
        <v>2.9</v>
      </c>
      <c r="H86" s="6">
        <v>0.36299999999999999</v>
      </c>
      <c r="I86" s="22" t="s">
        <v>45</v>
      </c>
      <c r="J86" s="31"/>
      <c r="K86" s="28"/>
      <c r="L86" s="29"/>
      <c r="M86" s="28"/>
      <c r="N86" s="28"/>
      <c r="O86" s="30"/>
      <c r="P86" s="28"/>
      <c r="Q86" s="28"/>
      <c r="R86" s="28"/>
      <c r="S86" s="29"/>
      <c r="T86" s="28"/>
      <c r="U86" s="28"/>
      <c r="V86" s="30"/>
      <c r="W86" s="31"/>
    </row>
    <row r="87" spans="1:23" ht="18" x14ac:dyDescent="0.25">
      <c r="A87" s="2"/>
      <c r="B87" s="18">
        <v>6685</v>
      </c>
      <c r="C87" s="4" t="s">
        <v>43</v>
      </c>
      <c r="D87" s="19" t="s">
        <v>44</v>
      </c>
      <c r="E87" s="5">
        <v>6.5</v>
      </c>
      <c r="F87" s="20">
        <v>30</v>
      </c>
      <c r="G87" s="21">
        <f t="shared" si="2"/>
        <v>3</v>
      </c>
      <c r="H87" s="6">
        <v>0.45900000000000002</v>
      </c>
      <c r="I87" s="22" t="s">
        <v>45</v>
      </c>
      <c r="J87" s="31"/>
      <c r="K87" s="28"/>
      <c r="L87" s="29"/>
      <c r="M87" s="28"/>
      <c r="N87" s="28"/>
      <c r="O87" s="30"/>
      <c r="P87" s="28"/>
      <c r="Q87" s="28"/>
      <c r="R87" s="28"/>
      <c r="S87" s="29"/>
      <c r="T87" s="28"/>
      <c r="U87" s="28"/>
      <c r="V87" s="30"/>
      <c r="W87" s="31"/>
    </row>
    <row r="88" spans="1:23" ht="18" x14ac:dyDescent="0.25">
      <c r="A88" s="2"/>
      <c r="B88" s="18">
        <v>6686</v>
      </c>
      <c r="C88" s="4" t="s">
        <v>43</v>
      </c>
      <c r="D88" s="19" t="s">
        <v>44</v>
      </c>
      <c r="E88" s="5">
        <v>6.5</v>
      </c>
      <c r="F88" s="25">
        <v>40</v>
      </c>
      <c r="G88" s="21">
        <f t="shared" si="2"/>
        <v>4</v>
      </c>
      <c r="H88" s="6">
        <v>0.81699999999999995</v>
      </c>
      <c r="I88" s="22" t="s">
        <v>45</v>
      </c>
      <c r="J88" s="31"/>
      <c r="K88" s="28"/>
      <c r="L88" s="29"/>
      <c r="M88" s="28"/>
      <c r="N88" s="28"/>
      <c r="O88" s="30"/>
      <c r="P88" s="28"/>
      <c r="Q88" s="28"/>
      <c r="R88" s="28"/>
      <c r="S88" s="29"/>
      <c r="T88" s="28"/>
      <c r="U88" s="28"/>
      <c r="V88" s="30"/>
      <c r="W88" s="31"/>
    </row>
    <row r="89" spans="1:23" ht="18" x14ac:dyDescent="0.25">
      <c r="A89" s="2"/>
      <c r="B89" s="18">
        <v>6687</v>
      </c>
      <c r="C89" s="4" t="s">
        <v>43</v>
      </c>
      <c r="D89" s="19" t="s">
        <v>44</v>
      </c>
      <c r="E89" s="5">
        <v>7.5</v>
      </c>
      <c r="F89" s="20">
        <v>30</v>
      </c>
      <c r="G89" s="21">
        <f t="shared" si="2"/>
        <v>3</v>
      </c>
      <c r="H89" s="6">
        <v>0.53</v>
      </c>
      <c r="I89" s="22" t="s">
        <v>45</v>
      </c>
      <c r="J89" s="31"/>
      <c r="K89" s="28"/>
      <c r="L89" s="29"/>
      <c r="M89" s="28"/>
      <c r="N89" s="28"/>
      <c r="O89" s="30"/>
      <c r="P89" s="28"/>
      <c r="Q89" s="28"/>
      <c r="R89" s="28"/>
      <c r="S89" s="29"/>
      <c r="T89" s="28"/>
      <c r="U89" s="28"/>
      <c r="V89" s="30"/>
      <c r="W89" s="31"/>
    </row>
    <row r="90" spans="1:23" ht="18" x14ac:dyDescent="0.25">
      <c r="A90" s="2"/>
      <c r="B90" s="18">
        <v>6688</v>
      </c>
      <c r="C90" s="4" t="s">
        <v>43</v>
      </c>
      <c r="D90" s="19" t="s">
        <v>44</v>
      </c>
      <c r="E90" s="5">
        <v>5</v>
      </c>
      <c r="F90" s="20">
        <v>31</v>
      </c>
      <c r="G90" s="21">
        <f t="shared" ref="G90:G123" si="3">INT(F90*10)/100</f>
        <v>3.1</v>
      </c>
      <c r="H90" s="6">
        <v>0.377</v>
      </c>
      <c r="I90" s="22" t="s">
        <v>45</v>
      </c>
      <c r="J90" s="31"/>
      <c r="K90" s="28"/>
      <c r="L90" s="29"/>
      <c r="M90" s="28"/>
      <c r="N90" s="28"/>
      <c r="O90" s="30"/>
      <c r="P90" s="28"/>
      <c r="Q90" s="28"/>
      <c r="R90" s="28"/>
      <c r="S90" s="29"/>
      <c r="T90" s="28"/>
      <c r="U90" s="28"/>
      <c r="V90" s="30"/>
      <c r="W90" s="31"/>
    </row>
    <row r="91" spans="1:23" ht="18" x14ac:dyDescent="0.25">
      <c r="A91" s="2"/>
      <c r="B91" s="18">
        <v>6689</v>
      </c>
      <c r="C91" s="4" t="s">
        <v>43</v>
      </c>
      <c r="D91" s="19" t="s">
        <v>44</v>
      </c>
      <c r="E91" s="5">
        <v>8</v>
      </c>
      <c r="F91" s="20">
        <v>31</v>
      </c>
      <c r="G91" s="21">
        <f t="shared" si="3"/>
        <v>3.1</v>
      </c>
      <c r="H91" s="6">
        <v>0.60399999999999998</v>
      </c>
      <c r="I91" s="22" t="s">
        <v>45</v>
      </c>
      <c r="J91" s="31"/>
      <c r="K91" s="28"/>
      <c r="L91" s="29"/>
      <c r="M91" s="28"/>
      <c r="N91" s="28"/>
      <c r="O91" s="30"/>
      <c r="P91" s="28"/>
      <c r="Q91" s="28"/>
      <c r="R91" s="28"/>
      <c r="S91" s="29"/>
      <c r="T91" s="28"/>
      <c r="U91" s="28"/>
      <c r="V91" s="30"/>
      <c r="W91" s="31"/>
    </row>
    <row r="92" spans="1:23" ht="18" x14ac:dyDescent="0.25">
      <c r="A92" s="2"/>
      <c r="B92" s="18">
        <v>6690</v>
      </c>
      <c r="C92" s="4" t="s">
        <v>43</v>
      </c>
      <c r="D92" s="19" t="s">
        <v>44</v>
      </c>
      <c r="E92" s="5">
        <v>7</v>
      </c>
      <c r="F92" s="20">
        <v>31</v>
      </c>
      <c r="G92" s="21">
        <f t="shared" si="3"/>
        <v>3.1</v>
      </c>
      <c r="H92" s="6">
        <v>0.52800000000000002</v>
      </c>
      <c r="I92" s="22" t="s">
        <v>45</v>
      </c>
      <c r="J92" s="31"/>
      <c r="K92" s="28"/>
      <c r="L92" s="29"/>
      <c r="M92" s="28"/>
      <c r="N92" s="28"/>
      <c r="O92" s="30"/>
      <c r="P92" s="28"/>
      <c r="Q92" s="28"/>
      <c r="R92" s="28"/>
      <c r="S92" s="29"/>
      <c r="T92" s="28"/>
      <c r="U92" s="28"/>
      <c r="V92" s="30"/>
      <c r="W92" s="31"/>
    </row>
    <row r="93" spans="1:23" ht="18" x14ac:dyDescent="0.25">
      <c r="A93" s="2"/>
      <c r="B93" s="18">
        <v>6691</v>
      </c>
      <c r="C93" s="4" t="s">
        <v>43</v>
      </c>
      <c r="D93" s="19" t="s">
        <v>44</v>
      </c>
      <c r="E93" s="5">
        <v>6</v>
      </c>
      <c r="F93" s="20">
        <v>31</v>
      </c>
      <c r="G93" s="21">
        <f t="shared" si="3"/>
        <v>3.1</v>
      </c>
      <c r="H93" s="6">
        <v>0.45300000000000001</v>
      </c>
      <c r="I93" s="22" t="s">
        <v>45</v>
      </c>
      <c r="J93" s="31"/>
      <c r="K93" s="28"/>
      <c r="L93" s="29"/>
      <c r="M93" s="28"/>
      <c r="N93" s="28"/>
      <c r="O93" s="30"/>
      <c r="P93" s="28"/>
      <c r="Q93" s="28"/>
      <c r="R93" s="28"/>
      <c r="S93" s="29"/>
      <c r="T93" s="28"/>
      <c r="U93" s="28"/>
      <c r="V93" s="30"/>
      <c r="W93" s="31"/>
    </row>
    <row r="94" spans="1:23" ht="18" x14ac:dyDescent="0.25">
      <c r="A94" s="2"/>
      <c r="B94" s="18">
        <v>6692</v>
      </c>
      <c r="C94" s="4" t="s">
        <v>43</v>
      </c>
      <c r="D94" s="19" t="s">
        <v>44</v>
      </c>
      <c r="E94" s="5">
        <v>8</v>
      </c>
      <c r="F94" s="20">
        <v>30</v>
      </c>
      <c r="G94" s="21">
        <f t="shared" si="3"/>
        <v>3</v>
      </c>
      <c r="H94" s="6">
        <v>0.56499999999999995</v>
      </c>
      <c r="I94" s="22" t="s">
        <v>45</v>
      </c>
      <c r="J94" s="31"/>
      <c r="K94" s="28"/>
      <c r="L94" s="29"/>
      <c r="M94" s="28"/>
      <c r="N94" s="28"/>
      <c r="O94" s="30"/>
      <c r="P94" s="28"/>
      <c r="Q94" s="28"/>
      <c r="R94" s="28"/>
      <c r="S94" s="29"/>
      <c r="T94" s="28"/>
      <c r="U94" s="28"/>
      <c r="V94" s="30"/>
      <c r="W94" s="31"/>
    </row>
    <row r="95" spans="1:23" ht="18" x14ac:dyDescent="0.25">
      <c r="A95" s="2"/>
      <c r="B95" s="18">
        <v>6693</v>
      </c>
      <c r="C95" s="4" t="s">
        <v>43</v>
      </c>
      <c r="D95" s="19" t="s">
        <v>44</v>
      </c>
      <c r="E95" s="5">
        <v>8.5</v>
      </c>
      <c r="F95" s="25">
        <v>43</v>
      </c>
      <c r="G95" s="21">
        <f t="shared" si="3"/>
        <v>4.3</v>
      </c>
      <c r="H95" s="6">
        <v>1.234</v>
      </c>
      <c r="I95" s="22" t="s">
        <v>45</v>
      </c>
      <c r="J95" s="31"/>
      <c r="K95" s="28"/>
      <c r="L95" s="29"/>
      <c r="M95" s="28"/>
      <c r="N95" s="28"/>
      <c r="O95" s="30"/>
      <c r="P95" s="28"/>
      <c r="Q95" s="28"/>
      <c r="R95" s="28"/>
      <c r="S95" s="29"/>
      <c r="T95" s="28"/>
      <c r="U95" s="28"/>
      <c r="V95" s="30"/>
      <c r="W95" s="31"/>
    </row>
    <row r="96" spans="1:23" ht="18" x14ac:dyDescent="0.25">
      <c r="A96" s="2"/>
      <c r="B96" s="18">
        <v>6694</v>
      </c>
      <c r="C96" s="4" t="s">
        <v>43</v>
      </c>
      <c r="D96" s="19" t="s">
        <v>44</v>
      </c>
      <c r="E96" s="5">
        <v>8</v>
      </c>
      <c r="F96" s="20">
        <v>33</v>
      </c>
      <c r="G96" s="21">
        <f t="shared" si="3"/>
        <v>3.3</v>
      </c>
      <c r="H96" s="6">
        <v>0.68400000000000005</v>
      </c>
      <c r="I96" s="22" t="s">
        <v>45</v>
      </c>
      <c r="J96" s="31"/>
      <c r="K96" s="28"/>
      <c r="L96" s="29"/>
      <c r="M96" s="28"/>
      <c r="N96" s="28"/>
      <c r="O96" s="30"/>
      <c r="P96" s="28"/>
      <c r="Q96" s="28"/>
      <c r="R96" s="28"/>
      <c r="S96" s="29"/>
      <c r="T96" s="28"/>
      <c r="U96" s="28"/>
      <c r="V96" s="30"/>
      <c r="W96" s="31"/>
    </row>
    <row r="97" spans="1:23" ht="18" x14ac:dyDescent="0.25">
      <c r="A97" s="2"/>
      <c r="B97" s="18">
        <v>6695</v>
      </c>
      <c r="C97" s="4" t="s">
        <v>43</v>
      </c>
      <c r="D97" s="19" t="s">
        <v>44</v>
      </c>
      <c r="E97" s="5">
        <v>10</v>
      </c>
      <c r="F97" s="26">
        <v>29</v>
      </c>
      <c r="G97" s="21">
        <f t="shared" si="3"/>
        <v>2.9</v>
      </c>
      <c r="H97" s="6">
        <v>0.66100000000000003</v>
      </c>
      <c r="I97" s="22" t="s">
        <v>45</v>
      </c>
      <c r="J97" s="31"/>
      <c r="K97" s="28"/>
      <c r="L97" s="29"/>
      <c r="M97" s="28"/>
      <c r="N97" s="28"/>
      <c r="O97" s="30"/>
      <c r="P97" s="28"/>
      <c r="Q97" s="28"/>
      <c r="R97" s="28"/>
      <c r="S97" s="29"/>
      <c r="T97" s="28"/>
      <c r="U97" s="28"/>
      <c r="V97" s="30"/>
      <c r="W97" s="31"/>
    </row>
    <row r="98" spans="1:23" ht="18" x14ac:dyDescent="0.25">
      <c r="A98" s="2"/>
      <c r="B98" s="18">
        <v>6697</v>
      </c>
      <c r="C98" s="4" t="s">
        <v>43</v>
      </c>
      <c r="D98" s="19" t="s">
        <v>44</v>
      </c>
      <c r="E98" s="5">
        <v>9</v>
      </c>
      <c r="F98" s="20">
        <v>31</v>
      </c>
      <c r="G98" s="21">
        <f t="shared" si="3"/>
        <v>3.1</v>
      </c>
      <c r="H98" s="6">
        <v>0.67900000000000005</v>
      </c>
      <c r="I98" s="22" t="s">
        <v>45</v>
      </c>
      <c r="J98" s="31"/>
      <c r="K98" s="28"/>
      <c r="L98" s="29"/>
      <c r="M98" s="28"/>
      <c r="N98" s="28"/>
      <c r="O98" s="30"/>
      <c r="P98" s="28"/>
      <c r="Q98" s="28"/>
      <c r="R98" s="28"/>
      <c r="S98" s="29"/>
      <c r="T98" s="28"/>
      <c r="U98" s="28"/>
      <c r="V98" s="30"/>
      <c r="W98" s="31"/>
    </row>
    <row r="99" spans="1:23" ht="18" x14ac:dyDescent="0.25">
      <c r="A99" s="2"/>
      <c r="B99" s="18">
        <v>6698</v>
      </c>
      <c r="C99" s="4" t="s">
        <v>43</v>
      </c>
      <c r="D99" s="19" t="s">
        <v>44</v>
      </c>
      <c r="E99" s="5">
        <v>9</v>
      </c>
      <c r="F99" s="20">
        <v>32</v>
      </c>
      <c r="G99" s="21">
        <f t="shared" si="3"/>
        <v>3.2</v>
      </c>
      <c r="H99" s="6">
        <v>0.72399999999999998</v>
      </c>
      <c r="I99" s="22" t="s">
        <v>45</v>
      </c>
      <c r="J99" s="31"/>
      <c r="K99" s="28"/>
      <c r="L99" s="29"/>
      <c r="M99" s="28"/>
      <c r="N99" s="28"/>
      <c r="O99" s="30"/>
      <c r="P99" s="28"/>
      <c r="Q99" s="28"/>
      <c r="R99" s="28"/>
      <c r="S99" s="29"/>
      <c r="T99" s="28"/>
      <c r="U99" s="28"/>
      <c r="V99" s="30"/>
      <c r="W99" s="31"/>
    </row>
    <row r="100" spans="1:23" ht="18" x14ac:dyDescent="0.25">
      <c r="A100" s="2"/>
      <c r="B100" s="18">
        <v>6699</v>
      </c>
      <c r="C100" s="4" t="s">
        <v>43</v>
      </c>
      <c r="D100" s="19" t="s">
        <v>44</v>
      </c>
      <c r="E100" s="5">
        <v>7.5</v>
      </c>
      <c r="F100" s="20">
        <v>38</v>
      </c>
      <c r="G100" s="21">
        <f t="shared" si="3"/>
        <v>3.8</v>
      </c>
      <c r="H100" s="6">
        <v>0.80500000000000005</v>
      </c>
      <c r="I100" s="22" t="s">
        <v>45</v>
      </c>
      <c r="J100" s="31"/>
      <c r="K100" s="28"/>
      <c r="L100" s="29"/>
      <c r="M100" s="28"/>
      <c r="N100" s="28"/>
      <c r="O100" s="30"/>
      <c r="P100" s="28"/>
      <c r="Q100" s="28"/>
      <c r="R100" s="28"/>
      <c r="S100" s="29"/>
      <c r="T100" s="28"/>
      <c r="U100" s="28"/>
      <c r="V100" s="30"/>
      <c r="W100" s="31"/>
    </row>
    <row r="101" spans="1:23" ht="18" x14ac:dyDescent="0.25">
      <c r="A101" s="2"/>
      <c r="B101" s="18">
        <v>6700</v>
      </c>
      <c r="C101" s="4" t="s">
        <v>43</v>
      </c>
      <c r="D101" s="19" t="s">
        <v>44</v>
      </c>
      <c r="E101" s="5">
        <v>9</v>
      </c>
      <c r="F101" s="20">
        <v>33</v>
      </c>
      <c r="G101" s="21">
        <f t="shared" si="3"/>
        <v>3.3</v>
      </c>
      <c r="H101" s="6">
        <v>0.77</v>
      </c>
      <c r="I101" s="22" t="s">
        <v>45</v>
      </c>
      <c r="J101" s="31"/>
      <c r="K101" s="28"/>
      <c r="L101" s="29"/>
      <c r="M101" s="28"/>
      <c r="N101" s="28"/>
      <c r="O101" s="30"/>
      <c r="P101" s="28"/>
      <c r="Q101" s="28"/>
      <c r="R101" s="28"/>
      <c r="S101" s="29"/>
      <c r="T101" s="28"/>
      <c r="U101" s="28"/>
      <c r="V101" s="30"/>
      <c r="W101" s="31"/>
    </row>
    <row r="102" spans="1:23" ht="18" x14ac:dyDescent="0.25">
      <c r="A102" s="2"/>
      <c r="B102" s="18">
        <v>6701</v>
      </c>
      <c r="C102" s="4" t="s">
        <v>43</v>
      </c>
      <c r="D102" s="19" t="s">
        <v>44</v>
      </c>
      <c r="E102" s="5">
        <v>9</v>
      </c>
      <c r="F102" s="20">
        <v>37</v>
      </c>
      <c r="G102" s="21">
        <f t="shared" si="3"/>
        <v>3.7</v>
      </c>
      <c r="H102" s="6">
        <v>0.96799999999999997</v>
      </c>
      <c r="I102" s="22" t="s">
        <v>45</v>
      </c>
    </row>
    <row r="103" spans="1:23" ht="18" x14ac:dyDescent="0.25">
      <c r="A103" s="2"/>
      <c r="B103" s="18">
        <v>6702</v>
      </c>
      <c r="C103" s="4" t="s">
        <v>43</v>
      </c>
      <c r="D103" s="19" t="s">
        <v>44</v>
      </c>
      <c r="E103" s="5">
        <v>5</v>
      </c>
      <c r="F103" s="20">
        <v>31</v>
      </c>
      <c r="G103" s="21">
        <f t="shared" si="3"/>
        <v>3.1</v>
      </c>
      <c r="H103" s="6">
        <v>0.377</v>
      </c>
      <c r="I103" s="22" t="s">
        <v>45</v>
      </c>
    </row>
    <row r="104" spans="1:23" ht="18" x14ac:dyDescent="0.25">
      <c r="A104" s="2"/>
      <c r="B104" s="18">
        <v>6703</v>
      </c>
      <c r="C104" s="4" t="s">
        <v>43</v>
      </c>
      <c r="D104" s="19" t="s">
        <v>44</v>
      </c>
      <c r="E104" s="5">
        <v>7</v>
      </c>
      <c r="F104" s="20">
        <v>35</v>
      </c>
      <c r="G104" s="21">
        <f t="shared" si="3"/>
        <v>3.5</v>
      </c>
      <c r="H104" s="6">
        <v>0.67300000000000004</v>
      </c>
      <c r="I104" s="22" t="s">
        <v>45</v>
      </c>
    </row>
    <row r="105" spans="1:23" ht="18" x14ac:dyDescent="0.25">
      <c r="A105" s="2"/>
      <c r="B105" s="18">
        <v>6704</v>
      </c>
      <c r="C105" s="4" t="s">
        <v>43</v>
      </c>
      <c r="D105" s="19" t="s">
        <v>44</v>
      </c>
      <c r="E105" s="5">
        <v>7.5</v>
      </c>
      <c r="F105" s="20">
        <v>31</v>
      </c>
      <c r="G105" s="21">
        <f t="shared" si="3"/>
        <v>3.1</v>
      </c>
      <c r="H105" s="6">
        <v>0.56599999999999995</v>
      </c>
      <c r="I105" s="22" t="s">
        <v>45</v>
      </c>
    </row>
    <row r="106" spans="1:23" ht="18" x14ac:dyDescent="0.25">
      <c r="A106" s="2"/>
      <c r="B106" s="18">
        <v>6705</v>
      </c>
      <c r="C106" s="4" t="s">
        <v>43</v>
      </c>
      <c r="D106" s="19" t="s">
        <v>44</v>
      </c>
      <c r="E106" s="5">
        <v>7</v>
      </c>
      <c r="F106" s="26">
        <v>29</v>
      </c>
      <c r="G106" s="21">
        <f t="shared" si="3"/>
        <v>2.9</v>
      </c>
      <c r="H106" s="6">
        <v>0.46200000000000002</v>
      </c>
      <c r="I106" s="22" t="s">
        <v>45</v>
      </c>
    </row>
    <row r="107" spans="1:23" ht="18" x14ac:dyDescent="0.25">
      <c r="A107" s="2"/>
      <c r="B107" s="18">
        <v>6706</v>
      </c>
      <c r="C107" s="4" t="s">
        <v>43</v>
      </c>
      <c r="D107" s="19" t="s">
        <v>44</v>
      </c>
      <c r="E107" s="5">
        <v>6.5</v>
      </c>
      <c r="F107" s="20">
        <v>35</v>
      </c>
      <c r="G107" s="21">
        <f t="shared" si="3"/>
        <v>3.5</v>
      </c>
      <c r="H107" s="6">
        <v>0.625</v>
      </c>
      <c r="I107" s="22" t="s">
        <v>45</v>
      </c>
    </row>
    <row r="108" spans="1:23" ht="18" x14ac:dyDescent="0.25">
      <c r="A108" s="2"/>
      <c r="B108" s="18">
        <v>6707</v>
      </c>
      <c r="C108" s="4" t="s">
        <v>43</v>
      </c>
      <c r="D108" s="19" t="s">
        <v>44</v>
      </c>
      <c r="E108" s="5">
        <v>8.5</v>
      </c>
      <c r="F108" s="20">
        <v>33</v>
      </c>
      <c r="G108" s="21">
        <f t="shared" si="3"/>
        <v>3.3</v>
      </c>
      <c r="H108" s="6">
        <v>0.72699999999999998</v>
      </c>
      <c r="I108" s="22" t="s">
        <v>45</v>
      </c>
    </row>
    <row r="109" spans="1:23" ht="18" x14ac:dyDescent="0.25">
      <c r="A109" s="2"/>
      <c r="B109" s="18">
        <v>6708</v>
      </c>
      <c r="C109" s="4" t="s">
        <v>43</v>
      </c>
      <c r="D109" s="19" t="s">
        <v>44</v>
      </c>
      <c r="E109" s="5">
        <v>6</v>
      </c>
      <c r="F109" s="25">
        <v>44</v>
      </c>
      <c r="G109" s="21">
        <f t="shared" si="3"/>
        <v>4.4000000000000004</v>
      </c>
      <c r="H109" s="6">
        <v>0.91200000000000003</v>
      </c>
      <c r="I109" s="22" t="s">
        <v>45</v>
      </c>
    </row>
    <row r="110" spans="1:23" ht="18" x14ac:dyDescent="0.25">
      <c r="A110" s="2"/>
      <c r="B110" s="18">
        <v>6709</v>
      </c>
      <c r="C110" s="4" t="s">
        <v>43</v>
      </c>
      <c r="D110" s="19" t="s">
        <v>44</v>
      </c>
      <c r="E110" s="5">
        <v>6.5</v>
      </c>
      <c r="F110" s="20">
        <v>32</v>
      </c>
      <c r="G110" s="21">
        <f t="shared" si="3"/>
        <v>3.2</v>
      </c>
      <c r="H110" s="6">
        <v>0.52300000000000002</v>
      </c>
      <c r="I110" s="22" t="s">
        <v>45</v>
      </c>
    </row>
    <row r="111" spans="1:23" ht="18" x14ac:dyDescent="0.25">
      <c r="A111" s="2"/>
      <c r="B111" s="18">
        <v>6710</v>
      </c>
      <c r="C111" s="4" t="s">
        <v>43</v>
      </c>
      <c r="D111" s="19" t="s">
        <v>44</v>
      </c>
      <c r="E111" s="5">
        <v>7</v>
      </c>
      <c r="F111" s="25">
        <v>47</v>
      </c>
      <c r="G111" s="21">
        <f t="shared" si="3"/>
        <v>4.7</v>
      </c>
      <c r="H111" s="6">
        <v>1.214</v>
      </c>
      <c r="I111" s="22" t="s">
        <v>45</v>
      </c>
    </row>
    <row r="112" spans="1:23" ht="18" x14ac:dyDescent="0.25">
      <c r="A112" s="2"/>
      <c r="B112" s="18">
        <v>6711</v>
      </c>
      <c r="C112" s="4" t="s">
        <v>43</v>
      </c>
      <c r="D112" s="19" t="s">
        <v>44</v>
      </c>
      <c r="E112" s="5">
        <v>8.5</v>
      </c>
      <c r="F112" s="25">
        <v>41</v>
      </c>
      <c r="G112" s="21">
        <f t="shared" si="3"/>
        <v>4.0999999999999996</v>
      </c>
      <c r="H112" s="6">
        <v>1.1220000000000001</v>
      </c>
      <c r="I112" s="22" t="s">
        <v>45</v>
      </c>
    </row>
    <row r="113" spans="1:9" ht="18" x14ac:dyDescent="0.25">
      <c r="A113" s="2"/>
      <c r="B113" s="18">
        <v>6712</v>
      </c>
      <c r="C113" s="4" t="s">
        <v>43</v>
      </c>
      <c r="D113" s="19" t="s">
        <v>44</v>
      </c>
      <c r="E113" s="5">
        <v>10</v>
      </c>
      <c r="F113" s="20">
        <v>37</v>
      </c>
      <c r="G113" s="21">
        <f t="shared" si="3"/>
        <v>3.7</v>
      </c>
      <c r="H113" s="6">
        <v>1.075</v>
      </c>
      <c r="I113" s="22" t="s">
        <v>45</v>
      </c>
    </row>
    <row r="114" spans="1:9" ht="18" x14ac:dyDescent="0.25">
      <c r="A114" s="2"/>
      <c r="B114" s="18">
        <v>6713</v>
      </c>
      <c r="C114" s="4" t="s">
        <v>43</v>
      </c>
      <c r="D114" s="19" t="s">
        <v>44</v>
      </c>
      <c r="E114" s="5">
        <v>8.5</v>
      </c>
      <c r="F114" s="20">
        <v>36</v>
      </c>
      <c r="G114" s="21">
        <f t="shared" si="3"/>
        <v>3.6</v>
      </c>
      <c r="H114" s="6">
        <v>0.86499999999999999</v>
      </c>
      <c r="I114" s="22" t="s">
        <v>45</v>
      </c>
    </row>
    <row r="115" spans="1:9" ht="18" x14ac:dyDescent="0.25">
      <c r="A115" s="2"/>
      <c r="B115" s="18">
        <v>6714</v>
      </c>
      <c r="C115" s="4" t="s">
        <v>43</v>
      </c>
      <c r="D115" s="19" t="s">
        <v>44</v>
      </c>
      <c r="E115" s="5">
        <v>7.5</v>
      </c>
      <c r="F115" s="20">
        <v>30</v>
      </c>
      <c r="G115" s="21">
        <f t="shared" si="3"/>
        <v>3</v>
      </c>
      <c r="H115" s="6">
        <v>0.53</v>
      </c>
      <c r="I115" s="22" t="s">
        <v>45</v>
      </c>
    </row>
    <row r="116" spans="1:9" ht="18" x14ac:dyDescent="0.25">
      <c r="A116" s="2"/>
      <c r="B116" s="18">
        <v>6715</v>
      </c>
      <c r="C116" s="4" t="s">
        <v>43</v>
      </c>
      <c r="D116" s="19" t="s">
        <v>44</v>
      </c>
      <c r="E116" s="5">
        <v>8.5</v>
      </c>
      <c r="F116" s="20">
        <v>33</v>
      </c>
      <c r="G116" s="21">
        <f t="shared" si="3"/>
        <v>3.3</v>
      </c>
      <c r="H116" s="6">
        <v>0.72699999999999998</v>
      </c>
      <c r="I116" s="22" t="s">
        <v>45</v>
      </c>
    </row>
    <row r="117" spans="1:9" ht="18" x14ac:dyDescent="0.25">
      <c r="A117" s="2"/>
      <c r="B117" s="18">
        <v>6716</v>
      </c>
      <c r="C117" s="4" t="s">
        <v>43</v>
      </c>
      <c r="D117" s="19" t="s">
        <v>44</v>
      </c>
      <c r="E117" s="5">
        <v>8.5</v>
      </c>
      <c r="F117" s="26">
        <v>29</v>
      </c>
      <c r="G117" s="21">
        <f t="shared" si="3"/>
        <v>2.9</v>
      </c>
      <c r="H117" s="6">
        <v>0.56100000000000005</v>
      </c>
      <c r="I117" s="22" t="s">
        <v>45</v>
      </c>
    </row>
    <row r="118" spans="1:9" ht="18" x14ac:dyDescent="0.25">
      <c r="A118" s="2"/>
      <c r="B118" s="18">
        <v>6717</v>
      </c>
      <c r="C118" s="4" t="s">
        <v>43</v>
      </c>
      <c r="D118" s="19" t="s">
        <v>44</v>
      </c>
      <c r="E118" s="5">
        <v>8</v>
      </c>
      <c r="F118" s="20">
        <v>31</v>
      </c>
      <c r="G118" s="21">
        <f t="shared" si="3"/>
        <v>3.1</v>
      </c>
      <c r="H118" s="6">
        <v>0.60399999999999998</v>
      </c>
      <c r="I118" s="22" t="s">
        <v>45</v>
      </c>
    </row>
    <row r="119" spans="1:9" ht="18" x14ac:dyDescent="0.25">
      <c r="A119" s="2"/>
      <c r="B119" s="18">
        <v>6718</v>
      </c>
      <c r="C119" s="4" t="s">
        <v>43</v>
      </c>
      <c r="D119" s="19" t="s">
        <v>44</v>
      </c>
      <c r="E119" s="5">
        <v>7</v>
      </c>
      <c r="F119" s="20">
        <v>32</v>
      </c>
      <c r="G119" s="21">
        <f t="shared" si="3"/>
        <v>3.2</v>
      </c>
      <c r="H119" s="6">
        <v>0.56299999999999994</v>
      </c>
      <c r="I119" s="22" t="s">
        <v>45</v>
      </c>
    </row>
    <row r="120" spans="1:9" ht="18" x14ac:dyDescent="0.25">
      <c r="A120" s="2"/>
      <c r="B120" s="18">
        <v>6719</v>
      </c>
      <c r="C120" s="4" t="s">
        <v>43</v>
      </c>
      <c r="D120" s="19" t="s">
        <v>44</v>
      </c>
      <c r="E120" s="5">
        <v>4.5</v>
      </c>
      <c r="F120" s="20">
        <v>30</v>
      </c>
      <c r="G120" s="21">
        <f t="shared" si="3"/>
        <v>3</v>
      </c>
      <c r="H120" s="6">
        <v>0.318</v>
      </c>
      <c r="I120" s="22" t="s">
        <v>45</v>
      </c>
    </row>
    <row r="121" spans="1:9" ht="18" x14ac:dyDescent="0.25">
      <c r="A121" s="2"/>
      <c r="B121" s="18">
        <v>6720</v>
      </c>
      <c r="C121" s="10" t="s">
        <v>53</v>
      </c>
      <c r="D121" s="19" t="s">
        <v>44</v>
      </c>
      <c r="E121" s="5">
        <v>8</v>
      </c>
      <c r="F121" s="20">
        <v>33</v>
      </c>
      <c r="G121" s="21">
        <f t="shared" si="3"/>
        <v>3.3</v>
      </c>
      <c r="H121" s="6">
        <v>0.68400000000000005</v>
      </c>
      <c r="I121" s="22" t="s">
        <v>45</v>
      </c>
    </row>
    <row r="122" spans="1:9" ht="18" x14ac:dyDescent="0.25">
      <c r="A122" s="2"/>
      <c r="B122" s="18">
        <v>6721</v>
      </c>
      <c r="C122" s="10" t="s">
        <v>53</v>
      </c>
      <c r="D122" s="19" t="s">
        <v>44</v>
      </c>
      <c r="E122" s="5">
        <v>9.5</v>
      </c>
      <c r="F122" s="25">
        <v>41</v>
      </c>
      <c r="G122" s="21">
        <f t="shared" si="3"/>
        <v>4.0999999999999996</v>
      </c>
      <c r="H122" s="6">
        <v>1.254</v>
      </c>
      <c r="I122" s="22" t="s">
        <v>45</v>
      </c>
    </row>
    <row r="123" spans="1:9" ht="18" x14ac:dyDescent="0.25">
      <c r="A123" s="2"/>
      <c r="B123" s="18">
        <v>6722</v>
      </c>
      <c r="C123" s="9" t="s">
        <v>52</v>
      </c>
      <c r="D123" s="19" t="s">
        <v>44</v>
      </c>
      <c r="E123" s="5">
        <v>11.5</v>
      </c>
      <c r="F123" s="26">
        <v>28</v>
      </c>
      <c r="G123" s="21">
        <f t="shared" si="3"/>
        <v>2.8</v>
      </c>
      <c r="H123" s="6">
        <v>0.73899999999999999</v>
      </c>
      <c r="I123" s="22" t="s">
        <v>45</v>
      </c>
    </row>
    <row r="124" spans="1:9" ht="18" x14ac:dyDescent="0.25">
      <c r="A124" s="2"/>
      <c r="B124" s="18"/>
      <c r="C124" s="5"/>
      <c r="D124" s="5"/>
      <c r="E124" s="5"/>
      <c r="F124" s="5"/>
      <c r="G124" s="21"/>
      <c r="H124" s="5"/>
      <c r="I124" s="22"/>
    </row>
    <row r="125" spans="1:9" ht="18" x14ac:dyDescent="0.25">
      <c r="A125" s="2"/>
      <c r="B125" s="18"/>
      <c r="C125" s="5"/>
      <c r="D125" s="5"/>
      <c r="E125" s="5"/>
      <c r="F125" s="5"/>
      <c r="G125" s="21"/>
      <c r="H125" s="5"/>
      <c r="I125" s="22"/>
    </row>
    <row r="126" spans="1:9" ht="18" x14ac:dyDescent="0.25">
      <c r="A126" s="2"/>
      <c r="B126" s="18"/>
      <c r="C126" s="5"/>
      <c r="D126" s="5"/>
      <c r="E126" s="5"/>
      <c r="F126" s="5"/>
      <c r="G126" s="35"/>
      <c r="H126" s="5"/>
      <c r="I126" s="22"/>
    </row>
    <row r="127" spans="1:9" ht="18.75" thickBot="1" x14ac:dyDescent="0.3">
      <c r="A127" s="2"/>
      <c r="B127" s="36"/>
      <c r="C127" s="37"/>
      <c r="D127" s="37"/>
      <c r="E127" s="37"/>
      <c r="F127" s="37"/>
      <c r="G127" s="38"/>
      <c r="H127" s="37"/>
      <c r="I127" s="39"/>
    </row>
    <row r="128" spans="1:9" ht="18" x14ac:dyDescent="0.25">
      <c r="A128" s="2"/>
      <c r="B128" s="40">
        <f>SUM(H128)</f>
        <v>75.526000000000039</v>
      </c>
      <c r="C128" s="2"/>
      <c r="D128" s="2"/>
      <c r="E128" s="2"/>
      <c r="F128" s="2"/>
      <c r="G128" s="2"/>
      <c r="H128" s="40">
        <f>SUM(H24:H127)</f>
        <v>75.526000000000039</v>
      </c>
      <c r="I128" s="2"/>
    </row>
    <row r="129" spans="1:8" ht="18" x14ac:dyDescent="0.25">
      <c r="A129" s="2"/>
      <c r="B129" s="40"/>
      <c r="C129" s="2"/>
      <c r="D129" s="2"/>
      <c r="E129" s="2"/>
      <c r="F129" s="2"/>
      <c r="G129" s="2"/>
      <c r="H129" s="2"/>
    </row>
    <row r="130" spans="1:8" ht="18" x14ac:dyDescent="0.25">
      <c r="A130" s="2"/>
      <c r="B130" s="2"/>
      <c r="C130" s="2"/>
      <c r="D130" s="2"/>
      <c r="E130" s="2"/>
      <c r="F130" s="2"/>
      <c r="G130" s="2"/>
      <c r="H130" s="2"/>
    </row>
  </sheetData>
  <mergeCells count="14">
    <mergeCell ref="U7:V8"/>
    <mergeCell ref="E8:F8"/>
    <mergeCell ref="G8:H8"/>
    <mergeCell ref="I8:J8"/>
    <mergeCell ref="K8:L8"/>
    <mergeCell ref="M8:N8"/>
    <mergeCell ref="O8:P8"/>
    <mergeCell ref="Q8:R8"/>
    <mergeCell ref="S8:T8"/>
    <mergeCell ref="A7:A8"/>
    <mergeCell ref="B7:B8"/>
    <mergeCell ref="C7:C8"/>
    <mergeCell ref="D7:D8"/>
    <mergeCell ref="E7:T7"/>
  </mergeCells>
  <pageMargins left="0.7" right="0.7" top="0.75" bottom="0.75" header="0.3" footer="0.3"/>
  <pageSetup paperSize="9" scale="3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2"/>
  <sheetViews>
    <sheetView workbookViewId="0">
      <selection activeCell="A5" sqref="A5"/>
    </sheetView>
  </sheetViews>
  <sheetFormatPr baseColWidth="10" defaultRowHeight="15.75" x14ac:dyDescent="0.25"/>
  <sheetData>
    <row r="1" spans="1:9" x14ac:dyDescent="0.25">
      <c r="A1" s="50" t="s">
        <v>58</v>
      </c>
      <c r="B1" s="43"/>
      <c r="C1" s="50" t="s">
        <v>67</v>
      </c>
      <c r="D1" s="43"/>
      <c r="E1" s="50" t="s">
        <v>66</v>
      </c>
      <c r="G1" s="50" t="s">
        <v>57</v>
      </c>
      <c r="H1" s="43"/>
      <c r="I1" s="50" t="s">
        <v>56</v>
      </c>
    </row>
    <row r="2" spans="1:9" x14ac:dyDescent="0.25">
      <c r="A2" s="42" t="s">
        <v>59</v>
      </c>
      <c r="C2" s="41">
        <v>0.1</v>
      </c>
      <c r="E2" s="41">
        <v>1</v>
      </c>
      <c r="G2" s="42" t="s">
        <v>57</v>
      </c>
      <c r="H2" s="42"/>
      <c r="I2" s="42" t="s">
        <v>56</v>
      </c>
    </row>
    <row r="3" spans="1:9" x14ac:dyDescent="0.25">
      <c r="A3" s="42" t="s">
        <v>60</v>
      </c>
      <c r="C3" s="41">
        <v>0.11</v>
      </c>
      <c r="E3" s="41">
        <v>1.5</v>
      </c>
      <c r="G3" s="42" t="s">
        <v>87</v>
      </c>
      <c r="H3" s="42"/>
      <c r="I3" s="42" t="s">
        <v>90</v>
      </c>
    </row>
    <row r="4" spans="1:9" x14ac:dyDescent="0.25">
      <c r="A4" s="42" t="s">
        <v>61</v>
      </c>
      <c r="C4" s="41">
        <v>0.12</v>
      </c>
      <c r="E4" s="41">
        <v>2</v>
      </c>
      <c r="G4" s="42" t="s">
        <v>88</v>
      </c>
      <c r="H4" s="42"/>
      <c r="I4" s="42" t="s">
        <v>91</v>
      </c>
    </row>
    <row r="5" spans="1:9" x14ac:dyDescent="0.25">
      <c r="A5" s="42" t="s">
        <v>62</v>
      </c>
      <c r="C5" s="41">
        <v>0.13</v>
      </c>
      <c r="E5" s="41">
        <v>2.5</v>
      </c>
      <c r="G5" s="42" t="s">
        <v>89</v>
      </c>
      <c r="H5" s="42"/>
      <c r="I5" s="42" t="s">
        <v>92</v>
      </c>
    </row>
    <row r="6" spans="1:9" x14ac:dyDescent="0.25">
      <c r="A6" s="42" t="s">
        <v>63</v>
      </c>
      <c r="C6" s="41">
        <v>0.14000000000000001</v>
      </c>
      <c r="E6" s="41">
        <v>3</v>
      </c>
      <c r="G6" s="42"/>
      <c r="H6" s="42"/>
      <c r="I6" s="42"/>
    </row>
    <row r="7" spans="1:9" x14ac:dyDescent="0.25">
      <c r="A7" s="42" t="s">
        <v>64</v>
      </c>
      <c r="C7" s="41">
        <v>0.15</v>
      </c>
      <c r="E7" s="41">
        <v>3.5</v>
      </c>
      <c r="G7" s="42"/>
      <c r="H7" s="42"/>
      <c r="I7" s="42"/>
    </row>
    <row r="8" spans="1:9" x14ac:dyDescent="0.25">
      <c r="A8" s="42" t="s">
        <v>65</v>
      </c>
      <c r="C8" s="41">
        <v>0.16</v>
      </c>
      <c r="E8" s="41">
        <v>4</v>
      </c>
    </row>
    <row r="9" spans="1:9" x14ac:dyDescent="0.25">
      <c r="A9" s="42" t="s">
        <v>81</v>
      </c>
      <c r="C9" s="41">
        <v>0.17</v>
      </c>
      <c r="E9" s="41">
        <v>4.5</v>
      </c>
    </row>
    <row r="10" spans="1:9" x14ac:dyDescent="0.25">
      <c r="A10" s="42" t="s">
        <v>82</v>
      </c>
      <c r="C10" s="41">
        <v>0.18</v>
      </c>
      <c r="E10" s="41">
        <v>5</v>
      </c>
    </row>
    <row r="11" spans="1:9" x14ac:dyDescent="0.25">
      <c r="A11" s="42" t="s">
        <v>83</v>
      </c>
      <c r="C11" s="41">
        <v>0.19</v>
      </c>
      <c r="E11" s="41">
        <v>5.5</v>
      </c>
    </row>
    <row r="12" spans="1:9" x14ac:dyDescent="0.25">
      <c r="A12" s="42" t="s">
        <v>84</v>
      </c>
      <c r="C12" s="41">
        <v>0.2</v>
      </c>
      <c r="E12" s="41">
        <v>6</v>
      </c>
    </row>
    <row r="13" spans="1:9" x14ac:dyDescent="0.25">
      <c r="A13" s="42" t="s">
        <v>85</v>
      </c>
      <c r="C13" s="41">
        <v>0.21</v>
      </c>
      <c r="E13" s="41">
        <v>6.5</v>
      </c>
    </row>
    <row r="14" spans="1:9" x14ac:dyDescent="0.25">
      <c r="A14" s="42" t="s">
        <v>86</v>
      </c>
      <c r="C14" s="41">
        <v>0.22</v>
      </c>
      <c r="E14" s="41">
        <v>7</v>
      </c>
    </row>
    <row r="15" spans="1:9" x14ac:dyDescent="0.25">
      <c r="C15" s="41">
        <v>0.23</v>
      </c>
      <c r="E15" s="41">
        <v>7.5</v>
      </c>
    </row>
    <row r="16" spans="1:9" x14ac:dyDescent="0.25">
      <c r="C16" s="41">
        <v>0.24</v>
      </c>
      <c r="E16" s="41">
        <v>8</v>
      </c>
    </row>
    <row r="17" spans="3:5" x14ac:dyDescent="0.25">
      <c r="C17" s="41">
        <v>0.25</v>
      </c>
      <c r="E17" s="41">
        <v>8.5</v>
      </c>
    </row>
    <row r="18" spans="3:5" x14ac:dyDescent="0.25">
      <c r="C18" s="41">
        <v>0.26</v>
      </c>
      <c r="E18" s="41">
        <v>9</v>
      </c>
    </row>
    <row r="19" spans="3:5" x14ac:dyDescent="0.25">
      <c r="C19" s="41">
        <v>0.27</v>
      </c>
      <c r="E19" s="41">
        <v>9.5</v>
      </c>
    </row>
    <row r="20" spans="3:5" x14ac:dyDescent="0.25">
      <c r="C20" s="41">
        <v>0.28000000000000003</v>
      </c>
      <c r="E20" s="41">
        <v>10</v>
      </c>
    </row>
    <row r="21" spans="3:5" x14ac:dyDescent="0.25">
      <c r="C21" s="41">
        <v>0.28999999999999998</v>
      </c>
      <c r="E21" s="41">
        <v>10.5</v>
      </c>
    </row>
    <row r="22" spans="3:5" x14ac:dyDescent="0.25">
      <c r="C22" s="41">
        <v>0.3</v>
      </c>
      <c r="E22" s="41">
        <v>11</v>
      </c>
    </row>
    <row r="23" spans="3:5" x14ac:dyDescent="0.25">
      <c r="C23" s="41">
        <v>0.31</v>
      </c>
      <c r="E23" s="41">
        <v>11.5</v>
      </c>
    </row>
    <row r="24" spans="3:5" x14ac:dyDescent="0.25">
      <c r="C24" s="41">
        <v>0.32</v>
      </c>
      <c r="E24" s="41">
        <v>12</v>
      </c>
    </row>
    <row r="25" spans="3:5" x14ac:dyDescent="0.25">
      <c r="C25" s="41">
        <v>0.33</v>
      </c>
      <c r="E25" s="41">
        <v>12.5</v>
      </c>
    </row>
    <row r="26" spans="3:5" x14ac:dyDescent="0.25">
      <c r="C26" s="41">
        <v>0.34</v>
      </c>
      <c r="E26" s="41">
        <v>13</v>
      </c>
    </row>
    <row r="27" spans="3:5" x14ac:dyDescent="0.25">
      <c r="C27" s="41">
        <v>0.35</v>
      </c>
      <c r="E27" s="41">
        <v>13.5</v>
      </c>
    </row>
    <row r="28" spans="3:5" x14ac:dyDescent="0.25">
      <c r="C28" s="41">
        <v>0.36</v>
      </c>
      <c r="E28" s="41">
        <v>14</v>
      </c>
    </row>
    <row r="29" spans="3:5" x14ac:dyDescent="0.25">
      <c r="C29" s="41">
        <v>0.37</v>
      </c>
      <c r="E29" s="41">
        <v>14.5</v>
      </c>
    </row>
    <row r="30" spans="3:5" x14ac:dyDescent="0.25">
      <c r="C30" s="41">
        <v>0.38</v>
      </c>
      <c r="E30" s="41">
        <v>15</v>
      </c>
    </row>
    <row r="31" spans="3:5" x14ac:dyDescent="0.25">
      <c r="C31" s="41">
        <v>0.39</v>
      </c>
      <c r="E31" s="41">
        <v>15.5</v>
      </c>
    </row>
    <row r="32" spans="3:5" x14ac:dyDescent="0.25">
      <c r="C32" s="41">
        <v>0.4</v>
      </c>
      <c r="E32" s="41">
        <v>16</v>
      </c>
    </row>
    <row r="33" spans="3:5" x14ac:dyDescent="0.25">
      <c r="C33" s="41">
        <v>0.41</v>
      </c>
      <c r="E33" s="41">
        <v>16.5</v>
      </c>
    </row>
    <row r="34" spans="3:5" x14ac:dyDescent="0.25">
      <c r="C34" s="41">
        <v>0.42</v>
      </c>
      <c r="E34" s="41">
        <v>17</v>
      </c>
    </row>
    <row r="35" spans="3:5" x14ac:dyDescent="0.25">
      <c r="C35" s="41">
        <v>0.43</v>
      </c>
      <c r="E35" s="41">
        <v>17.5</v>
      </c>
    </row>
    <row r="36" spans="3:5" x14ac:dyDescent="0.25">
      <c r="C36" s="41">
        <v>0.44</v>
      </c>
      <c r="E36" s="41">
        <v>18</v>
      </c>
    </row>
    <row r="37" spans="3:5" x14ac:dyDescent="0.25">
      <c r="C37" s="41">
        <v>0.45</v>
      </c>
      <c r="E37" s="41">
        <v>18.5</v>
      </c>
    </row>
    <row r="38" spans="3:5" x14ac:dyDescent="0.25">
      <c r="C38" s="41">
        <v>0.46</v>
      </c>
      <c r="E38" s="41">
        <v>19</v>
      </c>
    </row>
    <row r="39" spans="3:5" x14ac:dyDescent="0.25">
      <c r="C39" s="41">
        <v>0.47</v>
      </c>
      <c r="E39" s="41">
        <v>19.5</v>
      </c>
    </row>
    <row r="40" spans="3:5" x14ac:dyDescent="0.25">
      <c r="C40" s="41">
        <v>0.48</v>
      </c>
      <c r="E40" s="41">
        <v>20</v>
      </c>
    </row>
    <row r="41" spans="3:5" x14ac:dyDescent="0.25">
      <c r="C41" s="41">
        <v>0.49</v>
      </c>
    </row>
    <row r="42" spans="3:5" x14ac:dyDescent="0.25">
      <c r="C42" s="41">
        <v>0.5</v>
      </c>
    </row>
    <row r="43" spans="3:5" x14ac:dyDescent="0.25">
      <c r="C43" s="41">
        <v>0.51</v>
      </c>
    </row>
    <row r="44" spans="3:5" x14ac:dyDescent="0.25">
      <c r="C44" s="41">
        <v>0.52</v>
      </c>
    </row>
    <row r="45" spans="3:5" x14ac:dyDescent="0.25">
      <c r="C45" s="41">
        <v>0.53</v>
      </c>
    </row>
    <row r="46" spans="3:5" x14ac:dyDescent="0.25">
      <c r="C46" s="41">
        <v>0.54</v>
      </c>
    </row>
    <row r="47" spans="3:5" x14ac:dyDescent="0.25">
      <c r="C47" s="41">
        <v>0.55000000000000004</v>
      </c>
    </row>
    <row r="48" spans="3:5" x14ac:dyDescent="0.25">
      <c r="C48" s="41">
        <v>0.56000000000000005</v>
      </c>
    </row>
    <row r="49" spans="3:3" x14ac:dyDescent="0.25">
      <c r="C49" s="41">
        <v>0.56999999999999995</v>
      </c>
    </row>
    <row r="50" spans="3:3" x14ac:dyDescent="0.25">
      <c r="C50" s="41">
        <v>0.57999999999999996</v>
      </c>
    </row>
    <row r="51" spans="3:3" x14ac:dyDescent="0.25">
      <c r="C51" s="41">
        <v>0.59</v>
      </c>
    </row>
    <row r="52" spans="3:3" x14ac:dyDescent="0.25">
      <c r="C52" s="41">
        <v>0.6</v>
      </c>
    </row>
    <row r="53" spans="3:3" x14ac:dyDescent="0.25">
      <c r="C53" s="41">
        <v>0.61</v>
      </c>
    </row>
    <row r="54" spans="3:3" x14ac:dyDescent="0.25">
      <c r="C54" s="41">
        <v>0.62</v>
      </c>
    </row>
    <row r="55" spans="3:3" x14ac:dyDescent="0.25">
      <c r="C55" s="41">
        <v>0.63</v>
      </c>
    </row>
    <row r="56" spans="3:3" x14ac:dyDescent="0.25">
      <c r="C56" s="41">
        <v>0.64</v>
      </c>
    </row>
    <row r="57" spans="3:3" x14ac:dyDescent="0.25">
      <c r="C57" s="41">
        <v>0.65</v>
      </c>
    </row>
    <row r="58" spans="3:3" x14ac:dyDescent="0.25">
      <c r="C58" s="41">
        <v>0.66</v>
      </c>
    </row>
    <row r="59" spans="3:3" x14ac:dyDescent="0.25">
      <c r="C59" s="41">
        <v>0.67</v>
      </c>
    </row>
    <row r="60" spans="3:3" x14ac:dyDescent="0.25">
      <c r="C60" s="41">
        <v>0.68</v>
      </c>
    </row>
    <row r="61" spans="3:3" x14ac:dyDescent="0.25">
      <c r="C61" s="41">
        <v>0.69</v>
      </c>
    </row>
    <row r="62" spans="3:3" x14ac:dyDescent="0.25">
      <c r="C62" s="41">
        <v>0.7</v>
      </c>
    </row>
    <row r="63" spans="3:3" x14ac:dyDescent="0.25">
      <c r="C63" s="41">
        <v>0.71</v>
      </c>
    </row>
    <row r="64" spans="3:3" x14ac:dyDescent="0.25">
      <c r="C64" s="41">
        <v>0.72</v>
      </c>
    </row>
    <row r="65" spans="3:3" x14ac:dyDescent="0.25">
      <c r="C65" s="41">
        <v>0.73</v>
      </c>
    </row>
    <row r="66" spans="3:3" x14ac:dyDescent="0.25">
      <c r="C66" s="41">
        <v>0.74</v>
      </c>
    </row>
    <row r="67" spans="3:3" x14ac:dyDescent="0.25">
      <c r="C67" s="41">
        <v>0.75</v>
      </c>
    </row>
    <row r="68" spans="3:3" x14ac:dyDescent="0.25">
      <c r="C68" s="41">
        <v>0.76</v>
      </c>
    </row>
    <row r="69" spans="3:3" x14ac:dyDescent="0.25">
      <c r="C69" s="41">
        <v>0.77</v>
      </c>
    </row>
    <row r="70" spans="3:3" x14ac:dyDescent="0.25">
      <c r="C70" s="41">
        <v>0.78</v>
      </c>
    </row>
    <row r="71" spans="3:3" x14ac:dyDescent="0.25">
      <c r="C71" s="41">
        <v>0.79</v>
      </c>
    </row>
    <row r="72" spans="3:3" x14ac:dyDescent="0.25">
      <c r="C72" s="41">
        <v>0.8</v>
      </c>
    </row>
    <row r="73" spans="3:3" x14ac:dyDescent="0.25">
      <c r="C73" s="41">
        <v>0.81</v>
      </c>
    </row>
    <row r="74" spans="3:3" x14ac:dyDescent="0.25">
      <c r="C74" s="41">
        <v>0.82</v>
      </c>
    </row>
    <row r="75" spans="3:3" x14ac:dyDescent="0.25">
      <c r="C75" s="41">
        <v>0.83</v>
      </c>
    </row>
    <row r="76" spans="3:3" x14ac:dyDescent="0.25">
      <c r="C76" s="41">
        <v>0.84</v>
      </c>
    </row>
    <row r="77" spans="3:3" x14ac:dyDescent="0.25">
      <c r="C77" s="41">
        <v>0.85</v>
      </c>
    </row>
    <row r="78" spans="3:3" x14ac:dyDescent="0.25">
      <c r="C78" s="41">
        <v>0.86</v>
      </c>
    </row>
    <row r="79" spans="3:3" x14ac:dyDescent="0.25">
      <c r="C79" s="41">
        <v>0.87</v>
      </c>
    </row>
    <row r="80" spans="3:3" x14ac:dyDescent="0.25">
      <c r="C80" s="41">
        <v>0.88</v>
      </c>
    </row>
    <row r="81" spans="3:3" x14ac:dyDescent="0.25">
      <c r="C81" s="41">
        <v>0.89</v>
      </c>
    </row>
    <row r="82" spans="3:3" x14ac:dyDescent="0.25">
      <c r="C82" s="41">
        <v>0.9</v>
      </c>
    </row>
    <row r="83" spans="3:3" x14ac:dyDescent="0.25">
      <c r="C83" s="41">
        <v>0.91</v>
      </c>
    </row>
    <row r="84" spans="3:3" x14ac:dyDescent="0.25">
      <c r="C84" s="41">
        <v>0.92</v>
      </c>
    </row>
    <row r="85" spans="3:3" x14ac:dyDescent="0.25">
      <c r="C85" s="41">
        <v>0.93</v>
      </c>
    </row>
    <row r="86" spans="3:3" x14ac:dyDescent="0.25">
      <c r="C86" s="41">
        <v>0.94</v>
      </c>
    </row>
    <row r="87" spans="3:3" x14ac:dyDescent="0.25">
      <c r="C87" s="41">
        <v>0.95</v>
      </c>
    </row>
    <row r="88" spans="3:3" x14ac:dyDescent="0.25">
      <c r="C88" s="41">
        <v>0.96</v>
      </c>
    </row>
    <row r="89" spans="3:3" x14ac:dyDescent="0.25">
      <c r="C89" s="41">
        <v>0.97</v>
      </c>
    </row>
    <row r="90" spans="3:3" x14ac:dyDescent="0.25">
      <c r="C90" s="41">
        <v>0.98</v>
      </c>
    </row>
    <row r="91" spans="3:3" x14ac:dyDescent="0.25">
      <c r="C91" s="41">
        <v>0.99</v>
      </c>
    </row>
    <row r="92" spans="3:3" x14ac:dyDescent="0.25">
      <c r="C92" s="41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H41"/>
  <sheetViews>
    <sheetView tabSelected="1" topLeftCell="A25" workbookViewId="0">
      <selection activeCell="K22" sqref="K22"/>
    </sheetView>
  </sheetViews>
  <sheetFormatPr baseColWidth="10" defaultRowHeight="15.75" x14ac:dyDescent="0.25"/>
  <cols>
    <col min="1" max="1" width="13.5" customWidth="1"/>
    <col min="2" max="2" width="11" customWidth="1"/>
    <col min="3" max="21" width="8.625" customWidth="1"/>
  </cols>
  <sheetData>
    <row r="1" spans="1:8" ht="21" x14ac:dyDescent="0.25">
      <c r="A1" s="47" t="s">
        <v>69</v>
      </c>
      <c r="B1" s="47" t="s">
        <v>68</v>
      </c>
      <c r="C1" s="47" t="s">
        <v>54</v>
      </c>
      <c r="D1" s="47" t="s">
        <v>70</v>
      </c>
      <c r="E1" s="47" t="s">
        <v>71</v>
      </c>
      <c r="F1" s="47" t="s">
        <v>73</v>
      </c>
      <c r="G1" s="47" t="s">
        <v>72</v>
      </c>
      <c r="H1" s="47" t="s">
        <v>55</v>
      </c>
    </row>
    <row r="2" spans="1:8" ht="18.75" x14ac:dyDescent="0.25">
      <c r="A2" s="45">
        <v>0</v>
      </c>
      <c r="B2" s="45">
        <v>0</v>
      </c>
      <c r="C2" s="45">
        <v>0</v>
      </c>
      <c r="D2" s="48">
        <v>0</v>
      </c>
      <c r="E2" s="48">
        <v>0</v>
      </c>
      <c r="F2" s="45">
        <f t="shared" ref="F2:F41" si="0">INT(D2*10)</f>
        <v>0</v>
      </c>
      <c r="G2" s="46">
        <f t="shared" ref="G2:G41" si="1">E2*(D2*D2*3.14)/4</f>
        <v>0</v>
      </c>
      <c r="H2" s="45">
        <v>0</v>
      </c>
    </row>
    <row r="3" spans="1:8" ht="18.75" x14ac:dyDescent="0.25">
      <c r="A3" s="45">
        <v>6624</v>
      </c>
      <c r="B3" s="45" t="s">
        <v>61</v>
      </c>
      <c r="C3" s="45" t="s">
        <v>21</v>
      </c>
      <c r="D3" s="48" t="s">
        <v>75</v>
      </c>
      <c r="E3" s="48" t="s">
        <v>76</v>
      </c>
      <c r="F3" s="45">
        <f t="shared" si="0"/>
        <v>3</v>
      </c>
      <c r="G3" s="46">
        <f t="shared" si="1"/>
        <v>0.68326400000000009</v>
      </c>
      <c r="H3" s="45">
        <v>39.200000000000003</v>
      </c>
    </row>
    <row r="4" spans="1:8" ht="18.75" x14ac:dyDescent="0.25">
      <c r="A4" s="45">
        <v>6625</v>
      </c>
      <c r="B4" s="45" t="s">
        <v>61</v>
      </c>
      <c r="C4" s="45" t="s">
        <v>21</v>
      </c>
      <c r="D4" s="48" t="s">
        <v>77</v>
      </c>
      <c r="E4" s="48">
        <v>5</v>
      </c>
      <c r="F4" s="45">
        <f t="shared" si="0"/>
        <v>3</v>
      </c>
      <c r="G4" s="46">
        <f t="shared" si="1"/>
        <v>0.48081249999999998</v>
      </c>
      <c r="H4" s="45">
        <v>39.200000000000003</v>
      </c>
    </row>
    <row r="5" spans="1:8" ht="18.75" x14ac:dyDescent="0.25">
      <c r="A5" s="45">
        <v>6626</v>
      </c>
      <c r="B5" s="45" t="s">
        <v>61</v>
      </c>
      <c r="C5" s="45" t="s">
        <v>21</v>
      </c>
      <c r="D5" s="48" t="s">
        <v>78</v>
      </c>
      <c r="E5" s="48">
        <v>9</v>
      </c>
      <c r="F5" s="45">
        <f t="shared" si="0"/>
        <v>3</v>
      </c>
      <c r="G5" s="46">
        <f t="shared" si="1"/>
        <v>0.67894650000000001</v>
      </c>
      <c r="H5" s="45">
        <v>39.200000000000003</v>
      </c>
    </row>
    <row r="6" spans="1:8" ht="18.75" x14ac:dyDescent="0.25">
      <c r="A6" s="45">
        <v>6627</v>
      </c>
      <c r="B6" s="45" t="s">
        <v>61</v>
      </c>
      <c r="C6" s="45" t="s">
        <v>21</v>
      </c>
      <c r="D6" s="48" t="s">
        <v>79</v>
      </c>
      <c r="E6" s="48">
        <v>9</v>
      </c>
      <c r="F6" s="45">
        <f t="shared" si="0"/>
        <v>3</v>
      </c>
      <c r="G6" s="46">
        <f t="shared" si="1"/>
        <v>0.96719849999999996</v>
      </c>
      <c r="H6" s="45">
        <v>39.200000000000003</v>
      </c>
    </row>
    <row r="7" spans="1:8" ht="18.75" x14ac:dyDescent="0.25">
      <c r="A7" s="45">
        <v>6628</v>
      </c>
      <c r="B7" s="45" t="s">
        <v>61</v>
      </c>
      <c r="C7" s="45" t="s">
        <v>21</v>
      </c>
      <c r="D7" s="48" t="s">
        <v>80</v>
      </c>
      <c r="E7" s="48">
        <v>9</v>
      </c>
      <c r="F7" s="45">
        <f t="shared" si="0"/>
        <v>3</v>
      </c>
      <c r="G7" s="46">
        <f t="shared" si="1"/>
        <v>0.76937850000000008</v>
      </c>
      <c r="H7" s="45">
        <v>39.200000000000003</v>
      </c>
    </row>
    <row r="8" spans="1:8" ht="18.75" x14ac:dyDescent="0.25">
      <c r="A8" s="45">
        <v>6629</v>
      </c>
      <c r="B8" s="45" t="s">
        <v>61</v>
      </c>
      <c r="C8" s="45" t="s">
        <v>21</v>
      </c>
      <c r="D8" s="48" t="s">
        <v>93</v>
      </c>
      <c r="E8" s="48">
        <v>9</v>
      </c>
      <c r="F8" s="45">
        <f t="shared" si="0"/>
        <v>3</v>
      </c>
      <c r="G8" s="46">
        <f t="shared" si="1"/>
        <v>0.63585000000000003</v>
      </c>
      <c r="H8" s="45">
        <v>39.200000000000003</v>
      </c>
    </row>
    <row r="9" spans="1:8" ht="18.75" x14ac:dyDescent="0.25">
      <c r="A9" s="45">
        <v>6630</v>
      </c>
      <c r="B9" s="45" t="s">
        <v>61</v>
      </c>
      <c r="C9" s="45" t="s">
        <v>21</v>
      </c>
      <c r="D9" s="48" t="s">
        <v>75</v>
      </c>
      <c r="E9" s="48">
        <v>8</v>
      </c>
      <c r="F9" s="45">
        <f t="shared" si="0"/>
        <v>3</v>
      </c>
      <c r="G9" s="46">
        <f t="shared" si="1"/>
        <v>0.64307200000000009</v>
      </c>
      <c r="H9" s="45">
        <v>39.200000000000003</v>
      </c>
    </row>
    <row r="10" spans="1:8" ht="18.75" x14ac:dyDescent="0.25">
      <c r="A10" s="45">
        <v>6631</v>
      </c>
      <c r="B10" s="45" t="s">
        <v>81</v>
      </c>
      <c r="C10" s="45" t="s">
        <v>21</v>
      </c>
      <c r="D10" s="48" t="s">
        <v>94</v>
      </c>
      <c r="E10" s="48" t="s">
        <v>95</v>
      </c>
      <c r="F10" s="45">
        <f t="shared" si="0"/>
        <v>5</v>
      </c>
      <c r="G10" s="46">
        <f t="shared" si="1"/>
        <v>2.4933562500000006</v>
      </c>
      <c r="H10" s="45">
        <v>39.200000000000003</v>
      </c>
    </row>
    <row r="11" spans="1:8" ht="18.75" x14ac:dyDescent="0.25">
      <c r="A11" s="45">
        <v>6631</v>
      </c>
      <c r="B11" s="45" t="s">
        <v>82</v>
      </c>
      <c r="C11" s="45" t="s">
        <v>21</v>
      </c>
      <c r="D11" s="48" t="s">
        <v>96</v>
      </c>
      <c r="E11" s="48">
        <v>4</v>
      </c>
      <c r="F11" s="45">
        <f t="shared" si="0"/>
        <v>3</v>
      </c>
      <c r="G11" s="46">
        <f t="shared" si="1"/>
        <v>0.36298400000000008</v>
      </c>
      <c r="H11" s="45">
        <v>39.200000000000003</v>
      </c>
    </row>
    <row r="12" spans="1:8" ht="18.75" x14ac:dyDescent="0.25">
      <c r="A12" s="45">
        <v>6631</v>
      </c>
      <c r="B12" s="45" t="s">
        <v>83</v>
      </c>
      <c r="C12" s="45" t="s">
        <v>21</v>
      </c>
      <c r="D12" s="48" t="s">
        <v>77</v>
      </c>
      <c r="E12" s="48" t="s">
        <v>97</v>
      </c>
      <c r="F12" s="45">
        <f t="shared" si="0"/>
        <v>3</v>
      </c>
      <c r="G12" s="46">
        <f t="shared" si="1"/>
        <v>0.33656874999999997</v>
      </c>
      <c r="H12" s="45">
        <v>39.200000000000003</v>
      </c>
    </row>
    <row r="13" spans="1:8" ht="18.75" x14ac:dyDescent="0.25">
      <c r="A13" s="45">
        <v>6632</v>
      </c>
      <c r="B13" s="45" t="s">
        <v>61</v>
      </c>
      <c r="C13" s="45" t="s">
        <v>21</v>
      </c>
      <c r="D13" s="48" t="s">
        <v>98</v>
      </c>
      <c r="E13" s="48">
        <v>8</v>
      </c>
      <c r="F13" s="45">
        <f t="shared" si="0"/>
        <v>4</v>
      </c>
      <c r="G13" s="46">
        <f t="shared" si="1"/>
        <v>1.0556679999999998</v>
      </c>
      <c r="H13" s="45">
        <v>39.200000000000003</v>
      </c>
    </row>
    <row r="14" spans="1:8" ht="18.75" x14ac:dyDescent="0.25">
      <c r="A14" s="45">
        <v>6633</v>
      </c>
      <c r="B14" s="45" t="s">
        <v>61</v>
      </c>
      <c r="C14" s="45" t="s">
        <v>21</v>
      </c>
      <c r="D14" s="48" t="s">
        <v>96</v>
      </c>
      <c r="E14" s="48">
        <v>9</v>
      </c>
      <c r="F14" s="45">
        <f t="shared" si="0"/>
        <v>3</v>
      </c>
      <c r="G14" s="46">
        <f t="shared" si="1"/>
        <v>0.81671400000000016</v>
      </c>
      <c r="H14" s="45">
        <v>39.200000000000003</v>
      </c>
    </row>
    <row r="15" spans="1:8" ht="18.75" x14ac:dyDescent="0.25">
      <c r="A15" s="45">
        <v>6634</v>
      </c>
      <c r="B15" s="45" t="s">
        <v>61</v>
      </c>
      <c r="C15" s="45" t="s">
        <v>21</v>
      </c>
      <c r="D15" s="48" t="s">
        <v>96</v>
      </c>
      <c r="E15" s="48" t="s">
        <v>76</v>
      </c>
      <c r="F15" s="45">
        <f t="shared" si="0"/>
        <v>3</v>
      </c>
      <c r="G15" s="46">
        <f t="shared" si="1"/>
        <v>0.77134100000000017</v>
      </c>
      <c r="H15" s="45">
        <v>39.200000000000003</v>
      </c>
    </row>
    <row r="16" spans="1:8" ht="18.75" x14ac:dyDescent="0.25">
      <c r="A16" s="45">
        <v>6635</v>
      </c>
      <c r="B16" s="45" t="s">
        <v>61</v>
      </c>
      <c r="C16" s="45" t="s">
        <v>21</v>
      </c>
      <c r="D16" s="48" t="s">
        <v>75</v>
      </c>
      <c r="E16" s="48">
        <v>9</v>
      </c>
      <c r="F16" s="45">
        <f t="shared" si="0"/>
        <v>3</v>
      </c>
      <c r="G16" s="46">
        <f t="shared" si="1"/>
        <v>0.7234560000000001</v>
      </c>
      <c r="H16" s="45">
        <v>39.200000000000003</v>
      </c>
    </row>
    <row r="17" spans="1:8" ht="18.75" x14ac:dyDescent="0.25">
      <c r="A17" s="45">
        <v>6636</v>
      </c>
      <c r="B17" s="45" t="s">
        <v>61</v>
      </c>
      <c r="C17" s="45" t="s">
        <v>21</v>
      </c>
      <c r="D17" s="48" t="s">
        <v>99</v>
      </c>
      <c r="E17" s="48">
        <v>8</v>
      </c>
      <c r="F17" s="45">
        <f t="shared" si="0"/>
        <v>4</v>
      </c>
      <c r="G17" s="46">
        <f t="shared" si="1"/>
        <v>1.446912</v>
      </c>
      <c r="H17" s="45">
        <v>39.200000000000003</v>
      </c>
    </row>
    <row r="18" spans="1:8" ht="18.75" x14ac:dyDescent="0.25">
      <c r="A18" s="45">
        <v>6637</v>
      </c>
      <c r="B18" s="45" t="s">
        <v>61</v>
      </c>
      <c r="C18" s="45" t="s">
        <v>21</v>
      </c>
      <c r="D18" s="48" t="s">
        <v>100</v>
      </c>
      <c r="E18" s="48">
        <v>8</v>
      </c>
      <c r="F18" s="45">
        <f t="shared" si="0"/>
        <v>3</v>
      </c>
      <c r="G18" s="46">
        <f t="shared" si="1"/>
        <v>0.81388799999999994</v>
      </c>
      <c r="H18" s="45">
        <v>39.200000000000003</v>
      </c>
    </row>
    <row r="19" spans="1:8" ht="18.75" x14ac:dyDescent="0.25">
      <c r="A19" s="45">
        <v>6638</v>
      </c>
      <c r="B19" s="45" t="s">
        <v>61</v>
      </c>
      <c r="C19" s="45" t="s">
        <v>21</v>
      </c>
      <c r="D19" s="48" t="s">
        <v>79</v>
      </c>
      <c r="E19" s="48" t="s">
        <v>101</v>
      </c>
      <c r="F19" s="45">
        <f t="shared" si="0"/>
        <v>3</v>
      </c>
      <c r="G19" s="46">
        <f t="shared" si="1"/>
        <v>1.0209317499999999</v>
      </c>
      <c r="H19" s="45">
        <v>39.200000000000003</v>
      </c>
    </row>
    <row r="20" spans="1:8" ht="18.75" x14ac:dyDescent="0.25">
      <c r="A20" s="45">
        <v>6639</v>
      </c>
      <c r="B20" s="45" t="s">
        <v>61</v>
      </c>
      <c r="C20" s="45" t="s">
        <v>21</v>
      </c>
      <c r="D20" s="48" t="s">
        <v>102</v>
      </c>
      <c r="E20" s="48" t="s">
        <v>103</v>
      </c>
      <c r="F20" s="45">
        <f t="shared" si="0"/>
        <v>4</v>
      </c>
      <c r="G20" s="46">
        <f t="shared" si="1"/>
        <v>1.3005487499999999</v>
      </c>
      <c r="H20" s="45">
        <v>39.200000000000003</v>
      </c>
    </row>
    <row r="21" spans="1:8" ht="18.75" x14ac:dyDescent="0.25">
      <c r="A21" s="45">
        <v>6640</v>
      </c>
      <c r="B21" s="45" t="s">
        <v>61</v>
      </c>
      <c r="C21" s="45" t="s">
        <v>21</v>
      </c>
      <c r="D21" s="48" t="s">
        <v>93</v>
      </c>
      <c r="E21" s="48" t="s">
        <v>76</v>
      </c>
      <c r="F21" s="45">
        <f t="shared" si="0"/>
        <v>3</v>
      </c>
      <c r="G21" s="46">
        <f t="shared" si="1"/>
        <v>0.60052500000000009</v>
      </c>
      <c r="H21" s="45">
        <v>39.200000000000003</v>
      </c>
    </row>
    <row r="22" spans="1:8" ht="18.75" x14ac:dyDescent="0.25">
      <c r="A22" s="45">
        <v>6641</v>
      </c>
      <c r="B22" s="45" t="s">
        <v>61</v>
      </c>
      <c r="C22" s="45" t="s">
        <v>21</v>
      </c>
      <c r="D22" s="48" t="s">
        <v>78</v>
      </c>
      <c r="E22" s="48">
        <v>9</v>
      </c>
      <c r="F22" s="45">
        <f t="shared" si="0"/>
        <v>3</v>
      </c>
      <c r="G22" s="46">
        <f t="shared" si="1"/>
        <v>0.67894650000000001</v>
      </c>
      <c r="H22" s="45">
        <v>39.200000000000003</v>
      </c>
    </row>
    <row r="23" spans="1:8" ht="18.75" x14ac:dyDescent="0.25">
      <c r="A23" s="45">
        <v>6642</v>
      </c>
      <c r="B23" s="45" t="s">
        <v>61</v>
      </c>
      <c r="C23" s="45" t="s">
        <v>21</v>
      </c>
      <c r="D23" s="48" t="s">
        <v>75</v>
      </c>
      <c r="E23" s="48">
        <v>6</v>
      </c>
      <c r="F23" s="45">
        <f t="shared" si="0"/>
        <v>3</v>
      </c>
      <c r="G23" s="46">
        <f t="shared" si="1"/>
        <v>0.48230400000000007</v>
      </c>
      <c r="H23" s="45">
        <v>39.200000000000003</v>
      </c>
    </row>
    <row r="24" spans="1:8" ht="18.75" x14ac:dyDescent="0.25">
      <c r="A24" s="45">
        <v>6644</v>
      </c>
      <c r="B24" s="45" t="s">
        <v>61</v>
      </c>
      <c r="C24" s="45" t="s">
        <v>21</v>
      </c>
      <c r="D24" s="48" t="s">
        <v>93</v>
      </c>
      <c r="E24" s="48" t="s">
        <v>101</v>
      </c>
      <c r="F24" s="45">
        <f t="shared" si="0"/>
        <v>3</v>
      </c>
      <c r="G24" s="46">
        <f t="shared" si="1"/>
        <v>0.67117500000000008</v>
      </c>
      <c r="H24" s="45">
        <v>39.200000000000003</v>
      </c>
    </row>
    <row r="25" spans="1:8" ht="18.75" x14ac:dyDescent="0.25">
      <c r="A25" s="45">
        <v>6645</v>
      </c>
      <c r="B25" s="45" t="s">
        <v>61</v>
      </c>
      <c r="C25" s="45" t="s">
        <v>21</v>
      </c>
      <c r="D25" s="48" t="s">
        <v>104</v>
      </c>
      <c r="E25" s="48">
        <v>10</v>
      </c>
      <c r="F25" s="45">
        <f t="shared" si="0"/>
        <v>3</v>
      </c>
      <c r="G25" s="46">
        <f t="shared" si="1"/>
        <v>1.13354</v>
      </c>
      <c r="H25" s="45">
        <v>39.200000000000003</v>
      </c>
    </row>
    <row r="26" spans="1:8" ht="18.75" x14ac:dyDescent="0.25">
      <c r="A26" s="45">
        <v>6646</v>
      </c>
      <c r="B26" s="45" t="s">
        <v>61</v>
      </c>
      <c r="C26" s="45" t="s">
        <v>21</v>
      </c>
      <c r="D26" s="48" t="s">
        <v>105</v>
      </c>
      <c r="E26" s="48" t="s">
        <v>76</v>
      </c>
      <c r="F26" s="45">
        <f t="shared" si="0"/>
        <v>2</v>
      </c>
      <c r="G26" s="46">
        <f t="shared" si="1"/>
        <v>0.52312400000000003</v>
      </c>
      <c r="H26" s="45">
        <v>39.200000000000003</v>
      </c>
    </row>
    <row r="27" spans="1:8" ht="18.75" x14ac:dyDescent="0.25">
      <c r="A27" s="45">
        <v>6647</v>
      </c>
      <c r="B27" s="45" t="s">
        <v>61</v>
      </c>
      <c r="C27" s="45" t="s">
        <v>21</v>
      </c>
      <c r="D27" s="48" t="s">
        <v>96</v>
      </c>
      <c r="E27" s="48" t="s">
        <v>76</v>
      </c>
      <c r="F27" s="45">
        <f t="shared" si="0"/>
        <v>3</v>
      </c>
      <c r="G27" s="46">
        <f t="shared" si="1"/>
        <v>0.77134100000000017</v>
      </c>
      <c r="H27" s="45">
        <v>39.200000000000003</v>
      </c>
    </row>
    <row r="28" spans="1:8" ht="18.75" x14ac:dyDescent="0.25">
      <c r="A28" s="45">
        <v>6648</v>
      </c>
      <c r="B28" s="45" t="s">
        <v>61</v>
      </c>
      <c r="C28" s="45" t="s">
        <v>21</v>
      </c>
      <c r="D28" s="48" t="s">
        <v>75</v>
      </c>
      <c r="E28" s="48">
        <v>8</v>
      </c>
      <c r="F28" s="45">
        <f t="shared" si="0"/>
        <v>3</v>
      </c>
      <c r="G28" s="46">
        <f t="shared" si="1"/>
        <v>0.64307200000000009</v>
      </c>
      <c r="H28" s="45">
        <v>39.200000000000003</v>
      </c>
    </row>
    <row r="29" spans="1:8" ht="18.75" x14ac:dyDescent="0.25">
      <c r="A29" s="45">
        <v>6649</v>
      </c>
      <c r="B29" s="45" t="s">
        <v>61</v>
      </c>
      <c r="C29" s="45" t="s">
        <v>21</v>
      </c>
      <c r="D29" s="48" t="s">
        <v>79</v>
      </c>
      <c r="E29" s="48" t="s">
        <v>103</v>
      </c>
      <c r="F29" s="45">
        <f t="shared" si="0"/>
        <v>3</v>
      </c>
      <c r="G29" s="46">
        <f t="shared" si="1"/>
        <v>0.80599874999999999</v>
      </c>
      <c r="H29" s="45">
        <v>39.200000000000003</v>
      </c>
    </row>
    <row r="30" spans="1:8" ht="18.75" x14ac:dyDescent="0.25">
      <c r="A30" s="45">
        <v>6650</v>
      </c>
      <c r="B30" s="45" t="s">
        <v>61</v>
      </c>
      <c r="C30" s="45" t="s">
        <v>21</v>
      </c>
      <c r="D30" s="48" t="s">
        <v>106</v>
      </c>
      <c r="E30" s="48" t="s">
        <v>76</v>
      </c>
      <c r="F30" s="45">
        <f t="shared" si="0"/>
        <v>3</v>
      </c>
      <c r="G30" s="46">
        <f t="shared" si="1"/>
        <v>1.0148872500000001</v>
      </c>
      <c r="H30" s="45">
        <v>39.200000000000003</v>
      </c>
    </row>
    <row r="31" spans="1:8" ht="18.75" x14ac:dyDescent="0.25">
      <c r="A31" s="45">
        <v>6651</v>
      </c>
      <c r="B31" s="45" t="s">
        <v>61</v>
      </c>
      <c r="C31" s="45" t="s">
        <v>21</v>
      </c>
      <c r="D31" s="48" t="s">
        <v>75</v>
      </c>
      <c r="E31" s="48">
        <v>10</v>
      </c>
      <c r="F31" s="45">
        <f t="shared" si="0"/>
        <v>3</v>
      </c>
      <c r="G31" s="46">
        <f t="shared" si="1"/>
        <v>0.80384000000000011</v>
      </c>
      <c r="H31" s="45">
        <v>39.200000000000003</v>
      </c>
    </row>
    <row r="32" spans="1:8" ht="18.75" x14ac:dyDescent="0.25">
      <c r="A32" s="45">
        <v>6652</v>
      </c>
      <c r="B32" s="45" t="s">
        <v>84</v>
      </c>
      <c r="C32" s="45" t="s">
        <v>21</v>
      </c>
      <c r="D32" s="48" t="s">
        <v>99</v>
      </c>
      <c r="E32" s="48">
        <v>4</v>
      </c>
      <c r="F32" s="45">
        <f t="shared" si="0"/>
        <v>4</v>
      </c>
      <c r="G32" s="46">
        <f t="shared" si="1"/>
        <v>0.72345599999999999</v>
      </c>
      <c r="H32" s="45">
        <v>39.200000000000003</v>
      </c>
    </row>
    <row r="33" spans="1:8" ht="18.75" x14ac:dyDescent="0.25">
      <c r="A33" s="45">
        <v>6652</v>
      </c>
      <c r="B33" s="45" t="s">
        <v>85</v>
      </c>
      <c r="C33" s="45" t="s">
        <v>21</v>
      </c>
      <c r="D33" s="48" t="s">
        <v>77</v>
      </c>
      <c r="E33" s="48" t="s">
        <v>107</v>
      </c>
      <c r="F33" s="45">
        <f t="shared" si="0"/>
        <v>3</v>
      </c>
      <c r="G33" s="46">
        <f t="shared" si="1"/>
        <v>0.62505624999999998</v>
      </c>
      <c r="H33" s="45">
        <v>39.200000000000003</v>
      </c>
    </row>
    <row r="34" spans="1:8" ht="18.75" x14ac:dyDescent="0.25">
      <c r="A34" s="45">
        <v>6653</v>
      </c>
      <c r="B34" s="45" t="s">
        <v>61</v>
      </c>
      <c r="C34" s="45" t="s">
        <v>21</v>
      </c>
      <c r="D34" s="48" t="s">
        <v>108</v>
      </c>
      <c r="E34" s="48" t="s">
        <v>76</v>
      </c>
      <c r="F34" s="45">
        <f t="shared" si="0"/>
        <v>4</v>
      </c>
      <c r="G34" s="46">
        <f t="shared" si="1"/>
        <v>1.2337452499999999</v>
      </c>
      <c r="H34" s="45">
        <v>39.200000000000003</v>
      </c>
    </row>
    <row r="35" spans="1:8" ht="18.75" x14ac:dyDescent="0.25">
      <c r="A35" s="45">
        <v>6654</v>
      </c>
      <c r="B35" s="45" t="s">
        <v>63</v>
      </c>
      <c r="C35" s="45" t="s">
        <v>21</v>
      </c>
      <c r="D35" s="48" t="s">
        <v>77</v>
      </c>
      <c r="E35" s="48" t="s">
        <v>109</v>
      </c>
      <c r="F35" s="45">
        <f t="shared" si="0"/>
        <v>3</v>
      </c>
      <c r="G35" s="46">
        <f t="shared" si="1"/>
        <v>1.10586875</v>
      </c>
      <c r="H35" s="45">
        <v>39.200000000000003</v>
      </c>
    </row>
    <row r="36" spans="1:8" ht="18.75" x14ac:dyDescent="0.25">
      <c r="A36" s="45">
        <v>6655</v>
      </c>
      <c r="B36" s="45" t="s">
        <v>61</v>
      </c>
      <c r="C36" s="45" t="s">
        <v>21</v>
      </c>
      <c r="D36" s="48" t="s">
        <v>96</v>
      </c>
      <c r="E36" s="48" t="s">
        <v>76</v>
      </c>
      <c r="F36" s="45">
        <f t="shared" si="0"/>
        <v>3</v>
      </c>
      <c r="G36" s="46">
        <f t="shared" si="1"/>
        <v>0.77134100000000017</v>
      </c>
      <c r="H36" s="45">
        <v>39.200000000000003</v>
      </c>
    </row>
    <row r="37" spans="1:8" ht="18.75" x14ac:dyDescent="0.25">
      <c r="A37" s="45">
        <v>6656</v>
      </c>
      <c r="B37" s="45" t="s">
        <v>64</v>
      </c>
      <c r="C37" s="45" t="s">
        <v>21</v>
      </c>
      <c r="D37" s="48" t="s">
        <v>110</v>
      </c>
      <c r="E37" s="48">
        <v>8</v>
      </c>
      <c r="F37" s="45">
        <f t="shared" si="0"/>
        <v>4</v>
      </c>
      <c r="G37" s="46">
        <f t="shared" si="1"/>
        <v>1.328848</v>
      </c>
      <c r="H37" s="45">
        <v>39.200000000000003</v>
      </c>
    </row>
    <row r="38" spans="1:8" ht="18.75" x14ac:dyDescent="0.25">
      <c r="A38" s="45">
        <v>6657</v>
      </c>
      <c r="B38" s="45" t="s">
        <v>61</v>
      </c>
      <c r="C38" s="45" t="s">
        <v>21</v>
      </c>
      <c r="D38" s="48" t="s">
        <v>96</v>
      </c>
      <c r="E38" s="48" t="s">
        <v>103</v>
      </c>
      <c r="F38" s="45">
        <f t="shared" si="0"/>
        <v>3</v>
      </c>
      <c r="G38" s="46">
        <f t="shared" si="1"/>
        <v>0.68059500000000017</v>
      </c>
      <c r="H38" s="45">
        <v>39.200000000000003</v>
      </c>
    </row>
    <row r="39" spans="1:8" ht="18.75" x14ac:dyDescent="0.25">
      <c r="A39" s="45">
        <v>6658</v>
      </c>
      <c r="B39" s="45" t="s">
        <v>61</v>
      </c>
      <c r="C39" s="45" t="s">
        <v>21</v>
      </c>
      <c r="D39" s="48" t="s">
        <v>77</v>
      </c>
      <c r="E39" s="48">
        <v>4</v>
      </c>
      <c r="F39" s="45">
        <f t="shared" si="0"/>
        <v>3</v>
      </c>
      <c r="G39" s="46">
        <f t="shared" si="1"/>
        <v>0.38464999999999999</v>
      </c>
      <c r="H39" s="45">
        <v>39.200000000000003</v>
      </c>
    </row>
    <row r="40" spans="1:8" ht="18.75" x14ac:dyDescent="0.25">
      <c r="A40" s="45">
        <v>6659</v>
      </c>
      <c r="B40" s="45" t="s">
        <v>61</v>
      </c>
      <c r="C40" s="45" t="s">
        <v>21</v>
      </c>
      <c r="D40" s="48" t="s">
        <v>93</v>
      </c>
      <c r="E40" s="48" t="s">
        <v>111</v>
      </c>
      <c r="F40" s="45">
        <f t="shared" si="0"/>
        <v>3</v>
      </c>
      <c r="G40" s="46">
        <f t="shared" si="1"/>
        <v>0.388575</v>
      </c>
      <c r="H40" s="45">
        <v>39.200000000000003</v>
      </c>
    </row>
    <row r="41" spans="1:8" ht="18.75" x14ac:dyDescent="0.25">
      <c r="A41" s="45">
        <v>6660</v>
      </c>
      <c r="B41" s="45" t="s">
        <v>61</v>
      </c>
      <c r="C41" s="45" t="s">
        <v>21</v>
      </c>
      <c r="D41" s="48" t="s">
        <v>100</v>
      </c>
      <c r="E41" s="48">
        <v>6</v>
      </c>
      <c r="F41" s="45">
        <f t="shared" si="0"/>
        <v>3</v>
      </c>
      <c r="G41" s="46">
        <f t="shared" si="1"/>
        <v>0.61041599999999996</v>
      </c>
      <c r="H41" s="45">
        <v>39.200000000000003</v>
      </c>
    </row>
  </sheetData>
  <dataConsolidate/>
  <pageMargins left="0.7" right="0.7" top="0.75" bottom="0.75" header="0.3" footer="0.3"/>
  <pageSetup paperSize="9" scale="63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228600</xdr:rowOff>
              </from>
              <to>
                <xdr:col>16</xdr:col>
                <xdr:colOff>0</xdr:colOff>
                <xdr:row>4</xdr:row>
                <xdr:rowOff>28575</xdr:rowOff>
              </to>
            </anchor>
          </controlPr>
        </control>
      </mc:Choice>
      <mc:Fallback>
        <control shapeId="3075" r:id="rId4" name="CommandButton1"/>
      </mc:Fallback>
    </mc:AlternateContent>
    <mc:AlternateContent xmlns:mc="http://schemas.openxmlformats.org/markup-compatibility/2006">
      <mc:Choice Requires="x14">
        <control shapeId="3074" r:id="rId6" name="Ajouter">
          <controlPr defaultSize="0" autoLine="0" r:id="rId7">
            <anchor moveWithCells="1">
              <from>
                <xdr:col>8</xdr:col>
                <xdr:colOff>647700</xdr:colOff>
                <xdr:row>2</xdr:row>
                <xdr:rowOff>0</xdr:rowOff>
              </from>
              <to>
                <xdr:col>12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3074" r:id="rId6" name="Ajouter"/>
      </mc:Fallback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12"/>
  <sheetViews>
    <sheetView workbookViewId="0">
      <selection activeCell="A3" sqref="A3:H5"/>
    </sheetView>
  </sheetViews>
  <sheetFormatPr baseColWidth="10" defaultRowHeight="15.75" x14ac:dyDescent="0.25"/>
  <cols>
    <col min="1" max="1" width="10.625" customWidth="1"/>
    <col min="2" max="21" width="8.625" customWidth="1"/>
  </cols>
  <sheetData>
    <row r="1" spans="1:8" ht="21" x14ac:dyDescent="0.25">
      <c r="A1" s="47" t="s">
        <v>69</v>
      </c>
      <c r="B1" s="47" t="s">
        <v>68</v>
      </c>
      <c r="C1" s="47" t="s">
        <v>54</v>
      </c>
      <c r="D1" s="47" t="s">
        <v>70</v>
      </c>
      <c r="E1" s="47" t="s">
        <v>71</v>
      </c>
      <c r="F1" s="47" t="s">
        <v>73</v>
      </c>
      <c r="G1" s="47" t="s">
        <v>72</v>
      </c>
      <c r="H1" s="47" t="s">
        <v>55</v>
      </c>
    </row>
    <row r="2" spans="1:8" ht="18.75" x14ac:dyDescent="0.25">
      <c r="A2" s="45">
        <v>0</v>
      </c>
      <c r="B2" s="45">
        <v>0</v>
      </c>
      <c r="C2" s="45">
        <v>0</v>
      </c>
      <c r="D2" s="48">
        <v>0</v>
      </c>
      <c r="E2" s="48">
        <v>0</v>
      </c>
      <c r="F2" s="45">
        <f>INT(D2*10)</f>
        <v>0</v>
      </c>
      <c r="G2" s="46">
        <f>E2*(D2*D2*3.14)/4</f>
        <v>0</v>
      </c>
      <c r="H2" s="45">
        <v>0</v>
      </c>
    </row>
    <row r="3" spans="1:8" x14ac:dyDescent="0.25">
      <c r="F3" s="43"/>
      <c r="G3" s="44"/>
    </row>
    <row r="4" spans="1:8" x14ac:dyDescent="0.25">
      <c r="F4" s="43"/>
      <c r="G4" s="44"/>
    </row>
    <row r="5" spans="1:8" x14ac:dyDescent="0.25">
      <c r="F5" s="43"/>
      <c r="G5" s="44"/>
    </row>
    <row r="6" spans="1:8" x14ac:dyDescent="0.25">
      <c r="F6" s="43"/>
      <c r="G6" s="44"/>
    </row>
    <row r="7" spans="1:8" x14ac:dyDescent="0.25">
      <c r="F7" s="43"/>
      <c r="G7" s="44"/>
    </row>
    <row r="8" spans="1:8" x14ac:dyDescent="0.25">
      <c r="F8" s="43"/>
      <c r="G8" s="44"/>
    </row>
    <row r="9" spans="1:8" x14ac:dyDescent="0.25">
      <c r="F9" s="43"/>
      <c r="G9" s="44"/>
    </row>
    <row r="10" spans="1:8" x14ac:dyDescent="0.25">
      <c r="F10" s="43"/>
      <c r="G10" s="44"/>
    </row>
    <row r="11" spans="1:8" x14ac:dyDescent="0.25">
      <c r="F11" s="43"/>
      <c r="G11" s="44"/>
    </row>
    <row r="12" spans="1:8" x14ac:dyDescent="0.25">
      <c r="F12" s="43"/>
      <c r="G12" s="4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9</xdr:col>
                <xdr:colOff>647700</xdr:colOff>
                <xdr:row>0</xdr:row>
                <xdr:rowOff>266700</xdr:rowOff>
              </from>
              <to>
                <xdr:col>13</xdr:col>
                <xdr:colOff>9525</xdr:colOff>
                <xdr:row>3</xdr:row>
                <xdr:rowOff>47625</xdr:rowOff>
              </to>
            </anchor>
          </controlPr>
        </control>
      </mc:Choice>
      <mc:Fallback>
        <control shapeId="4097" r:id="rId3" name="CommandButton1"/>
      </mc:Fallback>
    </mc:AlternateContent>
  </controls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2"/>
  <sheetViews>
    <sheetView workbookViewId="0">
      <selection activeCell="G18" sqref="G18"/>
    </sheetView>
  </sheetViews>
  <sheetFormatPr baseColWidth="10" defaultRowHeight="15.75" x14ac:dyDescent="0.25"/>
  <cols>
    <col min="1" max="1" width="10.625" customWidth="1"/>
    <col min="2" max="21" width="8.625" customWidth="1"/>
  </cols>
  <sheetData>
    <row r="1" spans="1:8" ht="21" x14ac:dyDescent="0.25">
      <c r="A1" s="47" t="s">
        <v>69</v>
      </c>
      <c r="B1" s="47" t="s">
        <v>68</v>
      </c>
      <c r="C1" s="47" t="s">
        <v>54</v>
      </c>
      <c r="D1" s="47" t="s">
        <v>70</v>
      </c>
      <c r="E1" s="47" t="s">
        <v>71</v>
      </c>
      <c r="F1" s="47" t="s">
        <v>73</v>
      </c>
      <c r="G1" s="47" t="s">
        <v>72</v>
      </c>
      <c r="H1" s="47" t="s">
        <v>55</v>
      </c>
    </row>
    <row r="2" spans="1:8" ht="18.75" x14ac:dyDescent="0.25">
      <c r="A2" s="45">
        <v>0</v>
      </c>
      <c r="B2" s="45">
        <v>0</v>
      </c>
      <c r="C2" s="45">
        <v>0</v>
      </c>
      <c r="D2" s="48">
        <v>0</v>
      </c>
      <c r="E2" s="48">
        <v>0</v>
      </c>
      <c r="F2" s="45">
        <f>INT(D2*10)</f>
        <v>0</v>
      </c>
      <c r="G2" s="46">
        <f>E2*(D2*D2*3.14)/4</f>
        <v>0</v>
      </c>
      <c r="H2" s="45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mandButton2">
          <controlPr defaultSize="0" autoLine="0" r:id="rId4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21</xdr:col>
                <xdr:colOff>0</xdr:colOff>
                <xdr:row>3</xdr:row>
                <xdr:rowOff>47625</xdr:rowOff>
              </to>
            </anchor>
          </controlPr>
        </control>
      </mc:Choice>
      <mc:Fallback>
        <control shapeId="5122" r:id="rId3" name="CommandButton2"/>
      </mc:Fallback>
    </mc:AlternateContent>
    <mc:AlternateContent xmlns:mc="http://schemas.openxmlformats.org/markup-compatibility/2006">
      <mc:Choice Requires="x14">
        <control shapeId="5121" r:id="rId5" name="CommandButton1">
          <controlPr defaultSize="0" autoLine="0" autoPict="0" r:id="rId6">
            <anchor moveWithCells="1">
              <from>
                <xdr:col>8</xdr:col>
                <xdr:colOff>647700</xdr:colOff>
                <xdr:row>1</xdr:row>
                <xdr:rowOff>0</xdr:rowOff>
              </from>
              <to>
                <xdr:col>12</xdr:col>
                <xdr:colOff>9525</xdr:colOff>
                <xdr:row>3</xdr:row>
                <xdr:rowOff>19050</xdr:rowOff>
              </to>
            </anchor>
          </controlPr>
        </control>
      </mc:Choice>
      <mc:Fallback>
        <control shapeId="5121" r:id="rId5" name="CommandButton1"/>
      </mc:Fallback>
    </mc:AlternateContent>
  </controls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23"/>
  <sheetViews>
    <sheetView workbookViewId="0">
      <selection activeCell="M30" sqref="M30"/>
    </sheetView>
  </sheetViews>
  <sheetFormatPr baseColWidth="10" defaultRowHeight="15.75" x14ac:dyDescent="0.25"/>
  <cols>
    <col min="3" max="22" width="10.125" customWidth="1"/>
  </cols>
  <sheetData>
    <row r="1" spans="1:22" x14ac:dyDescent="0.25">
      <c r="A1" s="53" t="s">
        <v>0</v>
      </c>
      <c r="B1" s="49"/>
      <c r="C1" s="49"/>
      <c r="D1" s="49"/>
      <c r="E1" s="49"/>
      <c r="F1" s="49"/>
    </row>
    <row r="2" spans="1:22" ht="18" x14ac:dyDescent="0.25">
      <c r="A2" s="51" t="s">
        <v>1</v>
      </c>
      <c r="B2" s="51"/>
      <c r="C2" s="51"/>
      <c r="D2" s="51"/>
      <c r="E2" s="51"/>
      <c r="F2" s="51"/>
    </row>
    <row r="3" spans="1:22" ht="18" x14ac:dyDescent="0.25">
      <c r="A3" s="51"/>
      <c r="B3" s="51"/>
      <c r="C3" s="51"/>
      <c r="D3" s="51"/>
      <c r="E3" s="51"/>
      <c r="F3" s="51"/>
    </row>
    <row r="4" spans="1:22" ht="18" x14ac:dyDescent="0.25">
      <c r="A4" s="63" t="s">
        <v>74</v>
      </c>
      <c r="B4" s="55" t="s">
        <v>58</v>
      </c>
      <c r="C4" s="74" t="s">
        <v>3</v>
      </c>
      <c r="D4" s="74"/>
      <c r="E4" s="59">
        <v>2.39</v>
      </c>
      <c r="F4" s="54"/>
    </row>
    <row r="5" spans="1:22" ht="18" x14ac:dyDescent="0.25">
      <c r="A5" s="51" t="s">
        <v>5</v>
      </c>
      <c r="B5" s="51"/>
      <c r="C5" s="51"/>
      <c r="D5" s="51"/>
      <c r="E5" s="51"/>
      <c r="F5" s="51"/>
    </row>
    <row r="6" spans="1:22" x14ac:dyDescent="0.25">
      <c r="A6" s="49"/>
      <c r="B6" s="49"/>
      <c r="C6" s="49"/>
      <c r="D6" s="49"/>
      <c r="E6" s="49"/>
      <c r="F6" s="49"/>
    </row>
    <row r="7" spans="1:22" ht="37.5" customHeight="1" x14ac:dyDescent="0.25">
      <c r="A7" s="64" t="s">
        <v>6</v>
      </c>
      <c r="B7" s="65" t="s">
        <v>7</v>
      </c>
      <c r="C7" s="64" t="s">
        <v>8</v>
      </c>
      <c r="D7" s="66" t="s">
        <v>9</v>
      </c>
      <c r="E7" s="64" t="s">
        <v>10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5" t="s">
        <v>11</v>
      </c>
      <c r="V7" s="65"/>
    </row>
    <row r="8" spans="1:22" ht="18" x14ac:dyDescent="0.25">
      <c r="A8" s="64"/>
      <c r="B8" s="65"/>
      <c r="C8" s="64"/>
      <c r="D8" s="66"/>
      <c r="E8" s="64" t="s">
        <v>12</v>
      </c>
      <c r="F8" s="64"/>
      <c r="G8" s="67" t="s">
        <v>13</v>
      </c>
      <c r="H8" s="67"/>
      <c r="I8" s="68" t="s">
        <v>14</v>
      </c>
      <c r="J8" s="68"/>
      <c r="K8" s="69" t="s">
        <v>15</v>
      </c>
      <c r="L8" s="69"/>
      <c r="M8" s="70" t="s">
        <v>16</v>
      </c>
      <c r="N8" s="70"/>
      <c r="O8" s="71" t="s">
        <v>17</v>
      </c>
      <c r="P8" s="71"/>
      <c r="Q8" s="72" t="s">
        <v>18</v>
      </c>
      <c r="R8" s="72"/>
      <c r="S8" s="73" t="s">
        <v>19</v>
      </c>
      <c r="T8" s="73"/>
      <c r="U8" s="65"/>
      <c r="V8" s="65"/>
    </row>
    <row r="9" spans="1:22" ht="18" x14ac:dyDescent="0.25">
      <c r="A9" s="11"/>
      <c r="B9" s="62"/>
      <c r="C9" s="5"/>
      <c r="D9" s="5"/>
      <c r="E9" s="5"/>
      <c r="F9" s="6"/>
      <c r="G9" s="5"/>
      <c r="H9" s="6"/>
      <c r="I9" s="5"/>
      <c r="J9" s="7"/>
      <c r="K9" s="5"/>
      <c r="L9" s="7"/>
      <c r="M9" s="5"/>
      <c r="N9" s="5"/>
      <c r="O9" s="5"/>
      <c r="P9" s="5"/>
      <c r="Q9" s="5"/>
      <c r="R9" s="5"/>
      <c r="S9" s="5"/>
      <c r="T9" s="5"/>
      <c r="U9" s="5"/>
      <c r="V9" s="7"/>
    </row>
    <row r="10" spans="1:22" ht="18" x14ac:dyDescent="0.25">
      <c r="A10" s="11"/>
      <c r="B10" s="62"/>
      <c r="C10" s="5"/>
      <c r="D10" s="5"/>
      <c r="E10" s="5"/>
      <c r="F10" s="6"/>
      <c r="G10" s="5"/>
      <c r="H10" s="5"/>
      <c r="I10" s="5"/>
      <c r="J10" s="6"/>
      <c r="K10" s="5"/>
      <c r="L10" s="5"/>
      <c r="M10" s="5"/>
      <c r="N10" s="6"/>
      <c r="O10" s="5"/>
      <c r="P10" s="5"/>
      <c r="Q10" s="5"/>
      <c r="R10" s="5"/>
      <c r="S10" s="5"/>
      <c r="T10" s="5"/>
      <c r="U10" s="5"/>
      <c r="V10" s="7"/>
    </row>
    <row r="11" spans="1:22" ht="18" x14ac:dyDescent="0.25">
      <c r="A11" s="11"/>
      <c r="B11" s="62"/>
      <c r="C11" s="5"/>
      <c r="D11" s="5"/>
      <c r="E11" s="5"/>
      <c r="F11" s="5"/>
      <c r="G11" s="5"/>
      <c r="H11" s="6"/>
      <c r="I11" s="5"/>
      <c r="J11" s="5"/>
      <c r="K11" s="5"/>
      <c r="L11" s="6"/>
      <c r="M11" s="5"/>
      <c r="N11" s="5"/>
      <c r="O11" s="5"/>
      <c r="P11" s="5"/>
      <c r="Q11" s="5"/>
      <c r="R11" s="5"/>
      <c r="S11" s="5"/>
      <c r="T11" s="5"/>
      <c r="U11" s="5"/>
      <c r="V11" s="7"/>
    </row>
    <row r="12" spans="1:22" ht="18" x14ac:dyDescent="0.25">
      <c r="A12" s="11"/>
      <c r="B12" s="62"/>
      <c r="C12" s="5"/>
      <c r="D12" s="5"/>
      <c r="E12" s="5"/>
      <c r="F12" s="5"/>
      <c r="G12" s="5"/>
      <c r="H12" s="6"/>
      <c r="I12" s="5"/>
      <c r="J12" s="5"/>
      <c r="K12" s="5"/>
      <c r="L12" s="6"/>
      <c r="M12" s="5"/>
      <c r="N12" s="5"/>
      <c r="O12" s="5"/>
      <c r="P12" s="5"/>
      <c r="Q12" s="5"/>
      <c r="R12" s="5"/>
      <c r="S12" s="5"/>
      <c r="T12" s="5"/>
      <c r="U12" s="5"/>
      <c r="V12" s="7"/>
    </row>
    <row r="13" spans="1:22" ht="18" x14ac:dyDescent="0.25">
      <c r="A13" s="11"/>
      <c r="B13" s="62"/>
      <c r="C13" s="5"/>
      <c r="D13" s="5"/>
      <c r="E13" s="5"/>
      <c r="F13" s="5"/>
      <c r="G13" s="5"/>
      <c r="H13" s="6"/>
      <c r="I13" s="5"/>
      <c r="J13" s="5"/>
      <c r="K13" s="5"/>
      <c r="L13" s="6"/>
      <c r="M13" s="5"/>
      <c r="N13" s="5"/>
      <c r="O13" s="5"/>
      <c r="P13" s="5"/>
      <c r="Q13" s="5"/>
      <c r="R13" s="5"/>
      <c r="S13" s="5"/>
      <c r="T13" s="5"/>
      <c r="U13" s="5"/>
      <c r="V13" s="7"/>
    </row>
    <row r="14" spans="1:22" ht="18" x14ac:dyDescent="0.25">
      <c r="A14" s="11"/>
      <c r="B14" s="62"/>
      <c r="C14" s="5"/>
      <c r="D14" s="5"/>
      <c r="E14" s="5"/>
      <c r="F14" s="5"/>
      <c r="G14" s="5"/>
      <c r="H14" s="6"/>
      <c r="I14" s="5"/>
      <c r="J14" s="5"/>
      <c r="K14" s="5"/>
      <c r="L14" s="6"/>
      <c r="M14" s="5"/>
      <c r="N14" s="5"/>
      <c r="O14" s="5"/>
      <c r="P14" s="5"/>
      <c r="Q14" s="5"/>
      <c r="R14" s="5"/>
      <c r="S14" s="5"/>
      <c r="T14" s="5"/>
      <c r="U14" s="5"/>
      <c r="V14" s="7"/>
    </row>
    <row r="15" spans="1:22" ht="18" x14ac:dyDescent="0.25">
      <c r="A15" s="11"/>
      <c r="B15" s="62"/>
      <c r="C15" s="5"/>
      <c r="D15" s="5"/>
      <c r="E15" s="5"/>
      <c r="F15" s="5"/>
      <c r="G15" s="5"/>
      <c r="H15" s="6"/>
      <c r="I15" s="5"/>
      <c r="J15" s="5"/>
      <c r="K15" s="5"/>
      <c r="L15" s="6"/>
      <c r="M15" s="5"/>
      <c r="N15" s="5"/>
      <c r="O15" s="5"/>
      <c r="P15" s="5"/>
      <c r="Q15" s="5"/>
      <c r="R15" s="5"/>
      <c r="S15" s="5"/>
      <c r="T15" s="5"/>
      <c r="U15" s="5"/>
      <c r="V15" s="7"/>
    </row>
    <row r="16" spans="1:22" ht="18" x14ac:dyDescent="0.25">
      <c r="A16" s="11"/>
      <c r="B16" s="62"/>
      <c r="C16" s="5"/>
      <c r="D16" s="5"/>
      <c r="E16" s="5"/>
      <c r="F16" s="5"/>
      <c r="G16" s="5"/>
      <c r="H16" s="6"/>
      <c r="I16" s="5"/>
      <c r="J16" s="5"/>
      <c r="K16" s="5"/>
      <c r="L16" s="6"/>
      <c r="M16" s="5"/>
      <c r="N16" s="5"/>
      <c r="O16" s="5"/>
      <c r="P16" s="5"/>
      <c r="Q16" s="5"/>
      <c r="R16" s="5"/>
      <c r="S16" s="5"/>
      <c r="T16" s="5"/>
      <c r="U16" s="5"/>
      <c r="V16" s="7"/>
    </row>
    <row r="17" spans="1:22" ht="18" x14ac:dyDescent="0.25">
      <c r="A17" s="11"/>
      <c r="B17" s="62"/>
      <c r="C17" s="5"/>
      <c r="D17" s="5"/>
      <c r="E17" s="5"/>
      <c r="F17" s="5"/>
      <c r="G17" s="5"/>
      <c r="H17" s="6"/>
      <c r="I17" s="5"/>
      <c r="J17" s="5"/>
      <c r="K17" s="5"/>
      <c r="L17" s="6"/>
      <c r="M17" s="5"/>
      <c r="N17" s="5"/>
      <c r="O17" s="5"/>
      <c r="P17" s="5"/>
      <c r="Q17" s="5"/>
      <c r="R17" s="5"/>
      <c r="S17" s="5"/>
      <c r="T17" s="5"/>
      <c r="U17" s="5"/>
      <c r="V17" s="7"/>
    </row>
    <row r="18" spans="1:22" ht="18" x14ac:dyDescent="0.25">
      <c r="A18" s="11"/>
      <c r="B18" s="62"/>
      <c r="C18" s="5"/>
      <c r="D18" s="5"/>
      <c r="E18" s="5"/>
      <c r="F18" s="5"/>
      <c r="G18" s="5"/>
      <c r="H18" s="6"/>
      <c r="I18" s="5"/>
      <c r="J18" s="5"/>
      <c r="K18" s="5"/>
      <c r="L18" s="6"/>
      <c r="M18" s="5"/>
      <c r="N18" s="5"/>
      <c r="O18" s="5"/>
      <c r="P18" s="5"/>
      <c r="Q18" s="5"/>
      <c r="R18" s="5"/>
      <c r="S18" s="5"/>
      <c r="T18" s="5"/>
      <c r="U18" s="5"/>
      <c r="V18" s="7"/>
    </row>
    <row r="19" spans="1:22" ht="18" x14ac:dyDescent="0.25">
      <c r="A19" s="11"/>
      <c r="B19" s="62"/>
      <c r="C19" s="5"/>
      <c r="D19" s="5"/>
      <c r="E19" s="5"/>
      <c r="F19" s="5"/>
      <c r="G19" s="5"/>
      <c r="H19" s="6"/>
      <c r="I19" s="5"/>
      <c r="J19" s="5"/>
      <c r="K19" s="5"/>
      <c r="L19" s="6"/>
      <c r="M19" s="5"/>
      <c r="N19" s="5"/>
      <c r="O19" s="5"/>
      <c r="P19" s="5"/>
      <c r="Q19" s="5"/>
      <c r="R19" s="5"/>
      <c r="S19" s="5"/>
      <c r="T19" s="5"/>
      <c r="U19" s="5"/>
      <c r="V19" s="7"/>
    </row>
    <row r="20" spans="1:22" ht="18" x14ac:dyDescent="0.25">
      <c r="A20" s="11"/>
      <c r="B20" s="62"/>
      <c r="C20" s="5"/>
      <c r="D20" s="5"/>
      <c r="E20" s="5"/>
      <c r="F20" s="5"/>
      <c r="G20" s="5"/>
      <c r="H20" s="5"/>
      <c r="I20" s="5"/>
      <c r="J20" s="6"/>
      <c r="K20" s="5"/>
      <c r="L20" s="6"/>
      <c r="M20" s="5"/>
      <c r="N20" s="5"/>
      <c r="O20" s="5"/>
      <c r="P20" s="5"/>
      <c r="Q20" s="5"/>
      <c r="R20" s="5"/>
      <c r="S20" s="5"/>
      <c r="T20" s="5"/>
      <c r="U20" s="5"/>
      <c r="V20" s="7"/>
    </row>
    <row r="21" spans="1:22" ht="18" x14ac:dyDescent="0.25">
      <c r="A21" s="11"/>
      <c r="B21" s="62"/>
      <c r="C21" s="5"/>
      <c r="D21" s="5"/>
      <c r="E21" s="5"/>
      <c r="F21" s="5"/>
      <c r="G21" s="5"/>
      <c r="H21" s="5"/>
      <c r="I21" s="5"/>
      <c r="J21" s="6"/>
      <c r="K21" s="5"/>
      <c r="L21" s="6"/>
      <c r="M21" s="5"/>
      <c r="N21" s="5"/>
      <c r="O21" s="5"/>
      <c r="P21" s="5"/>
      <c r="Q21" s="5"/>
      <c r="R21" s="5"/>
      <c r="S21" s="5"/>
      <c r="T21" s="5"/>
      <c r="U21" s="5"/>
      <c r="V21" s="7"/>
    </row>
    <row r="22" spans="1:22" ht="18" x14ac:dyDescent="0.25">
      <c r="A22" s="12" t="s">
        <v>25</v>
      </c>
      <c r="B22" s="62">
        <f>SUM(B9:B20)</f>
        <v>0</v>
      </c>
      <c r="C22" s="62" t="s">
        <v>21</v>
      </c>
      <c r="D22" s="5"/>
      <c r="E22" s="5">
        <f t="shared" ref="E22:L22" si="0">SUM(E9:E20)</f>
        <v>0</v>
      </c>
      <c r="F22" s="6">
        <f t="shared" si="0"/>
        <v>0</v>
      </c>
      <c r="G22" s="5">
        <f t="shared" si="0"/>
        <v>0</v>
      </c>
      <c r="H22" s="6">
        <f t="shared" si="0"/>
        <v>0</v>
      </c>
      <c r="I22" s="5">
        <f t="shared" si="0"/>
        <v>0</v>
      </c>
      <c r="J22" s="7">
        <f t="shared" si="0"/>
        <v>0</v>
      </c>
      <c r="K22" s="5">
        <f t="shared" si="0"/>
        <v>0</v>
      </c>
      <c r="L22" s="7">
        <f t="shared" si="0"/>
        <v>0</v>
      </c>
      <c r="M22" s="5">
        <f>SUM(M10:M20)</f>
        <v>0</v>
      </c>
      <c r="N22" s="6">
        <f>SUM(N9:N20)</f>
        <v>0</v>
      </c>
      <c r="O22" s="5">
        <f>SUM(O10:O20)</f>
        <v>0</v>
      </c>
      <c r="P22" s="6">
        <f>SUM(P9:P20)</f>
        <v>0</v>
      </c>
      <c r="Q22" s="5">
        <f>SUM(Q10:Q20)</f>
        <v>0</v>
      </c>
      <c r="R22" s="6">
        <f>SUM(R9:R20)</f>
        <v>0</v>
      </c>
      <c r="S22" s="5">
        <f>SUM(S10:S20)</f>
        <v>0</v>
      </c>
      <c r="T22" s="6">
        <f>SUM(T9:T20)</f>
        <v>0</v>
      </c>
      <c r="U22" s="5">
        <f>SUM(U9:U20)</f>
        <v>0</v>
      </c>
      <c r="V22" s="7">
        <f>SUM(V9:V21)</f>
        <v>0</v>
      </c>
    </row>
    <row r="23" spans="1:22" ht="18.75" x14ac:dyDescent="0.25">
      <c r="A23" s="61">
        <v>1</v>
      </c>
      <c r="B23" s="61">
        <v>2</v>
      </c>
      <c r="C23" s="61">
        <v>3</v>
      </c>
      <c r="D23" s="61">
        <v>4</v>
      </c>
      <c r="E23" s="61">
        <v>5</v>
      </c>
      <c r="F23" s="61">
        <v>6</v>
      </c>
      <c r="G23" s="61">
        <v>7</v>
      </c>
      <c r="H23" s="61">
        <v>8</v>
      </c>
      <c r="I23" s="61">
        <v>9</v>
      </c>
      <c r="J23" s="61">
        <v>10</v>
      </c>
      <c r="K23" s="61">
        <v>11</v>
      </c>
      <c r="L23" s="61">
        <v>12</v>
      </c>
      <c r="M23" s="61">
        <v>13</v>
      </c>
      <c r="N23" s="61">
        <v>14</v>
      </c>
      <c r="O23" s="61">
        <v>15</v>
      </c>
      <c r="P23" s="61">
        <v>16</v>
      </c>
      <c r="Q23" s="61">
        <v>17</v>
      </c>
      <c r="R23" s="61">
        <v>18</v>
      </c>
      <c r="S23" s="61">
        <v>19</v>
      </c>
      <c r="T23" s="61">
        <v>20</v>
      </c>
      <c r="U23" s="61">
        <v>21</v>
      </c>
      <c r="V23" s="61">
        <v>22</v>
      </c>
    </row>
  </sheetData>
  <mergeCells count="15">
    <mergeCell ref="U7:V8"/>
    <mergeCell ref="E8:F8"/>
    <mergeCell ref="G8:H8"/>
    <mergeCell ref="I8:J8"/>
    <mergeCell ref="K8:L8"/>
    <mergeCell ref="M8:N8"/>
    <mergeCell ref="O8:P8"/>
    <mergeCell ref="Q8:R8"/>
    <mergeCell ref="S8:T8"/>
    <mergeCell ref="E7:T7"/>
    <mergeCell ref="C4:D4"/>
    <mergeCell ref="A7:A8"/>
    <mergeCell ref="B7:B8"/>
    <mergeCell ref="C7:C8"/>
    <mergeCell ref="D7:D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14"/>
  <sheetViews>
    <sheetView workbookViewId="0">
      <selection sqref="A1:XFD14"/>
    </sheetView>
  </sheetViews>
  <sheetFormatPr baseColWidth="10" defaultRowHeight="15.75" x14ac:dyDescent="0.25"/>
  <sheetData>
    <row r="1" spans="1:22" x14ac:dyDescent="0.25">
      <c r="A1" s="53" t="s">
        <v>0</v>
      </c>
      <c r="B1" s="49"/>
      <c r="C1" s="49"/>
      <c r="D1" s="49"/>
      <c r="E1" s="49"/>
      <c r="F1" s="49"/>
    </row>
    <row r="2" spans="1:22" ht="18" x14ac:dyDescent="0.25">
      <c r="A2" s="51" t="s">
        <v>1</v>
      </c>
      <c r="B2" s="51"/>
      <c r="C2" s="51"/>
      <c r="D2" s="51"/>
      <c r="E2" s="51"/>
      <c r="F2" s="51"/>
    </row>
    <row r="3" spans="1:22" ht="18" x14ac:dyDescent="0.25">
      <c r="A3" s="51"/>
      <c r="B3" s="51"/>
      <c r="C3" s="51"/>
      <c r="D3" s="51"/>
      <c r="E3" s="51"/>
      <c r="F3" s="51"/>
    </row>
    <row r="4" spans="1:22" ht="18" x14ac:dyDescent="0.25">
      <c r="A4" s="52" t="s">
        <v>74</v>
      </c>
      <c r="B4" s="58" t="s">
        <v>56</v>
      </c>
      <c r="C4" s="74" t="s">
        <v>3</v>
      </c>
      <c r="D4" s="74"/>
      <c r="E4" s="57">
        <v>2.39</v>
      </c>
      <c r="F4" s="54"/>
    </row>
    <row r="5" spans="1:22" ht="18" x14ac:dyDescent="0.25">
      <c r="A5" s="51" t="s">
        <v>5</v>
      </c>
      <c r="B5" s="51"/>
      <c r="C5" s="51"/>
      <c r="D5" s="51"/>
      <c r="E5" s="51"/>
      <c r="F5" s="51"/>
    </row>
    <row r="7" spans="1:22" ht="37.5" customHeight="1" x14ac:dyDescent="0.25">
      <c r="A7" s="64" t="s">
        <v>6</v>
      </c>
      <c r="B7" s="65" t="s">
        <v>7</v>
      </c>
      <c r="C7" s="64" t="s">
        <v>8</v>
      </c>
      <c r="D7" s="66" t="s">
        <v>9</v>
      </c>
      <c r="E7" s="64" t="s">
        <v>10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5" t="s">
        <v>11</v>
      </c>
      <c r="V7" s="65"/>
    </row>
    <row r="8" spans="1:22" ht="18" x14ac:dyDescent="0.25">
      <c r="A8" s="64"/>
      <c r="B8" s="65"/>
      <c r="C8" s="64"/>
      <c r="D8" s="66"/>
      <c r="E8" s="64" t="s">
        <v>12</v>
      </c>
      <c r="F8" s="64"/>
      <c r="G8" s="67" t="s">
        <v>13</v>
      </c>
      <c r="H8" s="67"/>
      <c r="I8" s="68" t="s">
        <v>14</v>
      </c>
      <c r="J8" s="68"/>
      <c r="K8" s="69" t="s">
        <v>15</v>
      </c>
      <c r="L8" s="69"/>
      <c r="M8" s="70" t="s">
        <v>16</v>
      </c>
      <c r="N8" s="70"/>
      <c r="O8" s="71" t="s">
        <v>17</v>
      </c>
      <c r="P8" s="71"/>
      <c r="Q8" s="72" t="s">
        <v>18</v>
      </c>
      <c r="R8" s="72"/>
      <c r="S8" s="73" t="s">
        <v>19</v>
      </c>
      <c r="T8" s="73"/>
      <c r="U8" s="65"/>
      <c r="V8" s="65"/>
    </row>
    <row r="9" spans="1:22" ht="18" x14ac:dyDescent="0.25">
      <c r="A9" s="11"/>
      <c r="B9" s="5"/>
      <c r="C9" s="5"/>
      <c r="D9" s="5"/>
      <c r="E9" s="5"/>
      <c r="F9" s="6"/>
      <c r="G9" s="5"/>
      <c r="H9" s="6"/>
      <c r="I9" s="5"/>
      <c r="J9" s="7"/>
      <c r="K9" s="5"/>
      <c r="L9" s="7"/>
      <c r="M9" s="5"/>
      <c r="N9" s="5"/>
      <c r="O9" s="5"/>
      <c r="P9" s="5"/>
      <c r="Q9" s="5"/>
      <c r="R9" s="5"/>
      <c r="S9" s="5"/>
      <c r="T9" s="5"/>
      <c r="U9" s="5"/>
      <c r="V9" s="7">
        <f>SUM(H9+J9+L9+F9+N9+P9+R9+T9)</f>
        <v>0</v>
      </c>
    </row>
    <row r="10" spans="1:22" ht="18" x14ac:dyDescent="0.25">
      <c r="A10" s="11"/>
      <c r="B10" s="5"/>
      <c r="C10" s="5"/>
      <c r="D10" s="5"/>
      <c r="E10" s="5"/>
      <c r="F10" s="6"/>
      <c r="G10" s="5"/>
      <c r="H10" s="5"/>
      <c r="I10" s="5"/>
      <c r="J10" s="6"/>
      <c r="K10" s="5"/>
      <c r="L10" s="5"/>
      <c r="M10" s="5"/>
      <c r="N10" s="6"/>
      <c r="O10" s="5"/>
      <c r="P10" s="5"/>
      <c r="Q10" s="5"/>
      <c r="R10" s="5"/>
      <c r="S10" s="5"/>
      <c r="T10" s="5"/>
      <c r="U10" s="5"/>
      <c r="V10" s="7">
        <f>SUM(H10+J10+L10+F10+N10+P10+R10+T10)</f>
        <v>0</v>
      </c>
    </row>
    <row r="11" spans="1:22" ht="18" x14ac:dyDescent="0.25">
      <c r="A11" s="11"/>
      <c r="B11" s="5"/>
      <c r="C11" s="5"/>
      <c r="D11" s="5"/>
      <c r="E11" s="5"/>
      <c r="F11" s="5"/>
      <c r="G11" s="5"/>
      <c r="H11" s="6"/>
      <c r="I11" s="5"/>
      <c r="J11" s="5"/>
      <c r="K11" s="5"/>
      <c r="L11" s="6"/>
      <c r="M11" s="5"/>
      <c r="N11" s="5"/>
      <c r="O11" s="5"/>
      <c r="P11" s="5"/>
      <c r="Q11" s="5"/>
      <c r="R11" s="5"/>
      <c r="S11" s="5"/>
      <c r="T11" s="5"/>
      <c r="U11" s="5"/>
      <c r="V11" s="7">
        <f>SUM(H11+J11+L11+F11+N11+P11+R11+T11)</f>
        <v>0</v>
      </c>
    </row>
    <row r="12" spans="1:22" ht="18" x14ac:dyDescent="0.25">
      <c r="A12" s="11"/>
      <c r="B12" s="5"/>
      <c r="C12" s="5"/>
      <c r="D12" s="5"/>
      <c r="E12" s="5"/>
      <c r="F12" s="5"/>
      <c r="G12" s="5"/>
      <c r="H12" s="5"/>
      <c r="I12" s="5"/>
      <c r="J12" s="6"/>
      <c r="K12" s="5"/>
      <c r="L12" s="6"/>
      <c r="M12" s="5"/>
      <c r="N12" s="5"/>
      <c r="O12" s="5"/>
      <c r="P12" s="5"/>
      <c r="Q12" s="5"/>
      <c r="R12" s="5"/>
      <c r="S12" s="5"/>
      <c r="T12" s="5"/>
      <c r="U12" s="5"/>
      <c r="V12" s="7">
        <f>SUM(H12+J12+L12+F12+N12+P12+R12+T12)</f>
        <v>0</v>
      </c>
    </row>
    <row r="13" spans="1:22" ht="18" x14ac:dyDescent="0.25">
      <c r="A13" s="11"/>
      <c r="B13" s="5"/>
      <c r="C13" s="5"/>
      <c r="D13" s="5"/>
      <c r="E13" s="5"/>
      <c r="F13" s="5"/>
      <c r="G13" s="5"/>
      <c r="H13" s="5"/>
      <c r="I13" s="5"/>
      <c r="J13" s="6"/>
      <c r="K13" s="5"/>
      <c r="L13" s="6"/>
      <c r="M13" s="5"/>
      <c r="N13" s="5"/>
      <c r="O13" s="5"/>
      <c r="P13" s="5"/>
      <c r="Q13" s="5"/>
      <c r="R13" s="5"/>
      <c r="S13" s="5"/>
      <c r="T13" s="5"/>
      <c r="U13" s="5"/>
      <c r="V13" s="7">
        <f>SUM(H13+J13+L13+F13+N13+P13+R13+T13)</f>
        <v>0</v>
      </c>
    </row>
    <row r="14" spans="1:22" ht="18" x14ac:dyDescent="0.25">
      <c r="A14" s="12" t="s">
        <v>25</v>
      </c>
      <c r="B14" s="5">
        <f>SUM(B9:B12)</f>
        <v>0</v>
      </c>
      <c r="C14" s="5" t="s">
        <v>21</v>
      </c>
      <c r="D14" s="5"/>
      <c r="E14" s="5">
        <f t="shared" ref="E14:L14" si="0">SUM(E9:E12)</f>
        <v>0</v>
      </c>
      <c r="F14" s="6">
        <f t="shared" si="0"/>
        <v>0</v>
      </c>
      <c r="G14" s="5">
        <f t="shared" si="0"/>
        <v>0</v>
      </c>
      <c r="H14" s="6">
        <f t="shared" si="0"/>
        <v>0</v>
      </c>
      <c r="I14" s="5">
        <f t="shared" si="0"/>
        <v>0</v>
      </c>
      <c r="J14" s="7">
        <f t="shared" si="0"/>
        <v>0</v>
      </c>
      <c r="K14" s="5">
        <f t="shared" si="0"/>
        <v>0</v>
      </c>
      <c r="L14" s="7">
        <f t="shared" si="0"/>
        <v>0</v>
      </c>
      <c r="M14" s="5">
        <f>SUM(M10:M12)</f>
        <v>0</v>
      </c>
      <c r="N14" s="6">
        <f>SUM(N9:N12)</f>
        <v>0</v>
      </c>
      <c r="O14" s="5">
        <f>SUM(O10:O12)</f>
        <v>0</v>
      </c>
      <c r="P14" s="6">
        <f>SUM(P9:P12)</f>
        <v>0</v>
      </c>
      <c r="Q14" s="5">
        <f>SUM(Q10:Q12)</f>
        <v>0</v>
      </c>
      <c r="R14" s="6">
        <f>SUM(R9:R12)</f>
        <v>0</v>
      </c>
      <c r="S14" s="5">
        <f>SUM(S10:S12)</f>
        <v>0</v>
      </c>
      <c r="T14" s="6">
        <f>SUM(T9:T12)</f>
        <v>0</v>
      </c>
      <c r="U14" s="5">
        <f>SUM(U9:U12)</f>
        <v>0</v>
      </c>
      <c r="V14" s="7">
        <f>SUM(V9:V13)</f>
        <v>0</v>
      </c>
    </row>
  </sheetData>
  <mergeCells count="15">
    <mergeCell ref="A7:A8"/>
    <mergeCell ref="B7:B8"/>
    <mergeCell ref="C7:C8"/>
    <mergeCell ref="D7:D8"/>
    <mergeCell ref="E7:T7"/>
    <mergeCell ref="C4:D4"/>
    <mergeCell ref="U7:V8"/>
    <mergeCell ref="E8:F8"/>
    <mergeCell ref="G8:H8"/>
    <mergeCell ref="I8:J8"/>
    <mergeCell ref="K8:L8"/>
    <mergeCell ref="M8:N8"/>
    <mergeCell ref="O8:P8"/>
    <mergeCell ref="Q8:R8"/>
    <mergeCell ref="S8:T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14"/>
  <sheetViews>
    <sheetView workbookViewId="0">
      <selection activeCell="I31" sqref="I31"/>
    </sheetView>
  </sheetViews>
  <sheetFormatPr baseColWidth="10" defaultRowHeight="15.75" x14ac:dyDescent="0.25"/>
  <sheetData>
    <row r="1" spans="1:22" x14ac:dyDescent="0.25">
      <c r="A1" s="53" t="s">
        <v>0</v>
      </c>
      <c r="B1" s="49"/>
      <c r="C1" s="49"/>
      <c r="D1" s="49"/>
      <c r="E1" s="49"/>
      <c r="F1" s="49"/>
    </row>
    <row r="2" spans="1:22" ht="18" x14ac:dyDescent="0.25">
      <c r="A2" s="51" t="s">
        <v>1</v>
      </c>
      <c r="B2" s="51"/>
      <c r="C2" s="51"/>
      <c r="D2" s="51"/>
      <c r="E2" s="51"/>
      <c r="F2" s="51"/>
    </row>
    <row r="3" spans="1:22" ht="18" x14ac:dyDescent="0.25">
      <c r="A3" s="51"/>
      <c r="B3" s="51"/>
      <c r="C3" s="51"/>
      <c r="D3" s="51"/>
      <c r="E3" s="51"/>
      <c r="F3" s="51"/>
    </row>
    <row r="4" spans="1:22" ht="18" x14ac:dyDescent="0.25">
      <c r="A4" s="52" t="s">
        <v>74</v>
      </c>
      <c r="B4" s="56" t="s">
        <v>57</v>
      </c>
      <c r="C4" s="74" t="s">
        <v>3</v>
      </c>
      <c r="D4" s="74"/>
      <c r="E4" s="60" t="s">
        <v>4</v>
      </c>
      <c r="F4" s="54"/>
    </row>
    <row r="5" spans="1:22" ht="18" x14ac:dyDescent="0.25">
      <c r="A5" s="51" t="s">
        <v>5</v>
      </c>
      <c r="B5" s="51"/>
      <c r="C5" s="51"/>
      <c r="D5" s="51"/>
      <c r="E5" s="51"/>
      <c r="F5" s="51"/>
    </row>
    <row r="7" spans="1:22" ht="37.5" customHeight="1" x14ac:dyDescent="0.25">
      <c r="A7" s="64" t="s">
        <v>6</v>
      </c>
      <c r="B7" s="65" t="s">
        <v>7</v>
      </c>
      <c r="C7" s="64" t="s">
        <v>8</v>
      </c>
      <c r="D7" s="66" t="s">
        <v>9</v>
      </c>
      <c r="E7" s="64" t="s">
        <v>10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5" t="s">
        <v>11</v>
      </c>
      <c r="V7" s="65"/>
    </row>
    <row r="8" spans="1:22" ht="18" x14ac:dyDescent="0.25">
      <c r="A8" s="64"/>
      <c r="B8" s="65"/>
      <c r="C8" s="64"/>
      <c r="D8" s="66"/>
      <c r="E8" s="64" t="s">
        <v>12</v>
      </c>
      <c r="F8" s="64"/>
      <c r="G8" s="67" t="s">
        <v>13</v>
      </c>
      <c r="H8" s="67"/>
      <c r="I8" s="68" t="s">
        <v>14</v>
      </c>
      <c r="J8" s="68"/>
      <c r="K8" s="69" t="s">
        <v>15</v>
      </c>
      <c r="L8" s="69"/>
      <c r="M8" s="70" t="s">
        <v>16</v>
      </c>
      <c r="N8" s="70"/>
      <c r="O8" s="71" t="s">
        <v>17</v>
      </c>
      <c r="P8" s="71"/>
      <c r="Q8" s="72" t="s">
        <v>18</v>
      </c>
      <c r="R8" s="72"/>
      <c r="S8" s="73" t="s">
        <v>19</v>
      </c>
      <c r="T8" s="73"/>
      <c r="U8" s="65"/>
      <c r="V8" s="65"/>
    </row>
    <row r="9" spans="1:22" ht="18" x14ac:dyDescent="0.25">
      <c r="A9" s="11"/>
      <c r="B9" s="5"/>
      <c r="C9" s="5"/>
      <c r="D9" s="5"/>
      <c r="E9" s="5"/>
      <c r="F9" s="6"/>
      <c r="G9" s="5"/>
      <c r="H9" s="6"/>
      <c r="I9" s="5"/>
      <c r="J9" s="7"/>
      <c r="K9" s="5"/>
      <c r="L9" s="7"/>
      <c r="M9" s="5"/>
      <c r="N9" s="5"/>
      <c r="O9" s="5"/>
      <c r="P9" s="5"/>
      <c r="Q9" s="5"/>
      <c r="R9" s="5"/>
      <c r="S9" s="5"/>
      <c r="T9" s="5"/>
      <c r="U9" s="5"/>
      <c r="V9" s="7">
        <f>SUM(H9+J9+L9+F9+N9+P9+R9+T9)</f>
        <v>0</v>
      </c>
    </row>
    <row r="10" spans="1:22" ht="18" x14ac:dyDescent="0.25">
      <c r="A10" s="11"/>
      <c r="B10" s="5"/>
      <c r="C10" s="5"/>
      <c r="D10" s="5"/>
      <c r="E10" s="5"/>
      <c r="F10" s="6"/>
      <c r="G10" s="5"/>
      <c r="H10" s="5"/>
      <c r="I10" s="5"/>
      <c r="J10" s="6"/>
      <c r="K10" s="5"/>
      <c r="L10" s="5"/>
      <c r="M10" s="5"/>
      <c r="N10" s="6"/>
      <c r="O10" s="5"/>
      <c r="P10" s="5"/>
      <c r="Q10" s="5"/>
      <c r="R10" s="5"/>
      <c r="S10" s="5"/>
      <c r="T10" s="5"/>
      <c r="U10" s="5"/>
      <c r="V10" s="7">
        <f>SUM(H10+J10+L10+F10+N10+P10+R10+T10)</f>
        <v>0</v>
      </c>
    </row>
    <row r="11" spans="1:22" ht="18" x14ac:dyDescent="0.25">
      <c r="A11" s="11"/>
      <c r="B11" s="5"/>
      <c r="C11" s="5"/>
      <c r="D11" s="5"/>
      <c r="E11" s="5"/>
      <c r="F11" s="5"/>
      <c r="G11" s="5"/>
      <c r="H11" s="6"/>
      <c r="I11" s="5"/>
      <c r="J11" s="5"/>
      <c r="K11" s="5"/>
      <c r="L11" s="6"/>
      <c r="M11" s="5"/>
      <c r="N11" s="5"/>
      <c r="O11" s="5"/>
      <c r="P11" s="5"/>
      <c r="Q11" s="5"/>
      <c r="R11" s="5"/>
      <c r="S11" s="5"/>
      <c r="T11" s="5"/>
      <c r="U11" s="5"/>
      <c r="V11" s="7">
        <f>SUM(H11+J11+L11+F11+N11+P11+R11+T11)</f>
        <v>0</v>
      </c>
    </row>
    <row r="12" spans="1:22" ht="18" x14ac:dyDescent="0.25">
      <c r="A12" s="11"/>
      <c r="B12" s="5"/>
      <c r="C12" s="5"/>
      <c r="D12" s="5"/>
      <c r="E12" s="5"/>
      <c r="F12" s="5"/>
      <c r="G12" s="5"/>
      <c r="H12" s="5"/>
      <c r="I12" s="5"/>
      <c r="J12" s="6"/>
      <c r="K12" s="5"/>
      <c r="L12" s="6"/>
      <c r="M12" s="5"/>
      <c r="N12" s="5"/>
      <c r="O12" s="5"/>
      <c r="P12" s="5"/>
      <c r="Q12" s="5"/>
      <c r="R12" s="5"/>
      <c r="S12" s="5"/>
      <c r="T12" s="5"/>
      <c r="U12" s="5"/>
      <c r="V12" s="7">
        <f>SUM(H12+J12+L12+F12+N12+P12+R12+T12)</f>
        <v>0</v>
      </c>
    </row>
    <row r="13" spans="1:22" ht="18" x14ac:dyDescent="0.25">
      <c r="A13" s="11"/>
      <c r="B13" s="5"/>
      <c r="C13" s="5"/>
      <c r="D13" s="5"/>
      <c r="E13" s="5"/>
      <c r="F13" s="5"/>
      <c r="G13" s="5"/>
      <c r="H13" s="5"/>
      <c r="I13" s="5"/>
      <c r="J13" s="6"/>
      <c r="K13" s="5"/>
      <c r="L13" s="6"/>
      <c r="M13" s="5"/>
      <c r="N13" s="5"/>
      <c r="O13" s="5"/>
      <c r="P13" s="5"/>
      <c r="Q13" s="5"/>
      <c r="R13" s="5"/>
      <c r="S13" s="5"/>
      <c r="T13" s="5"/>
      <c r="U13" s="5"/>
      <c r="V13" s="7">
        <f>SUM(H13+J13+L13+F13+N13+P13+R13+T13)</f>
        <v>0</v>
      </c>
    </row>
    <row r="14" spans="1:22" ht="18" x14ac:dyDescent="0.25">
      <c r="A14" s="12" t="s">
        <v>25</v>
      </c>
      <c r="B14" s="5">
        <f>SUM(B9:B12)</f>
        <v>0</v>
      </c>
      <c r="C14" s="5" t="s">
        <v>21</v>
      </c>
      <c r="D14" s="5"/>
      <c r="E14" s="5">
        <f t="shared" ref="E14:L14" si="0">SUM(E9:E12)</f>
        <v>0</v>
      </c>
      <c r="F14" s="6">
        <f t="shared" si="0"/>
        <v>0</v>
      </c>
      <c r="G14" s="5">
        <f t="shared" si="0"/>
        <v>0</v>
      </c>
      <c r="H14" s="6">
        <f t="shared" si="0"/>
        <v>0</v>
      </c>
      <c r="I14" s="5">
        <f t="shared" si="0"/>
        <v>0</v>
      </c>
      <c r="J14" s="7">
        <f t="shared" si="0"/>
        <v>0</v>
      </c>
      <c r="K14" s="5">
        <f t="shared" si="0"/>
        <v>0</v>
      </c>
      <c r="L14" s="7">
        <f t="shared" si="0"/>
        <v>0</v>
      </c>
      <c r="M14" s="5">
        <f>SUM(M10:M12)</f>
        <v>0</v>
      </c>
      <c r="N14" s="6">
        <f>SUM(N9:N12)</f>
        <v>0</v>
      </c>
      <c r="O14" s="5">
        <f>SUM(O10:O12)</f>
        <v>0</v>
      </c>
      <c r="P14" s="6">
        <f>SUM(P9:P12)</f>
        <v>0</v>
      </c>
      <c r="Q14" s="5">
        <f>SUM(Q10:Q12)</f>
        <v>0</v>
      </c>
      <c r="R14" s="6">
        <f>SUM(R9:R12)</f>
        <v>0</v>
      </c>
      <c r="S14" s="5">
        <f>SUM(S10:S12)</f>
        <v>0</v>
      </c>
      <c r="T14" s="6">
        <f>SUM(T9:T12)</f>
        <v>0</v>
      </c>
      <c r="U14" s="5">
        <f>SUM(U9:U12)</f>
        <v>0</v>
      </c>
      <c r="V14" s="7">
        <f>SUM(V9:V13)</f>
        <v>0</v>
      </c>
    </row>
  </sheetData>
  <mergeCells count="15">
    <mergeCell ref="U7:V8"/>
    <mergeCell ref="E8:F8"/>
    <mergeCell ref="G8:H8"/>
    <mergeCell ref="I8:J8"/>
    <mergeCell ref="K8:L8"/>
    <mergeCell ref="M8:N8"/>
    <mergeCell ref="O8:P8"/>
    <mergeCell ref="Q8:R8"/>
    <mergeCell ref="S8:T8"/>
    <mergeCell ref="E7:T7"/>
    <mergeCell ref="C4:D4"/>
    <mergeCell ref="A7:A8"/>
    <mergeCell ref="B7:B8"/>
    <mergeCell ref="C7:C8"/>
    <mergeCell ref="D7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Exemple DIVERS mairie</vt:lpstr>
      <vt:lpstr>Config</vt:lpstr>
      <vt:lpstr>BD_Divers</vt:lpstr>
      <vt:lpstr>BD_Hêtre</vt:lpstr>
      <vt:lpstr>BD_Chêne</vt:lpstr>
      <vt:lpstr>Divers</vt:lpstr>
      <vt:lpstr>Hêtre</vt:lpstr>
      <vt:lpstr>Chêne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cp:lastPrinted>2017-02-20T10:29:11Z</cp:lastPrinted>
  <dcterms:created xsi:type="dcterms:W3CDTF">2017-02-18T13:00:25Z</dcterms:created>
  <dcterms:modified xsi:type="dcterms:W3CDTF">2017-03-01T12:01:44Z</dcterms:modified>
</cp:coreProperties>
</file>