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1065" yWindow="660" windowWidth="22920" windowHeight="10695"/>
  </bookViews>
  <sheets>
    <sheet name="Calendrier 24 25" sheetId="1" r:id="rId1"/>
  </sheets>
  <definedNames>
    <definedName name="ANNEE">'Calendrier 24 25'!$Z$5:$Z$12</definedName>
    <definedName name="Jours_feries">'Calendrier 24 25'!$E$48:$F$60</definedName>
    <definedName name="MOIS">'Calendrier 24 25'!$AA$5:$AA$16</definedName>
  </definedNames>
  <calcPr calcId="125725"/>
</workbook>
</file>

<file path=xl/calcChain.xml><?xml version="1.0" encoding="utf-8"?>
<calcChain xmlns="http://schemas.openxmlformats.org/spreadsheetml/2006/main">
  <c r="C1" i="1"/>
  <c r="E60" l="1"/>
  <c r="E59"/>
  <c r="E58"/>
  <c r="E57"/>
  <c r="E56"/>
  <c r="E52"/>
  <c r="E51"/>
  <c r="E49"/>
  <c r="E53" s="1"/>
  <c r="E50" l="1"/>
  <c r="E54"/>
  <c r="E55" s="1"/>
  <c r="E48"/>
  <c r="E4" l="1"/>
  <c r="C5"/>
  <c r="F5" s="1"/>
  <c r="F6" s="1"/>
  <c r="G7" l="1"/>
  <c r="G8" s="1"/>
  <c r="F8" s="1"/>
  <c r="D7"/>
  <c r="C7" s="1"/>
  <c r="C6"/>
  <c r="I5"/>
  <c r="J7" s="1"/>
  <c r="I7" s="1"/>
  <c r="G9" l="1"/>
  <c r="G10" s="1"/>
  <c r="F7"/>
  <c r="D8"/>
  <c r="D9" s="1"/>
  <c r="J8"/>
  <c r="J9" s="1"/>
  <c r="I6"/>
  <c r="L5"/>
  <c r="M7" s="1"/>
  <c r="F9" l="1"/>
  <c r="C8"/>
  <c r="I8"/>
  <c r="M8"/>
  <c r="L7"/>
  <c r="I9"/>
  <c r="J10"/>
  <c r="D10"/>
  <c r="C9"/>
  <c r="O5"/>
  <c r="L6"/>
  <c r="G11"/>
  <c r="F10"/>
  <c r="O6" l="1"/>
  <c r="P7"/>
  <c r="L8"/>
  <c r="M9"/>
  <c r="I10"/>
  <c r="J11"/>
  <c r="D11"/>
  <c r="C10"/>
  <c r="F11"/>
  <c r="G12"/>
  <c r="P8" l="1"/>
  <c r="O7"/>
  <c r="L9"/>
  <c r="M10"/>
  <c r="I11"/>
  <c r="J12"/>
  <c r="D12"/>
  <c r="C11"/>
  <c r="F12"/>
  <c r="G13"/>
  <c r="P9" l="1"/>
  <c r="O8"/>
  <c r="M11"/>
  <c r="L10"/>
  <c r="I12"/>
  <c r="J13"/>
  <c r="D13"/>
  <c r="C12"/>
  <c r="G14"/>
  <c r="F13"/>
  <c r="L11" l="1"/>
  <c r="M12"/>
  <c r="O9"/>
  <c r="P10"/>
  <c r="J14"/>
  <c r="I13"/>
  <c r="D14"/>
  <c r="C13"/>
  <c r="G15"/>
  <c r="F14"/>
  <c r="L12" l="1"/>
  <c r="M13"/>
  <c r="P11"/>
  <c r="O10"/>
  <c r="J15"/>
  <c r="I14"/>
  <c r="C14"/>
  <c r="D15"/>
  <c r="F15"/>
  <c r="G16"/>
  <c r="L13" l="1"/>
  <c r="M14"/>
  <c r="P12"/>
  <c r="O11"/>
  <c r="I15"/>
  <c r="J16"/>
  <c r="D16"/>
  <c r="C15"/>
  <c r="G17"/>
  <c r="F16"/>
  <c r="L14" l="1"/>
  <c r="M15"/>
  <c r="O12"/>
  <c r="P13"/>
  <c r="J17"/>
  <c r="I16"/>
  <c r="D17"/>
  <c r="C16"/>
  <c r="F17"/>
  <c r="G18"/>
  <c r="M16" l="1"/>
  <c r="L15"/>
  <c r="O13"/>
  <c r="P14"/>
  <c r="J18"/>
  <c r="I17"/>
  <c r="D18"/>
  <c r="C17"/>
  <c r="F18"/>
  <c r="G19"/>
  <c r="M17" l="1"/>
  <c r="L16"/>
  <c r="P15"/>
  <c r="O14"/>
  <c r="J19"/>
  <c r="I18"/>
  <c r="D19"/>
  <c r="C18"/>
  <c r="G20"/>
  <c r="F19"/>
  <c r="L17" l="1"/>
  <c r="M18"/>
  <c r="P16"/>
  <c r="O15"/>
  <c r="C19"/>
  <c r="D20"/>
  <c r="I19"/>
  <c r="J20"/>
  <c r="G21"/>
  <c r="F20"/>
  <c r="M19" l="1"/>
  <c r="L18"/>
  <c r="P17"/>
  <c r="O16"/>
  <c r="I20"/>
  <c r="J21"/>
  <c r="C20"/>
  <c r="D21"/>
  <c r="F21"/>
  <c r="G22"/>
  <c r="L19" l="1"/>
  <c r="M20"/>
  <c r="O17"/>
  <c r="P18"/>
  <c r="C21"/>
  <c r="D22"/>
  <c r="J22"/>
  <c r="I21"/>
  <c r="G23"/>
  <c r="F22"/>
  <c r="M21" l="1"/>
  <c r="L20"/>
  <c r="P19"/>
  <c r="O18"/>
  <c r="D23"/>
  <c r="C22"/>
  <c r="J23"/>
  <c r="I22"/>
  <c r="G24"/>
  <c r="F23"/>
  <c r="O19" l="1"/>
  <c r="P20"/>
  <c r="M22"/>
  <c r="L21"/>
  <c r="C23"/>
  <c r="D24"/>
  <c r="J24"/>
  <c r="I23"/>
  <c r="F24"/>
  <c r="G25"/>
  <c r="P21" l="1"/>
  <c r="O20"/>
  <c r="L22"/>
  <c r="M23"/>
  <c r="D25"/>
  <c r="C24"/>
  <c r="I24"/>
  <c r="J25"/>
  <c r="G26"/>
  <c r="F25"/>
  <c r="P22" l="1"/>
  <c r="O21"/>
  <c r="M24"/>
  <c r="L23"/>
  <c r="J26"/>
  <c r="I25"/>
  <c r="D26"/>
  <c r="C25"/>
  <c r="F26"/>
  <c r="G27"/>
  <c r="L24" l="1"/>
  <c r="M25"/>
  <c r="P23"/>
  <c r="O22"/>
  <c r="I26"/>
  <c r="J27"/>
  <c r="D27"/>
  <c r="C26"/>
  <c r="F27"/>
  <c r="G28"/>
  <c r="L25" l="1"/>
  <c r="M26"/>
  <c r="O23"/>
  <c r="P24"/>
  <c r="I27"/>
  <c r="J28"/>
  <c r="C27"/>
  <c r="D28"/>
  <c r="G29"/>
  <c r="F28"/>
  <c r="L26" l="1"/>
  <c r="M27"/>
  <c r="O24"/>
  <c r="P25"/>
  <c r="I28"/>
  <c r="J29"/>
  <c r="C28"/>
  <c r="D29"/>
  <c r="F29"/>
  <c r="G30"/>
  <c r="L27" l="1"/>
  <c r="M28"/>
  <c r="O25"/>
  <c r="P26"/>
  <c r="J30"/>
  <c r="I29"/>
  <c r="D30"/>
  <c r="C29"/>
  <c r="F30"/>
  <c r="G31"/>
  <c r="L28" l="1"/>
  <c r="M29"/>
  <c r="P27"/>
  <c r="O26"/>
  <c r="J31"/>
  <c r="I30"/>
  <c r="C30"/>
  <c r="D31"/>
  <c r="G32"/>
  <c r="F31"/>
  <c r="M30" l="1"/>
  <c r="L29"/>
  <c r="P28"/>
  <c r="O27"/>
  <c r="J32"/>
  <c r="I31"/>
  <c r="D32"/>
  <c r="C31"/>
  <c r="G33"/>
  <c r="F32"/>
  <c r="L30" l="1"/>
  <c r="M31"/>
  <c r="P29"/>
  <c r="O28"/>
  <c r="J33"/>
  <c r="I32"/>
  <c r="C32"/>
  <c r="D33"/>
  <c r="F33"/>
  <c r="G34"/>
  <c r="O29" l="1"/>
  <c r="P30"/>
  <c r="L31"/>
  <c r="M32"/>
  <c r="I33"/>
  <c r="J34"/>
  <c r="D34"/>
  <c r="C33"/>
  <c r="G35"/>
  <c r="F34"/>
  <c r="M33" l="1"/>
  <c r="L32"/>
  <c r="O30"/>
  <c r="P31"/>
  <c r="J35"/>
  <c r="I34"/>
  <c r="C34"/>
  <c r="D35"/>
  <c r="G36"/>
  <c r="F35"/>
  <c r="M34" l="1"/>
  <c r="L33"/>
  <c r="P32"/>
  <c r="O31"/>
  <c r="J36"/>
  <c r="I35"/>
  <c r="C35"/>
  <c r="D36"/>
  <c r="F36"/>
  <c r="G37"/>
  <c r="F37" s="1"/>
  <c r="M35" l="1"/>
  <c r="L34"/>
  <c r="O32"/>
  <c r="P33"/>
  <c r="I36"/>
  <c r="J37"/>
  <c r="I37" s="1"/>
  <c r="C36"/>
  <c r="D37"/>
  <c r="C37" s="1"/>
  <c r="M36" l="1"/>
  <c r="L35"/>
  <c r="P34"/>
  <c r="O33"/>
  <c r="O34" l="1"/>
  <c r="P35"/>
  <c r="M37"/>
  <c r="L37" s="1"/>
  <c r="L36"/>
  <c r="O35" l="1"/>
  <c r="P36"/>
  <c r="O36" l="1"/>
  <c r="P37"/>
  <c r="O37" s="1"/>
</calcChain>
</file>

<file path=xl/sharedStrings.xml><?xml version="1.0" encoding="utf-8"?>
<sst xmlns="http://schemas.openxmlformats.org/spreadsheetml/2006/main" count="22" uniqueCount="22">
  <si>
    <r>
      <rPr>
        <b/>
        <sz val="11"/>
        <color rgb="FF1C7472"/>
        <rFont val="Wingdings"/>
        <charset val="2"/>
      </rPr>
      <t>ç</t>
    </r>
    <r>
      <rPr>
        <b/>
        <sz val="11"/>
        <color rgb="FF1C7472"/>
        <rFont val="Calibri"/>
        <family val="2"/>
      </rPr>
      <t xml:space="preserve"> Choix de l'année</t>
    </r>
  </si>
  <si>
    <t>Jours Fériés</t>
  </si>
  <si>
    <t>Jour de l'An</t>
  </si>
  <si>
    <t>Pâques</t>
  </si>
  <si>
    <t>Lundi de Pâques</t>
  </si>
  <si>
    <t>Fête du travail</t>
  </si>
  <si>
    <t>Victoire 1945</t>
  </si>
  <si>
    <t>Ascension</t>
  </si>
  <si>
    <t>Pentecôte</t>
  </si>
  <si>
    <t>Lun Pent.</t>
  </si>
  <si>
    <t>Fête Nationale</t>
  </si>
  <si>
    <t>Assomption</t>
  </si>
  <si>
    <t>Toussaint</t>
  </si>
  <si>
    <t>Victoire 1918</t>
  </si>
  <si>
    <t>Noël</t>
  </si>
  <si>
    <r>
      <rPr>
        <b/>
        <i/>
        <sz val="10"/>
        <color theme="1"/>
        <rFont val="Calibri"/>
        <family val="2"/>
      </rPr>
      <t xml:space="preserve">Pâques </t>
    </r>
    <r>
      <rPr>
        <i/>
        <sz val="10"/>
        <color theme="1"/>
        <rFont val="Calibri"/>
        <family val="2"/>
      </rPr>
      <t>est un calcul.</t>
    </r>
  </si>
  <si>
    <r>
      <rPr>
        <b/>
        <i/>
        <sz val="10"/>
        <color theme="1"/>
        <rFont val="Calibri"/>
        <family val="2"/>
      </rPr>
      <t>Lundi de de Pâques</t>
    </r>
    <r>
      <rPr>
        <i/>
        <sz val="10"/>
        <color theme="1"/>
        <rFont val="Calibri"/>
        <family val="2"/>
      </rPr>
      <t xml:space="preserve"> : c'est 1 jour après Pâques</t>
    </r>
  </si>
  <si>
    <r>
      <rPr>
        <b/>
        <i/>
        <sz val="10"/>
        <color theme="1"/>
        <rFont val="Calibri"/>
        <family val="2"/>
      </rPr>
      <t>Jeudi de l'Ascencion</t>
    </r>
    <r>
      <rPr>
        <i/>
        <sz val="10"/>
        <color theme="1"/>
        <rFont val="Calibri"/>
        <family val="2"/>
      </rPr>
      <t xml:space="preserve"> : c'est 39 jours après Pâques</t>
    </r>
  </si>
  <si>
    <r>
      <rPr>
        <b/>
        <i/>
        <sz val="10"/>
        <color theme="1"/>
        <rFont val="Calibri"/>
        <family val="2"/>
      </rPr>
      <t>Dimanche de la Pentecôte</t>
    </r>
    <r>
      <rPr>
        <i/>
        <sz val="10"/>
        <color theme="1"/>
        <rFont val="Calibri"/>
        <family val="2"/>
      </rPr>
      <t xml:space="preserve"> : c'est 49 jours après Pâques</t>
    </r>
  </si>
  <si>
    <r>
      <rPr>
        <b/>
        <i/>
        <sz val="10"/>
        <color theme="1"/>
        <rFont val="Calibri"/>
        <family val="2"/>
      </rPr>
      <t>Lundi de la Pentecôte</t>
    </r>
    <r>
      <rPr>
        <i/>
        <sz val="10"/>
        <color theme="1"/>
        <rFont val="Calibri"/>
        <family val="2"/>
      </rPr>
      <t xml:space="preserve"> : c'est 50 jours après Pâques ou 1 jour de + du dimanche Pentecôte</t>
    </r>
  </si>
  <si>
    <t>ANNEE</t>
  </si>
  <si>
    <t>MOIS</t>
  </si>
</sst>
</file>

<file path=xl/styles.xml><?xml version="1.0" encoding="utf-8"?>
<styleSheet xmlns="http://schemas.openxmlformats.org/spreadsheetml/2006/main">
  <numFmts count="3">
    <numFmt numFmtId="164" formatCode="yyyy"/>
    <numFmt numFmtId="165" formatCode="d"/>
    <numFmt numFmtId="170" formatCode="ddd\ dd\ mmmm\ yyyy;@"/>
  </numFmts>
  <fonts count="24">
    <font>
      <sz val="11"/>
      <color theme="1"/>
      <name val="Calibri"/>
      <family val="2"/>
    </font>
    <font>
      <b/>
      <sz val="12"/>
      <color rgb="FF4F81BD"/>
      <name val="Calibri"/>
      <family val="2"/>
      <scheme val="minor"/>
    </font>
    <font>
      <b/>
      <sz val="11"/>
      <color rgb="FF1C7472"/>
      <name val="Calibri"/>
      <family val="2"/>
    </font>
    <font>
      <b/>
      <sz val="11"/>
      <color rgb="FF1C7472"/>
      <name val="Wingdings"/>
      <charset val="2"/>
    </font>
    <font>
      <sz val="11"/>
      <color rgb="FF0070C0"/>
      <name val="Calibri"/>
      <family val="2"/>
    </font>
    <font>
      <sz val="12"/>
      <color rgb="FF0070C0"/>
      <name val="Calibri"/>
      <family val="2"/>
      <scheme val="minor"/>
    </font>
    <font>
      <b/>
      <sz val="11"/>
      <color theme="3" tint="0.39997558519241921"/>
      <name val="Calibri"/>
      <family val="2"/>
    </font>
    <font>
      <b/>
      <sz val="12"/>
      <color theme="3" tint="0.39997558519241921"/>
      <name val="Calibri"/>
      <family val="2"/>
    </font>
    <font>
      <sz val="9"/>
      <color theme="1"/>
      <name val="Calibri"/>
      <family val="2"/>
    </font>
    <font>
      <sz val="11"/>
      <color rgb="FF2C2C2C"/>
      <name val="Calibri"/>
      <family val="2"/>
      <scheme val="minor"/>
    </font>
    <font>
      <sz val="11"/>
      <color rgb="FF2C2C2C"/>
      <name val="Calibri"/>
      <family val="2"/>
    </font>
    <font>
      <sz val="10"/>
      <color theme="1"/>
      <name val="Calibri"/>
      <family val="2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rgb="FFFF0000"/>
      <name val="Calibri"/>
      <family val="2"/>
    </font>
    <font>
      <sz val="10"/>
      <name val="Calibri"/>
      <family val="2"/>
    </font>
    <font>
      <b/>
      <sz val="10"/>
      <name val="Calibri"/>
      <family val="2"/>
    </font>
    <font>
      <b/>
      <sz val="10"/>
      <color theme="1"/>
      <name val="Calibri"/>
      <family val="2"/>
    </font>
    <font>
      <i/>
      <sz val="10"/>
      <color theme="1"/>
      <name val="Calibri"/>
      <family val="2"/>
    </font>
    <font>
      <b/>
      <i/>
      <sz val="10"/>
      <color theme="1"/>
      <name val="Calibri"/>
      <family val="2"/>
    </font>
    <font>
      <b/>
      <sz val="28"/>
      <color rgb="FF208282"/>
      <name val="Calibri"/>
      <family val="2"/>
    </font>
    <font>
      <b/>
      <sz val="12"/>
      <color rgb="FF208282"/>
      <name val="Calibri"/>
      <family val="2"/>
      <scheme val="minor"/>
    </font>
    <font>
      <b/>
      <sz val="11"/>
      <color rgb="FF208282"/>
      <name val="Calibri"/>
      <family val="2"/>
    </font>
    <font>
      <sz val="11"/>
      <color rgb="FF208282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DDF7F6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hair">
        <color theme="0" tint="-0.34998626667073579"/>
      </right>
      <top style="hair">
        <color theme="0" tint="-0.34998626667073579"/>
      </top>
      <bottom style="thin">
        <color indexed="64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theme="0" tint="-0.34998626667073579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rgb="FF208282"/>
      </left>
      <right style="medium">
        <color rgb="FF208282"/>
      </right>
      <top style="medium">
        <color rgb="FF208282"/>
      </top>
      <bottom style="medium">
        <color rgb="FF208282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2" fillId="0" borderId="0"/>
  </cellStyleXfs>
  <cellXfs count="54">
    <xf numFmtId="0" fontId="0" fillId="0" borderId="0" xfId="0"/>
    <xf numFmtId="0" fontId="2" fillId="0" borderId="0" xfId="0" applyFont="1" applyAlignment="1">
      <alignment vertical="center"/>
    </xf>
    <xf numFmtId="0" fontId="0" fillId="0" borderId="0" xfId="0" applyAlignment="1">
      <alignment horizontal="center"/>
    </xf>
    <xf numFmtId="0" fontId="4" fillId="0" borderId="0" xfId="0" applyFont="1"/>
    <xf numFmtId="17" fontId="0" fillId="0" borderId="0" xfId="0" quotePrefix="1" applyNumberFormat="1" applyFill="1"/>
    <xf numFmtId="0" fontId="6" fillId="0" borderId="2" xfId="0" applyFont="1" applyBorder="1"/>
    <xf numFmtId="0" fontId="7" fillId="0" borderId="3" xfId="0" applyFont="1" applyBorder="1" applyAlignment="1">
      <alignment horizontal="center"/>
    </xf>
    <xf numFmtId="0" fontId="8" fillId="0" borderId="0" xfId="0" applyFont="1" applyAlignment="1"/>
    <xf numFmtId="0" fontId="9" fillId="0" borderId="4" xfId="0" applyFont="1" applyBorder="1"/>
    <xf numFmtId="165" fontId="10" fillId="0" borderId="4" xfId="0" applyNumberFormat="1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9" fillId="0" borderId="7" xfId="0" applyFont="1" applyBorder="1"/>
    <xf numFmtId="165" fontId="10" fillId="0" borderId="7" xfId="0" applyNumberFormat="1" applyFont="1" applyBorder="1" applyAlignment="1">
      <alignment horizontal="center"/>
    </xf>
    <xf numFmtId="0" fontId="0" fillId="0" borderId="8" xfId="0" applyBorder="1"/>
    <xf numFmtId="0" fontId="10" fillId="0" borderId="11" xfId="0" applyFont="1" applyBorder="1" applyAlignment="1">
      <alignment horizontal="center"/>
    </xf>
    <xf numFmtId="0" fontId="9" fillId="0" borderId="12" xfId="0" applyFont="1" applyBorder="1"/>
    <xf numFmtId="0" fontId="10" fillId="0" borderId="13" xfId="0" applyFont="1" applyBorder="1" applyAlignment="1">
      <alignment horizontal="center"/>
    </xf>
    <xf numFmtId="0" fontId="0" fillId="0" borderId="0" xfId="0" quotePrefix="1"/>
    <xf numFmtId="0" fontId="5" fillId="0" borderId="0" xfId="0" quotePrefix="1" applyFont="1" applyFill="1" applyAlignment="1">
      <alignment horizontal="center"/>
    </xf>
    <xf numFmtId="14" fontId="5" fillId="0" borderId="0" xfId="0" quotePrefix="1" applyNumberFormat="1" applyFont="1" applyFill="1" applyAlignment="1">
      <alignment horizontal="left"/>
    </xf>
    <xf numFmtId="0" fontId="13" fillId="0" borderId="0" xfId="0" applyFont="1"/>
    <xf numFmtId="17" fontId="0" fillId="0" borderId="0" xfId="0" applyNumberFormat="1" applyAlignment="1">
      <alignment horizontal="center"/>
    </xf>
    <xf numFmtId="0" fontId="0" fillId="0" borderId="0" xfId="0" applyAlignment="1">
      <alignment horizontal="right"/>
    </xf>
    <xf numFmtId="0" fontId="0" fillId="0" borderId="15" xfId="0" applyBorder="1"/>
    <xf numFmtId="170" fontId="11" fillId="0" borderId="16" xfId="0" applyNumberFormat="1" applyFont="1" applyBorder="1" applyAlignment="1">
      <alignment horizontal="left" indent="1"/>
    </xf>
    <xf numFmtId="170" fontId="11" fillId="0" borderId="12" xfId="0" applyNumberFormat="1" applyFont="1" applyBorder="1" applyAlignment="1">
      <alignment horizontal="left" indent="1"/>
    </xf>
    <xf numFmtId="170" fontId="11" fillId="0" borderId="10" xfId="0" applyNumberFormat="1" applyFont="1" applyBorder="1" applyAlignment="1">
      <alignment horizontal="left" indent="1"/>
    </xf>
    <xf numFmtId="170" fontId="11" fillId="0" borderId="9" xfId="0" applyNumberFormat="1" applyFont="1" applyBorder="1" applyAlignment="1">
      <alignment horizontal="left" indent="1"/>
    </xf>
    <xf numFmtId="0" fontId="0" fillId="0" borderId="19" xfId="0" applyBorder="1"/>
    <xf numFmtId="170" fontId="11" fillId="0" borderId="21" xfId="0" applyNumberFormat="1" applyFont="1" applyBorder="1" applyAlignment="1">
      <alignment horizontal="left" indent="1"/>
    </xf>
    <xf numFmtId="170" fontId="11" fillId="0" borderId="22" xfId="0" applyNumberFormat="1" applyFont="1" applyBorder="1" applyAlignment="1">
      <alignment horizontal="left" indent="1"/>
    </xf>
    <xf numFmtId="170" fontId="17" fillId="0" borderId="21" xfId="0" applyNumberFormat="1" applyFont="1" applyBorder="1" applyAlignment="1">
      <alignment horizontal="left" indent="1"/>
    </xf>
    <xf numFmtId="170" fontId="17" fillId="0" borderId="22" xfId="0" applyNumberFormat="1" applyFont="1" applyBorder="1" applyAlignment="1">
      <alignment horizontal="left" indent="1"/>
    </xf>
    <xf numFmtId="0" fontId="18" fillId="0" borderId="0" xfId="0" applyFont="1"/>
    <xf numFmtId="0" fontId="15" fillId="0" borderId="18" xfId="0" applyFont="1" applyFill="1" applyBorder="1" applyAlignment="1">
      <alignment horizontal="right" indent="1"/>
    </xf>
    <xf numFmtId="0" fontId="16" fillId="0" borderId="20" xfId="0" applyFont="1" applyFill="1" applyBorder="1" applyAlignment="1">
      <alignment horizontal="right" indent="1"/>
    </xf>
    <xf numFmtId="0" fontId="15" fillId="0" borderId="20" xfId="0" applyFont="1" applyFill="1" applyBorder="1" applyAlignment="1">
      <alignment horizontal="right" indent="1"/>
    </xf>
    <xf numFmtId="0" fontId="15" fillId="0" borderId="17" xfId="0" applyFont="1" applyFill="1" applyBorder="1" applyAlignment="1">
      <alignment horizontal="right" indent="1"/>
    </xf>
    <xf numFmtId="0" fontId="21" fillId="0" borderId="1" xfId="0" applyFont="1" applyFill="1" applyBorder="1" applyAlignment="1">
      <alignment horizontal="left" vertical="center" indent="1"/>
    </xf>
    <xf numFmtId="164" fontId="21" fillId="2" borderId="0" xfId="0" applyNumberFormat="1" applyFont="1" applyFill="1" applyAlignment="1">
      <alignment horizontal="center" vertical="center"/>
    </xf>
    <xf numFmtId="0" fontId="21" fillId="0" borderId="23" xfId="0" applyFont="1" applyFill="1" applyBorder="1" applyAlignment="1">
      <alignment horizontal="center" vertical="center"/>
    </xf>
    <xf numFmtId="0" fontId="1" fillId="3" borderId="0" xfId="0" applyNumberFormat="1" applyFont="1" applyFill="1" applyAlignment="1">
      <alignment horizontal="center" vertical="center"/>
    </xf>
    <xf numFmtId="0" fontId="20" fillId="0" borderId="0" xfId="0" quotePrefix="1" applyFont="1" applyFill="1"/>
    <xf numFmtId="0" fontId="23" fillId="0" borderId="14" xfId="0" applyFont="1" applyBorder="1" applyAlignment="1">
      <alignment horizontal="center"/>
    </xf>
    <xf numFmtId="0" fontId="23" fillId="0" borderId="24" xfId="0" applyFont="1" applyBorder="1" applyAlignment="1">
      <alignment horizontal="center"/>
    </xf>
    <xf numFmtId="0" fontId="23" fillId="0" borderId="15" xfId="0" applyFont="1" applyBorder="1" applyAlignment="1">
      <alignment horizontal="center"/>
    </xf>
    <xf numFmtId="0" fontId="23" fillId="0" borderId="4" xfId="0" applyFont="1" applyBorder="1" applyAlignment="1">
      <alignment horizontal="center"/>
    </xf>
    <xf numFmtId="0" fontId="22" fillId="0" borderId="25" xfId="0" applyFont="1" applyBorder="1" applyAlignment="1">
      <alignment horizontal="center"/>
    </xf>
    <xf numFmtId="0" fontId="22" fillId="0" borderId="7" xfId="0" applyFont="1" applyBorder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0" xfId="0" applyNumberFormat="1"/>
    <xf numFmtId="17" fontId="14" fillId="0" borderId="0" xfId="0" applyNumberFormat="1" applyFont="1" applyAlignment="1">
      <alignment horizontal="center"/>
    </xf>
    <xf numFmtId="0" fontId="9" fillId="4" borderId="7" xfId="0" applyFont="1" applyFill="1" applyBorder="1"/>
  </cellXfs>
  <cellStyles count="2">
    <cellStyle name="Normal" xfId="0" builtinId="0"/>
    <cellStyle name="Normal 2" xfId="1"/>
  </cellStyles>
  <dxfs count="5">
    <dxf>
      <font>
        <b/>
        <i val="0"/>
        <color theme="0"/>
      </font>
      <fill>
        <patternFill>
          <bgColor theme="8" tint="-0.24994659260841701"/>
        </patternFill>
      </fill>
    </dxf>
    <dxf>
      <font>
        <b/>
        <i val="0"/>
        <color rgb="FF208282"/>
      </font>
      <fill>
        <patternFill>
          <bgColor rgb="FFDDF7F7"/>
        </patternFill>
      </fill>
    </dxf>
    <dxf>
      <font>
        <b/>
        <i val="0"/>
        <color rgb="FF208282"/>
      </font>
      <fill>
        <patternFill>
          <bgColor rgb="FFDDF7F7"/>
        </patternFill>
      </fill>
    </dxf>
    <dxf>
      <font>
        <b/>
        <i val="0"/>
        <color rgb="FF208282"/>
      </font>
      <fill>
        <patternFill>
          <bgColor rgb="FFDDF7F7"/>
        </patternFill>
      </fill>
    </dxf>
    <dxf>
      <font>
        <b/>
        <i val="0"/>
        <color rgb="FF208282"/>
      </font>
      <fill>
        <patternFill>
          <bgColor rgb="FFDDF7F7"/>
        </patternFill>
      </fill>
    </dxf>
  </dxfs>
  <tableStyles count="0" defaultTableStyle="TableStyleMedium9" defaultPivotStyle="PivotStyleLight16"/>
  <colors>
    <mruColors>
      <color rgb="FF208282"/>
      <color rgb="FFDDF7F7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126999</xdr:colOff>
      <xdr:row>0</xdr:row>
      <xdr:rowOff>148167</xdr:rowOff>
    </xdr:from>
    <xdr:ext cx="2487925" cy="264560"/>
    <xdr:sp macro="" textlink="">
      <xdr:nvSpPr>
        <xdr:cNvPr id="4" name="ZoneTexte 3"/>
        <xdr:cNvSpPr txBox="1"/>
      </xdr:nvSpPr>
      <xdr:spPr>
        <a:xfrm>
          <a:off x="4709582" y="148167"/>
          <a:ext cx="2487925" cy="264560"/>
        </a:xfrm>
        <a:prstGeom prst="wedgeRectCallout">
          <a:avLst>
            <a:gd name="adj1" fmla="val -134837"/>
            <a:gd name="adj2" fmla="val -53510"/>
          </a:avLst>
        </a:prstGeom>
        <a:noFill/>
        <a:ln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fr-FR" sz="1100">
              <a:solidFill>
                <a:srgbClr val="FF0000"/>
              </a:solidFill>
            </a:rPr>
            <a:t>Validation</a:t>
          </a:r>
          <a:r>
            <a:rPr lang="fr-FR" sz="1100" baseline="0">
              <a:solidFill>
                <a:srgbClr val="FF0000"/>
              </a:solidFill>
            </a:rPr>
            <a:t> de données  : ANNEE : Z5:Z12</a:t>
          </a:r>
          <a:endParaRPr lang="fr-FR" sz="1100">
            <a:solidFill>
              <a:srgbClr val="FF0000"/>
            </a:solidFill>
          </a:endParaRPr>
        </a:p>
      </xdr:txBody>
    </xdr:sp>
    <xdr:clientData/>
  </xdr:oneCellAnchor>
  <xdr:oneCellAnchor>
    <xdr:from>
      <xdr:col>12</xdr:col>
      <xdr:colOff>95249</xdr:colOff>
      <xdr:row>1</xdr:row>
      <xdr:rowOff>317501</xdr:rowOff>
    </xdr:from>
    <xdr:ext cx="2846917" cy="317499"/>
    <xdr:sp macro="" textlink="">
      <xdr:nvSpPr>
        <xdr:cNvPr id="7" name="ZoneTexte 6"/>
        <xdr:cNvSpPr txBox="1"/>
      </xdr:nvSpPr>
      <xdr:spPr>
        <a:xfrm>
          <a:off x="7450666" y="550334"/>
          <a:ext cx="2846917" cy="317499"/>
        </a:xfrm>
        <a:prstGeom prst="wedgeRoundRectCallout">
          <a:avLst>
            <a:gd name="adj1" fmla="val -252996"/>
            <a:gd name="adj2" fmla="val -163130"/>
            <a:gd name="adj3" fmla="val 16667"/>
          </a:avLst>
        </a:prstGeom>
        <a:noFill/>
        <a:ln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FR" sz="1100">
              <a:solidFill>
                <a:srgbClr val="FF0000"/>
              </a:solidFill>
            </a:rPr>
            <a:t>Validation</a:t>
          </a:r>
          <a:r>
            <a:rPr lang="fr-FR" sz="1100" baseline="0">
              <a:solidFill>
                <a:srgbClr val="FF0000"/>
              </a:solidFill>
            </a:rPr>
            <a:t> de données  : MOIS AA5:AA16</a:t>
          </a:r>
          <a:endParaRPr lang="fr-FR" sz="1100">
            <a:solidFill>
              <a:srgbClr val="FF0000"/>
            </a:solidFill>
          </a:endParaRPr>
        </a:p>
      </xdr:txBody>
    </xdr:sp>
    <xdr:clientData/>
  </xdr:oneCellAnchor>
  <xdr:oneCellAnchor>
    <xdr:from>
      <xdr:col>0</xdr:col>
      <xdr:colOff>95250</xdr:colOff>
      <xdr:row>1</xdr:row>
      <xdr:rowOff>243417</xdr:rowOff>
    </xdr:from>
    <xdr:ext cx="2058320" cy="264560"/>
    <xdr:sp macro="" textlink="">
      <xdr:nvSpPr>
        <xdr:cNvPr id="8" name="ZoneTexte 7"/>
        <xdr:cNvSpPr txBox="1"/>
      </xdr:nvSpPr>
      <xdr:spPr>
        <a:xfrm>
          <a:off x="95250" y="476250"/>
          <a:ext cx="2058320" cy="264560"/>
        </a:xfrm>
        <a:prstGeom prst="wedgeRectCallout">
          <a:avLst>
            <a:gd name="adj1" fmla="val -8493"/>
            <a:gd name="adj2" fmla="val -145518"/>
          </a:avLst>
        </a:prstGeom>
        <a:noFill/>
        <a:ln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fr-FR" sz="1100">
              <a:solidFill>
                <a:srgbClr val="FF0000"/>
              </a:solidFill>
            </a:rPr>
            <a:t>Ici</a:t>
          </a:r>
          <a:r>
            <a:rPr lang="fr-FR" sz="1100" baseline="0">
              <a:solidFill>
                <a:srgbClr val="FF0000"/>
              </a:solidFill>
            </a:rPr>
            <a:t> je souhaite 1 An en plus de E1</a:t>
          </a:r>
          <a:endParaRPr lang="fr-FR" sz="1100">
            <a:solidFill>
              <a:srgbClr val="FF0000"/>
            </a:solidFill>
          </a:endParaRPr>
        </a:p>
      </xdr:txBody>
    </xdr:sp>
    <xdr:clientData/>
  </xdr:oneCellAnchor>
  <xdr:oneCellAnchor>
    <xdr:from>
      <xdr:col>17</xdr:col>
      <xdr:colOff>571500</xdr:colOff>
      <xdr:row>5</xdr:row>
      <xdr:rowOff>21166</xdr:rowOff>
    </xdr:from>
    <xdr:ext cx="2614083" cy="793749"/>
    <xdr:sp macro="" textlink="">
      <xdr:nvSpPr>
        <xdr:cNvPr id="9" name="ZoneTexte 8"/>
        <xdr:cNvSpPr txBox="1"/>
      </xdr:nvSpPr>
      <xdr:spPr>
        <a:xfrm>
          <a:off x="11197167" y="1756833"/>
          <a:ext cx="2614083" cy="793749"/>
        </a:xfrm>
        <a:prstGeom prst="wedgeEllipseCallout">
          <a:avLst>
            <a:gd name="adj1" fmla="val -198664"/>
            <a:gd name="adj2" fmla="val -104790"/>
          </a:avLst>
        </a:prstGeom>
        <a:noFill/>
        <a:ln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FR" sz="1200" b="1"/>
            <a:t>Question 1 </a:t>
          </a:r>
          <a:r>
            <a:rPr lang="fr-FR" sz="1100"/>
            <a:t>: Pourquoi j'ai </a:t>
          </a:r>
          <a:r>
            <a:rPr lang="fr-FR" sz="1400">
              <a:solidFill>
                <a:srgbClr val="FF0000"/>
              </a:solidFill>
            </a:rPr>
            <a:t>1905</a:t>
          </a:r>
          <a:r>
            <a:rPr lang="fr-FR" sz="1100"/>
            <a:t> au lieu de </a:t>
          </a:r>
          <a:r>
            <a:rPr lang="fr-FR" sz="1400">
              <a:solidFill>
                <a:srgbClr val="FF0000"/>
              </a:solidFill>
            </a:rPr>
            <a:t>2025</a:t>
          </a:r>
          <a:endParaRPr lang="fr-FR" sz="1100">
            <a:solidFill>
              <a:srgbClr val="FF0000"/>
            </a:solidFill>
          </a:endParaRPr>
        </a:p>
      </xdr:txBody>
    </xdr:sp>
    <xdr:clientData/>
  </xdr:oneCellAnchor>
  <xdr:oneCellAnchor>
    <xdr:from>
      <xdr:col>18</xdr:col>
      <xdr:colOff>95250</xdr:colOff>
      <xdr:row>12</xdr:row>
      <xdr:rowOff>1</xdr:rowOff>
    </xdr:from>
    <xdr:ext cx="1894417" cy="836082"/>
    <xdr:sp macro="" textlink="">
      <xdr:nvSpPr>
        <xdr:cNvPr id="10" name="ZoneTexte 9"/>
        <xdr:cNvSpPr txBox="1"/>
      </xdr:nvSpPr>
      <xdr:spPr>
        <a:xfrm>
          <a:off x="11334750" y="3143251"/>
          <a:ext cx="1894417" cy="836082"/>
        </a:xfrm>
        <a:prstGeom prst="wedgeEllipseCallout">
          <a:avLst>
            <a:gd name="adj1" fmla="val -265604"/>
            <a:gd name="adj2" fmla="val -177225"/>
          </a:avLst>
        </a:prstGeom>
        <a:noFill/>
        <a:ln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lIns="0" tIns="0" rIns="0" bIns="0" rtlCol="0" anchor="t">
          <a:noAutofit/>
        </a:bodyPr>
        <a:lstStyle/>
        <a:p>
          <a:pPr algn="l"/>
          <a:r>
            <a:rPr lang="fr-FR" sz="1200" b="1"/>
            <a:t>Question 2</a:t>
          </a:r>
          <a:r>
            <a:rPr lang="fr-FR" sz="1100"/>
            <a:t> : en</a:t>
          </a:r>
          <a:r>
            <a:rPr lang="fr-FR" sz="1100" baseline="0"/>
            <a:t> Janvier 2025  ça va pas c'est un </a:t>
          </a:r>
          <a:r>
            <a:rPr lang="fr-FR" sz="1100" b="1" baseline="0">
              <a:solidFill>
                <a:srgbClr val="208282"/>
              </a:solidFill>
            </a:rPr>
            <a:t>Mercred</a:t>
          </a:r>
          <a:r>
            <a:rPr lang="fr-FR" sz="1100" baseline="0">
              <a:solidFill>
                <a:srgbClr val="208282"/>
              </a:solidFill>
            </a:rPr>
            <a:t>i</a:t>
          </a:r>
          <a:endParaRPr lang="fr-FR" sz="1100">
            <a:solidFill>
              <a:srgbClr val="208282"/>
            </a:solidFill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AA60"/>
  <sheetViews>
    <sheetView showGridLines="0" tabSelected="1" zoomScale="90" zoomScaleNormal="90" workbookViewId="0">
      <selection activeCell="S23" sqref="S23"/>
    </sheetView>
  </sheetViews>
  <sheetFormatPr baseColWidth="10" defaultRowHeight="15"/>
  <cols>
    <col min="1" max="2" width="3.85546875" customWidth="1"/>
    <col min="3" max="3" width="15.28515625" customWidth="1"/>
    <col min="4" max="4" width="5.140625" customWidth="1"/>
    <col min="5" max="5" width="11.5703125" customWidth="1"/>
    <col min="6" max="6" width="12.140625" bestFit="1" customWidth="1"/>
    <col min="7" max="7" width="8.7109375" customWidth="1"/>
    <col min="8" max="8" width="8.28515625" customWidth="1"/>
    <col min="9" max="9" width="12.140625" bestFit="1" customWidth="1"/>
    <col min="10" max="10" width="8.7109375" customWidth="1"/>
    <col min="11" max="11" width="8.28515625" customWidth="1"/>
    <col min="12" max="12" width="12.42578125" bestFit="1" customWidth="1"/>
    <col min="13" max="13" width="8.7109375" customWidth="1"/>
    <col min="14" max="14" width="8.28515625" customWidth="1"/>
    <col min="15" max="15" width="15" bestFit="1" customWidth="1"/>
    <col min="16" max="16" width="8.7109375" customWidth="1"/>
    <col min="17" max="17" width="8.28515625" customWidth="1"/>
    <col min="18" max="18" width="9.140625" customWidth="1"/>
    <col min="21" max="21" width="6.5703125" style="2" customWidth="1"/>
    <col min="22" max="23" width="45.7109375" customWidth="1"/>
  </cols>
  <sheetData>
    <row r="1" spans="2:27" ht="25.5" customHeight="1" thickBot="1">
      <c r="C1" s="40">
        <f>E1+1</f>
        <v>2025</v>
      </c>
      <c r="D1" s="42">
        <v>10</v>
      </c>
      <c r="E1" s="41">
        <v>2024</v>
      </c>
      <c r="F1" s="1" t="s">
        <v>0</v>
      </c>
    </row>
    <row r="2" spans="2:27" ht="35.1" customHeight="1">
      <c r="D2" s="3"/>
      <c r="E2" s="20"/>
      <c r="L2" s="21"/>
      <c r="N2" s="21"/>
    </row>
    <row r="3" spans="2:27" ht="30.75" customHeight="1">
      <c r="C3" s="19"/>
      <c r="U3" s="50"/>
      <c r="V3" s="51"/>
    </row>
    <row r="4" spans="2:27" ht="30.2" customHeight="1">
      <c r="C4" s="4"/>
      <c r="E4" s="43" t="str">
        <f>IF(E1&lt;&gt;"","Calendrier pour l'année "&amp;E1,"")&amp;" - "&amp;TEXT(C1,"aaaa")</f>
        <v>Calendrier pour l'année 2024 - 1905</v>
      </c>
      <c r="H4" s="18"/>
      <c r="U4" s="50"/>
      <c r="V4" s="51"/>
      <c r="Z4" s="48" t="s">
        <v>20</v>
      </c>
      <c r="AA4" s="49" t="s">
        <v>21</v>
      </c>
    </row>
    <row r="5" spans="2:27" ht="15.75" customHeight="1" thickBot="1">
      <c r="C5" s="22">
        <f>DATE(E1,D1,1)</f>
        <v>45566</v>
      </c>
      <c r="F5" s="22">
        <f>EDATE(C5,1)</f>
        <v>45597</v>
      </c>
      <c r="I5" s="22">
        <f>EDATE(F5,1)</f>
        <v>45627</v>
      </c>
      <c r="L5" s="52">
        <f>EDATE(I5,1)</f>
        <v>45658</v>
      </c>
      <c r="O5" s="22">
        <f>EDATE(L5,1)</f>
        <v>45689</v>
      </c>
      <c r="U5" s="50"/>
      <c r="V5" s="51"/>
      <c r="Z5" s="44">
        <v>2023</v>
      </c>
      <c r="AA5" s="45">
        <v>1</v>
      </c>
    </row>
    <row r="6" spans="2:27" ht="15.75" customHeight="1" thickBot="1">
      <c r="C6" s="39" t="str">
        <f>IF($D$1&lt;&gt;"",PROPER(TEXT(C5,"mmmm aaaaa")),"")</f>
        <v>Octobre 2024</v>
      </c>
      <c r="D6" s="5"/>
      <c r="E6" s="6"/>
      <c r="F6" s="39" t="str">
        <f>IF($D$1&lt;&gt;"",PROPER(TEXT(F5,"mmmm aaaaa")),"")</f>
        <v>Novembre 2024</v>
      </c>
      <c r="G6" s="5"/>
      <c r="H6" s="6"/>
      <c r="I6" s="39" t="str">
        <f>IF($D$1&lt;&gt;"",PROPER(TEXT(I5,"mmmm aaaaa")),"")</f>
        <v>Décembre 2024</v>
      </c>
      <c r="J6" s="5"/>
      <c r="K6" s="6"/>
      <c r="L6" s="39" t="str">
        <f>IF($D$1&lt;&gt;"",PROPER(TEXT(L5,"mmmm aaaaa")),"")</f>
        <v>Janvier 2025</v>
      </c>
      <c r="M6" s="5"/>
      <c r="N6" s="6"/>
      <c r="O6" s="39" t="str">
        <f>IF($D$1&lt;&gt;"",PROPER(TEXT(O5,"mmmm aaaaa")),"")</f>
        <v>Février 2025</v>
      </c>
      <c r="P6" s="5"/>
      <c r="Q6" s="6"/>
      <c r="Z6" s="44">
        <v>2024</v>
      </c>
      <c r="AA6" s="45">
        <v>2</v>
      </c>
    </row>
    <row r="7" spans="2:27" ht="15.75" customHeight="1">
      <c r="B7" s="7">
        <v>1</v>
      </c>
      <c r="C7" s="8" t="str">
        <f>IF(D7="","",PROPER(LEFT(TEXT(D7,"jjjj"),8)))</f>
        <v>Mardi</v>
      </c>
      <c r="D7" s="9">
        <f>DATE($E$1,MONTH(C5),$B$7)</f>
        <v>45566</v>
      </c>
      <c r="E7" s="10"/>
      <c r="F7" s="8" t="str">
        <f>IF(G7="","",PROPER(LEFT(TEXT(G7,"jjjj"),8)))</f>
        <v>Vendredi</v>
      </c>
      <c r="G7" s="9">
        <f>DATE($E$1,MONTH(F5),$B$7)</f>
        <v>45597</v>
      </c>
      <c r="H7" s="11"/>
      <c r="I7" s="8" t="str">
        <f>IF(J7="","",PROPER(LEFT(TEXT(J7,"jjjj"),8)))</f>
        <v>Dimanche</v>
      </c>
      <c r="J7" s="9">
        <f>DATE($E$1,MONTH(I5),$B$7)</f>
        <v>45627</v>
      </c>
      <c r="K7" s="11"/>
      <c r="L7" s="53" t="str">
        <f>IF(M7="","",PROPER(LEFT(TEXT(M7,"jjjj"),8)))</f>
        <v>Lundi</v>
      </c>
      <c r="M7" s="9">
        <f>DATE($E$1,MONTH(L5),$B$7)</f>
        <v>45292</v>
      </c>
      <c r="N7" s="11"/>
      <c r="O7" s="12" t="str">
        <f>IF(P7="","",PROPER(LEFT(TEXT(P7,"jjjj"),8)))</f>
        <v>Jeudi</v>
      </c>
      <c r="P7" s="9">
        <f>DATE($E$1,MONTH(O5),$B$7)</f>
        <v>45323</v>
      </c>
      <c r="Q7" s="11"/>
      <c r="U7"/>
      <c r="Z7" s="44">
        <v>2025</v>
      </c>
      <c r="AA7" s="45">
        <v>3</v>
      </c>
    </row>
    <row r="8" spans="2:27" ht="15.75" customHeight="1">
      <c r="B8" s="7">
        <v>2</v>
      </c>
      <c r="C8" s="12" t="str">
        <f>IF(D8="","",PROPER(LEFT(TEXT(D8,"jjjj"),8)))</f>
        <v>Mercredi</v>
      </c>
      <c r="D8" s="13">
        <f>D7+1</f>
        <v>45567</v>
      </c>
      <c r="E8" s="11"/>
      <c r="F8" s="12" t="str">
        <f>IF(G8="","",PROPER(LEFT(TEXT(G8,"jjjj"),8)))</f>
        <v>Samedi</v>
      </c>
      <c r="G8" s="13">
        <f>G7+1</f>
        <v>45598</v>
      </c>
      <c r="H8" s="11"/>
      <c r="I8" s="12" t="str">
        <f>IF(J8="","",PROPER(LEFT(TEXT(J8,"jjjj"),8)))</f>
        <v>Lundi</v>
      </c>
      <c r="J8" s="13">
        <f>J7+1</f>
        <v>45628</v>
      </c>
      <c r="K8" s="15"/>
      <c r="L8" s="12" t="str">
        <f>IF(M8="","",PROPER(LEFT(TEXT(M8,"jjjj"),8)))</f>
        <v>Mardi</v>
      </c>
      <c r="M8" s="13">
        <f>M7+1</f>
        <v>45293</v>
      </c>
      <c r="N8" s="15"/>
      <c r="O8" s="12" t="str">
        <f>IF(P8="","",PROPER(LEFT(TEXT(P8,"jjjj"),8)))</f>
        <v>Vendredi</v>
      </c>
      <c r="P8" s="13">
        <f>P7+1</f>
        <v>45324</v>
      </c>
      <c r="Q8" s="15"/>
      <c r="U8"/>
      <c r="Z8" s="44">
        <v>2026</v>
      </c>
      <c r="AA8" s="45">
        <v>4</v>
      </c>
    </row>
    <row r="9" spans="2:27" ht="15.75" customHeight="1">
      <c r="B9" s="7">
        <v>3</v>
      </c>
      <c r="C9" s="12" t="str">
        <f>IF(D9="","",PROPER(LEFT(TEXT(D9,"jjjj"),8)))</f>
        <v>Jeudi</v>
      </c>
      <c r="D9" s="13">
        <f>D8+1</f>
        <v>45568</v>
      </c>
      <c r="E9" s="11"/>
      <c r="F9" s="12" t="str">
        <f t="shared" ref="F9:F37" si="0">IF(G9="","",PROPER(LEFT(TEXT(G9,"jjjj"),8)))</f>
        <v>Dimanche</v>
      </c>
      <c r="G9" s="13">
        <f t="shared" ref="G9:G34" si="1">G8+1</f>
        <v>45599</v>
      </c>
      <c r="H9" s="11"/>
      <c r="I9" s="12" t="str">
        <f t="shared" ref="I9:I37" si="2">IF(J9="","",PROPER(LEFT(TEXT(J9,"jjjj"),8)))</f>
        <v>Mardi</v>
      </c>
      <c r="J9" s="13">
        <f t="shared" ref="J9:J34" si="3">J8+1</f>
        <v>45629</v>
      </c>
      <c r="K9" s="15"/>
      <c r="L9" s="12" t="str">
        <f t="shared" ref="L9:L37" si="4">IF(M9="","",PROPER(LEFT(TEXT(M9,"jjjj"),8)))</f>
        <v>Mercredi</v>
      </c>
      <c r="M9" s="13">
        <f t="shared" ref="M9:M34" si="5">M8+1</f>
        <v>45294</v>
      </c>
      <c r="N9" s="15"/>
      <c r="O9" s="12" t="str">
        <f t="shared" ref="O9:O37" si="6">IF(P9="","",PROPER(LEFT(TEXT(P9,"jjjj"),8)))</f>
        <v>Samedi</v>
      </c>
      <c r="P9" s="13">
        <f t="shared" ref="P9:P34" si="7">P8+1</f>
        <v>45325</v>
      </c>
      <c r="Q9" s="15"/>
      <c r="U9"/>
      <c r="Z9" s="44">
        <v>2027</v>
      </c>
      <c r="AA9" s="45">
        <v>5</v>
      </c>
    </row>
    <row r="10" spans="2:27" ht="15.75" customHeight="1">
      <c r="B10" s="7">
        <v>4</v>
      </c>
      <c r="C10" s="12" t="str">
        <f>IF(D10="","",PROPER(LEFT(TEXT(D10,"jjjj"),8)))</f>
        <v>Vendredi</v>
      </c>
      <c r="D10" s="13">
        <f>D9+1</f>
        <v>45569</v>
      </c>
      <c r="E10" s="11"/>
      <c r="F10" s="12" t="str">
        <f t="shared" si="0"/>
        <v>Lundi</v>
      </c>
      <c r="G10" s="13">
        <f t="shared" si="1"/>
        <v>45600</v>
      </c>
      <c r="H10" s="11"/>
      <c r="I10" s="12" t="str">
        <f t="shared" si="2"/>
        <v>Mercredi</v>
      </c>
      <c r="J10" s="13">
        <f t="shared" si="3"/>
        <v>45630</v>
      </c>
      <c r="K10" s="15"/>
      <c r="L10" s="12" t="str">
        <f t="shared" si="4"/>
        <v>Jeudi</v>
      </c>
      <c r="M10" s="13">
        <f t="shared" si="5"/>
        <v>45295</v>
      </c>
      <c r="N10" s="15"/>
      <c r="O10" s="12" t="str">
        <f t="shared" si="6"/>
        <v>Dimanche</v>
      </c>
      <c r="P10" s="13">
        <f t="shared" si="7"/>
        <v>45326</v>
      </c>
      <c r="Q10" s="15"/>
      <c r="U10"/>
      <c r="Z10" s="44">
        <v>2028</v>
      </c>
      <c r="AA10" s="45">
        <v>6</v>
      </c>
    </row>
    <row r="11" spans="2:27" ht="15.75" customHeight="1">
      <c r="B11" s="7">
        <v>5</v>
      </c>
      <c r="C11" s="12" t="str">
        <f>IF(D11="","",PROPER(LEFT(TEXT(D11,"jjjj"),8)))</f>
        <v>Samedi</v>
      </c>
      <c r="D11" s="13">
        <f>D10+1</f>
        <v>45570</v>
      </c>
      <c r="E11" s="11"/>
      <c r="F11" s="12" t="str">
        <f t="shared" si="0"/>
        <v>Mardi</v>
      </c>
      <c r="G11" s="13">
        <f t="shared" si="1"/>
        <v>45601</v>
      </c>
      <c r="H11" s="11"/>
      <c r="I11" s="12" t="str">
        <f t="shared" si="2"/>
        <v>Jeudi</v>
      </c>
      <c r="J11" s="13">
        <f t="shared" si="3"/>
        <v>45631</v>
      </c>
      <c r="K11" s="15"/>
      <c r="L11" s="12" t="str">
        <f t="shared" si="4"/>
        <v>Vendredi</v>
      </c>
      <c r="M11" s="13">
        <f t="shared" si="5"/>
        <v>45296</v>
      </c>
      <c r="N11" s="15"/>
      <c r="O11" s="12" t="str">
        <f t="shared" si="6"/>
        <v>Lundi</v>
      </c>
      <c r="P11" s="13">
        <f t="shared" si="7"/>
        <v>45327</v>
      </c>
      <c r="Q11" s="15"/>
      <c r="U11"/>
      <c r="Z11" s="44">
        <v>2029</v>
      </c>
      <c r="AA11" s="45">
        <v>7</v>
      </c>
    </row>
    <row r="12" spans="2:27" ht="15.75" customHeight="1">
      <c r="B12" s="7">
        <v>6</v>
      </c>
      <c r="C12" s="12" t="str">
        <f t="shared" ref="C12:C37" si="8">IF(D12="","",PROPER(LEFT(TEXT(D12,"jjjj"),8)))</f>
        <v>Dimanche</v>
      </c>
      <c r="D12" s="13">
        <f t="shared" ref="D12:D34" si="9">D11+1</f>
        <v>45571</v>
      </c>
      <c r="E12" s="11"/>
      <c r="F12" s="12" t="str">
        <f t="shared" si="0"/>
        <v>Mercredi</v>
      </c>
      <c r="G12" s="13">
        <f t="shared" si="1"/>
        <v>45602</v>
      </c>
      <c r="H12" s="11"/>
      <c r="I12" s="12" t="str">
        <f t="shared" si="2"/>
        <v>Vendredi</v>
      </c>
      <c r="J12" s="13">
        <f t="shared" si="3"/>
        <v>45632</v>
      </c>
      <c r="K12" s="15"/>
      <c r="L12" s="12" t="str">
        <f t="shared" si="4"/>
        <v>Samedi</v>
      </c>
      <c r="M12" s="13">
        <f t="shared" si="5"/>
        <v>45297</v>
      </c>
      <c r="N12" s="15"/>
      <c r="O12" s="12" t="str">
        <f t="shared" si="6"/>
        <v>Mardi</v>
      </c>
      <c r="P12" s="13">
        <f t="shared" si="7"/>
        <v>45328</v>
      </c>
      <c r="Q12" s="15"/>
      <c r="U12"/>
      <c r="Z12" s="44">
        <v>2030</v>
      </c>
      <c r="AA12" s="45">
        <v>8</v>
      </c>
    </row>
    <row r="13" spans="2:27" ht="15.75" customHeight="1">
      <c r="B13" s="7">
        <v>7</v>
      </c>
      <c r="C13" s="12" t="str">
        <f t="shared" si="8"/>
        <v>Lundi</v>
      </c>
      <c r="D13" s="13">
        <f t="shared" si="9"/>
        <v>45572</v>
      </c>
      <c r="E13" s="11"/>
      <c r="F13" s="12" t="str">
        <f t="shared" si="0"/>
        <v>Jeudi</v>
      </c>
      <c r="G13" s="13">
        <f t="shared" si="1"/>
        <v>45603</v>
      </c>
      <c r="H13" s="11"/>
      <c r="I13" s="12" t="str">
        <f t="shared" si="2"/>
        <v>Samedi</v>
      </c>
      <c r="J13" s="13">
        <f t="shared" si="3"/>
        <v>45633</v>
      </c>
      <c r="K13" s="15"/>
      <c r="L13" s="12" t="str">
        <f t="shared" si="4"/>
        <v>Dimanche</v>
      </c>
      <c r="M13" s="13">
        <f t="shared" si="5"/>
        <v>45298</v>
      </c>
      <c r="N13" s="15"/>
      <c r="O13" s="12" t="str">
        <f t="shared" si="6"/>
        <v>Mercredi</v>
      </c>
      <c r="P13" s="13">
        <f t="shared" si="7"/>
        <v>45329</v>
      </c>
      <c r="Q13" s="15"/>
      <c r="U13"/>
      <c r="Z13" s="46"/>
      <c r="AA13" s="45">
        <v>9</v>
      </c>
    </row>
    <row r="14" spans="2:27" ht="15.75" customHeight="1">
      <c r="B14" s="7">
        <v>8</v>
      </c>
      <c r="C14" s="12" t="str">
        <f t="shared" si="8"/>
        <v>Mardi</v>
      </c>
      <c r="D14" s="13">
        <f t="shared" si="9"/>
        <v>45573</v>
      </c>
      <c r="E14" s="11"/>
      <c r="F14" s="12" t="str">
        <f t="shared" si="0"/>
        <v>Vendredi</v>
      </c>
      <c r="G14" s="13">
        <f t="shared" si="1"/>
        <v>45604</v>
      </c>
      <c r="H14" s="11"/>
      <c r="I14" s="12" t="str">
        <f t="shared" si="2"/>
        <v>Dimanche</v>
      </c>
      <c r="J14" s="13">
        <f t="shared" si="3"/>
        <v>45634</v>
      </c>
      <c r="K14" s="15"/>
      <c r="L14" s="12" t="str">
        <f t="shared" si="4"/>
        <v>Lundi</v>
      </c>
      <c r="M14" s="13">
        <f t="shared" si="5"/>
        <v>45299</v>
      </c>
      <c r="N14" s="15"/>
      <c r="O14" s="12" t="str">
        <f t="shared" si="6"/>
        <v>Jeudi</v>
      </c>
      <c r="P14" s="13">
        <f t="shared" si="7"/>
        <v>45330</v>
      </c>
      <c r="Q14" s="15"/>
      <c r="U14"/>
      <c r="AA14" s="45">
        <v>10</v>
      </c>
    </row>
    <row r="15" spans="2:27" ht="15.75" customHeight="1">
      <c r="B15" s="7">
        <v>9</v>
      </c>
      <c r="C15" s="12" t="str">
        <f t="shared" si="8"/>
        <v>Mercredi</v>
      </c>
      <c r="D15" s="13">
        <f t="shared" si="9"/>
        <v>45574</v>
      </c>
      <c r="E15" s="11"/>
      <c r="F15" s="12" t="str">
        <f t="shared" si="0"/>
        <v>Samedi</v>
      </c>
      <c r="G15" s="13">
        <f t="shared" si="1"/>
        <v>45605</v>
      </c>
      <c r="H15" s="11"/>
      <c r="I15" s="12" t="str">
        <f t="shared" si="2"/>
        <v>Lundi</v>
      </c>
      <c r="J15" s="13">
        <f t="shared" si="3"/>
        <v>45635</v>
      </c>
      <c r="K15" s="15"/>
      <c r="L15" s="12" t="str">
        <f t="shared" si="4"/>
        <v>Mardi</v>
      </c>
      <c r="M15" s="13">
        <f t="shared" si="5"/>
        <v>45300</v>
      </c>
      <c r="N15" s="15"/>
      <c r="O15" s="12" t="str">
        <f t="shared" si="6"/>
        <v>Vendredi</v>
      </c>
      <c r="P15" s="13">
        <f t="shared" si="7"/>
        <v>45331</v>
      </c>
      <c r="Q15" s="15"/>
      <c r="U15"/>
      <c r="AA15" s="45">
        <v>11</v>
      </c>
    </row>
    <row r="16" spans="2:27" ht="15.75" customHeight="1">
      <c r="B16" s="7">
        <v>10</v>
      </c>
      <c r="C16" s="12" t="str">
        <f t="shared" si="8"/>
        <v>Jeudi</v>
      </c>
      <c r="D16" s="13">
        <f t="shared" si="9"/>
        <v>45575</v>
      </c>
      <c r="E16" s="11"/>
      <c r="F16" s="12" t="str">
        <f t="shared" si="0"/>
        <v>Dimanche</v>
      </c>
      <c r="G16" s="13">
        <f t="shared" si="1"/>
        <v>45606</v>
      </c>
      <c r="H16" s="11"/>
      <c r="I16" s="12" t="str">
        <f t="shared" si="2"/>
        <v>Mardi</v>
      </c>
      <c r="J16" s="13">
        <f t="shared" si="3"/>
        <v>45636</v>
      </c>
      <c r="K16" s="15"/>
      <c r="L16" s="12" t="str">
        <f t="shared" si="4"/>
        <v>Mercredi</v>
      </c>
      <c r="M16" s="13">
        <f t="shared" si="5"/>
        <v>45301</v>
      </c>
      <c r="N16" s="15"/>
      <c r="O16" s="12" t="str">
        <f t="shared" si="6"/>
        <v>Samedi</v>
      </c>
      <c r="P16" s="13">
        <f t="shared" si="7"/>
        <v>45332</v>
      </c>
      <c r="Q16" s="15"/>
      <c r="U16"/>
      <c r="AA16" s="47">
        <v>12</v>
      </c>
    </row>
    <row r="17" spans="2:21" ht="15.75" customHeight="1">
      <c r="B17" s="7">
        <v>11</v>
      </c>
      <c r="C17" s="12" t="str">
        <f t="shared" si="8"/>
        <v>Vendredi</v>
      </c>
      <c r="D17" s="13">
        <f t="shared" si="9"/>
        <v>45576</v>
      </c>
      <c r="E17" s="11"/>
      <c r="F17" s="12" t="str">
        <f t="shared" si="0"/>
        <v>Lundi</v>
      </c>
      <c r="G17" s="13">
        <f t="shared" si="1"/>
        <v>45607</v>
      </c>
      <c r="H17" s="11"/>
      <c r="I17" s="12" t="str">
        <f t="shared" si="2"/>
        <v>Mercredi</v>
      </c>
      <c r="J17" s="13">
        <f t="shared" si="3"/>
        <v>45637</v>
      </c>
      <c r="K17" s="15"/>
      <c r="L17" s="12" t="str">
        <f t="shared" si="4"/>
        <v>Jeudi</v>
      </c>
      <c r="M17" s="13">
        <f t="shared" si="5"/>
        <v>45302</v>
      </c>
      <c r="N17" s="15"/>
      <c r="O17" s="12" t="str">
        <f t="shared" si="6"/>
        <v>Dimanche</v>
      </c>
      <c r="P17" s="13">
        <f t="shared" si="7"/>
        <v>45333</v>
      </c>
      <c r="Q17" s="15"/>
      <c r="U17"/>
    </row>
    <row r="18" spans="2:21" ht="15.75" customHeight="1">
      <c r="B18" s="7">
        <v>12</v>
      </c>
      <c r="C18" s="12" t="str">
        <f t="shared" si="8"/>
        <v>Samedi</v>
      </c>
      <c r="D18" s="13">
        <f t="shared" si="9"/>
        <v>45577</v>
      </c>
      <c r="E18" s="11"/>
      <c r="F18" s="12" t="str">
        <f t="shared" si="0"/>
        <v>Mardi</v>
      </c>
      <c r="G18" s="13">
        <f t="shared" si="1"/>
        <v>45608</v>
      </c>
      <c r="H18" s="11"/>
      <c r="I18" s="12" t="str">
        <f t="shared" si="2"/>
        <v>Jeudi</v>
      </c>
      <c r="J18" s="13">
        <f t="shared" si="3"/>
        <v>45638</v>
      </c>
      <c r="K18" s="15"/>
      <c r="L18" s="12" t="str">
        <f t="shared" si="4"/>
        <v>Vendredi</v>
      </c>
      <c r="M18" s="13">
        <f t="shared" si="5"/>
        <v>45303</v>
      </c>
      <c r="N18" s="15"/>
      <c r="O18" s="12" t="str">
        <f t="shared" si="6"/>
        <v>Lundi</v>
      </c>
      <c r="P18" s="13">
        <f t="shared" si="7"/>
        <v>45334</v>
      </c>
      <c r="Q18" s="15"/>
      <c r="U18"/>
    </row>
    <row r="19" spans="2:21" ht="15.75" customHeight="1">
      <c r="B19" s="7">
        <v>13</v>
      </c>
      <c r="C19" s="12" t="str">
        <f t="shared" si="8"/>
        <v>Dimanche</v>
      </c>
      <c r="D19" s="13">
        <f t="shared" si="9"/>
        <v>45578</v>
      </c>
      <c r="E19" s="11"/>
      <c r="F19" s="12" t="str">
        <f t="shared" si="0"/>
        <v>Mercredi</v>
      </c>
      <c r="G19" s="13">
        <f t="shared" si="1"/>
        <v>45609</v>
      </c>
      <c r="H19" s="11"/>
      <c r="I19" s="12" t="str">
        <f t="shared" si="2"/>
        <v>Vendredi</v>
      </c>
      <c r="J19" s="13">
        <f t="shared" si="3"/>
        <v>45639</v>
      </c>
      <c r="K19" s="15"/>
      <c r="L19" s="12" t="str">
        <f t="shared" si="4"/>
        <v>Samedi</v>
      </c>
      <c r="M19" s="13">
        <f t="shared" si="5"/>
        <v>45304</v>
      </c>
      <c r="N19" s="15"/>
      <c r="O19" s="12" t="str">
        <f t="shared" si="6"/>
        <v>Mardi</v>
      </c>
      <c r="P19" s="13">
        <f t="shared" si="7"/>
        <v>45335</v>
      </c>
      <c r="Q19" s="15"/>
      <c r="U19"/>
    </row>
    <row r="20" spans="2:21" ht="15.75" customHeight="1">
      <c r="B20" s="7">
        <v>14</v>
      </c>
      <c r="C20" s="12" t="str">
        <f t="shared" si="8"/>
        <v>Lundi</v>
      </c>
      <c r="D20" s="13">
        <f t="shared" si="9"/>
        <v>45579</v>
      </c>
      <c r="E20" s="11"/>
      <c r="F20" s="12" t="str">
        <f t="shared" si="0"/>
        <v>Jeudi</v>
      </c>
      <c r="G20" s="13">
        <f t="shared" si="1"/>
        <v>45610</v>
      </c>
      <c r="H20" s="11"/>
      <c r="I20" s="12" t="str">
        <f t="shared" si="2"/>
        <v>Samedi</v>
      </c>
      <c r="J20" s="13">
        <f t="shared" si="3"/>
        <v>45640</v>
      </c>
      <c r="K20" s="15"/>
      <c r="L20" s="12" t="str">
        <f t="shared" si="4"/>
        <v>Dimanche</v>
      </c>
      <c r="M20" s="13">
        <f t="shared" si="5"/>
        <v>45305</v>
      </c>
      <c r="N20" s="15"/>
      <c r="O20" s="12" t="str">
        <f t="shared" si="6"/>
        <v>Mercredi</v>
      </c>
      <c r="P20" s="13">
        <f t="shared" si="7"/>
        <v>45336</v>
      </c>
      <c r="Q20" s="15"/>
      <c r="U20"/>
    </row>
    <row r="21" spans="2:21" ht="15.75" customHeight="1">
      <c r="B21" s="7">
        <v>15</v>
      </c>
      <c r="C21" s="12" t="str">
        <f t="shared" si="8"/>
        <v>Mardi</v>
      </c>
      <c r="D21" s="13">
        <f t="shared" si="9"/>
        <v>45580</v>
      </c>
      <c r="E21" s="11"/>
      <c r="F21" s="12" t="str">
        <f t="shared" si="0"/>
        <v>Vendredi</v>
      </c>
      <c r="G21" s="13">
        <f t="shared" si="1"/>
        <v>45611</v>
      </c>
      <c r="H21" s="11"/>
      <c r="I21" s="12" t="str">
        <f t="shared" si="2"/>
        <v>Dimanche</v>
      </c>
      <c r="J21" s="13">
        <f t="shared" si="3"/>
        <v>45641</v>
      </c>
      <c r="K21" s="15"/>
      <c r="L21" s="12" t="str">
        <f t="shared" si="4"/>
        <v>Lundi</v>
      </c>
      <c r="M21" s="13">
        <f t="shared" si="5"/>
        <v>45306</v>
      </c>
      <c r="N21" s="15"/>
      <c r="O21" s="12" t="str">
        <f t="shared" si="6"/>
        <v>Jeudi</v>
      </c>
      <c r="P21" s="13">
        <f t="shared" si="7"/>
        <v>45337</v>
      </c>
      <c r="Q21" s="15"/>
      <c r="U21"/>
    </row>
    <row r="22" spans="2:21" ht="15.75" customHeight="1">
      <c r="B22" s="7">
        <v>16</v>
      </c>
      <c r="C22" s="12" t="str">
        <f t="shared" si="8"/>
        <v>Mercredi</v>
      </c>
      <c r="D22" s="13">
        <f t="shared" si="9"/>
        <v>45581</v>
      </c>
      <c r="E22" s="11"/>
      <c r="F22" s="12" t="str">
        <f t="shared" si="0"/>
        <v>Samedi</v>
      </c>
      <c r="G22" s="13">
        <f t="shared" si="1"/>
        <v>45612</v>
      </c>
      <c r="H22" s="11"/>
      <c r="I22" s="12" t="str">
        <f t="shared" si="2"/>
        <v>Lundi</v>
      </c>
      <c r="J22" s="13">
        <f t="shared" si="3"/>
        <v>45642</v>
      </c>
      <c r="K22" s="15"/>
      <c r="L22" s="12" t="str">
        <f t="shared" si="4"/>
        <v>Mardi</v>
      </c>
      <c r="M22" s="13">
        <f t="shared" si="5"/>
        <v>45307</v>
      </c>
      <c r="N22" s="15"/>
      <c r="O22" s="12" t="str">
        <f t="shared" si="6"/>
        <v>Vendredi</v>
      </c>
      <c r="P22" s="13">
        <f t="shared" si="7"/>
        <v>45338</v>
      </c>
      <c r="Q22" s="15"/>
      <c r="U22"/>
    </row>
    <row r="23" spans="2:21" ht="15.75" customHeight="1">
      <c r="B23" s="7">
        <v>17</v>
      </c>
      <c r="C23" s="12" t="str">
        <f t="shared" si="8"/>
        <v>Jeudi</v>
      </c>
      <c r="D23" s="13">
        <f t="shared" si="9"/>
        <v>45582</v>
      </c>
      <c r="E23" s="11"/>
      <c r="F23" s="12" t="str">
        <f t="shared" si="0"/>
        <v>Dimanche</v>
      </c>
      <c r="G23" s="13">
        <f t="shared" si="1"/>
        <v>45613</v>
      </c>
      <c r="H23" s="11"/>
      <c r="I23" s="12" t="str">
        <f t="shared" si="2"/>
        <v>Mardi</v>
      </c>
      <c r="J23" s="13">
        <f t="shared" si="3"/>
        <v>45643</v>
      </c>
      <c r="K23" s="15"/>
      <c r="L23" s="12" t="str">
        <f t="shared" si="4"/>
        <v>Mercredi</v>
      </c>
      <c r="M23" s="13">
        <f t="shared" si="5"/>
        <v>45308</v>
      </c>
      <c r="N23" s="15"/>
      <c r="O23" s="12" t="str">
        <f t="shared" si="6"/>
        <v>Samedi</v>
      </c>
      <c r="P23" s="13">
        <f t="shared" si="7"/>
        <v>45339</v>
      </c>
      <c r="Q23" s="15"/>
      <c r="U23"/>
    </row>
    <row r="24" spans="2:21" ht="15.75" customHeight="1">
      <c r="B24" s="7">
        <v>18</v>
      </c>
      <c r="C24" s="12" t="str">
        <f t="shared" si="8"/>
        <v>Vendredi</v>
      </c>
      <c r="D24" s="13">
        <f t="shared" si="9"/>
        <v>45583</v>
      </c>
      <c r="E24" s="11"/>
      <c r="F24" s="12" t="str">
        <f t="shared" si="0"/>
        <v>Lundi</v>
      </c>
      <c r="G24" s="13">
        <f t="shared" si="1"/>
        <v>45614</v>
      </c>
      <c r="H24" s="11"/>
      <c r="I24" s="12" t="str">
        <f t="shared" si="2"/>
        <v>Mercredi</v>
      </c>
      <c r="J24" s="13">
        <f t="shared" si="3"/>
        <v>45644</v>
      </c>
      <c r="K24" s="15"/>
      <c r="L24" s="12" t="str">
        <f t="shared" si="4"/>
        <v>Jeudi</v>
      </c>
      <c r="M24" s="13">
        <f t="shared" si="5"/>
        <v>45309</v>
      </c>
      <c r="N24" s="15"/>
      <c r="O24" s="12" t="str">
        <f t="shared" si="6"/>
        <v>Dimanche</v>
      </c>
      <c r="P24" s="13">
        <f t="shared" si="7"/>
        <v>45340</v>
      </c>
      <c r="Q24" s="15"/>
      <c r="U24"/>
    </row>
    <row r="25" spans="2:21" ht="15.75" customHeight="1">
      <c r="B25" s="7">
        <v>19</v>
      </c>
      <c r="C25" s="12" t="str">
        <f t="shared" si="8"/>
        <v>Samedi</v>
      </c>
      <c r="D25" s="13">
        <f t="shared" si="9"/>
        <v>45584</v>
      </c>
      <c r="E25" s="11"/>
      <c r="F25" s="12" t="str">
        <f t="shared" si="0"/>
        <v>Mardi</v>
      </c>
      <c r="G25" s="13">
        <f t="shared" si="1"/>
        <v>45615</v>
      </c>
      <c r="H25" s="11"/>
      <c r="I25" s="12" t="str">
        <f t="shared" si="2"/>
        <v>Jeudi</v>
      </c>
      <c r="J25" s="13">
        <f t="shared" si="3"/>
        <v>45645</v>
      </c>
      <c r="K25" s="15"/>
      <c r="L25" s="12" t="str">
        <f t="shared" si="4"/>
        <v>Vendredi</v>
      </c>
      <c r="M25" s="13">
        <f t="shared" si="5"/>
        <v>45310</v>
      </c>
      <c r="N25" s="15"/>
      <c r="O25" s="12" t="str">
        <f t="shared" si="6"/>
        <v>Lundi</v>
      </c>
      <c r="P25" s="13">
        <f t="shared" si="7"/>
        <v>45341</v>
      </c>
      <c r="Q25" s="15"/>
      <c r="U25"/>
    </row>
    <row r="26" spans="2:21" ht="15.75" customHeight="1">
      <c r="B26" s="7">
        <v>20</v>
      </c>
      <c r="C26" s="12" t="str">
        <f t="shared" si="8"/>
        <v>Dimanche</v>
      </c>
      <c r="D26" s="13">
        <f t="shared" si="9"/>
        <v>45585</v>
      </c>
      <c r="E26" s="11"/>
      <c r="F26" s="12" t="str">
        <f t="shared" si="0"/>
        <v>Mercredi</v>
      </c>
      <c r="G26" s="13">
        <f t="shared" si="1"/>
        <v>45616</v>
      </c>
      <c r="H26" s="11"/>
      <c r="I26" s="12" t="str">
        <f t="shared" si="2"/>
        <v>Vendredi</v>
      </c>
      <c r="J26" s="13">
        <f t="shared" si="3"/>
        <v>45646</v>
      </c>
      <c r="K26" s="15"/>
      <c r="L26" s="12" t="str">
        <f t="shared" si="4"/>
        <v>Samedi</v>
      </c>
      <c r="M26" s="13">
        <f t="shared" si="5"/>
        <v>45311</v>
      </c>
      <c r="N26" s="15"/>
      <c r="O26" s="12" t="str">
        <f t="shared" si="6"/>
        <v>Mardi</v>
      </c>
      <c r="P26" s="13">
        <f t="shared" si="7"/>
        <v>45342</v>
      </c>
      <c r="Q26" s="15"/>
      <c r="U26"/>
    </row>
    <row r="27" spans="2:21" ht="15.75" customHeight="1">
      <c r="B27" s="7">
        <v>21</v>
      </c>
      <c r="C27" s="12" t="str">
        <f t="shared" si="8"/>
        <v>Lundi</v>
      </c>
      <c r="D27" s="13">
        <f t="shared" si="9"/>
        <v>45586</v>
      </c>
      <c r="E27" s="11"/>
      <c r="F27" s="12" t="str">
        <f t="shared" si="0"/>
        <v>Jeudi</v>
      </c>
      <c r="G27" s="13">
        <f t="shared" si="1"/>
        <v>45617</v>
      </c>
      <c r="H27" s="11"/>
      <c r="I27" s="12" t="str">
        <f t="shared" si="2"/>
        <v>Samedi</v>
      </c>
      <c r="J27" s="13">
        <f t="shared" si="3"/>
        <v>45647</v>
      </c>
      <c r="K27" s="15"/>
      <c r="L27" s="12" t="str">
        <f t="shared" si="4"/>
        <v>Dimanche</v>
      </c>
      <c r="M27" s="13">
        <f t="shared" si="5"/>
        <v>45312</v>
      </c>
      <c r="N27" s="15"/>
      <c r="O27" s="12" t="str">
        <f t="shared" si="6"/>
        <v>Mercredi</v>
      </c>
      <c r="P27" s="13">
        <f t="shared" si="7"/>
        <v>45343</v>
      </c>
      <c r="Q27" s="15"/>
      <c r="U27"/>
    </row>
    <row r="28" spans="2:21" ht="15.75" customHeight="1">
      <c r="B28" s="7">
        <v>22</v>
      </c>
      <c r="C28" s="12" t="str">
        <f t="shared" si="8"/>
        <v>Mardi</v>
      </c>
      <c r="D28" s="13">
        <f t="shared" si="9"/>
        <v>45587</v>
      </c>
      <c r="E28" s="11"/>
      <c r="F28" s="12" t="str">
        <f t="shared" si="0"/>
        <v>Vendredi</v>
      </c>
      <c r="G28" s="13">
        <f t="shared" si="1"/>
        <v>45618</v>
      </c>
      <c r="H28" s="11"/>
      <c r="I28" s="12" t="str">
        <f t="shared" si="2"/>
        <v>Dimanche</v>
      </c>
      <c r="J28" s="13">
        <f t="shared" si="3"/>
        <v>45648</v>
      </c>
      <c r="K28" s="15"/>
      <c r="L28" s="12" t="str">
        <f t="shared" si="4"/>
        <v>Lundi</v>
      </c>
      <c r="M28" s="13">
        <f t="shared" si="5"/>
        <v>45313</v>
      </c>
      <c r="N28" s="15"/>
      <c r="O28" s="12" t="str">
        <f t="shared" si="6"/>
        <v>Jeudi</v>
      </c>
      <c r="P28" s="13">
        <f t="shared" si="7"/>
        <v>45344</v>
      </c>
      <c r="Q28" s="15"/>
      <c r="U28"/>
    </row>
    <row r="29" spans="2:21" ht="15.75" customHeight="1">
      <c r="B29" s="7">
        <v>23</v>
      </c>
      <c r="C29" s="12" t="str">
        <f t="shared" si="8"/>
        <v>Mercredi</v>
      </c>
      <c r="D29" s="13">
        <f t="shared" si="9"/>
        <v>45588</v>
      </c>
      <c r="E29" s="11"/>
      <c r="F29" s="12" t="str">
        <f t="shared" si="0"/>
        <v>Samedi</v>
      </c>
      <c r="G29" s="13">
        <f t="shared" si="1"/>
        <v>45619</v>
      </c>
      <c r="H29" s="11"/>
      <c r="I29" s="12" t="str">
        <f t="shared" si="2"/>
        <v>Lundi</v>
      </c>
      <c r="J29" s="13">
        <f t="shared" si="3"/>
        <v>45649</v>
      </c>
      <c r="K29" s="15"/>
      <c r="L29" s="12" t="str">
        <f t="shared" si="4"/>
        <v>Mardi</v>
      </c>
      <c r="M29" s="13">
        <f t="shared" si="5"/>
        <v>45314</v>
      </c>
      <c r="N29" s="15"/>
      <c r="O29" s="12" t="str">
        <f t="shared" si="6"/>
        <v>Vendredi</v>
      </c>
      <c r="P29" s="13">
        <f t="shared" si="7"/>
        <v>45345</v>
      </c>
      <c r="Q29" s="15"/>
      <c r="U29"/>
    </row>
    <row r="30" spans="2:21" ht="15.75" customHeight="1">
      <c r="B30" s="7">
        <v>24</v>
      </c>
      <c r="C30" s="12" t="str">
        <f t="shared" si="8"/>
        <v>Jeudi</v>
      </c>
      <c r="D30" s="13">
        <f t="shared" si="9"/>
        <v>45589</v>
      </c>
      <c r="E30" s="11"/>
      <c r="F30" s="12" t="str">
        <f t="shared" si="0"/>
        <v>Dimanche</v>
      </c>
      <c r="G30" s="13">
        <f t="shared" si="1"/>
        <v>45620</v>
      </c>
      <c r="H30" s="11"/>
      <c r="I30" s="12" t="str">
        <f t="shared" si="2"/>
        <v>Mardi</v>
      </c>
      <c r="J30" s="13">
        <f t="shared" si="3"/>
        <v>45650</v>
      </c>
      <c r="K30" s="15"/>
      <c r="L30" s="12" t="str">
        <f t="shared" si="4"/>
        <v>Mercredi</v>
      </c>
      <c r="M30" s="13">
        <f t="shared" si="5"/>
        <v>45315</v>
      </c>
      <c r="N30" s="15"/>
      <c r="O30" s="12" t="str">
        <f t="shared" si="6"/>
        <v>Samedi</v>
      </c>
      <c r="P30" s="13">
        <f t="shared" si="7"/>
        <v>45346</v>
      </c>
      <c r="Q30" s="15"/>
      <c r="U30"/>
    </row>
    <row r="31" spans="2:21" ht="15.75" customHeight="1">
      <c r="B31" s="7">
        <v>25</v>
      </c>
      <c r="C31" s="12" t="str">
        <f t="shared" si="8"/>
        <v>Vendredi</v>
      </c>
      <c r="D31" s="13">
        <f t="shared" si="9"/>
        <v>45590</v>
      </c>
      <c r="E31" s="11"/>
      <c r="F31" s="12" t="str">
        <f t="shared" si="0"/>
        <v>Lundi</v>
      </c>
      <c r="G31" s="13">
        <f t="shared" si="1"/>
        <v>45621</v>
      </c>
      <c r="H31" s="11"/>
      <c r="I31" s="12" t="str">
        <f t="shared" si="2"/>
        <v>Mercredi</v>
      </c>
      <c r="J31" s="13">
        <f t="shared" si="3"/>
        <v>45651</v>
      </c>
      <c r="K31" s="15"/>
      <c r="L31" s="12" t="str">
        <f t="shared" si="4"/>
        <v>Jeudi</v>
      </c>
      <c r="M31" s="13">
        <f t="shared" si="5"/>
        <v>45316</v>
      </c>
      <c r="N31" s="15"/>
      <c r="O31" s="12" t="str">
        <f t="shared" si="6"/>
        <v>Dimanche</v>
      </c>
      <c r="P31" s="13">
        <f t="shared" si="7"/>
        <v>45347</v>
      </c>
      <c r="Q31" s="15"/>
      <c r="U31"/>
    </row>
    <row r="32" spans="2:21" ht="15.75" customHeight="1">
      <c r="B32" s="7">
        <v>26</v>
      </c>
      <c r="C32" s="12" t="str">
        <f t="shared" si="8"/>
        <v>Samedi</v>
      </c>
      <c r="D32" s="13">
        <f t="shared" si="9"/>
        <v>45591</v>
      </c>
      <c r="E32" s="11"/>
      <c r="F32" s="12" t="str">
        <f t="shared" si="0"/>
        <v>Mardi</v>
      </c>
      <c r="G32" s="13">
        <f t="shared" si="1"/>
        <v>45622</v>
      </c>
      <c r="H32" s="11"/>
      <c r="I32" s="12" t="str">
        <f t="shared" si="2"/>
        <v>Jeudi</v>
      </c>
      <c r="J32" s="13">
        <f t="shared" si="3"/>
        <v>45652</v>
      </c>
      <c r="K32" s="15"/>
      <c r="L32" s="12" t="str">
        <f t="shared" si="4"/>
        <v>Vendredi</v>
      </c>
      <c r="M32" s="13">
        <f t="shared" si="5"/>
        <v>45317</v>
      </c>
      <c r="N32" s="15"/>
      <c r="O32" s="12" t="str">
        <f t="shared" si="6"/>
        <v>Lundi</v>
      </c>
      <c r="P32" s="13">
        <f t="shared" si="7"/>
        <v>45348</v>
      </c>
      <c r="Q32" s="15"/>
      <c r="U32"/>
    </row>
    <row r="33" spans="2:21" ht="15.75" customHeight="1">
      <c r="B33" s="7">
        <v>27</v>
      </c>
      <c r="C33" s="12" t="str">
        <f t="shared" si="8"/>
        <v>Dimanche</v>
      </c>
      <c r="D33" s="13">
        <f t="shared" si="9"/>
        <v>45592</v>
      </c>
      <c r="E33" s="11"/>
      <c r="F33" s="12" t="str">
        <f t="shared" si="0"/>
        <v>Mercredi</v>
      </c>
      <c r="G33" s="13">
        <f t="shared" si="1"/>
        <v>45623</v>
      </c>
      <c r="H33" s="11"/>
      <c r="I33" s="12" t="str">
        <f t="shared" si="2"/>
        <v>Vendredi</v>
      </c>
      <c r="J33" s="13">
        <f t="shared" si="3"/>
        <v>45653</v>
      </c>
      <c r="K33" s="15"/>
      <c r="L33" s="12" t="str">
        <f t="shared" si="4"/>
        <v>Samedi</v>
      </c>
      <c r="M33" s="13">
        <f t="shared" si="5"/>
        <v>45318</v>
      </c>
      <c r="N33" s="15"/>
      <c r="O33" s="12" t="str">
        <f t="shared" si="6"/>
        <v>Mardi</v>
      </c>
      <c r="P33" s="13">
        <f t="shared" si="7"/>
        <v>45349</v>
      </c>
      <c r="Q33" s="15"/>
      <c r="U33"/>
    </row>
    <row r="34" spans="2:21" ht="15.75" customHeight="1">
      <c r="B34" s="7">
        <v>28</v>
      </c>
      <c r="C34" s="12" t="str">
        <f t="shared" si="8"/>
        <v>Lundi</v>
      </c>
      <c r="D34" s="13">
        <f t="shared" si="9"/>
        <v>45593</v>
      </c>
      <c r="E34" s="11"/>
      <c r="F34" s="12" t="str">
        <f t="shared" si="0"/>
        <v>Jeudi</v>
      </c>
      <c r="G34" s="13">
        <f t="shared" si="1"/>
        <v>45624</v>
      </c>
      <c r="H34" s="11"/>
      <c r="I34" s="12" t="str">
        <f t="shared" si="2"/>
        <v>Samedi</v>
      </c>
      <c r="J34" s="13">
        <f t="shared" si="3"/>
        <v>45654</v>
      </c>
      <c r="K34" s="15"/>
      <c r="L34" s="12" t="str">
        <f t="shared" si="4"/>
        <v>Dimanche</v>
      </c>
      <c r="M34" s="13">
        <f t="shared" si="5"/>
        <v>45319</v>
      </c>
      <c r="N34" s="15"/>
      <c r="O34" s="12" t="str">
        <f t="shared" si="6"/>
        <v>Mercredi</v>
      </c>
      <c r="P34" s="13">
        <f t="shared" si="7"/>
        <v>45350</v>
      </c>
      <c r="Q34" s="15"/>
      <c r="U34"/>
    </row>
    <row r="35" spans="2:21" ht="15.75" customHeight="1">
      <c r="B35" s="7">
        <v>29</v>
      </c>
      <c r="C35" s="12" t="str">
        <f t="shared" si="8"/>
        <v>Mardi</v>
      </c>
      <c r="D35" s="13">
        <f>IF(D34="","",IF(MONTH(D34+1)=MONTH(D7),D34+1,""))</f>
        <v>45594</v>
      </c>
      <c r="E35" s="11"/>
      <c r="F35" s="12" t="str">
        <f t="shared" si="0"/>
        <v>Vendredi</v>
      </c>
      <c r="G35" s="13">
        <f>IF(G34="","",IF(MONTH(G34+1)=MONTH(G7),G34+1,""))</f>
        <v>45625</v>
      </c>
      <c r="H35" s="11"/>
      <c r="I35" s="12" t="str">
        <f t="shared" si="2"/>
        <v>Dimanche</v>
      </c>
      <c r="J35" s="13">
        <f>IF(J34="","",IF(MONTH(J34+1)=MONTH(J7),J34+1,""))</f>
        <v>45655</v>
      </c>
      <c r="K35" s="15"/>
      <c r="L35" s="12" t="str">
        <f t="shared" si="4"/>
        <v>Lundi</v>
      </c>
      <c r="M35" s="13">
        <f>IF(M34="","",IF(MONTH(M34+1)=MONTH(M7),M34+1,""))</f>
        <v>45320</v>
      </c>
      <c r="N35" s="11"/>
      <c r="O35" s="12" t="str">
        <f t="shared" si="6"/>
        <v>Jeudi</v>
      </c>
      <c r="P35" s="13">
        <f>IF(P34="","",IF(MONTH(P34+1)=MONTH(P7),P34+1,""))</f>
        <v>45351</v>
      </c>
      <c r="Q35" s="15"/>
      <c r="U35"/>
    </row>
    <row r="36" spans="2:21" ht="15.75" customHeight="1">
      <c r="B36" s="7">
        <v>30</v>
      </c>
      <c r="C36" s="12" t="str">
        <f t="shared" si="8"/>
        <v>Mercredi</v>
      </c>
      <c r="D36" s="13">
        <f>IF(D35="","",IF(MONTH(D35+1)=MONTH(D8),D35+1,""))</f>
        <v>45595</v>
      </c>
      <c r="E36" s="11"/>
      <c r="F36" s="12" t="str">
        <f t="shared" si="0"/>
        <v>Samedi</v>
      </c>
      <c r="G36" s="13">
        <f t="shared" ref="G36:G37" si="10">IF(G35="","",IF(MONTH(G35+1)=MONTH(G8),G35+1,""))</f>
        <v>45626</v>
      </c>
      <c r="H36" s="11"/>
      <c r="I36" s="12" t="str">
        <f t="shared" si="2"/>
        <v>Lundi</v>
      </c>
      <c r="J36" s="13">
        <f t="shared" ref="J36:J37" si="11">IF(J35="","",IF(MONTH(J35+1)=MONTH(J8),J35+1,""))</f>
        <v>45656</v>
      </c>
      <c r="K36" s="15"/>
      <c r="L36" s="12" t="str">
        <f t="shared" si="4"/>
        <v>Mardi</v>
      </c>
      <c r="M36" s="13">
        <f t="shared" ref="M36:M37" si="12">IF(M35="","",IF(MONTH(M35+1)=MONTH(M8),M35+1,""))</f>
        <v>45321</v>
      </c>
      <c r="N36" s="11"/>
      <c r="O36" s="12" t="str">
        <f t="shared" si="6"/>
        <v/>
      </c>
      <c r="P36" s="13" t="str">
        <f t="shared" ref="P36:P37" si="13">IF(P35="","",IF(MONTH(P35+1)=MONTH(P8),P35+1,""))</f>
        <v/>
      </c>
      <c r="Q36" s="15"/>
      <c r="U36"/>
    </row>
    <row r="37" spans="2:21" ht="15.75" customHeight="1">
      <c r="B37" s="7">
        <v>31</v>
      </c>
      <c r="C37" s="12" t="str">
        <f t="shared" si="8"/>
        <v>Jeudi</v>
      </c>
      <c r="D37" s="13">
        <f>IF(D36="","",IF(MONTH(D36+1)=MONTH(D9),D36+1,""))</f>
        <v>45596</v>
      </c>
      <c r="E37" s="11"/>
      <c r="F37" s="12" t="str">
        <f t="shared" si="0"/>
        <v/>
      </c>
      <c r="G37" s="13" t="str">
        <f t="shared" si="10"/>
        <v/>
      </c>
      <c r="H37" s="11"/>
      <c r="I37" s="12" t="str">
        <f t="shared" si="2"/>
        <v>Mardi</v>
      </c>
      <c r="J37" s="13">
        <f t="shared" si="11"/>
        <v>45657</v>
      </c>
      <c r="K37" s="15"/>
      <c r="L37" s="12" t="str">
        <f t="shared" si="4"/>
        <v>Mercredi</v>
      </c>
      <c r="M37" s="13">
        <f t="shared" si="12"/>
        <v>45322</v>
      </c>
      <c r="N37" s="11"/>
      <c r="O37" s="16" t="str">
        <f t="shared" si="6"/>
        <v/>
      </c>
      <c r="P37" s="9" t="str">
        <f t="shared" si="13"/>
        <v/>
      </c>
      <c r="Q37" s="17"/>
      <c r="U37"/>
    </row>
    <row r="38" spans="2:21" ht="15.75" customHeight="1">
      <c r="U38"/>
    </row>
    <row r="39" spans="2:21" ht="15.75" customHeight="1">
      <c r="U39"/>
    </row>
    <row r="40" spans="2:21" ht="15.75" customHeight="1">
      <c r="U40"/>
    </row>
    <row r="41" spans="2:21">
      <c r="U41"/>
    </row>
    <row r="42" spans="2:21">
      <c r="U42"/>
    </row>
    <row r="43" spans="2:21">
      <c r="U43"/>
    </row>
    <row r="44" spans="2:21">
      <c r="U44"/>
    </row>
    <row r="45" spans="2:21">
      <c r="U45"/>
    </row>
    <row r="47" spans="2:21">
      <c r="D47" s="23" t="s">
        <v>1</v>
      </c>
    </row>
    <row r="48" spans="2:21">
      <c r="C48" s="14"/>
      <c r="D48" s="35" t="s">
        <v>2</v>
      </c>
      <c r="E48" s="27">
        <f>DATE($E$1,1,1)</f>
        <v>45292</v>
      </c>
      <c r="F48" s="28"/>
    </row>
    <row r="49" spans="3:8">
      <c r="C49" s="29"/>
      <c r="D49" s="36" t="s">
        <v>3</v>
      </c>
      <c r="E49" s="32">
        <f>DATE($E$1,3,29.56+0.979*MOD(204-11*MOD($E$1,19),30)-WEEKDAY(DATE($E$1,3,28.56+0.979*MOD(204-11*MOD($E$1,19),30))))</f>
        <v>45382</v>
      </c>
      <c r="F49" s="33"/>
      <c r="H49" s="34" t="s">
        <v>15</v>
      </c>
    </row>
    <row r="50" spans="3:8">
      <c r="C50" s="29"/>
      <c r="D50" s="37" t="s">
        <v>4</v>
      </c>
      <c r="E50" s="30">
        <f>E49+1</f>
        <v>45383</v>
      </c>
      <c r="F50" s="31"/>
      <c r="H50" s="34" t="s">
        <v>16</v>
      </c>
    </row>
    <row r="51" spans="3:8">
      <c r="C51" s="29"/>
      <c r="D51" s="37" t="s">
        <v>5</v>
      </c>
      <c r="E51" s="30">
        <f>DATE($E$1,5,1)</f>
        <v>45413</v>
      </c>
      <c r="F51" s="31"/>
    </row>
    <row r="52" spans="3:8">
      <c r="C52" s="29"/>
      <c r="D52" s="37" t="s">
        <v>6</v>
      </c>
      <c r="E52" s="30">
        <f>DATE($E$1,5,8)</f>
        <v>45420</v>
      </c>
      <c r="F52" s="31"/>
    </row>
    <row r="53" spans="3:8">
      <c r="C53" s="29"/>
      <c r="D53" s="37" t="s">
        <v>7</v>
      </c>
      <c r="E53" s="30">
        <f>E49+39</f>
        <v>45421</v>
      </c>
      <c r="F53" s="31"/>
      <c r="H53" s="34" t="s">
        <v>17</v>
      </c>
    </row>
    <row r="54" spans="3:8">
      <c r="C54" s="29"/>
      <c r="D54" s="37" t="s">
        <v>8</v>
      </c>
      <c r="E54" s="30">
        <f>E49+49</f>
        <v>45431</v>
      </c>
      <c r="F54" s="31"/>
      <c r="H54" s="34" t="s">
        <v>18</v>
      </c>
    </row>
    <row r="55" spans="3:8">
      <c r="C55" s="29"/>
      <c r="D55" s="37" t="s">
        <v>9</v>
      </c>
      <c r="E55" s="30">
        <f>E54+1</f>
        <v>45432</v>
      </c>
      <c r="F55" s="31"/>
      <c r="H55" s="34" t="s">
        <v>19</v>
      </c>
    </row>
    <row r="56" spans="3:8">
      <c r="C56" s="29"/>
      <c r="D56" s="37" t="s">
        <v>10</v>
      </c>
      <c r="E56" s="30">
        <f>DATE($E$1,7,14)</f>
        <v>45487</v>
      </c>
      <c r="F56" s="31"/>
    </row>
    <row r="57" spans="3:8">
      <c r="C57" s="29"/>
      <c r="D57" s="37" t="s">
        <v>11</v>
      </c>
      <c r="E57" s="30">
        <f>DATE($E$1,8,15)</f>
        <v>45519</v>
      </c>
      <c r="F57" s="31"/>
    </row>
    <row r="58" spans="3:8">
      <c r="C58" s="29"/>
      <c r="D58" s="37" t="s">
        <v>12</v>
      </c>
      <c r="E58" s="30">
        <f>DATE($E$1,11,1)</f>
        <v>45597</v>
      </c>
      <c r="F58" s="31"/>
    </row>
    <row r="59" spans="3:8">
      <c r="C59" s="29"/>
      <c r="D59" s="37" t="s">
        <v>13</v>
      </c>
      <c r="E59" s="30">
        <f>DATE($E$1,11,11)</f>
        <v>45607</v>
      </c>
      <c r="F59" s="31"/>
    </row>
    <row r="60" spans="3:8">
      <c r="C60" s="24"/>
      <c r="D60" s="38" t="s">
        <v>14</v>
      </c>
      <c r="E60" s="25">
        <f>DATE($E$1,12,25)</f>
        <v>45651</v>
      </c>
      <c r="F60" s="26"/>
    </row>
  </sheetData>
  <mergeCells count="13">
    <mergeCell ref="E60:F60"/>
    <mergeCell ref="E54:F54"/>
    <mergeCell ref="E55:F55"/>
    <mergeCell ref="E56:F56"/>
    <mergeCell ref="E57:F57"/>
    <mergeCell ref="E58:F58"/>
    <mergeCell ref="E59:F59"/>
    <mergeCell ref="E48:F48"/>
    <mergeCell ref="E49:F49"/>
    <mergeCell ref="E50:F50"/>
    <mergeCell ref="E51:F51"/>
    <mergeCell ref="E52:F52"/>
    <mergeCell ref="E53:F53"/>
  </mergeCells>
  <conditionalFormatting sqref="C7:D37">
    <cfRule type="expression" dxfId="4" priority="5" stopIfTrue="1">
      <formula>AND(WEEKDAY($D7,2)=6)</formula>
    </cfRule>
    <cfRule type="expression" dxfId="3" priority="7">
      <formula>WEEKDAY($D7,2)=5</formula>
    </cfRule>
  </conditionalFormatting>
  <conditionalFormatting sqref="F7:G37">
    <cfRule type="expression" dxfId="2" priority="2">
      <formula>WEEKDAY($G7,2)=6</formula>
    </cfRule>
    <cfRule type="expression" dxfId="1" priority="3">
      <formula>AND(WEEKDAY($G7,2)=5)</formula>
    </cfRule>
  </conditionalFormatting>
  <conditionalFormatting sqref="C7:Q37">
    <cfRule type="expression" dxfId="0" priority="1" stopIfTrue="1">
      <formula>VLOOKUP(D7,Jour_feries,1,FALSE)</formula>
    </cfRule>
  </conditionalFormatting>
  <dataValidations count="3">
    <dataValidation operator="equal" allowBlank="1" sqref="E2"/>
    <dataValidation type="list" allowBlank="1" showInputMessage="1" showErrorMessage="1" sqref="E1">
      <formula1>ANNEE</formula1>
    </dataValidation>
    <dataValidation type="list" allowBlank="1" showInputMessage="1" showErrorMessage="1" sqref="D1">
      <formula1>MOIS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Calendrier 24 25</vt:lpstr>
      <vt:lpstr>ANNEE</vt:lpstr>
      <vt:lpstr>Jours_feries</vt:lpstr>
      <vt:lpstr>MOIS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</dc:creator>
  <cp:lastModifiedBy>Marie</cp:lastModifiedBy>
  <dcterms:created xsi:type="dcterms:W3CDTF">2025-05-23T14:33:08Z</dcterms:created>
  <dcterms:modified xsi:type="dcterms:W3CDTF">2025-05-24T06:48:04Z</dcterms:modified>
</cp:coreProperties>
</file>