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255" windowWidth="16020" windowHeight="11160" activeTab="1"/>
  </bookViews>
  <sheets>
    <sheet name="BaseFactures" sheetId="1" r:id="rId1"/>
    <sheet name="Relance" sheetId="4" r:id="rId2"/>
  </sheets>
  <externalReferences>
    <externalReference r:id="rId3"/>
  </externalReferences>
  <definedNames>
    <definedName name="_xlnm._FilterDatabase" localSheetId="0" hidden="1">BaseFactures!$A$4:$B$10</definedName>
    <definedName name="Adresse">[1]Donnees!$B$7</definedName>
    <definedName name="CPTT">[1]Donnees!$B$8</definedName>
    <definedName name="NAF_APE">[1]Donnees!$B$12</definedName>
    <definedName name="Nom">[1]Donnees!$B$5</definedName>
    <definedName name="Numéro_client">[1]liste_clients!$A$6:$A$60</definedName>
    <definedName name="Portable">[1]Donnees!$B$10</definedName>
    <definedName name="SIRET">[1]Donnees!$B$11</definedName>
    <definedName name="VILLE">[1]Donnees!$B$9</definedName>
  </definedNames>
  <calcPr calcId="125725"/>
</workbook>
</file>

<file path=xl/calcChain.xml><?xml version="1.0" encoding="utf-8"?>
<calcChain xmlns="http://schemas.openxmlformats.org/spreadsheetml/2006/main">
  <c r="L29" i="4"/>
  <c r="K28"/>
  <c r="J28"/>
  <c r="I28"/>
  <c r="I27"/>
  <c r="J27"/>
  <c r="L27"/>
  <c r="J26"/>
  <c r="I26"/>
  <c r="I8" i="1"/>
  <c r="L8" s="1"/>
  <c r="I9"/>
  <c r="L9" s="1"/>
  <c r="I10"/>
  <c r="L10" s="1"/>
  <c r="Q10"/>
  <c r="L28" i="4" s="1"/>
  <c r="I7" i="1"/>
  <c r="L7" s="1"/>
  <c r="Q6"/>
  <c r="Q7"/>
  <c r="Q8"/>
  <c r="Q9"/>
  <c r="I6"/>
  <c r="L6" s="1"/>
  <c r="E1"/>
  <c r="I5"/>
  <c r="K26" i="4" s="1"/>
  <c r="H5" i="1"/>
  <c r="Q5" s="1"/>
  <c r="L26" i="4" s="1"/>
  <c r="H18"/>
  <c r="K27" l="1"/>
  <c r="J5" i="1"/>
  <c r="J10"/>
  <c r="L5"/>
  <c r="J7"/>
  <c r="J8"/>
  <c r="J9"/>
  <c r="J6"/>
</calcChain>
</file>

<file path=xl/sharedStrings.xml><?xml version="1.0" encoding="utf-8"?>
<sst xmlns="http://schemas.openxmlformats.org/spreadsheetml/2006/main" count="79" uniqueCount="63">
  <si>
    <t>C0001</t>
  </si>
  <si>
    <t>C0002</t>
  </si>
  <si>
    <t>C0003</t>
  </si>
  <si>
    <t>Adrien DUPUIS</t>
  </si>
  <si>
    <t>PARIS</t>
  </si>
  <si>
    <t>Date Fact</t>
  </si>
  <si>
    <t>N° Fact</t>
  </si>
  <si>
    <t>20230925 0001</t>
  </si>
  <si>
    <t>Code</t>
  </si>
  <si>
    <t>Nom - Prénom</t>
  </si>
  <si>
    <t>BRUT HT</t>
  </si>
  <si>
    <t>Remise</t>
  </si>
  <si>
    <t>Acompte</t>
  </si>
  <si>
    <t>NET A PAYER</t>
  </si>
  <si>
    <t>Échéance</t>
  </si>
  <si>
    <t>Retard</t>
  </si>
  <si>
    <t>Payé</t>
  </si>
  <si>
    <t>Etat</t>
  </si>
  <si>
    <t>1ère Rel</t>
  </si>
  <si>
    <t>Montant</t>
  </si>
  <si>
    <t>SOLDE</t>
  </si>
  <si>
    <t>Commentaires</t>
  </si>
  <si>
    <t>Factures</t>
  </si>
  <si>
    <t>Portable :</t>
  </si>
  <si>
    <t>Siret :</t>
  </si>
  <si>
    <t>NAF/APE :</t>
  </si>
  <si>
    <t/>
  </si>
  <si>
    <t>Code client :</t>
  </si>
  <si>
    <t>Objet :</t>
  </si>
  <si>
    <t>Relance de paiement</t>
  </si>
  <si>
    <t>PJ :</t>
  </si>
  <si>
    <t>Double factures</t>
  </si>
  <si>
    <t>_</t>
  </si>
  <si>
    <t>Cher Client,</t>
  </si>
  <si>
    <t>Sauf erreur ou omission de notre part, et après vérification de votre compte,</t>
  </si>
  <si>
    <t>nous constatons que la somme dont le détail apparaît ci-dessous n'est pas réglée.</t>
  </si>
  <si>
    <t>Nous vous prions de bien vouloir procéder à son règlement dans les meilleurs délais,</t>
  </si>
  <si>
    <t>et vous adressons, à toutes fins utiles, un duplicata de cette facture en pièces jointe.</t>
  </si>
  <si>
    <t>Si par ailleurs votre paiement venait à nous parvenir avant la réception de cette lettre, nous vous</t>
  </si>
  <si>
    <t>saurions gré de ne pas tenir compte de cette dernière.</t>
  </si>
  <si>
    <t>Il s'agit peut être d'un simple oubli de votre part et vous remercions de bien vouloir régulariser cette situation</t>
  </si>
  <si>
    <t>dans les plus brefs délais, ou de nous communiquer les raisons qui s'opposent à leur prompt règlement.</t>
  </si>
  <si>
    <t>Restant à votre disposition pour tout complément d'information, dans l'attente de votre règlement,</t>
  </si>
  <si>
    <t>veuillez agréer, Cher Client, nos salutations distinguées.</t>
  </si>
  <si>
    <t>Nous vous rappelons que suivant l'Art. L441-6  du code du commerce les pénalités de retard</t>
  </si>
  <si>
    <t>sont dûes au premier jour de votre échéance dépassée,</t>
  </si>
  <si>
    <t xml:space="preserve">et l'indemnité forfaitaire de 40 € est due en totalité  par facture, Art L441-3, L441-5 et L441-6 </t>
  </si>
  <si>
    <t>Date Ech</t>
  </si>
  <si>
    <t>Mon Nom</t>
  </si>
  <si>
    <t>mon adr</t>
  </si>
  <si>
    <t>cptt et ville</t>
  </si>
  <si>
    <t>Moi</t>
  </si>
  <si>
    <t>date du jour --&gt;</t>
  </si>
  <si>
    <t>20230925 0002</t>
  </si>
  <si>
    <t>20230925 0003</t>
  </si>
  <si>
    <t>20230925 0004</t>
  </si>
  <si>
    <t>20230925 0005</t>
  </si>
  <si>
    <t>MMMM</t>
  </si>
  <si>
    <t>PPPPPPP</t>
  </si>
  <si>
    <t>2ème Rel</t>
  </si>
  <si>
    <t>20230925 0006</t>
  </si>
  <si>
    <t>Solde</t>
  </si>
  <si>
    <t>Résultat demandé avec votre coopération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</si>
</sst>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0000"/>
    <numFmt numFmtId="166" formatCode="[$-40C]d\ mmmm\ yyyy"/>
    <numFmt numFmtId="167" formatCode="_-* #,##0.00\ [$€-40C]_-;\-* #,##0.00\ [$€-40C]_-;_-* &quot;-&quot;??\ [$€-40C]_-;_-@_-"/>
  </numFmts>
  <fonts count="33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3"/>
      <name val="Calibri"/>
      <family val="2"/>
    </font>
    <font>
      <sz val="11"/>
      <color rgb="FF9C0006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8"/>
      <color theme="1"/>
      <name val="Lato Light"/>
      <family val="2"/>
    </font>
    <font>
      <sz val="11"/>
      <color theme="1"/>
      <name val="Lato Light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215868"/>
      <name val="Arial"/>
      <family val="2"/>
    </font>
    <font>
      <sz val="10"/>
      <name val="Arial"/>
      <family val="2"/>
    </font>
    <font>
      <b/>
      <sz val="10"/>
      <color rgb="FF215868"/>
      <name val="Arial"/>
      <family val="2"/>
    </font>
    <font>
      <sz val="11"/>
      <color rgb="FF31849B"/>
      <name val="Arial"/>
      <family val="2"/>
    </font>
    <font>
      <b/>
      <sz val="12"/>
      <color rgb="FF582800"/>
      <name val="Arial"/>
      <family val="2"/>
    </font>
    <font>
      <sz val="11"/>
      <name val="Calibri"/>
      <family val="2"/>
    </font>
    <font>
      <sz val="10"/>
      <color rgb="FF9C0006"/>
      <name val="Calibri"/>
      <family val="2"/>
    </font>
    <font>
      <b/>
      <sz val="16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u/>
      <sz val="10"/>
      <color theme="1"/>
      <name val="Calibri"/>
      <family val="2"/>
    </font>
    <font>
      <b/>
      <sz val="10"/>
      <color theme="1"/>
      <name val="Calibri"/>
      <family val="2"/>
    </font>
    <font>
      <u/>
      <sz val="11"/>
      <color theme="1"/>
      <name val="Calibri"/>
      <family val="2"/>
    </font>
    <font>
      <sz val="9"/>
      <name val="Calibri"/>
      <family val="2"/>
    </font>
    <font>
      <i/>
      <sz val="12"/>
      <name val="Calibri"/>
      <family val="2"/>
    </font>
    <font>
      <sz val="7"/>
      <color theme="1"/>
      <name val="Calibri Light"/>
      <family val="2"/>
    </font>
    <font>
      <sz val="9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C0006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auto="1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1" fillId="2" borderId="0"/>
    <xf numFmtId="0" fontId="12" fillId="0" borderId="0"/>
    <xf numFmtId="0" fontId="13" fillId="2" borderId="0"/>
    <xf numFmtId="0" fontId="14" fillId="2" borderId="0"/>
    <xf numFmtId="0" fontId="15" fillId="3" borderId="1" applyNumberFormat="0" applyProtection="0"/>
  </cellStyleXfs>
  <cellXfs count="85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0" fillId="0" borderId="2" xfId="0" applyBorder="1" applyAlignment="1"/>
    <xf numFmtId="0" fontId="0" fillId="0" borderId="0" xfId="0" applyBorder="1" applyAlignment="1"/>
    <xf numFmtId="0" fontId="0" fillId="0" borderId="6" xfId="0" applyBorder="1"/>
    <xf numFmtId="0" fontId="0" fillId="0" borderId="7" xfId="0" applyBorder="1"/>
    <xf numFmtId="0" fontId="18" fillId="0" borderId="7" xfId="0" applyFont="1" applyBorder="1" applyAlignment="1">
      <alignment vertical="center"/>
    </xf>
    <xf numFmtId="0" fontId="19" fillId="0" borderId="7" xfId="0" applyFont="1" applyBorder="1" applyAlignment="1">
      <alignment horizontal="left" vertical="center"/>
    </xf>
    <xf numFmtId="0" fontId="0" fillId="0" borderId="7" xfId="0" applyBorder="1" applyAlignment="1"/>
    <xf numFmtId="0" fontId="0" fillId="0" borderId="8" xfId="0" applyBorder="1"/>
    <xf numFmtId="0" fontId="0" fillId="0" borderId="0" xfId="0" applyBorder="1"/>
    <xf numFmtId="0" fontId="20" fillId="0" borderId="0" xfId="0" applyFont="1" applyBorder="1" applyAlignment="1">
      <alignment horizontal="left" vertical="center"/>
    </xf>
    <xf numFmtId="0" fontId="10" fillId="0" borderId="0" xfId="0" applyFont="1" applyFill="1" applyBorder="1" applyAlignment="1"/>
    <xf numFmtId="0" fontId="0" fillId="0" borderId="3" xfId="0" applyBorder="1"/>
    <xf numFmtId="0" fontId="19" fillId="0" borderId="0" xfId="0" applyFont="1" applyBorder="1" applyAlignment="1">
      <alignment horizontal="left" vertical="center"/>
    </xf>
    <xf numFmtId="0" fontId="21" fillId="0" borderId="0" xfId="0" applyFont="1" applyBorder="1"/>
    <xf numFmtId="0" fontId="22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23" fillId="0" borderId="0" xfId="0" applyFont="1" applyBorder="1" applyAlignment="1"/>
    <xf numFmtId="0" fontId="24" fillId="0" borderId="0" xfId="0" applyFont="1" applyBorder="1" applyAlignment="1"/>
    <xf numFmtId="0" fontId="0" fillId="0" borderId="0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5" fillId="0" borderId="0" xfId="0" applyFont="1" applyProtection="1">
      <protection locked="0"/>
    </xf>
    <xf numFmtId="0" fontId="9" fillId="0" borderId="0" xfId="0" applyFont="1" applyBorder="1"/>
    <xf numFmtId="0" fontId="0" fillId="2" borderId="0" xfId="0" applyFill="1" applyProtection="1">
      <protection locked="0"/>
    </xf>
    <xf numFmtId="0" fontId="26" fillId="0" borderId="0" xfId="0" applyFont="1"/>
    <xf numFmtId="0" fontId="27" fillId="0" borderId="0" xfId="0" applyFont="1" applyAlignment="1">
      <alignment horizontal="left" indent="1"/>
    </xf>
    <xf numFmtId="0" fontId="28" fillId="0" borderId="0" xfId="0" applyFont="1" applyAlignment="1"/>
    <xf numFmtId="165" fontId="5" fillId="0" borderId="0" xfId="0" applyNumberFormat="1" applyFont="1" applyAlignment="1">
      <alignment horizontal="center"/>
    </xf>
    <xf numFmtId="0" fontId="5" fillId="2" borderId="0" xfId="0" applyFont="1" applyFill="1" applyAlignment="1" applyProtection="1">
      <alignment horizontal="left"/>
      <protection locked="0"/>
    </xf>
    <xf numFmtId="0" fontId="5" fillId="0" borderId="0" xfId="0" applyFont="1"/>
    <xf numFmtId="0" fontId="5" fillId="0" borderId="0" xfId="0" applyFont="1" applyAlignment="1" applyProtection="1">
      <alignment horizontal="left" indent="1"/>
      <protection locked="0"/>
    </xf>
    <xf numFmtId="0" fontId="16" fillId="0" borderId="0" xfId="0" applyFont="1" applyAlignment="1" applyProtection="1">
      <alignment readingOrder="1"/>
      <protection locked="0"/>
    </xf>
    <xf numFmtId="0" fontId="0" fillId="0" borderId="0" xfId="0" applyFont="1" applyAlignment="1" applyProtection="1">
      <alignment horizontal="left" indent="1"/>
      <protection locked="0"/>
    </xf>
    <xf numFmtId="14" fontId="0" fillId="0" borderId="0" xfId="0" applyNumberFormat="1" applyAlignment="1" applyProtection="1">
      <alignment horizontal="left" indent="5"/>
      <protection locked="0"/>
    </xf>
    <xf numFmtId="166" fontId="9" fillId="0" borderId="0" xfId="0" applyNumberFormat="1" applyFont="1" applyAlignment="1" applyProtection="1">
      <protection locked="0"/>
    </xf>
    <xf numFmtId="0" fontId="29" fillId="0" borderId="0" xfId="0" applyFont="1" applyBorder="1" applyAlignment="1">
      <alignment horizontal="left"/>
    </xf>
    <xf numFmtId="0" fontId="16" fillId="0" borderId="0" xfId="0" applyFont="1" applyAlignment="1" applyProtection="1">
      <protection locked="0"/>
    </xf>
    <xf numFmtId="0" fontId="16" fillId="0" borderId="0" xfId="0" applyFont="1" applyProtection="1">
      <protection locked="0"/>
    </xf>
    <xf numFmtId="0" fontId="4" fillId="0" borderId="0" xfId="0" applyFont="1" applyAlignment="1">
      <alignment horizontal="center"/>
    </xf>
    <xf numFmtId="0" fontId="0" fillId="0" borderId="9" xfId="0" applyBorder="1"/>
    <xf numFmtId="0" fontId="21" fillId="0" borderId="0" xfId="0" applyFont="1"/>
    <xf numFmtId="0" fontId="30" fillId="0" borderId="0" xfId="0" applyFont="1"/>
    <xf numFmtId="0" fontId="1" fillId="0" borderId="0" xfId="0" applyFont="1" applyProtection="1">
      <protection locked="0"/>
    </xf>
    <xf numFmtId="0" fontId="27" fillId="0" borderId="0" xfId="0" applyFont="1"/>
    <xf numFmtId="0" fontId="9" fillId="0" borderId="0" xfId="0" applyFont="1" applyProtection="1">
      <protection locked="0"/>
    </xf>
    <xf numFmtId="0" fontId="31" fillId="0" borderId="0" xfId="0" applyFont="1" applyAlignment="1" applyProtection="1">
      <alignment wrapText="1"/>
      <protection locked="0"/>
    </xf>
    <xf numFmtId="0" fontId="8" fillId="4" borderId="0" xfId="0" applyFont="1" applyFill="1" applyAlignment="1">
      <alignment horizontal="right" vertical="center"/>
    </xf>
    <xf numFmtId="14" fontId="0" fillId="4" borderId="0" xfId="0" applyNumberFormat="1" applyFill="1" applyAlignment="1">
      <alignment vertical="center"/>
    </xf>
    <xf numFmtId="0" fontId="0" fillId="0" borderId="13" xfId="0" applyBorder="1" applyAlignment="1"/>
    <xf numFmtId="0" fontId="0" fillId="0" borderId="13" xfId="0" applyBorder="1" applyAlignment="1">
      <alignment horizontal="center"/>
    </xf>
    <xf numFmtId="0" fontId="16" fillId="0" borderId="13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10" fillId="0" borderId="5" xfId="0" applyFont="1" applyBorder="1"/>
    <xf numFmtId="0" fontId="0" fillId="0" borderId="2" xfId="0" applyBorder="1"/>
    <xf numFmtId="164" fontId="0" fillId="0" borderId="0" xfId="0" applyNumberFormat="1" applyAlignment="1">
      <alignment horizontal="center"/>
    </xf>
    <xf numFmtId="4" fontId="0" fillId="0" borderId="2" xfId="0" applyNumberFormat="1" applyBorder="1"/>
    <xf numFmtId="0" fontId="0" fillId="0" borderId="4" xfId="0" applyBorder="1"/>
    <xf numFmtId="167" fontId="3" fillId="0" borderId="2" xfId="0" applyNumberFormat="1" applyFont="1" applyBorder="1"/>
    <xf numFmtId="164" fontId="16" fillId="0" borderId="2" xfId="0" applyNumberFormat="1" applyFont="1" applyBorder="1"/>
    <xf numFmtId="0" fontId="1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4" fontId="2" fillId="0" borderId="2" xfId="0" applyNumberFormat="1" applyFont="1" applyBorder="1"/>
    <xf numFmtId="0" fontId="0" fillId="0" borderId="2" xfId="0" applyFill="1" applyBorder="1"/>
    <xf numFmtId="4" fontId="0" fillId="0" borderId="2" xfId="0" applyNumberFormat="1" applyFill="1" applyBorder="1"/>
    <xf numFmtId="0" fontId="2" fillId="0" borderId="13" xfId="0" applyFont="1" applyFill="1" applyBorder="1" applyAlignment="1">
      <alignment horizontal="center"/>
    </xf>
    <xf numFmtId="0" fontId="3" fillId="6" borderId="0" xfId="0" applyFont="1" applyFill="1" applyAlignment="1">
      <alignment horizontal="left" indent="1"/>
    </xf>
    <xf numFmtId="0" fontId="32" fillId="0" borderId="0" xfId="0" applyFont="1"/>
    <xf numFmtId="0" fontId="17" fillId="0" borderId="0" xfId="0" applyFont="1"/>
    <xf numFmtId="164" fontId="17" fillId="0" borderId="0" xfId="0" applyNumberFormat="1" applyFont="1"/>
    <xf numFmtId="4" fontId="17" fillId="0" borderId="0" xfId="0" applyNumberFormat="1" applyFont="1"/>
    <xf numFmtId="0" fontId="17" fillId="0" borderId="0" xfId="0" applyFont="1" applyAlignment="1">
      <alignment horizontal="left"/>
    </xf>
    <xf numFmtId="167" fontId="0" fillId="0" borderId="13" xfId="0" applyNumberFormat="1" applyBorder="1"/>
    <xf numFmtId="167" fontId="3" fillId="0" borderId="0" xfId="0" applyNumberFormat="1" applyFont="1"/>
    <xf numFmtId="0" fontId="18" fillId="0" borderId="9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166" fontId="0" fillId="0" borderId="0" xfId="0" applyNumberFormat="1" applyFont="1" applyAlignment="1" applyProtection="1">
      <alignment horizontal="left"/>
      <protection locked="0"/>
    </xf>
  </cellXfs>
  <cellStyles count="6">
    <cellStyle name="Jaune" xfId="5"/>
    <cellStyle name="Normal" xfId="0" builtinId="0"/>
    <cellStyle name="Normal 3" xfId="2"/>
    <cellStyle name="Texte Aide" xfId="4"/>
    <cellStyle name="Texte gras Aide" xfId="3"/>
    <cellStyle name="Titre Aide" xfId="1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9C0006"/>
      <color rgb="FF009A46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514350</xdr:colOff>
      <xdr:row>0</xdr:row>
      <xdr:rowOff>219075</xdr:rowOff>
    </xdr:from>
    <xdr:ext cx="3590925" cy="252000"/>
    <xdr:sp macro="" textlink="">
      <xdr:nvSpPr>
        <xdr:cNvPr id="2" name="ZoneTexte 1"/>
        <xdr:cNvSpPr txBox="1"/>
      </xdr:nvSpPr>
      <xdr:spPr>
        <a:xfrm>
          <a:off x="9363075" y="219075"/>
          <a:ext cx="3590925" cy="252000"/>
        </a:xfrm>
        <a:prstGeom prst="roundRect">
          <a:avLst/>
        </a:prstGeom>
        <a:solidFill>
          <a:srgbClr val="FFFF00"/>
        </a:solidFill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1ère</a:t>
          </a:r>
          <a:r>
            <a:rPr lang="fr-FR" sz="1000" baseline="0"/>
            <a:t> Rel &amp; 2ème Rel, et les montatnt à saisir manuellement !</a:t>
          </a:r>
          <a:r>
            <a:rPr lang="fr-FR" sz="1100" baseline="0"/>
            <a:t>!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495300</xdr:colOff>
      <xdr:row>11</xdr:row>
      <xdr:rowOff>76200</xdr:rowOff>
    </xdr:from>
    <xdr:ext cx="3249929" cy="264560"/>
    <xdr:sp macro="" textlink="">
      <xdr:nvSpPr>
        <xdr:cNvPr id="2" name="ZoneTexte 1"/>
        <xdr:cNvSpPr txBox="1"/>
      </xdr:nvSpPr>
      <xdr:spPr>
        <a:xfrm>
          <a:off x="1257300" y="2286000"/>
          <a:ext cx="3249929" cy="264560"/>
        </a:xfrm>
        <a:prstGeom prst="accentBorderCallout1">
          <a:avLst>
            <a:gd name="adj1" fmla="val 105158"/>
            <a:gd name="adj2" fmla="val -486"/>
            <a:gd name="adj3" fmla="val 209709"/>
            <a:gd name="adj4" fmla="val 13993"/>
          </a:avLst>
        </a:prstGeom>
        <a:solidFill>
          <a:srgbClr val="FFFF00"/>
        </a:solidFill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Ici je cherche mon client</a:t>
          </a:r>
          <a:r>
            <a:rPr lang="fr-FR" sz="1100" baseline="0"/>
            <a:t> qui figure dans BaseFactures</a:t>
          </a:r>
          <a:endParaRPr lang="fr-FR" sz="1100"/>
        </a:p>
      </xdr:txBody>
    </xdr:sp>
    <xdr:clientData/>
  </xdr:oneCellAnchor>
  <xdr:oneCellAnchor>
    <xdr:from>
      <xdr:col>4</xdr:col>
      <xdr:colOff>0</xdr:colOff>
      <xdr:row>17</xdr:row>
      <xdr:rowOff>0</xdr:rowOff>
    </xdr:from>
    <xdr:ext cx="1401089" cy="264560"/>
    <xdr:sp macro="" textlink="">
      <xdr:nvSpPr>
        <xdr:cNvPr id="3" name="ZoneTexte 2"/>
        <xdr:cNvSpPr txBox="1"/>
      </xdr:nvSpPr>
      <xdr:spPr>
        <a:xfrm>
          <a:off x="3048000" y="3352800"/>
          <a:ext cx="1401089" cy="264560"/>
        </a:xfrm>
        <a:prstGeom prst="accentBorderCallout1">
          <a:avLst>
            <a:gd name="adj1" fmla="val 105158"/>
            <a:gd name="adj2" fmla="val -486"/>
            <a:gd name="adj3" fmla="val 40494"/>
            <a:gd name="adj4" fmla="val -62479"/>
          </a:avLst>
        </a:prstGeom>
        <a:solidFill>
          <a:srgbClr val="FFFF00"/>
        </a:solidFill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Ici je cherche Retard</a:t>
          </a:r>
        </a:p>
      </xdr:txBody>
    </xdr:sp>
    <xdr:clientData/>
  </xdr:oneCellAnchor>
  <xdr:oneCellAnchor>
    <xdr:from>
      <xdr:col>1</xdr:col>
      <xdr:colOff>38101</xdr:colOff>
      <xdr:row>22</xdr:row>
      <xdr:rowOff>28575</xdr:rowOff>
    </xdr:from>
    <xdr:ext cx="4429124" cy="252000"/>
    <xdr:sp macro="" textlink="">
      <xdr:nvSpPr>
        <xdr:cNvPr id="4" name="ZoneTexte 3"/>
        <xdr:cNvSpPr txBox="1"/>
      </xdr:nvSpPr>
      <xdr:spPr>
        <a:xfrm>
          <a:off x="800101" y="4333875"/>
          <a:ext cx="4429124" cy="252000"/>
        </a:xfrm>
        <a:prstGeom prst="roundRect">
          <a:avLst/>
        </a:prstGeom>
        <a:solidFill>
          <a:srgbClr val="FFFF00"/>
        </a:solidFill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et ci dessous je souhaiterais avoir toutesles factures  que DUPUIS</a:t>
          </a:r>
          <a:r>
            <a:rPr lang="fr-FR" sz="1000" baseline="0"/>
            <a:t> me doit </a:t>
          </a:r>
          <a:r>
            <a:rPr lang="fr-FR" sz="1100" baseline="0"/>
            <a:t>!</a:t>
          </a:r>
          <a:endParaRPr lang="fr-FR" sz="1100"/>
        </a:p>
      </xdr:txBody>
    </xdr:sp>
    <xdr:clientData/>
  </xdr:oneCellAnchor>
  <xdr:oneCellAnchor>
    <xdr:from>
      <xdr:col>6</xdr:col>
      <xdr:colOff>152400</xdr:colOff>
      <xdr:row>29</xdr:row>
      <xdr:rowOff>19050</xdr:rowOff>
    </xdr:from>
    <xdr:ext cx="2032416" cy="264560"/>
    <xdr:sp macro="" textlink="">
      <xdr:nvSpPr>
        <xdr:cNvPr id="5" name="ZoneTexte 4"/>
        <xdr:cNvSpPr txBox="1"/>
      </xdr:nvSpPr>
      <xdr:spPr>
        <a:xfrm>
          <a:off x="4724400" y="5695950"/>
          <a:ext cx="2032416" cy="26456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ysClr val="windowText" lastClr="000000"/>
              </a:solidFill>
            </a:rPr>
            <a:t>Ici je ferai la somme de E26;E29 </a:t>
          </a:r>
        </a:p>
      </xdr:txBody>
    </xdr:sp>
    <xdr:clientData/>
  </xdr:oneCellAnchor>
  <xdr:twoCellAnchor>
    <xdr:from>
      <xdr:col>5</xdr:col>
      <xdr:colOff>19050</xdr:colOff>
      <xdr:row>29</xdr:row>
      <xdr:rowOff>85725</xdr:rowOff>
    </xdr:from>
    <xdr:to>
      <xdr:col>6</xdr:col>
      <xdr:colOff>152400</xdr:colOff>
      <xdr:row>29</xdr:row>
      <xdr:rowOff>151330</xdr:rowOff>
    </xdr:to>
    <xdr:cxnSp macro="">
      <xdr:nvCxnSpPr>
        <xdr:cNvPr id="7" name="Connecteur droit avec flèche 6"/>
        <xdr:cNvCxnSpPr>
          <a:stCxn id="5" idx="1"/>
        </xdr:cNvCxnSpPr>
      </xdr:nvCxnSpPr>
      <xdr:spPr>
        <a:xfrm flipH="1" flipV="1">
          <a:off x="3829050" y="5762625"/>
          <a:ext cx="895350" cy="65605"/>
        </a:xfrm>
        <a:prstGeom prst="straightConnector1">
          <a:avLst/>
        </a:prstGeom>
        <a:ln w="15875">
          <a:solidFill>
            <a:srgbClr val="9C0006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660816</xdr:colOff>
      <xdr:row>28</xdr:row>
      <xdr:rowOff>152400</xdr:rowOff>
    </xdr:from>
    <xdr:to>
      <xdr:col>11</xdr:col>
      <xdr:colOff>19050</xdr:colOff>
      <xdr:row>29</xdr:row>
      <xdr:rowOff>151330</xdr:rowOff>
    </xdr:to>
    <xdr:cxnSp macro="">
      <xdr:nvCxnSpPr>
        <xdr:cNvPr id="10" name="Connecteur droit avec flèche 9"/>
        <xdr:cNvCxnSpPr>
          <a:stCxn id="5" idx="3"/>
        </xdr:cNvCxnSpPr>
      </xdr:nvCxnSpPr>
      <xdr:spPr>
        <a:xfrm flipV="1">
          <a:off x="6756816" y="5629275"/>
          <a:ext cx="1520409" cy="198955"/>
        </a:xfrm>
        <a:prstGeom prst="straightConnector1">
          <a:avLst/>
        </a:prstGeom>
        <a:ln w="15875">
          <a:solidFill>
            <a:srgbClr val="9C0006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s%20version%205%20v1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ees"/>
      <sheetName val="liste_clients"/>
      <sheetName val="Factures"/>
      <sheetName val="SOMECAF"/>
      <sheetName val="HistoFactures"/>
      <sheetName val="Feuil1"/>
      <sheetName val="Devis"/>
      <sheetName val="HistoDevis"/>
      <sheetName val="RC"/>
    </sheetNames>
    <sheetDataSet>
      <sheetData sheetId="0">
        <row r="5">
          <cell r="B5" t="str">
            <v>Philippe DUMONT</v>
          </cell>
        </row>
        <row r="7">
          <cell r="B7" t="str">
            <v>2 Route de Dijon</v>
          </cell>
        </row>
        <row r="8">
          <cell r="B8">
            <v>21450</v>
          </cell>
        </row>
        <row r="9">
          <cell r="B9" t="str">
            <v>AMPILLY LES BORDES</v>
          </cell>
        </row>
        <row r="10">
          <cell r="B10" t="str">
            <v>06 15 80 44 42</v>
          </cell>
        </row>
        <row r="11">
          <cell r="B11" t="str">
            <v>448 367 003 00028</v>
          </cell>
        </row>
        <row r="12">
          <cell r="B12" t="str">
            <v>4332A</v>
          </cell>
        </row>
      </sheetData>
      <sheetData sheetId="1">
        <row r="6">
          <cell r="A6" t="str">
            <v>CL0001</v>
          </cell>
        </row>
        <row r="7">
          <cell r="A7" t="str">
            <v>CL0002</v>
          </cell>
        </row>
        <row r="8">
          <cell r="A8" t="str">
            <v>CL0003</v>
          </cell>
        </row>
        <row r="9">
          <cell r="A9" t="str">
            <v>CL0004</v>
          </cell>
        </row>
        <row r="10">
          <cell r="A10" t="str">
            <v>CL0005</v>
          </cell>
        </row>
        <row r="11">
          <cell r="A11" t="str">
            <v>CL0006</v>
          </cell>
        </row>
        <row r="12">
          <cell r="A12" t="str">
            <v>CL0007</v>
          </cell>
        </row>
        <row r="13">
          <cell r="A13" t="str">
            <v>CL0008</v>
          </cell>
        </row>
        <row r="14">
          <cell r="A14" t="str">
            <v>CL0009</v>
          </cell>
        </row>
        <row r="15">
          <cell r="A15" t="str">
            <v>CL0010</v>
          </cell>
        </row>
        <row r="16">
          <cell r="A16" t="str">
            <v>CL0011</v>
          </cell>
        </row>
        <row r="17">
          <cell r="A17" t="str">
            <v>CL0012</v>
          </cell>
        </row>
        <row r="18">
          <cell r="A18" t="str">
            <v>CL0013</v>
          </cell>
        </row>
        <row r="19">
          <cell r="A19" t="str">
            <v>CL0014</v>
          </cell>
        </row>
        <row r="20">
          <cell r="A20" t="str">
            <v>CL0015</v>
          </cell>
        </row>
        <row r="21">
          <cell r="A21" t="str">
            <v>CL0016</v>
          </cell>
        </row>
        <row r="22">
          <cell r="A22" t="str">
            <v>CL0017</v>
          </cell>
        </row>
        <row r="23">
          <cell r="A23" t="str">
            <v>CL0018</v>
          </cell>
        </row>
        <row r="24">
          <cell r="A24" t="str">
            <v>CL0019</v>
          </cell>
        </row>
        <row r="25">
          <cell r="A25" t="str">
            <v>CL0020</v>
          </cell>
        </row>
        <row r="26">
          <cell r="A26" t="str">
            <v>CL0021</v>
          </cell>
        </row>
        <row r="27">
          <cell r="A27" t="str">
            <v>CL0022</v>
          </cell>
        </row>
        <row r="28">
          <cell r="A28" t="str">
            <v>CL0023</v>
          </cell>
        </row>
        <row r="29">
          <cell r="A29" t="str">
            <v>CL0024</v>
          </cell>
        </row>
        <row r="30">
          <cell r="A30" t="str">
            <v>CL0025</v>
          </cell>
        </row>
        <row r="31">
          <cell r="A31" t="str">
            <v>CL0026</v>
          </cell>
        </row>
        <row r="32">
          <cell r="A32" t="str">
            <v>CL0027</v>
          </cell>
        </row>
        <row r="33">
          <cell r="A33" t="str">
            <v>CL0028</v>
          </cell>
        </row>
        <row r="34">
          <cell r="A34" t="str">
            <v>CL0029</v>
          </cell>
        </row>
        <row r="35">
          <cell r="A35" t="str">
            <v>CL0030</v>
          </cell>
        </row>
        <row r="36">
          <cell r="A36" t="str">
            <v>CL0031</v>
          </cell>
        </row>
        <row r="37">
          <cell r="A37" t="str">
            <v>CL0032</v>
          </cell>
        </row>
        <row r="38">
          <cell r="A38" t="str">
            <v>CL0033</v>
          </cell>
        </row>
        <row r="39">
          <cell r="A39" t="str">
            <v>CL0034</v>
          </cell>
        </row>
        <row r="40">
          <cell r="A40" t="str">
            <v>CL0035</v>
          </cell>
        </row>
        <row r="41">
          <cell r="A41" t="str">
            <v>CL0036</v>
          </cell>
        </row>
        <row r="42">
          <cell r="A42" t="str">
            <v>CL0037</v>
          </cell>
        </row>
        <row r="43">
          <cell r="A43" t="str">
            <v>CL0038</v>
          </cell>
        </row>
        <row r="44">
          <cell r="A44" t="str">
            <v>CL0039</v>
          </cell>
        </row>
        <row r="45">
          <cell r="A45" t="str">
            <v>CL0040</v>
          </cell>
        </row>
        <row r="46">
          <cell r="A46" t="str">
            <v>CL0041</v>
          </cell>
        </row>
        <row r="47">
          <cell r="A47" t="str">
            <v>CL0042</v>
          </cell>
        </row>
        <row r="48">
          <cell r="A48" t="str">
            <v>CL0043</v>
          </cell>
        </row>
        <row r="49">
          <cell r="A49" t="str">
            <v>CL0044</v>
          </cell>
        </row>
        <row r="50">
          <cell r="A50" t="str">
            <v>CL0045</v>
          </cell>
        </row>
        <row r="51">
          <cell r="A51" t="str">
            <v>CL0046</v>
          </cell>
        </row>
        <row r="52">
          <cell r="A52" t="str">
            <v>CL0047</v>
          </cell>
        </row>
        <row r="53">
          <cell r="A53" t="str">
            <v>CL0048</v>
          </cell>
        </row>
        <row r="54">
          <cell r="A54" t="str">
            <v>CL0049</v>
          </cell>
        </row>
        <row r="55">
          <cell r="A55" t="str">
            <v>CL0050</v>
          </cell>
        </row>
        <row r="56">
          <cell r="A56" t="str">
            <v>CL0051</v>
          </cell>
        </row>
        <row r="57">
          <cell r="A57" t="str">
            <v>CL0052</v>
          </cell>
        </row>
        <row r="58">
          <cell r="A58" t="str">
            <v>CL0053</v>
          </cell>
        </row>
        <row r="59">
          <cell r="A59" t="str">
            <v>CL0054</v>
          </cell>
        </row>
        <row r="60">
          <cell r="A60" t="str">
            <v>CL0055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showGridLines="0" topLeftCell="A10" zoomScale="80" zoomScaleNormal="80" workbookViewId="0">
      <selection activeCell="B30" sqref="B30"/>
    </sheetView>
  </sheetViews>
  <sheetFormatPr baseColWidth="10" defaultRowHeight="15"/>
  <cols>
    <col min="1" max="1" width="10.28515625" customWidth="1"/>
    <col min="2" max="2" width="11.85546875" customWidth="1"/>
    <col min="3" max="3" width="13.85546875" customWidth="1"/>
    <col min="4" max="4" width="20.7109375" customWidth="1"/>
    <col min="5" max="5" width="11.85546875" customWidth="1"/>
    <col min="6" max="6" width="11" customWidth="1"/>
    <col min="7" max="7" width="10.28515625" customWidth="1"/>
    <col min="8" max="8" width="12.42578125" customWidth="1"/>
    <col min="9" max="9" width="11.28515625" customWidth="1"/>
    <col min="10" max="10" width="9.7109375" customWidth="1"/>
    <col min="11" max="11" width="9.42578125" customWidth="1"/>
    <col min="12" max="12" width="8.28515625" customWidth="1"/>
    <col min="13" max="17" width="11.28515625" customWidth="1"/>
    <col min="18" max="18" width="19.7109375" bestFit="1" customWidth="1"/>
  </cols>
  <sheetData>
    <row r="1" spans="1:18" ht="23.25">
      <c r="B1" s="1" t="s">
        <v>22</v>
      </c>
      <c r="D1" s="51" t="s">
        <v>52</v>
      </c>
      <c r="E1" s="52">
        <f ca="1">TODAY()</f>
        <v>45210</v>
      </c>
    </row>
    <row r="4" spans="1:18">
      <c r="A4" s="53" t="s">
        <v>8</v>
      </c>
      <c r="B4" s="54" t="s">
        <v>5</v>
      </c>
      <c r="C4" s="54" t="s">
        <v>6</v>
      </c>
      <c r="D4" s="54" t="s">
        <v>9</v>
      </c>
      <c r="E4" s="55" t="s">
        <v>10</v>
      </c>
      <c r="F4" s="55" t="s">
        <v>11</v>
      </c>
      <c r="G4" s="55" t="s">
        <v>12</v>
      </c>
      <c r="H4" s="55" t="s">
        <v>13</v>
      </c>
      <c r="I4" s="56" t="s">
        <v>14</v>
      </c>
      <c r="J4" s="57" t="s">
        <v>15</v>
      </c>
      <c r="K4" s="71" t="s">
        <v>16</v>
      </c>
      <c r="L4" s="57" t="s">
        <v>17</v>
      </c>
      <c r="M4" s="57" t="s">
        <v>18</v>
      </c>
      <c r="N4" s="58" t="s">
        <v>19</v>
      </c>
      <c r="O4" s="57" t="s">
        <v>59</v>
      </c>
      <c r="P4" s="58" t="s">
        <v>19</v>
      </c>
      <c r="Q4" s="58" t="s">
        <v>20</v>
      </c>
      <c r="R4" s="58" t="s">
        <v>21</v>
      </c>
    </row>
    <row r="5" spans="1:18">
      <c r="A5" s="59" t="s">
        <v>0</v>
      </c>
      <c r="B5" s="61">
        <v>45181</v>
      </c>
      <c r="C5" s="4" t="s">
        <v>7</v>
      </c>
      <c r="D5" s="60" t="s">
        <v>3</v>
      </c>
      <c r="E5" s="62">
        <v>475</v>
      </c>
      <c r="F5" s="62"/>
      <c r="G5" s="62"/>
      <c r="H5" s="62">
        <f>E5-F5-G5</f>
        <v>475</v>
      </c>
      <c r="I5" s="65">
        <f>B5+5</f>
        <v>45186</v>
      </c>
      <c r="J5" s="66" t="str">
        <f ca="1">IF($E$1&gt;=I5, $E$1-I5 &amp; " jour(s)", "")</f>
        <v>24 jour(s)</v>
      </c>
      <c r="K5" s="68">
        <v>0</v>
      </c>
      <c r="L5" s="67" t="str">
        <f t="shared" ref="L5:L10" si="0">IF(AND(H5=K5,I5&lt;$D$1),"Echue","Retard")</f>
        <v>Retard</v>
      </c>
      <c r="M5" s="60"/>
      <c r="N5" s="60"/>
      <c r="O5" s="60"/>
      <c r="P5" s="63"/>
      <c r="Q5" s="64">
        <f>H5-K5-N5-P5</f>
        <v>475</v>
      </c>
      <c r="R5" s="15"/>
    </row>
    <row r="6" spans="1:18">
      <c r="A6" s="59" t="s">
        <v>1</v>
      </c>
      <c r="B6" s="61">
        <v>45184</v>
      </c>
      <c r="C6" s="4" t="s">
        <v>53</v>
      </c>
      <c r="D6" s="60" t="s">
        <v>57</v>
      </c>
      <c r="E6" s="62">
        <v>105</v>
      </c>
      <c r="F6" s="62">
        <v>5.25</v>
      </c>
      <c r="G6" s="62"/>
      <c r="H6" s="62">
        <v>99.75</v>
      </c>
      <c r="I6" s="65">
        <f>B6+5</f>
        <v>45189</v>
      </c>
      <c r="J6" s="66" t="str">
        <f ca="1">IF($E$1&gt;=I6, $E$1-I6 &amp; " jour(s)", "")</f>
        <v>21 jour(s)</v>
      </c>
      <c r="K6" s="68"/>
      <c r="L6" s="67" t="str">
        <f t="shared" si="0"/>
        <v>Retard</v>
      </c>
      <c r="M6" s="60"/>
      <c r="N6" s="60"/>
      <c r="O6" s="60"/>
      <c r="P6" s="63"/>
      <c r="Q6" s="64">
        <f t="shared" ref="Q6:Q9" si="1">H6-K6-N6-P6</f>
        <v>99.75</v>
      </c>
      <c r="R6" s="15"/>
    </row>
    <row r="7" spans="1:18">
      <c r="A7" s="59" t="s">
        <v>0</v>
      </c>
      <c r="B7" s="61">
        <v>45186</v>
      </c>
      <c r="C7" s="4" t="s">
        <v>54</v>
      </c>
      <c r="D7" s="60" t="s">
        <v>3</v>
      </c>
      <c r="E7" s="62">
        <v>360</v>
      </c>
      <c r="F7" s="62">
        <v>36</v>
      </c>
      <c r="G7" s="62">
        <v>24</v>
      </c>
      <c r="H7" s="62">
        <v>300</v>
      </c>
      <c r="I7" s="65">
        <f t="shared" ref="I7:I10" si="2">B7+5</f>
        <v>45191</v>
      </c>
      <c r="J7" s="66" t="str">
        <f t="shared" ref="J7:J10" ca="1" si="3">IF($E$1&gt;=I7, $E$1-I7 &amp; " jour(s)", "")</f>
        <v>19 jour(s)</v>
      </c>
      <c r="K7" s="68">
        <v>50</v>
      </c>
      <c r="L7" s="67" t="str">
        <f t="shared" si="0"/>
        <v>Retard</v>
      </c>
      <c r="M7" s="60"/>
      <c r="N7" s="60"/>
      <c r="O7" s="60"/>
      <c r="P7" s="63"/>
      <c r="Q7" s="64">
        <f t="shared" si="1"/>
        <v>250</v>
      </c>
      <c r="R7" s="15"/>
    </row>
    <row r="8" spans="1:18">
      <c r="A8" s="59" t="s">
        <v>0</v>
      </c>
      <c r="B8" s="61">
        <v>45189</v>
      </c>
      <c r="C8" s="4" t="s">
        <v>55</v>
      </c>
      <c r="D8" s="60" t="s">
        <v>3</v>
      </c>
      <c r="E8" s="62">
        <v>245</v>
      </c>
      <c r="F8" s="62">
        <v>49</v>
      </c>
      <c r="G8" s="62"/>
      <c r="H8" s="62">
        <v>196</v>
      </c>
      <c r="I8" s="65">
        <f t="shared" si="2"/>
        <v>45194</v>
      </c>
      <c r="J8" s="66" t="str">
        <f t="shared" ca="1" si="3"/>
        <v>16 jour(s)</v>
      </c>
      <c r="K8" s="68">
        <v>196</v>
      </c>
      <c r="L8" s="67" t="str">
        <f t="shared" si="0"/>
        <v>Echue</v>
      </c>
      <c r="M8" s="60"/>
      <c r="N8" s="60"/>
      <c r="O8" s="60"/>
      <c r="P8" s="63"/>
      <c r="Q8" s="64">
        <f t="shared" si="1"/>
        <v>0</v>
      </c>
      <c r="R8" s="15"/>
    </row>
    <row r="9" spans="1:18">
      <c r="A9" s="59" t="s">
        <v>2</v>
      </c>
      <c r="B9" s="61">
        <v>45194</v>
      </c>
      <c r="C9" s="4" t="s">
        <v>56</v>
      </c>
      <c r="D9" s="60" t="s">
        <v>58</v>
      </c>
      <c r="E9" s="62">
        <v>1195</v>
      </c>
      <c r="F9" s="62">
        <v>179.25</v>
      </c>
      <c r="G9" s="62"/>
      <c r="H9" s="62">
        <v>1015.75</v>
      </c>
      <c r="I9" s="65">
        <f t="shared" si="2"/>
        <v>45199</v>
      </c>
      <c r="J9" s="66" t="str">
        <f t="shared" ca="1" si="3"/>
        <v>11 jour(s)</v>
      </c>
      <c r="K9" s="68">
        <v>1015.75</v>
      </c>
      <c r="L9" s="67" t="str">
        <f t="shared" si="0"/>
        <v>Echue</v>
      </c>
      <c r="M9" s="60"/>
      <c r="N9" s="60"/>
      <c r="O9" s="60"/>
      <c r="P9" s="63"/>
      <c r="Q9" s="64">
        <f t="shared" si="1"/>
        <v>0</v>
      </c>
      <c r="R9" s="15"/>
    </row>
    <row r="10" spans="1:18">
      <c r="A10" s="59" t="s">
        <v>0</v>
      </c>
      <c r="B10" s="61">
        <v>45201</v>
      </c>
      <c r="C10" s="4" t="s">
        <v>60</v>
      </c>
      <c r="D10" s="69" t="s">
        <v>3</v>
      </c>
      <c r="E10" s="70">
        <v>120</v>
      </c>
      <c r="H10" s="70">
        <v>120</v>
      </c>
      <c r="I10" s="65">
        <f t="shared" si="2"/>
        <v>45206</v>
      </c>
      <c r="J10" s="66" t="str">
        <f t="shared" ca="1" si="3"/>
        <v>4 jour(s)</v>
      </c>
      <c r="K10" s="68"/>
      <c r="L10" s="67" t="str">
        <f t="shared" si="0"/>
        <v>Retard</v>
      </c>
      <c r="M10" s="60"/>
      <c r="N10" s="60"/>
      <c r="O10" s="60"/>
      <c r="P10" s="63"/>
      <c r="Q10" s="64">
        <f t="shared" ref="Q10" si="4">H10-K10-N10-P10</f>
        <v>120</v>
      </c>
      <c r="R10" s="15"/>
    </row>
    <row r="11" spans="1:18">
      <c r="A11" s="3"/>
    </row>
  </sheetData>
  <autoFilter ref="A4:B10"/>
  <conditionalFormatting sqref="L5:L10">
    <cfRule type="containsText" dxfId="1" priority="2" operator="containsText" text="Retard">
      <formula>NOT(ISERROR(SEARCH("Retard",L5)))</formula>
    </cfRule>
    <cfRule type="containsText" dxfId="0" priority="1" operator="containsText" text="Echue">
      <formula>NOT(ISERROR(SEARCH("Echue",L5)))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L56"/>
  <sheetViews>
    <sheetView showGridLines="0" tabSelected="1" workbookViewId="0">
      <selection activeCell="C15" sqref="C15"/>
    </sheetView>
  </sheetViews>
  <sheetFormatPr baseColWidth="10" defaultRowHeight="15"/>
  <cols>
    <col min="9" max="9" width="14" customWidth="1"/>
    <col min="10" max="10" width="9.5703125" customWidth="1"/>
    <col min="11" max="11" width="8.85546875" customWidth="1"/>
    <col min="12" max="12" width="9.5703125" customWidth="1"/>
  </cols>
  <sheetData>
    <row r="2" spans="2:9">
      <c r="F2" s="5"/>
    </row>
    <row r="3" spans="2:9" ht="21">
      <c r="B3" s="6"/>
      <c r="C3" s="7"/>
      <c r="D3" s="8"/>
      <c r="E3" s="7"/>
      <c r="F3" s="9" t="s">
        <v>49</v>
      </c>
      <c r="G3" s="10"/>
      <c r="H3" s="10"/>
      <c r="I3" s="11"/>
    </row>
    <row r="4" spans="2:9" ht="15.75">
      <c r="B4" s="80" t="s">
        <v>48</v>
      </c>
      <c r="C4" s="81"/>
      <c r="D4" s="81"/>
      <c r="E4" s="12"/>
      <c r="F4" s="13" t="s">
        <v>50</v>
      </c>
      <c r="G4" s="14"/>
      <c r="H4" s="14"/>
      <c r="I4" s="15"/>
    </row>
    <row r="5" spans="2:9" ht="15.75">
      <c r="B5" s="80"/>
      <c r="C5" s="81"/>
      <c r="D5" s="81"/>
      <c r="E5" s="12"/>
      <c r="F5" s="16" t="s">
        <v>23</v>
      </c>
      <c r="G5" s="17"/>
      <c r="H5" s="14"/>
      <c r="I5" s="15"/>
    </row>
    <row r="6" spans="2:9" ht="15.75">
      <c r="B6" s="82"/>
      <c r="C6" s="83"/>
      <c r="D6" s="83"/>
      <c r="E6" s="12"/>
      <c r="F6" s="18" t="s">
        <v>24</v>
      </c>
      <c r="G6" s="19"/>
      <c r="H6" s="20"/>
      <c r="I6" s="15"/>
    </row>
    <row r="7" spans="2:9">
      <c r="B7" s="82"/>
      <c r="C7" s="83"/>
      <c r="D7" s="83"/>
      <c r="E7" s="21"/>
      <c r="F7" s="18" t="s">
        <v>25</v>
      </c>
      <c r="G7" s="22"/>
      <c r="H7" s="12"/>
      <c r="I7" s="15"/>
    </row>
    <row r="8" spans="2:9">
      <c r="B8" s="23"/>
      <c r="C8" s="24"/>
      <c r="D8" s="24"/>
      <c r="E8" s="24"/>
      <c r="F8" s="24"/>
      <c r="G8" s="24"/>
      <c r="H8" s="24"/>
      <c r="I8" s="25"/>
    </row>
    <row r="11" spans="2:9" ht="15.75">
      <c r="F11" s="26" t="s">
        <v>3</v>
      </c>
      <c r="G11" s="27"/>
    </row>
    <row r="12" spans="2:9">
      <c r="F12" s="28"/>
    </row>
    <row r="13" spans="2:9">
      <c r="B13" s="29"/>
      <c r="C13" s="30" t="s">
        <v>26</v>
      </c>
      <c r="F13" s="28"/>
    </row>
    <row r="14" spans="2:9">
      <c r="F14" s="28"/>
    </row>
    <row r="15" spans="2:9">
      <c r="B15" s="31" t="s">
        <v>27</v>
      </c>
      <c r="C15" s="32" t="s">
        <v>0</v>
      </c>
      <c r="F15" s="33">
        <v>75000</v>
      </c>
      <c r="G15" s="34" t="s">
        <v>4</v>
      </c>
    </row>
    <row r="16" spans="2:9">
      <c r="B16" s="31" t="s">
        <v>28</v>
      </c>
      <c r="C16" s="35" t="s">
        <v>29</v>
      </c>
      <c r="H16" s="36"/>
    </row>
    <row r="17" spans="1:12">
      <c r="B17" s="31" t="s">
        <v>30</v>
      </c>
      <c r="C17" s="37" t="s">
        <v>31</v>
      </c>
    </row>
    <row r="18" spans="1:12">
      <c r="C18" s="72" t="s">
        <v>15</v>
      </c>
      <c r="F18" s="38"/>
      <c r="G18" s="39"/>
      <c r="H18" s="84">
        <f ca="1">TODAY()</f>
        <v>45210</v>
      </c>
      <c r="I18" s="84"/>
    </row>
    <row r="20" spans="1:12">
      <c r="A20" s="40" t="s">
        <v>32</v>
      </c>
      <c r="B20" s="41" t="s">
        <v>33</v>
      </c>
    </row>
    <row r="21" spans="1:12">
      <c r="B21" s="42" t="s">
        <v>34</v>
      </c>
    </row>
    <row r="22" spans="1:12">
      <c r="B22" s="42" t="s">
        <v>35</v>
      </c>
    </row>
    <row r="23" spans="1:12">
      <c r="B23" s="42"/>
    </row>
    <row r="24" spans="1:12">
      <c r="A24" s="43"/>
      <c r="B24" s="43"/>
      <c r="C24" s="43"/>
      <c r="D24" s="43"/>
      <c r="E24" s="43"/>
      <c r="F24" s="43"/>
      <c r="G24" s="43"/>
      <c r="H24" s="43"/>
      <c r="I24" s="77" t="s">
        <v>62</v>
      </c>
    </row>
    <row r="25" spans="1:12">
      <c r="B25" s="6" t="s">
        <v>6</v>
      </c>
      <c r="C25" s="7" t="s">
        <v>5</v>
      </c>
      <c r="D25" s="7" t="s">
        <v>47</v>
      </c>
      <c r="E25" s="7" t="s">
        <v>61</v>
      </c>
      <c r="F25" s="11"/>
      <c r="I25" s="73" t="s">
        <v>6</v>
      </c>
      <c r="J25" s="73" t="s">
        <v>5</v>
      </c>
      <c r="K25" s="73" t="s">
        <v>47</v>
      </c>
      <c r="L25" s="73" t="s">
        <v>61</v>
      </c>
    </row>
    <row r="26" spans="1:12" ht="15.75">
      <c r="B26" s="44"/>
      <c r="C26" s="12"/>
      <c r="D26" s="12"/>
      <c r="E26" s="12"/>
      <c r="F26" s="15"/>
      <c r="H26" s="45"/>
      <c r="I26" s="74" t="str">
        <f>BaseFactures!C5</f>
        <v>20230925 0001</v>
      </c>
      <c r="J26" s="75">
        <f>BaseFactures!B5</f>
        <v>45181</v>
      </c>
      <c r="K26" s="75">
        <f>BaseFactures!I5</f>
        <v>45186</v>
      </c>
      <c r="L26" s="76">
        <f>BaseFactures!Q5</f>
        <v>475</v>
      </c>
    </row>
    <row r="27" spans="1:12" ht="15.75">
      <c r="A27" s="2"/>
      <c r="B27" s="44"/>
      <c r="C27" s="12"/>
      <c r="D27" s="12"/>
      <c r="E27" s="12"/>
      <c r="F27" s="15"/>
      <c r="H27" s="45"/>
      <c r="I27" s="74" t="str">
        <f>BaseFactures!C7</f>
        <v>20230925 0003</v>
      </c>
      <c r="J27" s="75">
        <f>BaseFactures!B7</f>
        <v>45186</v>
      </c>
      <c r="K27" s="75">
        <f>BaseFactures!I7</f>
        <v>45191</v>
      </c>
      <c r="L27" s="76">
        <f>BaseFactures!Q7</f>
        <v>250</v>
      </c>
    </row>
    <row r="28" spans="1:12" ht="15.75">
      <c r="A28" s="2"/>
      <c r="B28" s="44"/>
      <c r="C28" s="12"/>
      <c r="D28" s="12"/>
      <c r="E28" s="12"/>
      <c r="F28" s="15"/>
      <c r="H28" s="45"/>
      <c r="I28" s="74" t="str">
        <f>BaseFactures!C10</f>
        <v>20230925 0006</v>
      </c>
      <c r="J28" s="75">
        <f>BaseFactures!B10</f>
        <v>45201</v>
      </c>
      <c r="K28" s="75">
        <f>BaseFactures!I10</f>
        <v>45206</v>
      </c>
      <c r="L28" s="76">
        <f>BaseFactures!Q10</f>
        <v>120</v>
      </c>
    </row>
    <row r="29" spans="1:12" ht="15.75">
      <c r="A29" s="2"/>
      <c r="B29" s="44"/>
      <c r="C29" s="12"/>
      <c r="D29" s="12"/>
      <c r="E29" s="12"/>
      <c r="F29" s="15"/>
      <c r="H29" s="45"/>
      <c r="I29" s="46"/>
      <c r="L29" s="79">
        <f>SUM(L26:L28)</f>
        <v>845</v>
      </c>
    </row>
    <row r="30" spans="1:12" ht="15.75">
      <c r="A30" s="2"/>
      <c r="B30" s="23"/>
      <c r="C30" s="24"/>
      <c r="D30" s="24"/>
      <c r="E30" s="78"/>
      <c r="F30" s="25"/>
      <c r="H30" s="45"/>
      <c r="I30" s="45"/>
    </row>
    <row r="31" spans="1:12" ht="15.75">
      <c r="A31" s="2"/>
      <c r="C31" s="45"/>
      <c r="D31" s="45"/>
      <c r="E31" s="45"/>
      <c r="F31" s="45"/>
      <c r="G31" s="45"/>
      <c r="H31" s="45"/>
      <c r="I31" s="45"/>
    </row>
    <row r="32" spans="1:12">
      <c r="A32" s="2"/>
      <c r="B32" t="s">
        <v>36</v>
      </c>
    </row>
    <row r="33" spans="1:8">
      <c r="A33" s="2"/>
      <c r="B33" t="s">
        <v>37</v>
      </c>
    </row>
    <row r="34" spans="1:8">
      <c r="A34" s="2"/>
    </row>
    <row r="35" spans="1:8">
      <c r="A35" s="2"/>
      <c r="B35" t="s">
        <v>38</v>
      </c>
    </row>
    <row r="36" spans="1:8">
      <c r="A36" s="2"/>
      <c r="B36" t="s">
        <v>39</v>
      </c>
    </row>
    <row r="37" spans="1:8">
      <c r="A37" s="2"/>
    </row>
    <row r="38" spans="1:8">
      <c r="B38" s="42" t="s">
        <v>40</v>
      </c>
    </row>
    <row r="39" spans="1:8">
      <c r="B39" s="42" t="s">
        <v>41</v>
      </c>
    </row>
    <row r="41" spans="1:8">
      <c r="B41" s="47" t="s">
        <v>42</v>
      </c>
    </row>
    <row r="42" spans="1:8">
      <c r="B42" s="42" t="s">
        <v>43</v>
      </c>
    </row>
    <row r="44" spans="1:8">
      <c r="H44" s="48"/>
    </row>
    <row r="46" spans="1:8">
      <c r="B46" s="49" t="s">
        <v>44</v>
      </c>
      <c r="H46" s="48"/>
    </row>
    <row r="47" spans="1:8">
      <c r="B47" s="2" t="s">
        <v>45</v>
      </c>
    </row>
    <row r="48" spans="1:8">
      <c r="B48" s="49" t="s">
        <v>46</v>
      </c>
    </row>
    <row r="52" spans="2:9">
      <c r="B52" s="42" t="s">
        <v>51</v>
      </c>
    </row>
    <row r="56" spans="2:9">
      <c r="B56" s="50"/>
      <c r="C56" s="50"/>
      <c r="D56" s="50"/>
      <c r="E56" s="50"/>
      <c r="F56" s="50"/>
      <c r="G56" s="50"/>
      <c r="H56" s="50"/>
      <c r="I56" s="50"/>
    </row>
  </sheetData>
  <mergeCells count="4">
    <mergeCell ref="B4:D5"/>
    <mergeCell ref="B6:D6"/>
    <mergeCell ref="B7:D7"/>
    <mergeCell ref="H18:I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BaseFactures</vt:lpstr>
      <vt:lpstr>Relance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2023-10-11T09:09:09Z</dcterms:created>
  <dcterms:modified xsi:type="dcterms:W3CDTF">2023-10-11T13:14:56Z</dcterms:modified>
</cp:coreProperties>
</file>