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10" yWindow="195" windowWidth="23580" windowHeight="11100"/>
  </bookViews>
  <sheets>
    <sheet name="2020" sheetId="1" r:id="rId1"/>
    <sheet name="Feuil2" sheetId="2" r:id="rId2"/>
    <sheet name="Feuil3" sheetId="3" r:id="rId3"/>
  </sheets>
  <definedNames>
    <definedName name="_xlnm._FilterDatabase" localSheetId="0" hidden="1">'2020'!$B$10:$M$10</definedName>
  </definedNames>
  <calcPr calcId="125725"/>
</workbook>
</file>

<file path=xl/calcChain.xml><?xml version="1.0" encoding="utf-8"?>
<calcChain xmlns="http://schemas.openxmlformats.org/spreadsheetml/2006/main">
  <c r="P10" i="1"/>
  <c r="N10"/>
  <c r="O10"/>
  <c r="M21"/>
  <c r="N21" s="1"/>
  <c r="O21" s="1"/>
  <c r="M22"/>
  <c r="M23"/>
  <c r="N23" s="1"/>
  <c r="M24"/>
  <c r="N24" s="1"/>
  <c r="O24" s="1"/>
  <c r="M25"/>
  <c r="N25" s="1"/>
  <c r="O25" s="1"/>
  <c r="M26"/>
  <c r="O26" s="1"/>
  <c r="M27"/>
  <c r="M28"/>
  <c r="N28"/>
  <c r="O28" s="1"/>
  <c r="M29"/>
  <c r="N29" s="1"/>
  <c r="O29" s="1"/>
  <c r="M30"/>
  <c r="M31"/>
  <c r="M32"/>
  <c r="N32" s="1"/>
  <c r="O32" s="1"/>
  <c r="M33"/>
  <c r="N33" s="1"/>
  <c r="O33" s="1"/>
  <c r="M34"/>
  <c r="Q10" l="1"/>
  <c r="O34"/>
  <c r="N31"/>
  <c r="O31" s="1"/>
  <c r="N27"/>
  <c r="O27" s="1"/>
  <c r="N34"/>
  <c r="N30"/>
  <c r="O30" s="1"/>
  <c r="N26"/>
  <c r="O23"/>
  <c r="N22"/>
  <c r="O22" s="1"/>
  <c r="M58" l="1"/>
  <c r="N58" s="1"/>
  <c r="O58" s="1"/>
  <c r="M57"/>
  <c r="N57" s="1"/>
  <c r="M56"/>
  <c r="M55"/>
  <c r="N55" s="1"/>
  <c r="O55" s="1"/>
  <c r="N54"/>
  <c r="M54"/>
  <c r="M53"/>
  <c r="N53" s="1"/>
  <c r="M52"/>
  <c r="O52" s="1"/>
  <c r="M51"/>
  <c r="N51" s="1"/>
  <c r="M50"/>
  <c r="N49"/>
  <c r="M49"/>
  <c r="O49" s="1"/>
  <c r="M48"/>
  <c r="O48" s="1"/>
  <c r="M47"/>
  <c r="N47" s="1"/>
  <c r="O47" s="1"/>
  <c r="M46"/>
  <c r="M45"/>
  <c r="N45" s="1"/>
  <c r="M44"/>
  <c r="M43"/>
  <c r="N43" s="1"/>
  <c r="O43" s="1"/>
  <c r="N42"/>
  <c r="M42"/>
  <c r="M41"/>
  <c r="N41" s="1"/>
  <c r="M40"/>
  <c r="N39"/>
  <c r="O39" s="1"/>
  <c r="M39"/>
  <c r="M38"/>
  <c r="M37"/>
  <c r="N37" s="1"/>
  <c r="M36"/>
  <c r="M35"/>
  <c r="N35" s="1"/>
  <c r="O35" s="1"/>
  <c r="M20"/>
  <c r="O20" s="1"/>
  <c r="M19"/>
  <c r="N19" s="1"/>
  <c r="O19" s="1"/>
  <c r="M18"/>
  <c r="N18" s="1"/>
  <c r="O18" s="1"/>
  <c r="M17"/>
  <c r="M16"/>
  <c r="N16" s="1"/>
  <c r="N15"/>
  <c r="M15"/>
  <c r="M14"/>
  <c r="M13"/>
  <c r="M12"/>
  <c r="O12" s="1"/>
  <c r="M11"/>
  <c r="N11" s="1"/>
  <c r="O11" s="1"/>
  <c r="O42" l="1"/>
  <c r="O54"/>
  <c r="N50"/>
  <c r="O50" s="1"/>
  <c r="O15"/>
  <c r="N17"/>
  <c r="O17" s="1"/>
  <c r="N38"/>
  <c r="O38" s="1"/>
  <c r="N46"/>
  <c r="O46" s="1"/>
  <c r="O53"/>
  <c r="O57"/>
  <c r="O41"/>
  <c r="O51"/>
  <c r="O37"/>
  <c r="O45"/>
  <c r="N12"/>
  <c r="N14"/>
  <c r="O14" s="1"/>
  <c r="N20"/>
  <c r="N36"/>
  <c r="O36" s="1"/>
  <c r="N40"/>
  <c r="O40" s="1"/>
  <c r="N44"/>
  <c r="O44" s="1"/>
  <c r="N48"/>
  <c r="N52"/>
  <c r="N56"/>
  <c r="O56" s="1"/>
  <c r="N13"/>
  <c r="O13" s="1"/>
  <c r="O16"/>
</calcChain>
</file>

<file path=xl/sharedStrings.xml><?xml version="1.0" encoding="utf-8"?>
<sst xmlns="http://schemas.openxmlformats.org/spreadsheetml/2006/main" count="185" uniqueCount="58">
  <si>
    <t>Aff</t>
  </si>
  <si>
    <t>JN</t>
  </si>
  <si>
    <t>Jours</t>
  </si>
  <si>
    <t>DATE</t>
  </si>
  <si>
    <t>Mois</t>
  </si>
  <si>
    <t>N° Compte</t>
  </si>
  <si>
    <t>Intitulé du compte</t>
  </si>
  <si>
    <t>N°pièces</t>
  </si>
  <si>
    <t>Libellé Opération</t>
  </si>
  <si>
    <t>Débit</t>
  </si>
  <si>
    <t>Crédit</t>
  </si>
  <si>
    <t>Col B séec.l avec la flèche</t>
  </si>
  <si>
    <t>Affichage ↓</t>
  </si>
  <si>
    <t>P</t>
  </si>
  <si>
    <t>U</t>
  </si>
  <si>
    <t>O = Maint</t>
  </si>
  <si>
    <t>O</t>
  </si>
  <si>
    <t>AC</t>
  </si>
  <si>
    <t>Loyer</t>
  </si>
  <si>
    <t>Locations Bureau</t>
  </si>
  <si>
    <t>F0720</t>
  </si>
  <si>
    <t>Charges locatives et de copropriété </t>
  </si>
  <si>
    <t>T.V.A. sur A.B.S</t>
  </si>
  <si>
    <t>L07 20</t>
  </si>
  <si>
    <t>Locations Atelier</t>
  </si>
  <si>
    <t>A664</t>
  </si>
  <si>
    <t>Maintenance biens mobilier</t>
  </si>
  <si>
    <t>F217</t>
  </si>
  <si>
    <t>VT</t>
  </si>
  <si>
    <t>T.V.A. collectée</t>
  </si>
  <si>
    <t>Maintenance</t>
  </si>
  <si>
    <t>F6152</t>
  </si>
  <si>
    <t>F6153</t>
  </si>
  <si>
    <t>A6477</t>
  </si>
  <si>
    <t>AFFECTATION : ne concerne que les cpt de Gestion (6) &amp;(7)</t>
  </si>
  <si>
    <t>F6050</t>
  </si>
  <si>
    <t>F6846</t>
  </si>
  <si>
    <t>F7027</t>
  </si>
  <si>
    <t>4011…..</t>
  </si>
  <si>
    <t>411….</t>
  </si>
  <si>
    <t>P = Men</t>
  </si>
  <si>
    <t>U = 1/2 Men</t>
  </si>
  <si>
    <t>Achats Menuiserie</t>
  </si>
  <si>
    <t>Menuiserie</t>
  </si>
  <si>
    <t>Ventes Menuiserie</t>
  </si>
  <si>
    <t>Men ou 1/2 Men</t>
  </si>
  <si>
    <t>Cpt gestion Menuiserie</t>
  </si>
  <si>
    <t>Cpt gestion Non Menuiserie</t>
  </si>
  <si>
    <t>F423</t>
  </si>
  <si>
    <t>Frais Télécomunications</t>
  </si>
  <si>
    <t>4010…</t>
  </si>
  <si>
    <t>TI1624</t>
  </si>
  <si>
    <t>Gazole Menuiserie</t>
  </si>
  <si>
    <t>F408</t>
  </si>
  <si>
    <t>TEL atelier</t>
  </si>
  <si>
    <t>Gazole</t>
  </si>
  <si>
    <t>TI1928</t>
  </si>
  <si>
    <t>TEL bureau</t>
  </si>
</sst>
</file>

<file path=xl/styles.xml><?xml version="1.0" encoding="utf-8"?>
<styleSheet xmlns="http://schemas.openxmlformats.org/spreadsheetml/2006/main">
  <numFmts count="4">
    <numFmt numFmtId="164" formatCode="dd"/>
    <numFmt numFmtId="165" formatCode="dd/mm/yy;@"/>
    <numFmt numFmtId="166" formatCode="mmm"/>
    <numFmt numFmtId="167" formatCode="#,##0.00_ ;[Red]\-#,##0.00\ "/>
  </numFmts>
  <fonts count="23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</font>
    <font>
      <b/>
      <sz val="10"/>
      <color rgb="FF008E4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9"/>
      <color rgb="FFFF0000"/>
      <name val="Calibri"/>
      <family val="2"/>
    </font>
    <font>
      <b/>
      <sz val="10"/>
      <color theme="3"/>
      <name val="Calibri"/>
      <family val="2"/>
    </font>
    <font>
      <b/>
      <sz val="10"/>
      <color rgb="FF00AC4E"/>
      <name val="Calibri"/>
      <family val="2"/>
    </font>
    <font>
      <b/>
      <sz val="11"/>
      <color rgb="FF00AC4E"/>
      <name val="Wingdings 2"/>
      <family val="1"/>
      <charset val="2"/>
    </font>
    <font>
      <b/>
      <sz val="10"/>
      <color rgb="FFB40000"/>
      <name val="Calibri"/>
      <family val="2"/>
    </font>
    <font>
      <b/>
      <sz val="11"/>
      <color rgb="FFB40000"/>
      <name val="Wingdings 2"/>
      <family val="1"/>
      <charset val="2"/>
    </font>
    <font>
      <b/>
      <sz val="10"/>
      <color rgb="FF0000FF"/>
      <name val="Calibri"/>
      <family val="2"/>
    </font>
    <font>
      <b/>
      <sz val="11"/>
      <color rgb="FF0000FF"/>
      <name val="Wingdings 2"/>
      <family val="1"/>
      <charset val="2"/>
    </font>
    <font>
      <b/>
      <sz val="10"/>
      <color rgb="FF008E40"/>
      <name val="Calibri"/>
      <family val="2"/>
    </font>
    <font>
      <b/>
      <sz val="11"/>
      <color rgb="FF008E40"/>
      <name val="Calibri"/>
      <family val="2"/>
    </font>
    <font>
      <b/>
      <sz val="11"/>
      <color rgb="FF0000FF"/>
      <name val="Calibri"/>
      <family val="2"/>
    </font>
    <font>
      <sz val="11"/>
      <color theme="1"/>
      <name val="Wingdings 2"/>
      <family val="1"/>
      <charset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22222"/>
      <name val="Calibri"/>
      <family val="2"/>
    </font>
    <font>
      <sz val="11"/>
      <color rgb="FF0096C3"/>
      <name val="Courier New"/>
      <family val="3"/>
    </font>
    <font>
      <sz val="10"/>
      <color theme="1"/>
      <name val="Calibri"/>
      <family val="2"/>
    </font>
    <font>
      <b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7F7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5DBFF"/>
        <bgColor indexed="64"/>
      </patternFill>
    </fill>
  </fills>
  <borders count="31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hair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hair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hair">
        <color theme="0" tint="-0.499984740745262"/>
      </top>
      <bottom/>
      <diagonal/>
    </border>
    <border>
      <left style="thin">
        <color theme="0" tint="-0.499984740745262"/>
      </left>
      <right style="hair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/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thin">
        <color theme="0" tint="-0.499984740745262"/>
      </left>
      <right/>
      <top style="hair">
        <color theme="0" tint="-0.499984740745262"/>
      </top>
      <bottom/>
      <diagonal/>
    </border>
    <border>
      <left style="hair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medium">
        <color rgb="FFFF0000"/>
      </top>
      <bottom style="hair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medium">
        <color rgb="FFFF0000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medium">
        <color rgb="FFFF0000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95">
    <xf numFmtId="0" fontId="0" fillId="0" borderId="0" xfId="0"/>
    <xf numFmtId="4" fontId="2" fillId="0" borderId="1" xfId="0" applyNumberFormat="1" applyFont="1" applyBorder="1" applyAlignment="1">
      <alignment horizontal="center" vertical="top"/>
    </xf>
    <xf numFmtId="0" fontId="2" fillId="0" borderId="1" xfId="0" applyNumberFormat="1" applyFont="1" applyBorder="1" applyAlignment="1">
      <alignment horizontal="center" vertical="top"/>
    </xf>
    <xf numFmtId="4" fontId="2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 applyProtection="1">
      <alignment horizontal="center" vertical="top"/>
    </xf>
    <xf numFmtId="4" fontId="2" fillId="0" borderId="1" xfId="0" applyNumberFormat="1" applyFont="1" applyBorder="1" applyAlignment="1" applyProtection="1">
      <alignment horizontal="center" vertical="top"/>
    </xf>
    <xf numFmtId="4" fontId="2" fillId="0" borderId="1" xfId="0" applyNumberFormat="1" applyFont="1" applyBorder="1" applyAlignment="1" applyProtection="1">
      <alignment horizontal="center" vertical="top" wrapText="1"/>
    </xf>
    <xf numFmtId="0" fontId="8" fillId="0" borderId="12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6" fillId="0" borderId="13" xfId="0" applyFont="1" applyBorder="1"/>
    <xf numFmtId="0" fontId="17" fillId="0" borderId="14" xfId="0" quotePrefix="1" applyFont="1" applyFill="1" applyBorder="1" applyProtection="1">
      <protection hidden="1"/>
    </xf>
    <xf numFmtId="164" fontId="17" fillId="0" borderId="14" xfId="0" quotePrefix="1" applyNumberFormat="1" applyFont="1" applyFill="1" applyBorder="1" applyAlignment="1" applyProtection="1">
      <alignment horizontal="center"/>
      <protection hidden="1"/>
    </xf>
    <xf numFmtId="165" fontId="17" fillId="0" borderId="14" xfId="0" quotePrefix="1" applyNumberFormat="1" applyFont="1" applyFill="1" applyBorder="1" applyAlignment="1" applyProtection="1">
      <alignment horizontal="center"/>
      <protection hidden="1"/>
    </xf>
    <xf numFmtId="166" fontId="17" fillId="0" borderId="14" xfId="0" quotePrefix="1" applyNumberFormat="1" applyFont="1" applyFill="1" applyBorder="1" applyAlignment="1" applyProtection="1">
      <alignment horizontal="left"/>
      <protection hidden="1"/>
    </xf>
    <xf numFmtId="0" fontId="17" fillId="0" borderId="14" xfId="0" quotePrefix="1" applyNumberFormat="1" applyFont="1" applyFill="1" applyBorder="1" applyAlignment="1" applyProtection="1">
      <alignment horizontal="center"/>
      <protection hidden="1"/>
    </xf>
    <xf numFmtId="0" fontId="17" fillId="0" borderId="14" xfId="0" quotePrefix="1" applyNumberFormat="1" applyFont="1" applyFill="1" applyBorder="1" applyAlignment="1" applyProtection="1">
      <protection hidden="1"/>
    </xf>
    <xf numFmtId="0" fontId="17" fillId="0" borderId="14" xfId="0" quotePrefix="1" applyNumberFormat="1" applyFont="1" applyFill="1" applyBorder="1" applyAlignment="1" applyProtection="1">
      <alignment horizontal="left"/>
      <protection hidden="1"/>
    </xf>
    <xf numFmtId="4" fontId="17" fillId="0" borderId="14" xfId="0" quotePrefix="1" applyNumberFormat="1" applyFont="1" applyFill="1" applyBorder="1" applyAlignment="1" applyProtection="1">
      <protection hidden="1"/>
    </xf>
    <xf numFmtId="0" fontId="17" fillId="0" borderId="15" xfId="0" quotePrefix="1" applyNumberFormat="1" applyFont="1" applyFill="1" applyBorder="1" applyAlignment="1">
      <alignment horizontal="center"/>
    </xf>
    <xf numFmtId="4" fontId="18" fillId="0" borderId="16" xfId="0" quotePrefix="1" applyNumberFormat="1" applyFont="1" applyBorder="1"/>
    <xf numFmtId="4" fontId="18" fillId="0" borderId="17" xfId="0" quotePrefix="1" applyNumberFormat="1" applyFont="1" applyBorder="1"/>
    <xf numFmtId="4" fontId="19" fillId="0" borderId="18" xfId="0" applyNumberFormat="1" applyFont="1" applyBorder="1"/>
    <xf numFmtId="0" fontId="14" fillId="0" borderId="9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4" fontId="3" fillId="2" borderId="2" xfId="0" quotePrefix="1" applyNumberFormat="1" applyFont="1" applyFill="1" applyBorder="1" applyAlignment="1">
      <alignment vertical="center"/>
    </xf>
    <xf numFmtId="4" fontId="4" fillId="2" borderId="2" xfId="0" quotePrefix="1" applyNumberFormat="1" applyFont="1" applyFill="1" applyBorder="1" applyAlignment="1">
      <alignment vertical="center"/>
    </xf>
    <xf numFmtId="0" fontId="15" fillId="0" borderId="19" xfId="0" applyFont="1" applyBorder="1" applyAlignment="1">
      <alignment horizontal="center"/>
    </xf>
    <xf numFmtId="4" fontId="18" fillId="0" borderId="20" xfId="0" quotePrefix="1" applyNumberFormat="1" applyFont="1" applyBorder="1"/>
    <xf numFmtId="0" fontId="16" fillId="0" borderId="21" xfId="0" applyFont="1" applyBorder="1"/>
    <xf numFmtId="4" fontId="18" fillId="0" borderId="22" xfId="0" quotePrefix="1" applyNumberFormat="1" applyFont="1" applyBorder="1"/>
    <xf numFmtId="4" fontId="18" fillId="0" borderId="24" xfId="0" quotePrefix="1" applyNumberFormat="1" applyFont="1" applyBorder="1"/>
    <xf numFmtId="4" fontId="18" fillId="0" borderId="18" xfId="0" quotePrefix="1" applyNumberFormat="1" applyFont="1" applyBorder="1"/>
    <xf numFmtId="4" fontId="3" fillId="2" borderId="25" xfId="0" quotePrefix="1" applyNumberFormat="1" applyFont="1" applyFill="1" applyBorder="1" applyAlignment="1">
      <alignment vertical="center"/>
    </xf>
    <xf numFmtId="4" fontId="4" fillId="2" borderId="3" xfId="0" quotePrefix="1" applyNumberFormat="1" applyFont="1" applyFill="1" applyBorder="1" applyAlignment="1">
      <alignment vertical="center"/>
    </xf>
    <xf numFmtId="167" fontId="17" fillId="0" borderId="14" xfId="0" quotePrefix="1" applyNumberFormat="1" applyFont="1" applyFill="1" applyBorder="1" applyAlignment="1" applyProtection="1">
      <protection hidden="1"/>
    </xf>
    <xf numFmtId="0" fontId="20" fillId="0" borderId="0" xfId="0" applyFont="1"/>
    <xf numFmtId="0" fontId="17" fillId="3" borderId="15" xfId="0" quotePrefix="1" applyNumberFormat="1" applyFont="1" applyFill="1" applyBorder="1" applyAlignment="1">
      <alignment horizontal="center"/>
    </xf>
    <xf numFmtId="0" fontId="17" fillId="4" borderId="15" xfId="0" quotePrefix="1" applyNumberFormat="1" applyFont="1" applyFill="1" applyBorder="1" applyAlignment="1">
      <alignment horizontal="center"/>
    </xf>
    <xf numFmtId="0" fontId="17" fillId="0" borderId="23" xfId="0" quotePrefix="1" applyNumberFormat="1" applyFont="1" applyFill="1" applyBorder="1" applyAlignment="1">
      <alignment horizontal="center"/>
    </xf>
    <xf numFmtId="0" fontId="16" fillId="0" borderId="14" xfId="0" applyFont="1" applyBorder="1"/>
    <xf numFmtId="0" fontId="1" fillId="0" borderId="0" xfId="0" applyFont="1" applyBorder="1" applyAlignment="1"/>
    <xf numFmtId="4" fontId="21" fillId="0" borderId="16" xfId="0" applyNumberFormat="1" applyFont="1" applyBorder="1"/>
    <xf numFmtId="4" fontId="21" fillId="0" borderId="17" xfId="0" applyNumberFormat="1" applyFont="1" applyBorder="1"/>
    <xf numFmtId="4" fontId="21" fillId="0" borderId="22" xfId="0" applyNumberFormat="1" applyFont="1" applyBorder="1"/>
    <xf numFmtId="4" fontId="21" fillId="0" borderId="18" xfId="0" applyNumberFormat="1" applyFont="1" applyBorder="1"/>
    <xf numFmtId="0" fontId="21" fillId="0" borderId="23" xfId="0" applyFont="1" applyBorder="1"/>
    <xf numFmtId="4" fontId="21" fillId="5" borderId="17" xfId="0" applyNumberFormat="1" applyFont="1" applyFill="1" applyBorder="1"/>
    <xf numFmtId="4" fontId="21" fillId="5" borderId="18" xfId="0" applyNumberFormat="1" applyFont="1" applyFill="1" applyBorder="1"/>
    <xf numFmtId="0" fontId="22" fillId="0" borderId="0" xfId="0" applyFont="1" applyBorder="1" applyAlignment="1"/>
    <xf numFmtId="0" fontId="17" fillId="0" borderId="14" xfId="0" applyNumberFormat="1" applyFont="1" applyFill="1" applyBorder="1" applyAlignment="1" applyProtection="1">
      <alignment horizontal="center"/>
      <protection hidden="1"/>
    </xf>
    <xf numFmtId="0" fontId="0" fillId="0" borderId="0" xfId="0" applyBorder="1"/>
    <xf numFmtId="0" fontId="16" fillId="0" borderId="27" xfId="0" applyFont="1" applyBorder="1"/>
    <xf numFmtId="0" fontId="17" fillId="0" borderId="26" xfId="0" quotePrefix="1" applyFont="1" applyFill="1" applyBorder="1" applyProtection="1">
      <protection hidden="1"/>
    </xf>
    <xf numFmtId="164" fontId="17" fillId="0" borderId="26" xfId="0" quotePrefix="1" applyNumberFormat="1" applyFont="1" applyFill="1" applyBorder="1" applyAlignment="1" applyProtection="1">
      <alignment horizontal="center"/>
      <protection hidden="1"/>
    </xf>
    <xf numFmtId="165" fontId="17" fillId="0" borderId="26" xfId="0" quotePrefix="1" applyNumberFormat="1" applyFont="1" applyFill="1" applyBorder="1" applyAlignment="1" applyProtection="1">
      <alignment horizontal="center"/>
      <protection hidden="1"/>
    </xf>
    <xf numFmtId="166" fontId="17" fillId="0" borderId="26" xfId="0" quotePrefix="1" applyNumberFormat="1" applyFont="1" applyFill="1" applyBorder="1" applyAlignment="1" applyProtection="1">
      <alignment horizontal="left"/>
      <protection hidden="1"/>
    </xf>
    <xf numFmtId="0" fontId="17" fillId="0" borderId="26" xfId="0" applyNumberFormat="1" applyFont="1" applyFill="1" applyBorder="1" applyAlignment="1" applyProtection="1">
      <alignment horizontal="center"/>
      <protection hidden="1"/>
    </xf>
    <xf numFmtId="0" fontId="17" fillId="0" borderId="26" xfId="0" quotePrefix="1" applyNumberFormat="1" applyFont="1" applyFill="1" applyBorder="1" applyAlignment="1" applyProtection="1">
      <protection hidden="1"/>
    </xf>
    <xf numFmtId="0" fontId="17" fillId="0" borderId="26" xfId="0" quotePrefix="1" applyNumberFormat="1" applyFont="1" applyFill="1" applyBorder="1" applyAlignment="1" applyProtection="1">
      <alignment horizontal="left"/>
      <protection hidden="1"/>
    </xf>
    <xf numFmtId="167" fontId="17" fillId="0" borderId="26" xfId="0" quotePrefix="1" applyNumberFormat="1" applyFont="1" applyFill="1" applyBorder="1" applyAlignment="1" applyProtection="1">
      <protection hidden="1"/>
    </xf>
    <xf numFmtId="0" fontId="17" fillId="0" borderId="28" xfId="0" quotePrefix="1" applyNumberFormat="1" applyFont="1" applyFill="1" applyBorder="1" applyAlignment="1">
      <alignment horizontal="center"/>
    </xf>
    <xf numFmtId="4" fontId="18" fillId="0" borderId="29" xfId="0" quotePrefix="1" applyNumberFormat="1" applyFont="1" applyBorder="1"/>
    <xf numFmtId="4" fontId="18" fillId="0" borderId="30" xfId="0" quotePrefix="1" applyNumberFormat="1" applyFont="1" applyBorder="1"/>
    <xf numFmtId="4" fontId="21" fillId="0" borderId="29" xfId="0" applyNumberFormat="1" applyFont="1" applyBorder="1"/>
    <xf numFmtId="4" fontId="21" fillId="0" borderId="30" xfId="0" applyNumberFormat="1" applyFont="1" applyBorder="1"/>
    <xf numFmtId="4" fontId="21" fillId="4" borderId="16" xfId="0" applyNumberFormat="1" applyFont="1" applyFill="1" applyBorder="1"/>
    <xf numFmtId="4" fontId="21" fillId="3" borderId="16" xfId="0" applyNumberFormat="1" applyFont="1" applyFill="1" applyBorder="1"/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5" fillId="0" borderId="1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7" fillId="0" borderId="10" xfId="0" applyFont="1" applyFill="1" applyBorder="1" applyAlignment="1"/>
    <xf numFmtId="0" fontId="7" fillId="0" borderId="0" xfId="0" applyFont="1" applyFill="1" applyBorder="1" applyAlignment="1"/>
    <xf numFmtId="0" fontId="7" fillId="0" borderId="11" xfId="0" applyFont="1" applyFill="1" applyBorder="1" applyAlignment="1"/>
    <xf numFmtId="0" fontId="9" fillId="0" borderId="10" xfId="0" applyFont="1" applyFill="1" applyBorder="1" applyAlignment="1"/>
    <xf numFmtId="0" fontId="9" fillId="0" borderId="0" xfId="0" applyFont="1" applyFill="1" applyBorder="1" applyAlignment="1"/>
    <xf numFmtId="0" fontId="9" fillId="0" borderId="11" xfId="0" applyFont="1" applyFill="1" applyBorder="1" applyAlignment="1"/>
    <xf numFmtId="0" fontId="11" fillId="0" borderId="6" xfId="0" applyFont="1" applyFill="1" applyBorder="1" applyAlignment="1"/>
    <xf numFmtId="0" fontId="11" fillId="0" borderId="7" xfId="0" applyFont="1" applyFill="1" applyBorder="1" applyAlignment="1"/>
    <xf numFmtId="0" fontId="11" fillId="0" borderId="8" xfId="0" applyFont="1" applyFill="1" applyBorder="1" applyAlignment="1"/>
    <xf numFmtId="4" fontId="18" fillId="0" borderId="16" xfId="0" applyNumberFormat="1" applyFont="1" applyBorder="1"/>
    <xf numFmtId="4" fontId="18" fillId="3" borderId="16" xfId="0" applyNumberFormat="1" applyFont="1" applyFill="1" applyBorder="1"/>
    <xf numFmtId="4" fontId="18" fillId="4" borderId="16" xfId="0" applyNumberFormat="1" applyFont="1" applyFill="1" applyBorder="1"/>
  </cellXfs>
  <cellStyles count="1">
    <cellStyle name="Normal" xfId="0" builtinId="0"/>
  </cellStyles>
  <dxfs count="179"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1F497D"/>
      <color rgb="FF008E40"/>
      <color rgb="FFFFC000"/>
      <color rgb="FFC00000"/>
      <color rgb="FF11C1FF"/>
      <color rgb="FF75DBFF"/>
      <color rgb="FFF7F7F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9525</xdr:colOff>
      <xdr:row>3</xdr:row>
      <xdr:rowOff>85725</xdr:rowOff>
    </xdr:from>
    <xdr:ext cx="3190875" cy="600075"/>
    <xdr:sp macro="" textlink="">
      <xdr:nvSpPr>
        <xdr:cNvPr id="3" name="ZoneTexte 2"/>
        <xdr:cNvSpPr txBox="1"/>
      </xdr:nvSpPr>
      <xdr:spPr>
        <a:xfrm>
          <a:off x="4048125" y="657225"/>
          <a:ext cx="3190875" cy="600075"/>
        </a:xfrm>
        <a:prstGeom prst="wedgeRectCallout">
          <a:avLst>
            <a:gd name="adj1" fmla="val 43719"/>
            <a:gd name="adj2" fmla="val 124525"/>
          </a:avLst>
        </a:prstGeom>
        <a:noFill/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000"/>
            <a:t>Cette</a:t>
          </a:r>
          <a:r>
            <a:rPr lang="fr-FR" sz="1000" b="1" u="sng"/>
            <a:t> col M</a:t>
          </a:r>
          <a:r>
            <a:rPr lang="fr-FR" sz="1000"/>
            <a:t> : Men ou 1/2 Men est reliée à la col B,</a:t>
          </a:r>
          <a:r>
            <a:rPr lang="fr-FR" sz="1000" baseline="0"/>
            <a:t> </a:t>
          </a:r>
          <a:r>
            <a:rPr lang="fr-FR" sz="1000" baseline="0">
              <a:solidFill>
                <a:srgbClr val="FF0000"/>
              </a:solidFill>
            </a:rPr>
            <a:t>affectation </a:t>
          </a:r>
          <a:r>
            <a:rPr lang="fr-FR" sz="1000" b="1" baseline="0">
              <a:solidFill>
                <a:schemeClr val="tx2"/>
              </a:solidFill>
            </a:rPr>
            <a:t>SI(B12="P";"Men";SI(B12="U";"1/2 Men";""))</a:t>
          </a:r>
          <a:endParaRPr lang="fr-FR" sz="1000" b="1">
            <a:solidFill>
              <a:schemeClr val="tx2"/>
            </a:solidFill>
          </a:endParaRPr>
        </a:p>
      </xdr:txBody>
    </xdr:sp>
    <xdr:clientData/>
  </xdr:oneCellAnchor>
  <xdr:oneCellAnchor>
    <xdr:from>
      <xdr:col>17</xdr:col>
      <xdr:colOff>285750</xdr:colOff>
      <xdr:row>18</xdr:row>
      <xdr:rowOff>104775</xdr:rowOff>
    </xdr:from>
    <xdr:ext cx="2828925" cy="302660"/>
    <xdr:sp macro="" textlink="">
      <xdr:nvSpPr>
        <xdr:cNvPr id="5" name="ZoneTexte 4"/>
        <xdr:cNvSpPr txBox="1"/>
      </xdr:nvSpPr>
      <xdr:spPr>
        <a:xfrm>
          <a:off x="10829925" y="3667125"/>
          <a:ext cx="2828925" cy="302660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 baseline="0">
              <a:solidFill>
                <a:schemeClr val="tx2"/>
              </a:solidFill>
            </a:rPr>
            <a:t> </a:t>
          </a:r>
          <a:r>
            <a:rPr lang="fr-FR" sz="1100" b="1" baseline="0">
              <a:solidFill>
                <a:srgbClr val="FF0000"/>
              </a:solidFill>
            </a:rPr>
            <a:t>il faut 1/2  de la col K  débit  </a:t>
          </a:r>
          <a:r>
            <a:rPr lang="fr-FR" sz="1100" b="1" baseline="0">
              <a:solidFill>
                <a:srgbClr val="00B050"/>
              </a:solidFill>
            </a:rPr>
            <a:t>dans la col  P </a:t>
          </a:r>
        </a:p>
      </xdr:txBody>
    </xdr:sp>
    <xdr:clientData/>
  </xdr:oneCellAnchor>
  <xdr:oneCellAnchor>
    <xdr:from>
      <xdr:col>17</xdr:col>
      <xdr:colOff>123825</xdr:colOff>
      <xdr:row>4</xdr:row>
      <xdr:rowOff>133350</xdr:rowOff>
    </xdr:from>
    <xdr:ext cx="1863523" cy="436786"/>
    <xdr:sp macro="" textlink="">
      <xdr:nvSpPr>
        <xdr:cNvPr id="6" name="ZoneTexte 5"/>
        <xdr:cNvSpPr txBox="1"/>
      </xdr:nvSpPr>
      <xdr:spPr>
        <a:xfrm>
          <a:off x="10668000" y="895350"/>
          <a:ext cx="1863523" cy="436786"/>
        </a:xfrm>
        <a:prstGeom prst="rect">
          <a:avLst/>
        </a:prstGeom>
        <a:noFill/>
        <a:ln>
          <a:solidFill>
            <a:schemeClr val="tx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 b="1" baseline="0">
              <a:solidFill>
                <a:schemeClr val="tx2"/>
              </a:solidFill>
            </a:rPr>
            <a:t> </a:t>
          </a:r>
          <a:r>
            <a:rPr lang="fr-FR" sz="1100" b="1" baseline="0">
              <a:solidFill>
                <a:srgbClr val="FF0000"/>
              </a:solidFill>
            </a:rPr>
            <a:t>il faut les valeurs de la col </a:t>
          </a:r>
          <a:r>
            <a:rPr lang="fr-FR" sz="1100" b="1" baseline="0">
              <a:solidFill>
                <a:srgbClr val="00B050"/>
              </a:solidFill>
            </a:rPr>
            <a:t>K</a:t>
          </a:r>
          <a:r>
            <a:rPr lang="fr-FR" sz="1100" b="1" baseline="0">
              <a:solidFill>
                <a:srgbClr val="FF0000"/>
              </a:solidFill>
            </a:rPr>
            <a:t> </a:t>
          </a:r>
        </a:p>
        <a:p>
          <a:r>
            <a:rPr lang="fr-FR" sz="1100" b="1" baseline="0">
              <a:solidFill>
                <a:srgbClr val="00B050"/>
              </a:solidFill>
            </a:rPr>
            <a:t>du débit dans la col P</a:t>
          </a:r>
        </a:p>
      </xdr:txBody>
    </xdr:sp>
    <xdr:clientData/>
  </xdr:oneCellAnchor>
  <xdr:twoCellAnchor>
    <xdr:from>
      <xdr:col>12</xdr:col>
      <xdr:colOff>542928</xdr:colOff>
      <xdr:row>6</xdr:row>
      <xdr:rowOff>189136</xdr:rowOff>
    </xdr:from>
    <xdr:to>
      <xdr:col>18</xdr:col>
      <xdr:colOff>293587</xdr:colOff>
      <xdr:row>13</xdr:row>
      <xdr:rowOff>114300</xdr:rowOff>
    </xdr:to>
    <xdr:cxnSp macro="">
      <xdr:nvCxnSpPr>
        <xdr:cNvPr id="8" name="Connecteur droit avec flèche 7"/>
        <xdr:cNvCxnSpPr>
          <a:stCxn id="6" idx="2"/>
        </xdr:cNvCxnSpPr>
      </xdr:nvCxnSpPr>
      <xdr:spPr>
        <a:xfrm flipH="1">
          <a:off x="7410453" y="1332136"/>
          <a:ext cx="4189309" cy="1392014"/>
        </a:xfrm>
        <a:prstGeom prst="straightConnector1">
          <a:avLst/>
        </a:prstGeom>
        <a:ln>
          <a:solidFill>
            <a:srgbClr val="1F497D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9528</xdr:colOff>
      <xdr:row>6</xdr:row>
      <xdr:rowOff>189136</xdr:rowOff>
    </xdr:from>
    <xdr:to>
      <xdr:col>18</xdr:col>
      <xdr:colOff>293587</xdr:colOff>
      <xdr:row>13</xdr:row>
      <xdr:rowOff>161925</xdr:rowOff>
    </xdr:to>
    <xdr:cxnSp macro="">
      <xdr:nvCxnSpPr>
        <xdr:cNvPr id="10" name="Connecteur droit avec flèche 9"/>
        <xdr:cNvCxnSpPr>
          <a:stCxn id="6" idx="2"/>
        </xdr:cNvCxnSpPr>
      </xdr:nvCxnSpPr>
      <xdr:spPr>
        <a:xfrm flipH="1">
          <a:off x="9791703" y="1332136"/>
          <a:ext cx="1808059" cy="1439639"/>
        </a:xfrm>
        <a:prstGeom prst="straightConnector1">
          <a:avLst/>
        </a:prstGeom>
        <a:ln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552450</xdr:colOff>
      <xdr:row>17</xdr:row>
      <xdr:rowOff>123827</xdr:rowOff>
    </xdr:from>
    <xdr:to>
      <xdr:col>17</xdr:col>
      <xdr:colOff>285750</xdr:colOff>
      <xdr:row>19</xdr:row>
      <xdr:rowOff>65605</xdr:rowOff>
    </xdr:to>
    <xdr:cxnSp macro="">
      <xdr:nvCxnSpPr>
        <xdr:cNvPr id="12" name="Connecteur droit avec flèche 11"/>
        <xdr:cNvCxnSpPr>
          <a:stCxn id="5" idx="1"/>
        </xdr:cNvCxnSpPr>
      </xdr:nvCxnSpPr>
      <xdr:spPr>
        <a:xfrm flipH="1" flipV="1">
          <a:off x="7419975" y="3495677"/>
          <a:ext cx="3409950" cy="322778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19051</xdr:colOff>
      <xdr:row>17</xdr:row>
      <xdr:rowOff>85725</xdr:rowOff>
    </xdr:from>
    <xdr:to>
      <xdr:col>19</xdr:col>
      <xdr:colOff>176213</xdr:colOff>
      <xdr:row>20</xdr:row>
      <xdr:rowOff>26435</xdr:rowOff>
    </xdr:to>
    <xdr:cxnSp macro="">
      <xdr:nvCxnSpPr>
        <xdr:cNvPr id="15" name="Connecteur droit avec flèche 14"/>
        <xdr:cNvCxnSpPr>
          <a:stCxn id="5" idx="2"/>
        </xdr:cNvCxnSpPr>
      </xdr:nvCxnSpPr>
      <xdr:spPr>
        <a:xfrm flipH="1" flipV="1">
          <a:off x="9801226" y="3457575"/>
          <a:ext cx="2443162" cy="51221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781050</xdr:colOff>
      <xdr:row>20</xdr:row>
      <xdr:rowOff>26435</xdr:rowOff>
    </xdr:from>
    <xdr:to>
      <xdr:col>19</xdr:col>
      <xdr:colOff>176213</xdr:colOff>
      <xdr:row>34</xdr:row>
      <xdr:rowOff>180975</xdr:rowOff>
    </xdr:to>
    <xdr:cxnSp macro="">
      <xdr:nvCxnSpPr>
        <xdr:cNvPr id="21" name="Connecteur droit avec flèche 20"/>
        <xdr:cNvCxnSpPr>
          <a:stCxn id="5" idx="2"/>
        </xdr:cNvCxnSpPr>
      </xdr:nvCxnSpPr>
      <xdr:spPr>
        <a:xfrm flipH="1">
          <a:off x="9734550" y="3969785"/>
          <a:ext cx="2509838" cy="282154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17</xdr:col>
      <xdr:colOff>457201</xdr:colOff>
      <xdr:row>38</xdr:row>
      <xdr:rowOff>47625</xdr:rowOff>
    </xdr:from>
    <xdr:ext cx="3219450" cy="380999"/>
    <xdr:sp macro="" textlink="">
      <xdr:nvSpPr>
        <xdr:cNvPr id="29" name="ZoneTexte 28"/>
        <xdr:cNvSpPr txBox="1"/>
      </xdr:nvSpPr>
      <xdr:spPr>
        <a:xfrm>
          <a:off x="11001376" y="7429500"/>
          <a:ext cx="3219450" cy="380999"/>
        </a:xfrm>
        <a:prstGeom prst="rect">
          <a:avLst/>
        </a:prstGeom>
        <a:noFill/>
        <a:ln w="19050">
          <a:solidFill>
            <a:srgbClr val="11C1FF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 baseline="0">
              <a:solidFill>
                <a:schemeClr val="tx2"/>
              </a:solidFill>
            </a:rPr>
            <a:t> </a:t>
          </a:r>
          <a:r>
            <a:rPr lang="fr-FR" sz="1100" b="1" baseline="0">
              <a:solidFill>
                <a:srgbClr val="FF0000"/>
              </a:solidFill>
            </a:rPr>
            <a:t>il faut les valeurs de la col L du </a:t>
          </a:r>
          <a:r>
            <a:rPr lang="fr-FR" sz="1100" b="1" baseline="0">
              <a:solidFill>
                <a:srgbClr val="00B050"/>
              </a:solidFill>
            </a:rPr>
            <a:t>crédit dans la col Q</a:t>
          </a:r>
        </a:p>
      </xdr:txBody>
    </xdr:sp>
    <xdr:clientData/>
  </xdr:oneCellAnchor>
  <xdr:twoCellAnchor>
    <xdr:from>
      <xdr:col>17</xdr:col>
      <xdr:colOff>9525</xdr:colOff>
      <xdr:row>38</xdr:row>
      <xdr:rowOff>123827</xdr:rowOff>
    </xdr:from>
    <xdr:to>
      <xdr:col>17</xdr:col>
      <xdr:colOff>457201</xdr:colOff>
      <xdr:row>39</xdr:row>
      <xdr:rowOff>47625</xdr:rowOff>
    </xdr:to>
    <xdr:cxnSp macro="">
      <xdr:nvCxnSpPr>
        <xdr:cNvPr id="44" name="Connecteur droit avec flèche 43"/>
        <xdr:cNvCxnSpPr>
          <a:stCxn id="29" idx="1"/>
        </xdr:cNvCxnSpPr>
      </xdr:nvCxnSpPr>
      <xdr:spPr>
        <a:xfrm flipH="1" flipV="1">
          <a:off x="10553700" y="7505702"/>
          <a:ext cx="447676" cy="114298"/>
        </a:xfrm>
        <a:prstGeom prst="straightConnector1">
          <a:avLst/>
        </a:prstGeom>
        <a:ln w="22225">
          <a:solidFill>
            <a:srgbClr val="11C1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47625</xdr:colOff>
      <xdr:row>39</xdr:row>
      <xdr:rowOff>47625</xdr:rowOff>
    </xdr:from>
    <xdr:to>
      <xdr:col>17</xdr:col>
      <xdr:colOff>457201</xdr:colOff>
      <xdr:row>41</xdr:row>
      <xdr:rowOff>142875</xdr:rowOff>
    </xdr:to>
    <xdr:cxnSp macro="">
      <xdr:nvCxnSpPr>
        <xdr:cNvPr id="45" name="Connecteur droit avec flèche 44"/>
        <xdr:cNvCxnSpPr>
          <a:stCxn id="29" idx="1"/>
        </xdr:cNvCxnSpPr>
      </xdr:nvCxnSpPr>
      <xdr:spPr>
        <a:xfrm flipH="1">
          <a:off x="10591800" y="7620000"/>
          <a:ext cx="409576" cy="476250"/>
        </a:xfrm>
        <a:prstGeom prst="straightConnector1">
          <a:avLst/>
        </a:prstGeom>
        <a:ln w="22225">
          <a:solidFill>
            <a:srgbClr val="11C1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76201</xdr:colOff>
      <xdr:row>39</xdr:row>
      <xdr:rowOff>47625</xdr:rowOff>
    </xdr:from>
    <xdr:to>
      <xdr:col>17</xdr:col>
      <xdr:colOff>457201</xdr:colOff>
      <xdr:row>44</xdr:row>
      <xdr:rowOff>142875</xdr:rowOff>
    </xdr:to>
    <xdr:cxnSp macro="">
      <xdr:nvCxnSpPr>
        <xdr:cNvPr id="51" name="Connecteur droit avec flèche 50"/>
        <xdr:cNvCxnSpPr>
          <a:stCxn id="29" idx="1"/>
        </xdr:cNvCxnSpPr>
      </xdr:nvCxnSpPr>
      <xdr:spPr>
        <a:xfrm flipH="1">
          <a:off x="10620376" y="7620000"/>
          <a:ext cx="381000" cy="1047750"/>
        </a:xfrm>
        <a:prstGeom prst="straightConnector1">
          <a:avLst/>
        </a:prstGeom>
        <a:ln w="22225">
          <a:solidFill>
            <a:srgbClr val="11C1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47625</xdr:colOff>
      <xdr:row>39</xdr:row>
      <xdr:rowOff>47625</xdr:rowOff>
    </xdr:from>
    <xdr:to>
      <xdr:col>17</xdr:col>
      <xdr:colOff>457201</xdr:colOff>
      <xdr:row>54</xdr:row>
      <xdr:rowOff>104775</xdr:rowOff>
    </xdr:to>
    <xdr:cxnSp macro="">
      <xdr:nvCxnSpPr>
        <xdr:cNvPr id="55" name="Connecteur droit avec flèche 54"/>
        <xdr:cNvCxnSpPr>
          <a:stCxn id="29" idx="1"/>
        </xdr:cNvCxnSpPr>
      </xdr:nvCxnSpPr>
      <xdr:spPr>
        <a:xfrm flipH="1">
          <a:off x="10591800" y="7620000"/>
          <a:ext cx="409576" cy="2914650"/>
        </a:xfrm>
        <a:prstGeom prst="straightConnector1">
          <a:avLst/>
        </a:prstGeom>
        <a:ln w="22225">
          <a:solidFill>
            <a:srgbClr val="11C1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</xdr:colOff>
      <xdr:row>38</xdr:row>
      <xdr:rowOff>95250</xdr:rowOff>
    </xdr:from>
    <xdr:to>
      <xdr:col>19</xdr:col>
      <xdr:colOff>542926</xdr:colOff>
      <xdr:row>40</xdr:row>
      <xdr:rowOff>47624</xdr:rowOff>
    </xdr:to>
    <xdr:cxnSp macro="">
      <xdr:nvCxnSpPr>
        <xdr:cNvPr id="59" name="Connecteur droit avec flèche 58"/>
        <xdr:cNvCxnSpPr>
          <a:stCxn id="29" idx="2"/>
        </xdr:cNvCxnSpPr>
      </xdr:nvCxnSpPr>
      <xdr:spPr>
        <a:xfrm flipH="1" flipV="1">
          <a:off x="7429501" y="7477125"/>
          <a:ext cx="5181600" cy="333374"/>
        </a:xfrm>
        <a:prstGeom prst="straightConnector1">
          <a:avLst/>
        </a:prstGeom>
        <a:ln w="22225">
          <a:solidFill>
            <a:srgbClr val="11C1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20</xdr:row>
      <xdr:rowOff>26435</xdr:rowOff>
    </xdr:from>
    <xdr:to>
      <xdr:col>19</xdr:col>
      <xdr:colOff>176213</xdr:colOff>
      <xdr:row>31</xdr:row>
      <xdr:rowOff>142875</xdr:rowOff>
    </xdr:to>
    <xdr:cxnSp macro="">
      <xdr:nvCxnSpPr>
        <xdr:cNvPr id="23" name="Connecteur droit avec flèche 22"/>
        <xdr:cNvCxnSpPr>
          <a:stCxn id="5" idx="2"/>
        </xdr:cNvCxnSpPr>
      </xdr:nvCxnSpPr>
      <xdr:spPr>
        <a:xfrm flipH="1">
          <a:off x="9791700" y="3969785"/>
          <a:ext cx="2452688" cy="221194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352429</xdr:colOff>
      <xdr:row>6</xdr:row>
      <xdr:rowOff>189136</xdr:rowOff>
    </xdr:from>
    <xdr:to>
      <xdr:col>18</xdr:col>
      <xdr:colOff>293587</xdr:colOff>
      <xdr:row>27</xdr:row>
      <xdr:rowOff>161925</xdr:rowOff>
    </xdr:to>
    <xdr:cxnSp macro="">
      <xdr:nvCxnSpPr>
        <xdr:cNvPr id="27" name="Connecteur droit avec flèche 26"/>
        <xdr:cNvCxnSpPr>
          <a:stCxn id="6" idx="2"/>
        </xdr:cNvCxnSpPr>
      </xdr:nvCxnSpPr>
      <xdr:spPr>
        <a:xfrm flipH="1">
          <a:off x="9305929" y="1332136"/>
          <a:ext cx="2293833" cy="4106639"/>
        </a:xfrm>
        <a:prstGeom prst="straightConnector1">
          <a:avLst/>
        </a:prstGeom>
        <a:ln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</xdr:row>
      <xdr:rowOff>19050</xdr:rowOff>
    </xdr:from>
    <xdr:to>
      <xdr:col>6</xdr:col>
      <xdr:colOff>200025</xdr:colOff>
      <xdr:row>9</xdr:row>
      <xdr:rowOff>28575</xdr:rowOff>
    </xdr:to>
    <xdr:cxnSp macro="">
      <xdr:nvCxnSpPr>
        <xdr:cNvPr id="36" name="Connecteur droit avec flèche 35"/>
        <xdr:cNvCxnSpPr/>
      </xdr:nvCxnSpPr>
      <xdr:spPr>
        <a:xfrm flipH="1">
          <a:off x="381000" y="400050"/>
          <a:ext cx="1619250" cy="13430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76200</xdr:colOff>
      <xdr:row>1</xdr:row>
      <xdr:rowOff>57150</xdr:rowOff>
    </xdr:from>
    <xdr:ext cx="3426900" cy="436786"/>
    <xdr:sp macro="" textlink="">
      <xdr:nvSpPr>
        <xdr:cNvPr id="39" name="ZoneTexte 38"/>
        <xdr:cNvSpPr txBox="1"/>
      </xdr:nvSpPr>
      <xdr:spPr>
        <a:xfrm>
          <a:off x="7505700" y="247650"/>
          <a:ext cx="3426900" cy="436786"/>
        </a:xfrm>
        <a:prstGeom prst="rect">
          <a:avLst/>
        </a:prstGeom>
        <a:noFill/>
        <a:ln>
          <a:solidFill>
            <a:srgbClr val="008E4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 b="1" u="sng"/>
            <a:t>Col  N</a:t>
          </a:r>
          <a:r>
            <a:rPr lang="fr-FR" sz="1100"/>
            <a:t> = SI(M11="Men";K11;SI(M11="1/2 Men";K11/2;)) </a:t>
          </a:r>
        </a:p>
        <a:p>
          <a:r>
            <a:rPr lang="fr-FR" sz="1100" b="1" u="sng"/>
            <a:t>Col </a:t>
          </a:r>
          <a:r>
            <a:rPr lang="fr-FR" sz="1100" b="1" u="sng" baseline="0"/>
            <a:t> O</a:t>
          </a:r>
          <a:r>
            <a:rPr lang="fr-FR" sz="1100" baseline="0"/>
            <a:t> = SI(M11="Men";L11;SI(N11="1/2 Men";L11/2;))</a:t>
          </a:r>
          <a:endParaRPr lang="fr-FR" sz="1100"/>
        </a:p>
      </xdr:txBody>
    </xdr:sp>
    <xdr:clientData/>
  </xdr:oneCellAnchor>
  <xdr:twoCellAnchor>
    <xdr:from>
      <xdr:col>13</xdr:col>
      <xdr:colOff>76200</xdr:colOff>
      <xdr:row>2</xdr:row>
      <xdr:rowOff>85043</xdr:rowOff>
    </xdr:from>
    <xdr:to>
      <xdr:col>13</xdr:col>
      <xdr:colOff>371475</xdr:colOff>
      <xdr:row>7</xdr:row>
      <xdr:rowOff>38100</xdr:rowOff>
    </xdr:to>
    <xdr:cxnSp macro="">
      <xdr:nvCxnSpPr>
        <xdr:cNvPr id="41" name="Connecteur droit avec flèche 40"/>
        <xdr:cNvCxnSpPr>
          <a:stCxn id="39" idx="1"/>
        </xdr:cNvCxnSpPr>
      </xdr:nvCxnSpPr>
      <xdr:spPr>
        <a:xfrm>
          <a:off x="7505700" y="466043"/>
          <a:ext cx="295275" cy="905557"/>
        </a:xfrm>
        <a:prstGeom prst="straightConnector1">
          <a:avLst/>
        </a:prstGeom>
        <a:ln>
          <a:solidFill>
            <a:srgbClr val="008E4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447675</xdr:colOff>
      <xdr:row>2</xdr:row>
      <xdr:rowOff>133350</xdr:rowOff>
    </xdr:from>
    <xdr:to>
      <xdr:col>14</xdr:col>
      <xdr:colOff>257175</xdr:colOff>
      <xdr:row>7</xdr:row>
      <xdr:rowOff>57150</xdr:rowOff>
    </xdr:to>
    <xdr:cxnSp macro="">
      <xdr:nvCxnSpPr>
        <xdr:cNvPr id="43" name="Connecteur droit avec flèche 42"/>
        <xdr:cNvCxnSpPr/>
      </xdr:nvCxnSpPr>
      <xdr:spPr>
        <a:xfrm>
          <a:off x="7877175" y="514350"/>
          <a:ext cx="571500" cy="876300"/>
        </a:xfrm>
        <a:prstGeom prst="straightConnector1">
          <a:avLst/>
        </a:prstGeom>
        <a:ln>
          <a:solidFill>
            <a:srgbClr val="008E4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17</xdr:col>
      <xdr:colOff>514350</xdr:colOff>
      <xdr:row>23</xdr:row>
      <xdr:rowOff>161923</xdr:rowOff>
    </xdr:from>
    <xdr:ext cx="4029075" cy="2371727"/>
    <xdr:sp macro="" textlink="">
      <xdr:nvSpPr>
        <xdr:cNvPr id="47" name="ZoneTexte 46"/>
        <xdr:cNvSpPr txBox="1"/>
      </xdr:nvSpPr>
      <xdr:spPr>
        <a:xfrm>
          <a:off x="11058525" y="4676773"/>
          <a:ext cx="4029075" cy="2371727"/>
        </a:xfrm>
        <a:prstGeom prst="rect">
          <a:avLst/>
        </a:prstGeom>
        <a:noFill/>
        <a:ln>
          <a:solidFill>
            <a:srgbClr val="1F497D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Bonjour à tous,</a:t>
          </a: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J’ai un fichier avec des mouvements qui viennent de la compta. Je souhaiterais faire un suivi pour les comptes 6 &amp; 7. En colonne M j’ai une formule (reliée à la col B) qui me dit si c’est Mem, ½ Men et Maintenance. Les formules dans les colonnes N &amp; O fonctionnent. Maintenant ce que je recherche c’est deux formules pour les </a:t>
          </a:r>
          <a:r>
            <a:rPr lang="fr-FR" sz="1100" b="1">
              <a:solidFill>
                <a:schemeClr val="tx1"/>
              </a:solidFill>
              <a:latin typeface="+mn-lt"/>
              <a:ea typeface="+mn-ea"/>
              <a:cs typeface="+mn-cs"/>
            </a:rPr>
            <a:t>colonnes P &amp; Q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.</a:t>
          </a:r>
        </a:p>
        <a:p>
          <a:r>
            <a:rPr lang="fr-FR" sz="1100" b="1">
              <a:solidFill>
                <a:schemeClr val="tx1"/>
              </a:solidFill>
              <a:latin typeface="+mn-lt"/>
              <a:ea typeface="+mn-ea"/>
              <a:cs typeface="+mn-cs"/>
            </a:rPr>
            <a:t>En P (débit)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si je n’ai pas d’affection en col B il faut le montant de la colonne K </a:t>
          </a:r>
        </a:p>
        <a:p>
          <a:r>
            <a:rPr lang="fr-FR" sz="1100" b="1">
              <a:solidFill>
                <a:schemeClr val="tx1"/>
              </a:solidFill>
              <a:latin typeface="+mn-lt"/>
              <a:ea typeface="+mn-ea"/>
              <a:cs typeface="+mn-cs"/>
            </a:rPr>
            <a:t>En Q (crédit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) si je n’ai pas d’affection en col B il faut le montant de la colonne L</a:t>
          </a: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Par contre si l’affection est en ½ il faut que j’ai la moitié de la somme en col </a:t>
          </a:r>
          <a:r>
            <a:rPr lang="fr-FR" sz="1100" b="1">
              <a:solidFill>
                <a:schemeClr val="tx1"/>
              </a:solidFill>
              <a:latin typeface="+mn-lt"/>
              <a:ea typeface="+mn-ea"/>
              <a:cs typeface="+mn-cs"/>
            </a:rPr>
            <a:t>N et P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R59"/>
  <sheetViews>
    <sheetView showGridLines="0" showZeros="0" tabSelected="1" topLeftCell="G10" workbookViewId="0">
      <selection activeCell="V16" sqref="V16"/>
    </sheetView>
  </sheetViews>
  <sheetFormatPr baseColWidth="10" defaultRowHeight="15"/>
  <cols>
    <col min="1" max="1" width="1.28515625" customWidth="1"/>
    <col min="2" max="2" width="4.28515625" customWidth="1"/>
    <col min="3" max="3" width="3.7109375" customWidth="1"/>
    <col min="4" max="4" width="4.28515625" customWidth="1"/>
    <col min="5" max="5" width="8.42578125" customWidth="1"/>
    <col min="6" max="6" width="5" customWidth="1"/>
    <col min="7" max="7" width="10" customWidth="1"/>
    <col min="8" max="8" width="12.85546875" customWidth="1"/>
    <col min="9" max="9" width="10.7109375" customWidth="1"/>
    <col min="10" max="10" width="18.85546875" customWidth="1"/>
    <col min="11" max="11" width="11.42578125" customWidth="1"/>
    <col min="12" max="12" width="12.140625" customWidth="1"/>
    <col min="13" max="13" width="8.42578125" customWidth="1"/>
    <col min="16" max="16" width="12.42578125" customWidth="1"/>
  </cols>
  <sheetData>
    <row r="2" spans="2:17">
      <c r="B2" s="52" t="s">
        <v>34</v>
      </c>
      <c r="C2" s="44"/>
      <c r="D2" s="44"/>
      <c r="E2" s="44"/>
      <c r="Q2" s="39"/>
    </row>
    <row r="3" spans="2:17">
      <c r="B3" s="75" t="s">
        <v>11</v>
      </c>
      <c r="C3" s="76"/>
      <c r="D3" s="77"/>
      <c r="E3" s="81" t="s">
        <v>12</v>
      </c>
    </row>
    <row r="4" spans="2:17">
      <c r="B4" s="78"/>
      <c r="C4" s="79"/>
      <c r="D4" s="80"/>
      <c r="E4" s="82"/>
    </row>
    <row r="5" spans="2:17">
      <c r="B5" s="83" t="s">
        <v>40</v>
      </c>
      <c r="C5" s="84"/>
      <c r="D5" s="85"/>
      <c r="E5" s="9" t="s">
        <v>13</v>
      </c>
    </row>
    <row r="6" spans="2:17">
      <c r="B6" s="86" t="s">
        <v>41</v>
      </c>
      <c r="C6" s="87"/>
      <c r="D6" s="88"/>
      <c r="E6" s="10" t="s">
        <v>14</v>
      </c>
    </row>
    <row r="7" spans="2:17">
      <c r="B7" s="89" t="s">
        <v>15</v>
      </c>
      <c r="C7" s="90"/>
      <c r="D7" s="91"/>
      <c r="E7" s="11" t="s">
        <v>16</v>
      </c>
    </row>
    <row r="8" spans="2:17">
      <c r="N8" s="71" t="s">
        <v>46</v>
      </c>
      <c r="O8" s="72"/>
      <c r="P8" s="73" t="s">
        <v>47</v>
      </c>
      <c r="Q8" s="74"/>
    </row>
    <row r="9" spans="2:17">
      <c r="N9" s="26" t="s">
        <v>9</v>
      </c>
      <c r="O9" s="25" t="s">
        <v>10</v>
      </c>
      <c r="P9" s="30" t="s">
        <v>9</v>
      </c>
      <c r="Q9" s="27" t="s">
        <v>10</v>
      </c>
    </row>
    <row r="10" spans="2:17" ht="25.5">
      <c r="B10" s="1" t="s">
        <v>0</v>
      </c>
      <c r="C10" s="1" t="s">
        <v>1</v>
      </c>
      <c r="D10" s="2" t="s">
        <v>2</v>
      </c>
      <c r="E10" s="1" t="s">
        <v>3</v>
      </c>
      <c r="F10" s="3" t="s">
        <v>4</v>
      </c>
      <c r="G10" s="4" t="s">
        <v>5</v>
      </c>
      <c r="H10" s="4" t="s">
        <v>6</v>
      </c>
      <c r="I10" s="5" t="s">
        <v>7</v>
      </c>
      <c r="J10" s="6" t="s">
        <v>8</v>
      </c>
      <c r="K10" s="6" t="s">
        <v>9</v>
      </c>
      <c r="L10" s="7" t="s">
        <v>10</v>
      </c>
      <c r="M10" s="8" t="s">
        <v>45</v>
      </c>
      <c r="N10" s="28">
        <f>SUBTOTAL(9,N11:N60)</f>
        <v>848.31999999999994</v>
      </c>
      <c r="O10" s="36">
        <f>SUBTOTAL(9,O11:O60)</f>
        <v>317.01</v>
      </c>
      <c r="P10" s="29">
        <f>SUBTOTAL(9,P11:P60)</f>
        <v>643.06999999999994</v>
      </c>
      <c r="Q10" s="37">
        <f>SUBTOTAL(9,Q11:Q60)</f>
        <v>77355.25</v>
      </c>
    </row>
    <row r="11" spans="2:17">
      <c r="B11" s="12"/>
      <c r="C11" s="13" t="s">
        <v>17</v>
      </c>
      <c r="D11" s="14">
        <v>44013</v>
      </c>
      <c r="E11" s="15">
        <v>44013</v>
      </c>
      <c r="F11" s="16">
        <v>44013</v>
      </c>
      <c r="G11" s="53" t="s">
        <v>38</v>
      </c>
      <c r="H11" s="18"/>
      <c r="I11" s="19" t="s">
        <v>18</v>
      </c>
      <c r="J11" s="18"/>
      <c r="K11" s="38">
        <v>0</v>
      </c>
      <c r="L11" s="38">
        <v>394.5</v>
      </c>
      <c r="M11" s="21" t="str">
        <f t="shared" ref="M11:M20" si="0">IF(B11="P","Men",IF(B11="U","1/2 Men",""))</f>
        <v/>
      </c>
      <c r="N11" s="31">
        <f t="shared" ref="N11:N20" si="1">IF(M11="Men",K11,IF(M11="1/2 Men",K11/2,))</f>
        <v>0</v>
      </c>
      <c r="O11" s="34">
        <f t="shared" ref="O11:O20" si="2">IF(M11="Men",L11,IF(N11="1/2 Men",L11/2,))</f>
        <v>0</v>
      </c>
      <c r="P11" s="92"/>
      <c r="Q11" s="24"/>
    </row>
    <row r="12" spans="2:17">
      <c r="B12" s="12" t="s">
        <v>13</v>
      </c>
      <c r="C12" s="13" t="s">
        <v>17</v>
      </c>
      <c r="D12" s="14">
        <v>44013</v>
      </c>
      <c r="E12" s="15">
        <v>44013</v>
      </c>
      <c r="F12" s="16">
        <v>44013</v>
      </c>
      <c r="G12" s="17">
        <v>6132000</v>
      </c>
      <c r="H12" s="18" t="s">
        <v>19</v>
      </c>
      <c r="I12" s="19" t="s">
        <v>18</v>
      </c>
      <c r="J12" s="18"/>
      <c r="K12" s="38">
        <v>394.5</v>
      </c>
      <c r="L12" s="38">
        <v>0</v>
      </c>
      <c r="M12" s="21" t="str">
        <f t="shared" si="0"/>
        <v>Men</v>
      </c>
      <c r="N12" s="22">
        <f t="shared" si="1"/>
        <v>394.5</v>
      </c>
      <c r="O12" s="23">
        <f t="shared" si="2"/>
        <v>0</v>
      </c>
      <c r="P12" s="92"/>
      <c r="Q12" s="24"/>
    </row>
    <row r="13" spans="2:17">
      <c r="B13" s="12"/>
      <c r="C13" s="13" t="s">
        <v>17</v>
      </c>
      <c r="D13" s="14">
        <v>44013</v>
      </c>
      <c r="E13" s="15">
        <v>44013</v>
      </c>
      <c r="F13" s="16">
        <v>44013</v>
      </c>
      <c r="G13" s="53" t="s">
        <v>38</v>
      </c>
      <c r="H13" s="18"/>
      <c r="I13" s="19" t="s">
        <v>20</v>
      </c>
      <c r="J13" s="18"/>
      <c r="K13" s="38">
        <v>0</v>
      </c>
      <c r="L13" s="38">
        <v>250</v>
      </c>
      <c r="M13" s="21" t="str">
        <f t="shared" si="0"/>
        <v/>
      </c>
      <c r="N13" s="22">
        <f t="shared" si="1"/>
        <v>0</v>
      </c>
      <c r="O13" s="23">
        <f t="shared" si="2"/>
        <v>0</v>
      </c>
      <c r="P13" s="92"/>
      <c r="Q13" s="24"/>
    </row>
    <row r="14" spans="2:17">
      <c r="B14" s="12" t="s">
        <v>16</v>
      </c>
      <c r="C14" s="13" t="s">
        <v>17</v>
      </c>
      <c r="D14" s="14">
        <v>44013</v>
      </c>
      <c r="E14" s="15">
        <v>44013</v>
      </c>
      <c r="F14" s="16">
        <v>44013</v>
      </c>
      <c r="G14" s="17">
        <v>6132000</v>
      </c>
      <c r="H14" s="18" t="s">
        <v>19</v>
      </c>
      <c r="I14" s="19" t="s">
        <v>20</v>
      </c>
      <c r="J14" s="18"/>
      <c r="K14" s="38">
        <v>158.33000000000001</v>
      </c>
      <c r="L14" s="38">
        <v>0</v>
      </c>
      <c r="M14" s="40" t="str">
        <f t="shared" si="0"/>
        <v/>
      </c>
      <c r="N14" s="22">
        <f t="shared" si="1"/>
        <v>0</v>
      </c>
      <c r="O14" s="23">
        <f t="shared" si="2"/>
        <v>0</v>
      </c>
      <c r="P14" s="93">
        <v>158.33000000000001</v>
      </c>
      <c r="Q14" s="24"/>
    </row>
    <row r="15" spans="2:17">
      <c r="B15" s="12" t="s">
        <v>16</v>
      </c>
      <c r="C15" s="13" t="s">
        <v>17</v>
      </c>
      <c r="D15" s="14">
        <v>44013</v>
      </c>
      <c r="E15" s="15">
        <v>44013</v>
      </c>
      <c r="F15" s="16">
        <v>44013</v>
      </c>
      <c r="G15" s="17">
        <v>6140000</v>
      </c>
      <c r="H15" s="18" t="s">
        <v>21</v>
      </c>
      <c r="I15" s="19" t="s">
        <v>20</v>
      </c>
      <c r="J15" s="18"/>
      <c r="K15" s="38">
        <v>50</v>
      </c>
      <c r="L15" s="38">
        <v>0</v>
      </c>
      <c r="M15" s="40" t="str">
        <f t="shared" si="0"/>
        <v/>
      </c>
      <c r="N15" s="22">
        <f t="shared" si="1"/>
        <v>0</v>
      </c>
      <c r="O15" s="23">
        <f t="shared" si="2"/>
        <v>0</v>
      </c>
      <c r="P15" s="93">
        <v>50</v>
      </c>
      <c r="Q15" s="24"/>
    </row>
    <row r="16" spans="2:17">
      <c r="B16" s="12"/>
      <c r="C16" s="13" t="s">
        <v>17</v>
      </c>
      <c r="D16" s="14">
        <v>44013</v>
      </c>
      <c r="E16" s="15">
        <v>44013</v>
      </c>
      <c r="F16" s="16">
        <v>44013</v>
      </c>
      <c r="G16" s="17">
        <v>4456600</v>
      </c>
      <c r="H16" s="18" t="s">
        <v>22</v>
      </c>
      <c r="I16" s="19" t="s">
        <v>20</v>
      </c>
      <c r="J16" s="18"/>
      <c r="K16" s="38">
        <v>41.67</v>
      </c>
      <c r="L16" s="38">
        <v>0</v>
      </c>
      <c r="M16" s="21" t="str">
        <f t="shared" si="0"/>
        <v/>
      </c>
      <c r="N16" s="22">
        <f t="shared" si="1"/>
        <v>0</v>
      </c>
      <c r="O16" s="23">
        <f t="shared" si="2"/>
        <v>0</v>
      </c>
      <c r="P16" s="92"/>
      <c r="Q16" s="24"/>
    </row>
    <row r="17" spans="2:17">
      <c r="B17" s="12"/>
      <c r="C17" s="13" t="s">
        <v>17</v>
      </c>
      <c r="D17" s="14">
        <v>44016</v>
      </c>
      <c r="E17" s="15">
        <v>44016</v>
      </c>
      <c r="F17" s="16">
        <v>44016</v>
      </c>
      <c r="G17" s="53" t="s">
        <v>38</v>
      </c>
      <c r="H17" s="18"/>
      <c r="I17" s="19" t="s">
        <v>23</v>
      </c>
      <c r="J17" s="18"/>
      <c r="K17" s="38">
        <v>0</v>
      </c>
      <c r="L17" s="38">
        <v>887.5</v>
      </c>
      <c r="M17" s="21" t="str">
        <f t="shared" si="0"/>
        <v/>
      </c>
      <c r="N17" s="22">
        <f t="shared" si="1"/>
        <v>0</v>
      </c>
      <c r="O17" s="23">
        <f t="shared" si="2"/>
        <v>0</v>
      </c>
      <c r="P17" s="92"/>
      <c r="Q17" s="24"/>
    </row>
    <row r="18" spans="2:17">
      <c r="B18" s="12" t="s">
        <v>14</v>
      </c>
      <c r="C18" s="13" t="s">
        <v>17</v>
      </c>
      <c r="D18" s="14">
        <v>44016</v>
      </c>
      <c r="E18" s="15">
        <v>44016</v>
      </c>
      <c r="F18" s="16">
        <v>44016</v>
      </c>
      <c r="G18" s="17">
        <v>6131000</v>
      </c>
      <c r="H18" s="18" t="s">
        <v>24</v>
      </c>
      <c r="I18" s="19" t="s">
        <v>23</v>
      </c>
      <c r="J18" s="18"/>
      <c r="K18" s="38">
        <v>739.58</v>
      </c>
      <c r="L18" s="38">
        <v>0</v>
      </c>
      <c r="M18" s="41" t="str">
        <f t="shared" si="0"/>
        <v>1/2 Men</v>
      </c>
      <c r="N18" s="22">
        <f t="shared" si="1"/>
        <v>369.79</v>
      </c>
      <c r="O18" s="23">
        <f t="shared" si="2"/>
        <v>0</v>
      </c>
      <c r="P18" s="94">
        <v>369.79</v>
      </c>
      <c r="Q18" s="24"/>
    </row>
    <row r="19" spans="2:17">
      <c r="B19" s="12"/>
      <c r="C19" s="13" t="s">
        <v>17</v>
      </c>
      <c r="D19" s="14">
        <v>44016</v>
      </c>
      <c r="E19" s="15">
        <v>44016</v>
      </c>
      <c r="F19" s="16">
        <v>44016</v>
      </c>
      <c r="G19" s="17">
        <v>4456600</v>
      </c>
      <c r="H19" s="18" t="s">
        <v>22</v>
      </c>
      <c r="I19" s="19" t="s">
        <v>23</v>
      </c>
      <c r="J19" s="18"/>
      <c r="K19" s="38">
        <v>147.91999999999999</v>
      </c>
      <c r="L19" s="38">
        <v>0</v>
      </c>
      <c r="M19" s="21" t="str">
        <f t="shared" si="0"/>
        <v/>
      </c>
      <c r="N19" s="22">
        <f t="shared" si="1"/>
        <v>0</v>
      </c>
      <c r="O19" s="23">
        <f t="shared" si="2"/>
        <v>0</v>
      </c>
      <c r="P19" s="45"/>
      <c r="Q19" s="46"/>
    </row>
    <row r="20" spans="2:17">
      <c r="B20" s="12" t="s">
        <v>13</v>
      </c>
      <c r="C20" s="13" t="s">
        <v>17</v>
      </c>
      <c r="D20" s="14">
        <v>44032</v>
      </c>
      <c r="E20" s="15">
        <v>44032</v>
      </c>
      <c r="F20" s="16">
        <v>44032</v>
      </c>
      <c r="G20" s="17">
        <v>6071010</v>
      </c>
      <c r="H20" s="18" t="s">
        <v>42</v>
      </c>
      <c r="I20" s="19" t="s">
        <v>25</v>
      </c>
      <c r="J20" s="18"/>
      <c r="K20" s="38">
        <v>-16.04</v>
      </c>
      <c r="L20" s="38">
        <v>0</v>
      </c>
      <c r="M20" s="21" t="str">
        <f t="shared" si="0"/>
        <v>Men</v>
      </c>
      <c r="N20" s="22">
        <f t="shared" si="1"/>
        <v>-16.04</v>
      </c>
      <c r="O20" s="23">
        <f t="shared" si="2"/>
        <v>0</v>
      </c>
      <c r="P20" s="45"/>
      <c r="Q20" s="46"/>
    </row>
    <row r="21" spans="2:17">
      <c r="B21" s="12"/>
      <c r="C21" s="13" t="s">
        <v>17</v>
      </c>
      <c r="D21" s="14">
        <v>44032</v>
      </c>
      <c r="E21" s="15">
        <v>44032</v>
      </c>
      <c r="F21" s="16">
        <v>44032</v>
      </c>
      <c r="G21" s="17">
        <v>4456600</v>
      </c>
      <c r="H21" s="18" t="s">
        <v>22</v>
      </c>
      <c r="I21" s="19" t="s">
        <v>25</v>
      </c>
      <c r="J21" s="18"/>
      <c r="K21" s="38">
        <v>-3.21</v>
      </c>
      <c r="L21" s="38">
        <v>0</v>
      </c>
      <c r="M21" s="21" t="str">
        <f t="shared" ref="M21:M34" si="3">IF(B21="P","Men",IF(B21="U","1/2 Men",""))</f>
        <v/>
      </c>
      <c r="N21" s="22">
        <f t="shared" ref="N21:N34" si="4">IF(M21="Men",K21,IF(M21="1/2 Men",K21/2,))</f>
        <v>0</v>
      </c>
      <c r="O21" s="23">
        <f t="shared" ref="O21:O34" si="5">IF(M21="Men",L21,IF(N21="1/2 Men",L21/2,))</f>
        <v>0</v>
      </c>
      <c r="P21" s="45"/>
      <c r="Q21" s="46"/>
    </row>
    <row r="22" spans="2:17">
      <c r="B22" s="12"/>
      <c r="C22" s="13" t="s">
        <v>17</v>
      </c>
      <c r="D22" s="14">
        <v>44032</v>
      </c>
      <c r="E22" s="15">
        <v>44032</v>
      </c>
      <c r="F22" s="16">
        <v>44032</v>
      </c>
      <c r="G22" s="53" t="s">
        <v>38</v>
      </c>
      <c r="H22" s="18"/>
      <c r="I22" s="19" t="s">
        <v>25</v>
      </c>
      <c r="J22" s="18"/>
      <c r="K22" s="38">
        <v>0</v>
      </c>
      <c r="L22" s="38">
        <v>-19.25</v>
      </c>
      <c r="M22" s="21" t="str">
        <f t="shared" si="3"/>
        <v/>
      </c>
      <c r="N22" s="22">
        <f t="shared" si="4"/>
        <v>0</v>
      </c>
      <c r="O22" s="23">
        <f t="shared" si="5"/>
        <v>0</v>
      </c>
      <c r="P22" s="45"/>
      <c r="Q22" s="46"/>
    </row>
    <row r="23" spans="2:17">
      <c r="B23" s="12" t="s">
        <v>13</v>
      </c>
      <c r="C23" s="13" t="s">
        <v>17</v>
      </c>
      <c r="D23" s="14">
        <v>44049</v>
      </c>
      <c r="E23" s="15">
        <v>44049</v>
      </c>
      <c r="F23" s="16">
        <v>44049</v>
      </c>
      <c r="G23" s="53">
        <v>6061502</v>
      </c>
      <c r="H23" s="18" t="s">
        <v>52</v>
      </c>
      <c r="I23" s="19" t="s">
        <v>51</v>
      </c>
      <c r="J23" s="18"/>
      <c r="K23" s="38">
        <v>21.32</v>
      </c>
      <c r="L23" s="38">
        <v>0</v>
      </c>
      <c r="M23" s="21" t="str">
        <f t="shared" si="3"/>
        <v>Men</v>
      </c>
      <c r="N23" s="22">
        <f t="shared" si="4"/>
        <v>21.32</v>
      </c>
      <c r="O23" s="23">
        <f t="shared" si="5"/>
        <v>0</v>
      </c>
      <c r="P23" s="45"/>
      <c r="Q23" s="46"/>
    </row>
    <row r="24" spans="2:17">
      <c r="B24" s="12"/>
      <c r="C24" s="13" t="s">
        <v>17</v>
      </c>
      <c r="D24" s="14">
        <v>44049</v>
      </c>
      <c r="E24" s="15">
        <v>44049</v>
      </c>
      <c r="F24" s="16">
        <v>44049</v>
      </c>
      <c r="G24" s="53">
        <v>4456600</v>
      </c>
      <c r="H24" s="18" t="s">
        <v>22</v>
      </c>
      <c r="I24" s="19" t="s">
        <v>51</v>
      </c>
      <c r="J24" s="18"/>
      <c r="K24" s="38">
        <v>4.26</v>
      </c>
      <c r="L24" s="38">
        <v>0</v>
      </c>
      <c r="M24" s="21" t="str">
        <f t="shared" si="3"/>
        <v/>
      </c>
      <c r="N24" s="22">
        <f t="shared" si="4"/>
        <v>0</v>
      </c>
      <c r="O24" s="23">
        <f t="shared" si="5"/>
        <v>0</v>
      </c>
      <c r="P24" s="45"/>
      <c r="Q24" s="46"/>
    </row>
    <row r="25" spans="2:17">
      <c r="B25" s="12"/>
      <c r="C25" s="13" t="s">
        <v>17</v>
      </c>
      <c r="D25" s="14">
        <v>44049</v>
      </c>
      <c r="E25" s="15">
        <v>44049</v>
      </c>
      <c r="F25" s="16">
        <v>44049</v>
      </c>
      <c r="G25" s="53" t="s">
        <v>50</v>
      </c>
      <c r="H25" s="18"/>
      <c r="I25" s="19" t="s">
        <v>51</v>
      </c>
      <c r="J25" s="18"/>
      <c r="K25" s="38">
        <v>0</v>
      </c>
      <c r="L25" s="38">
        <v>25.58</v>
      </c>
      <c r="M25" s="21" t="str">
        <f t="shared" si="3"/>
        <v/>
      </c>
      <c r="N25" s="22">
        <f t="shared" si="4"/>
        <v>0</v>
      </c>
      <c r="O25" s="23">
        <f t="shared" si="5"/>
        <v>0</v>
      </c>
      <c r="P25" s="45"/>
      <c r="Q25" s="46"/>
    </row>
    <row r="26" spans="2:17">
      <c r="B26" s="12" t="s">
        <v>13</v>
      </c>
      <c r="C26" s="13" t="s">
        <v>17</v>
      </c>
      <c r="D26" s="14">
        <v>44075</v>
      </c>
      <c r="E26" s="15">
        <v>44075</v>
      </c>
      <c r="F26" s="16">
        <v>44075</v>
      </c>
      <c r="G26" s="53">
        <v>6261000</v>
      </c>
      <c r="H26" s="18" t="s">
        <v>49</v>
      </c>
      <c r="I26" s="19" t="s">
        <v>48</v>
      </c>
      <c r="J26" s="18" t="s">
        <v>54</v>
      </c>
      <c r="K26" s="38">
        <v>39.94</v>
      </c>
      <c r="L26" s="38">
        <v>0</v>
      </c>
      <c r="M26" s="21" t="str">
        <f t="shared" si="3"/>
        <v>Men</v>
      </c>
      <c r="N26" s="22">
        <f t="shared" si="4"/>
        <v>39.94</v>
      </c>
      <c r="O26" s="23">
        <f t="shared" si="5"/>
        <v>0</v>
      </c>
      <c r="P26" s="45"/>
      <c r="Q26" s="46"/>
    </row>
    <row r="27" spans="2:17">
      <c r="B27" s="12"/>
      <c r="C27" s="13" t="s">
        <v>17</v>
      </c>
      <c r="D27" s="14">
        <v>44075</v>
      </c>
      <c r="E27" s="15">
        <v>44075</v>
      </c>
      <c r="F27" s="16">
        <v>44075</v>
      </c>
      <c r="G27" s="53">
        <v>4456600</v>
      </c>
      <c r="H27" s="18" t="s">
        <v>22</v>
      </c>
      <c r="I27" s="19" t="s">
        <v>48</v>
      </c>
      <c r="J27" s="18"/>
      <c r="K27" s="38">
        <v>8</v>
      </c>
      <c r="L27" s="38">
        <v>0</v>
      </c>
      <c r="M27" s="21" t="str">
        <f t="shared" si="3"/>
        <v/>
      </c>
      <c r="N27" s="22">
        <f t="shared" si="4"/>
        <v>0</v>
      </c>
      <c r="O27" s="23">
        <f t="shared" si="5"/>
        <v>0</v>
      </c>
      <c r="P27" s="45"/>
      <c r="Q27" s="46"/>
    </row>
    <row r="28" spans="2:17">
      <c r="B28" s="12"/>
      <c r="C28" s="13" t="s">
        <v>17</v>
      </c>
      <c r="D28" s="14">
        <v>44075</v>
      </c>
      <c r="E28" s="15">
        <v>44075</v>
      </c>
      <c r="F28" s="16">
        <v>44075</v>
      </c>
      <c r="G28" s="53" t="s">
        <v>50</v>
      </c>
      <c r="H28" s="18"/>
      <c r="I28" s="19" t="s">
        <v>48</v>
      </c>
      <c r="J28" s="18"/>
      <c r="K28" s="38">
        <v>0</v>
      </c>
      <c r="L28" s="38">
        <v>47.94</v>
      </c>
      <c r="M28" s="21" t="str">
        <f t="shared" si="3"/>
        <v/>
      </c>
      <c r="N28" s="22">
        <f t="shared" si="4"/>
        <v>0</v>
      </c>
      <c r="O28" s="23">
        <f t="shared" si="5"/>
        <v>0</v>
      </c>
      <c r="P28" s="45"/>
      <c r="Q28" s="46"/>
    </row>
    <row r="29" spans="2:17">
      <c r="B29" s="12" t="s">
        <v>16</v>
      </c>
      <c r="C29" s="13" t="s">
        <v>17</v>
      </c>
      <c r="D29" s="14">
        <v>44085</v>
      </c>
      <c r="E29" s="15">
        <v>44085</v>
      </c>
      <c r="F29" s="16">
        <v>44085</v>
      </c>
      <c r="G29" s="53">
        <v>6061501</v>
      </c>
      <c r="H29" s="18" t="s">
        <v>55</v>
      </c>
      <c r="I29" s="19" t="s">
        <v>56</v>
      </c>
      <c r="J29" s="18"/>
      <c r="K29" s="38">
        <v>26.13</v>
      </c>
      <c r="L29" s="38">
        <v>0</v>
      </c>
      <c r="M29" s="40" t="str">
        <f t="shared" si="3"/>
        <v/>
      </c>
      <c r="N29" s="22">
        <f t="shared" si="4"/>
        <v>0</v>
      </c>
      <c r="O29" s="23">
        <f t="shared" si="5"/>
        <v>0</v>
      </c>
      <c r="P29" s="70">
        <v>26.13</v>
      </c>
      <c r="Q29" s="46"/>
    </row>
    <row r="30" spans="2:17">
      <c r="B30" s="12"/>
      <c r="C30" s="13" t="s">
        <v>17</v>
      </c>
      <c r="D30" s="14">
        <v>44085</v>
      </c>
      <c r="E30" s="15">
        <v>44085</v>
      </c>
      <c r="F30" s="16">
        <v>44085</v>
      </c>
      <c r="G30" s="53">
        <v>4456600</v>
      </c>
      <c r="H30" s="18" t="s">
        <v>22</v>
      </c>
      <c r="I30" s="19" t="s">
        <v>56</v>
      </c>
      <c r="J30" s="18"/>
      <c r="K30" s="38">
        <v>5.22</v>
      </c>
      <c r="L30" s="38">
        <v>0</v>
      </c>
      <c r="M30" s="21" t="str">
        <f t="shared" si="3"/>
        <v/>
      </c>
      <c r="N30" s="22">
        <f t="shared" si="4"/>
        <v>0</v>
      </c>
      <c r="O30" s="23">
        <f t="shared" si="5"/>
        <v>0</v>
      </c>
      <c r="P30" s="45"/>
      <c r="Q30" s="46"/>
    </row>
    <row r="31" spans="2:17">
      <c r="B31" s="12"/>
      <c r="C31" s="13" t="s">
        <v>17</v>
      </c>
      <c r="D31" s="14">
        <v>44085</v>
      </c>
      <c r="E31" s="15">
        <v>44085</v>
      </c>
      <c r="F31" s="16">
        <v>44085</v>
      </c>
      <c r="G31" s="53" t="s">
        <v>50</v>
      </c>
      <c r="H31" s="18"/>
      <c r="I31" s="19" t="s">
        <v>56</v>
      </c>
      <c r="J31" s="18"/>
      <c r="K31" s="38">
        <v>0</v>
      </c>
      <c r="L31" s="38">
        <v>31.35</v>
      </c>
      <c r="M31" s="21" t="str">
        <f t="shared" si="3"/>
        <v/>
      </c>
      <c r="N31" s="22">
        <f t="shared" si="4"/>
        <v>0</v>
      </c>
      <c r="O31" s="23">
        <f t="shared" si="5"/>
        <v>0</v>
      </c>
      <c r="P31" s="45"/>
      <c r="Q31" s="46"/>
    </row>
    <row r="32" spans="2:17">
      <c r="B32" s="12" t="s">
        <v>14</v>
      </c>
      <c r="C32" s="13" t="s">
        <v>17</v>
      </c>
      <c r="D32" s="14">
        <v>44075</v>
      </c>
      <c r="E32" s="15">
        <v>44075</v>
      </c>
      <c r="F32" s="16">
        <v>44075</v>
      </c>
      <c r="G32" s="53">
        <v>6261000</v>
      </c>
      <c r="H32" s="18" t="s">
        <v>49</v>
      </c>
      <c r="I32" s="19" t="s">
        <v>53</v>
      </c>
      <c r="J32" s="18" t="s">
        <v>57</v>
      </c>
      <c r="K32" s="38">
        <v>40.57</v>
      </c>
      <c r="L32" s="38">
        <v>0</v>
      </c>
      <c r="M32" s="41" t="str">
        <f t="shared" si="3"/>
        <v>1/2 Men</v>
      </c>
      <c r="N32" s="22">
        <f t="shared" si="4"/>
        <v>20.285</v>
      </c>
      <c r="O32" s="23">
        <f t="shared" si="5"/>
        <v>0</v>
      </c>
      <c r="P32" s="69">
        <v>20.29</v>
      </c>
      <c r="Q32" s="46"/>
    </row>
    <row r="33" spans="2:18">
      <c r="B33" s="12"/>
      <c r="C33" s="13" t="s">
        <v>17</v>
      </c>
      <c r="D33" s="14">
        <v>44075</v>
      </c>
      <c r="E33" s="15">
        <v>44075</v>
      </c>
      <c r="F33" s="16">
        <v>44075</v>
      </c>
      <c r="G33" s="53">
        <v>4456600</v>
      </c>
      <c r="H33" s="18" t="s">
        <v>22</v>
      </c>
      <c r="I33" s="19" t="s">
        <v>53</v>
      </c>
      <c r="J33" s="18"/>
      <c r="K33" s="38">
        <v>8.1300000000000008</v>
      </c>
      <c r="L33" s="38">
        <v>0</v>
      </c>
      <c r="M33" s="21" t="str">
        <f t="shared" si="3"/>
        <v/>
      </c>
      <c r="N33" s="22">
        <f t="shared" si="4"/>
        <v>0</v>
      </c>
      <c r="O33" s="23">
        <f t="shared" si="5"/>
        <v>0</v>
      </c>
      <c r="P33" s="45"/>
      <c r="Q33" s="46"/>
    </row>
    <row r="34" spans="2:18">
      <c r="B34" s="12"/>
      <c r="C34" s="13" t="s">
        <v>17</v>
      </c>
      <c r="D34" s="14">
        <v>44075</v>
      </c>
      <c r="E34" s="15">
        <v>44075</v>
      </c>
      <c r="F34" s="16">
        <v>44075</v>
      </c>
      <c r="G34" s="53" t="s">
        <v>50</v>
      </c>
      <c r="H34" s="18"/>
      <c r="I34" s="19" t="s">
        <v>53</v>
      </c>
      <c r="J34" s="18"/>
      <c r="K34" s="38">
        <v>0</v>
      </c>
      <c r="L34" s="38">
        <v>48.7</v>
      </c>
      <c r="M34" s="21" t="str">
        <f t="shared" si="3"/>
        <v/>
      </c>
      <c r="N34" s="22">
        <f t="shared" si="4"/>
        <v>0</v>
      </c>
      <c r="O34" s="23">
        <f t="shared" si="5"/>
        <v>0</v>
      </c>
      <c r="P34" s="45"/>
      <c r="Q34" s="46"/>
    </row>
    <row r="35" spans="2:18">
      <c r="B35" s="12" t="s">
        <v>14</v>
      </c>
      <c r="C35" s="13" t="s">
        <v>17</v>
      </c>
      <c r="D35" s="14">
        <v>44042</v>
      </c>
      <c r="E35" s="15">
        <v>44042</v>
      </c>
      <c r="F35" s="16">
        <v>44042</v>
      </c>
      <c r="G35" s="17">
        <v>6156000</v>
      </c>
      <c r="H35" s="18" t="s">
        <v>26</v>
      </c>
      <c r="I35" s="19" t="s">
        <v>27</v>
      </c>
      <c r="J35" s="18"/>
      <c r="K35" s="38">
        <v>37.049999999999997</v>
      </c>
      <c r="L35" s="38">
        <v>0</v>
      </c>
      <c r="M35" s="41" t="str">
        <f t="shared" ref="M35:M58" si="6">IF(B35="P","Men",IF(B35="U","1/2 Men",""))</f>
        <v>1/2 Men</v>
      </c>
      <c r="N35" s="22">
        <f t="shared" ref="N35:N58" si="7">IF(M35="Men",K35,IF(M35="1/2 Men",K35/2,))</f>
        <v>18.524999999999999</v>
      </c>
      <c r="O35" s="23">
        <f t="shared" ref="O35:O58" si="8">IF(M35="Men",L35,IF(N35="1/2 Men",L35/2,))</f>
        <v>0</v>
      </c>
      <c r="P35" s="69">
        <v>18.53</v>
      </c>
      <c r="Q35" s="46"/>
    </row>
    <row r="36" spans="2:18">
      <c r="B36" s="12"/>
      <c r="C36" s="13" t="s">
        <v>17</v>
      </c>
      <c r="D36" s="14">
        <v>44042</v>
      </c>
      <c r="E36" s="15">
        <v>44042</v>
      </c>
      <c r="F36" s="16">
        <v>44042</v>
      </c>
      <c r="G36" s="17">
        <v>4456600</v>
      </c>
      <c r="H36" s="18" t="s">
        <v>22</v>
      </c>
      <c r="I36" s="19" t="s">
        <v>27</v>
      </c>
      <c r="J36" s="18"/>
      <c r="K36" s="38">
        <v>7.41</v>
      </c>
      <c r="L36" s="38">
        <v>0</v>
      </c>
      <c r="M36" s="21" t="str">
        <f t="shared" si="6"/>
        <v/>
      </c>
      <c r="N36" s="22">
        <f t="shared" si="7"/>
        <v>0</v>
      </c>
      <c r="O36" s="23">
        <f t="shared" si="8"/>
        <v>0</v>
      </c>
      <c r="P36" s="45"/>
      <c r="Q36" s="46"/>
    </row>
    <row r="37" spans="2:18" ht="15.75" thickBot="1">
      <c r="B37" s="43"/>
      <c r="C37" s="13" t="s">
        <v>17</v>
      </c>
      <c r="D37" s="14">
        <v>44042</v>
      </c>
      <c r="E37" s="15">
        <v>44042</v>
      </c>
      <c r="F37" s="16">
        <v>44042</v>
      </c>
      <c r="G37" s="53" t="s">
        <v>38</v>
      </c>
      <c r="H37" s="18"/>
      <c r="I37" s="19" t="s">
        <v>27</v>
      </c>
      <c r="J37" s="18"/>
      <c r="K37" s="38">
        <v>0</v>
      </c>
      <c r="L37" s="38">
        <v>44.46</v>
      </c>
      <c r="M37" s="42" t="str">
        <f t="shared" si="6"/>
        <v/>
      </c>
      <c r="N37" s="33">
        <f t="shared" si="7"/>
        <v>0</v>
      </c>
      <c r="O37" s="35">
        <f t="shared" si="8"/>
        <v>0</v>
      </c>
      <c r="P37" s="47"/>
      <c r="Q37" s="48"/>
    </row>
    <row r="38" spans="2:18">
      <c r="B38" s="55"/>
      <c r="C38" s="56" t="s">
        <v>28</v>
      </c>
      <c r="D38" s="57">
        <v>31</v>
      </c>
      <c r="E38" s="58">
        <v>43708</v>
      </c>
      <c r="F38" s="59">
        <v>43708</v>
      </c>
      <c r="G38" s="60" t="s">
        <v>39</v>
      </c>
      <c r="H38" s="61"/>
      <c r="I38" s="62" t="s">
        <v>31</v>
      </c>
      <c r="J38" s="61"/>
      <c r="K38" s="63">
        <v>5395.5</v>
      </c>
      <c r="L38" s="63">
        <v>0</v>
      </c>
      <c r="M38" s="64" t="str">
        <f t="shared" si="6"/>
        <v/>
      </c>
      <c r="N38" s="65">
        <f t="shared" si="7"/>
        <v>0</v>
      </c>
      <c r="O38" s="66">
        <f t="shared" si="8"/>
        <v>0</v>
      </c>
      <c r="P38" s="67"/>
      <c r="Q38" s="68"/>
      <c r="R38" s="54"/>
    </row>
    <row r="39" spans="2:18">
      <c r="B39" s="12" t="s">
        <v>16</v>
      </c>
      <c r="C39" s="13" t="s">
        <v>28</v>
      </c>
      <c r="D39" s="14">
        <v>31</v>
      </c>
      <c r="E39" s="15">
        <v>43708</v>
      </c>
      <c r="F39" s="16">
        <v>43708</v>
      </c>
      <c r="G39" s="17">
        <v>7061020</v>
      </c>
      <c r="H39" s="18" t="s">
        <v>30</v>
      </c>
      <c r="I39" s="19" t="s">
        <v>31</v>
      </c>
      <c r="J39" s="18"/>
      <c r="K39" s="38">
        <v>0</v>
      </c>
      <c r="L39" s="38">
        <v>4496.25</v>
      </c>
      <c r="M39" s="21" t="str">
        <f t="shared" si="6"/>
        <v/>
      </c>
      <c r="N39" s="22">
        <f t="shared" si="7"/>
        <v>0</v>
      </c>
      <c r="O39" s="23">
        <f t="shared" si="8"/>
        <v>0</v>
      </c>
      <c r="P39" s="45"/>
      <c r="Q39" s="50">
        <v>4496.25</v>
      </c>
    </row>
    <row r="40" spans="2:18">
      <c r="B40" s="12"/>
      <c r="C40" s="13" t="s">
        <v>28</v>
      </c>
      <c r="D40" s="14">
        <v>31</v>
      </c>
      <c r="E40" s="15">
        <v>43708</v>
      </c>
      <c r="F40" s="16">
        <v>43708</v>
      </c>
      <c r="G40" s="17">
        <v>4457100</v>
      </c>
      <c r="H40" s="18" t="s">
        <v>29</v>
      </c>
      <c r="I40" s="19" t="s">
        <v>31</v>
      </c>
      <c r="J40" s="18"/>
      <c r="K40" s="38">
        <v>0</v>
      </c>
      <c r="L40" s="38">
        <v>899.25</v>
      </c>
      <c r="M40" s="21" t="str">
        <f t="shared" si="6"/>
        <v/>
      </c>
      <c r="N40" s="22">
        <f t="shared" si="7"/>
        <v>0</v>
      </c>
      <c r="O40" s="23">
        <f t="shared" si="8"/>
        <v>0</v>
      </c>
      <c r="P40" s="45"/>
      <c r="Q40" s="46"/>
    </row>
    <row r="41" spans="2:18">
      <c r="B41" s="12"/>
      <c r="C41" s="13" t="s">
        <v>28</v>
      </c>
      <c r="D41" s="14">
        <v>31</v>
      </c>
      <c r="E41" s="15">
        <v>43708</v>
      </c>
      <c r="F41" s="16">
        <v>43708</v>
      </c>
      <c r="G41" s="53" t="s">
        <v>39</v>
      </c>
      <c r="H41" s="18"/>
      <c r="I41" s="19" t="s">
        <v>32</v>
      </c>
      <c r="J41" s="18"/>
      <c r="K41" s="38">
        <v>4291.2</v>
      </c>
      <c r="L41" s="38">
        <v>0</v>
      </c>
      <c r="M41" s="21" t="str">
        <f t="shared" si="6"/>
        <v/>
      </c>
      <c r="N41" s="22">
        <f t="shared" si="7"/>
        <v>0</v>
      </c>
      <c r="O41" s="23">
        <f t="shared" si="8"/>
        <v>0</v>
      </c>
      <c r="P41" s="45"/>
      <c r="Q41" s="46"/>
    </row>
    <row r="42" spans="2:18">
      <c r="B42" s="12" t="s">
        <v>16</v>
      </c>
      <c r="C42" s="13" t="s">
        <v>28</v>
      </c>
      <c r="D42" s="14">
        <v>31</v>
      </c>
      <c r="E42" s="15">
        <v>43708</v>
      </c>
      <c r="F42" s="16">
        <v>43708</v>
      </c>
      <c r="G42" s="17">
        <v>7061020</v>
      </c>
      <c r="H42" s="18" t="s">
        <v>30</v>
      </c>
      <c r="I42" s="19" t="s">
        <v>32</v>
      </c>
      <c r="J42" s="18"/>
      <c r="K42" s="38">
        <v>0</v>
      </c>
      <c r="L42" s="38">
        <v>3576</v>
      </c>
      <c r="M42" s="21" t="str">
        <f t="shared" si="6"/>
        <v/>
      </c>
      <c r="N42" s="22">
        <f t="shared" si="7"/>
        <v>0</v>
      </c>
      <c r="O42" s="23">
        <f t="shared" si="8"/>
        <v>0</v>
      </c>
      <c r="P42" s="45"/>
      <c r="Q42" s="50">
        <v>3576</v>
      </c>
    </row>
    <row r="43" spans="2:18">
      <c r="B43" s="12"/>
      <c r="C43" s="13" t="s">
        <v>28</v>
      </c>
      <c r="D43" s="14">
        <v>31</v>
      </c>
      <c r="E43" s="15">
        <v>43708</v>
      </c>
      <c r="F43" s="16">
        <v>43708</v>
      </c>
      <c r="G43" s="17">
        <v>4457100</v>
      </c>
      <c r="H43" s="18" t="s">
        <v>29</v>
      </c>
      <c r="I43" s="19" t="s">
        <v>32</v>
      </c>
      <c r="J43" s="18"/>
      <c r="K43" s="38">
        <v>0</v>
      </c>
      <c r="L43" s="38">
        <v>715.19999999999982</v>
      </c>
      <c r="M43" s="21" t="str">
        <f t="shared" si="6"/>
        <v/>
      </c>
      <c r="N43" s="22">
        <f t="shared" si="7"/>
        <v>0</v>
      </c>
      <c r="O43" s="23">
        <f t="shared" si="8"/>
        <v>0</v>
      </c>
      <c r="P43" s="45"/>
      <c r="Q43" s="46"/>
    </row>
    <row r="44" spans="2:18">
      <c r="B44" s="12"/>
      <c r="C44" s="13" t="s">
        <v>28</v>
      </c>
      <c r="D44" s="14">
        <v>31</v>
      </c>
      <c r="E44" s="15">
        <v>43861</v>
      </c>
      <c r="F44" s="16">
        <v>43861</v>
      </c>
      <c r="G44" s="53" t="s">
        <v>39</v>
      </c>
      <c r="H44" s="18"/>
      <c r="I44" s="19" t="s">
        <v>33</v>
      </c>
      <c r="J44" s="18"/>
      <c r="K44" s="38">
        <v>-810</v>
      </c>
      <c r="L44" s="38">
        <v>0</v>
      </c>
      <c r="M44" s="21" t="str">
        <f t="shared" si="6"/>
        <v/>
      </c>
      <c r="N44" s="22">
        <f t="shared" si="7"/>
        <v>0</v>
      </c>
      <c r="O44" s="23">
        <f t="shared" si="8"/>
        <v>0</v>
      </c>
      <c r="P44" s="45"/>
      <c r="Q44" s="46"/>
    </row>
    <row r="45" spans="2:18">
      <c r="B45" s="12" t="s">
        <v>16</v>
      </c>
      <c r="C45" s="13" t="s">
        <v>28</v>
      </c>
      <c r="D45" s="14">
        <v>31</v>
      </c>
      <c r="E45" s="15">
        <v>43861</v>
      </c>
      <c r="F45" s="16">
        <v>43861</v>
      </c>
      <c r="G45" s="17">
        <v>7061010</v>
      </c>
      <c r="H45" s="18" t="s">
        <v>43</v>
      </c>
      <c r="I45" s="19" t="s">
        <v>33</v>
      </c>
      <c r="J45" s="18"/>
      <c r="K45" s="38">
        <v>0</v>
      </c>
      <c r="L45" s="38">
        <v>-675</v>
      </c>
      <c r="M45" s="21" t="str">
        <f t="shared" si="6"/>
        <v/>
      </c>
      <c r="N45" s="22">
        <f t="shared" si="7"/>
        <v>0</v>
      </c>
      <c r="O45" s="23">
        <f t="shared" si="8"/>
        <v>0</v>
      </c>
      <c r="P45" s="45"/>
      <c r="Q45" s="50">
        <v>-675</v>
      </c>
    </row>
    <row r="46" spans="2:18">
      <c r="B46" s="12"/>
      <c r="C46" s="13" t="s">
        <v>28</v>
      </c>
      <c r="D46" s="14">
        <v>31</v>
      </c>
      <c r="E46" s="15">
        <v>43861</v>
      </c>
      <c r="F46" s="16">
        <v>43861</v>
      </c>
      <c r="G46" s="17">
        <v>4457100</v>
      </c>
      <c r="H46" s="18" t="s">
        <v>29</v>
      </c>
      <c r="I46" s="19" t="s">
        <v>33</v>
      </c>
      <c r="J46" s="18"/>
      <c r="K46" s="38">
        <v>0</v>
      </c>
      <c r="L46" s="38">
        <v>-135</v>
      </c>
      <c r="M46" s="21" t="str">
        <f t="shared" si="6"/>
        <v/>
      </c>
      <c r="N46" s="22">
        <f t="shared" si="7"/>
        <v>0</v>
      </c>
      <c r="O46" s="23">
        <f t="shared" si="8"/>
        <v>0</v>
      </c>
      <c r="P46" s="45"/>
      <c r="Q46" s="46"/>
    </row>
    <row r="47" spans="2:18">
      <c r="B47" s="12"/>
      <c r="C47" s="13" t="s">
        <v>28</v>
      </c>
      <c r="D47" s="14">
        <v>31</v>
      </c>
      <c r="E47" s="15">
        <v>43677</v>
      </c>
      <c r="F47" s="16">
        <v>43677</v>
      </c>
      <c r="G47" s="53" t="s">
        <v>39</v>
      </c>
      <c r="H47" s="18"/>
      <c r="I47" s="19" t="s">
        <v>35</v>
      </c>
      <c r="J47" s="18"/>
      <c r="K47" s="38">
        <v>160.04</v>
      </c>
      <c r="L47" s="38">
        <v>0</v>
      </c>
      <c r="M47" s="21" t="str">
        <f t="shared" si="6"/>
        <v/>
      </c>
      <c r="N47" s="22">
        <f t="shared" si="7"/>
        <v>0</v>
      </c>
      <c r="O47" s="23">
        <f t="shared" si="8"/>
        <v>0</v>
      </c>
      <c r="P47" s="45"/>
      <c r="Q47" s="46"/>
    </row>
    <row r="48" spans="2:18">
      <c r="B48" s="12" t="s">
        <v>13</v>
      </c>
      <c r="C48" s="13" t="s">
        <v>28</v>
      </c>
      <c r="D48" s="14">
        <v>31</v>
      </c>
      <c r="E48" s="15">
        <v>43677</v>
      </c>
      <c r="F48" s="16">
        <v>43677</v>
      </c>
      <c r="G48" s="17">
        <v>7061010</v>
      </c>
      <c r="H48" s="18" t="s">
        <v>43</v>
      </c>
      <c r="I48" s="19" t="s">
        <v>35</v>
      </c>
      <c r="J48" s="18"/>
      <c r="K48" s="38">
        <v>0</v>
      </c>
      <c r="L48" s="38">
        <v>99.46</v>
      </c>
      <c r="M48" s="21" t="str">
        <f t="shared" si="6"/>
        <v>Men</v>
      </c>
      <c r="N48" s="22">
        <f t="shared" si="7"/>
        <v>0</v>
      </c>
      <c r="O48" s="23">
        <f t="shared" si="8"/>
        <v>99.46</v>
      </c>
      <c r="P48" s="45"/>
      <c r="Q48" s="46"/>
    </row>
    <row r="49" spans="2:17">
      <c r="B49" s="12" t="s">
        <v>13</v>
      </c>
      <c r="C49" s="13" t="s">
        <v>28</v>
      </c>
      <c r="D49" s="14">
        <v>31</v>
      </c>
      <c r="E49" s="15">
        <v>43677</v>
      </c>
      <c r="F49" s="16">
        <v>43677</v>
      </c>
      <c r="G49" s="17">
        <v>7071010</v>
      </c>
      <c r="H49" s="18" t="s">
        <v>44</v>
      </c>
      <c r="I49" s="19" t="s">
        <v>35</v>
      </c>
      <c r="J49" s="18"/>
      <c r="K49" s="38">
        <v>0</v>
      </c>
      <c r="L49" s="38">
        <v>33.909999999999997</v>
      </c>
      <c r="M49" s="21" t="str">
        <f t="shared" si="6"/>
        <v>Men</v>
      </c>
      <c r="N49" s="22">
        <f t="shared" si="7"/>
        <v>0</v>
      </c>
      <c r="O49" s="23">
        <f t="shared" si="8"/>
        <v>33.909999999999997</v>
      </c>
      <c r="P49" s="45"/>
      <c r="Q49" s="46"/>
    </row>
    <row r="50" spans="2:17">
      <c r="B50" s="12"/>
      <c r="C50" s="13" t="s">
        <v>28</v>
      </c>
      <c r="D50" s="14">
        <v>31</v>
      </c>
      <c r="E50" s="15">
        <v>43677</v>
      </c>
      <c r="F50" s="16">
        <v>43677</v>
      </c>
      <c r="G50" s="17">
        <v>4457100</v>
      </c>
      <c r="H50" s="18" t="s">
        <v>29</v>
      </c>
      <c r="I50" s="19" t="s">
        <v>35</v>
      </c>
      <c r="J50" s="18"/>
      <c r="K50" s="38">
        <v>0</v>
      </c>
      <c r="L50" s="38">
        <v>26.67</v>
      </c>
      <c r="M50" s="21" t="str">
        <f t="shared" si="6"/>
        <v/>
      </c>
      <c r="N50" s="22">
        <f t="shared" si="7"/>
        <v>0</v>
      </c>
      <c r="O50" s="23">
        <f t="shared" si="8"/>
        <v>0</v>
      </c>
      <c r="P50" s="45"/>
      <c r="Q50" s="46"/>
    </row>
    <row r="51" spans="2:17">
      <c r="B51" s="12" t="s">
        <v>13</v>
      </c>
      <c r="C51" s="13" t="s">
        <v>28</v>
      </c>
      <c r="D51" s="14">
        <v>44043</v>
      </c>
      <c r="E51" s="15">
        <v>44043</v>
      </c>
      <c r="F51" s="16">
        <v>44043</v>
      </c>
      <c r="G51" s="17">
        <v>7061010</v>
      </c>
      <c r="H51" s="18" t="s">
        <v>43</v>
      </c>
      <c r="I51" s="19" t="s">
        <v>36</v>
      </c>
      <c r="J51" s="18"/>
      <c r="K51" s="38">
        <v>0</v>
      </c>
      <c r="L51" s="38">
        <v>65.72</v>
      </c>
      <c r="M51" s="21" t="str">
        <f t="shared" si="6"/>
        <v>Men</v>
      </c>
      <c r="N51" s="22">
        <f t="shared" si="7"/>
        <v>0</v>
      </c>
      <c r="O51" s="23">
        <f t="shared" si="8"/>
        <v>65.72</v>
      </c>
      <c r="P51" s="45"/>
      <c r="Q51" s="46"/>
    </row>
    <row r="52" spans="2:17">
      <c r="B52" s="12" t="s">
        <v>13</v>
      </c>
      <c r="C52" s="13" t="s">
        <v>28</v>
      </c>
      <c r="D52" s="14">
        <v>44043</v>
      </c>
      <c r="E52" s="15">
        <v>44043</v>
      </c>
      <c r="F52" s="16">
        <v>44043</v>
      </c>
      <c r="G52" s="17">
        <v>7071010</v>
      </c>
      <c r="H52" s="18" t="s">
        <v>44</v>
      </c>
      <c r="I52" s="19" t="s">
        <v>36</v>
      </c>
      <c r="J52" s="18"/>
      <c r="K52" s="38">
        <v>0</v>
      </c>
      <c r="L52" s="38">
        <v>117.92</v>
      </c>
      <c r="M52" s="21" t="str">
        <f t="shared" si="6"/>
        <v>Men</v>
      </c>
      <c r="N52" s="22">
        <f t="shared" si="7"/>
        <v>0</v>
      </c>
      <c r="O52" s="23">
        <f t="shared" si="8"/>
        <v>117.92</v>
      </c>
      <c r="P52" s="45"/>
      <c r="Q52" s="46"/>
    </row>
    <row r="53" spans="2:17">
      <c r="B53" s="12"/>
      <c r="C53" s="13" t="s">
        <v>28</v>
      </c>
      <c r="D53" s="14">
        <v>44043</v>
      </c>
      <c r="E53" s="15">
        <v>44043</v>
      </c>
      <c r="F53" s="16">
        <v>44043</v>
      </c>
      <c r="G53" s="17">
        <v>4457100</v>
      </c>
      <c r="H53" s="18" t="s">
        <v>29</v>
      </c>
      <c r="I53" s="19" t="s">
        <v>36</v>
      </c>
      <c r="J53" s="18"/>
      <c r="K53" s="38">
        <v>0</v>
      </c>
      <c r="L53" s="38">
        <v>36.72</v>
      </c>
      <c r="M53" s="21" t="str">
        <f t="shared" si="6"/>
        <v/>
      </c>
      <c r="N53" s="22">
        <f t="shared" si="7"/>
        <v>0</v>
      </c>
      <c r="O53" s="23">
        <f t="shared" si="8"/>
        <v>0</v>
      </c>
      <c r="P53" s="45"/>
      <c r="Q53" s="46"/>
    </row>
    <row r="54" spans="2:17">
      <c r="B54" s="12"/>
      <c r="C54" s="13" t="s">
        <v>28</v>
      </c>
      <c r="D54" s="14">
        <v>44165</v>
      </c>
      <c r="E54" s="15">
        <v>44165</v>
      </c>
      <c r="F54" s="16">
        <v>44165</v>
      </c>
      <c r="G54" s="53" t="s">
        <v>39</v>
      </c>
      <c r="H54" s="18"/>
      <c r="I54" s="19" t="s">
        <v>37</v>
      </c>
      <c r="J54" s="18"/>
      <c r="K54" s="38">
        <v>83949.6</v>
      </c>
      <c r="L54" s="38">
        <v>0</v>
      </c>
      <c r="M54" s="21" t="str">
        <f t="shared" si="6"/>
        <v/>
      </c>
      <c r="N54" s="22">
        <f t="shared" si="7"/>
        <v>0</v>
      </c>
      <c r="O54" s="23">
        <f t="shared" si="8"/>
        <v>0</v>
      </c>
      <c r="P54" s="45"/>
      <c r="Q54" s="46"/>
    </row>
    <row r="55" spans="2:17">
      <c r="B55" s="12" t="s">
        <v>16</v>
      </c>
      <c r="C55" s="13" t="s">
        <v>28</v>
      </c>
      <c r="D55" s="14">
        <v>44165</v>
      </c>
      <c r="E55" s="15">
        <v>44165</v>
      </c>
      <c r="F55" s="16">
        <v>44165</v>
      </c>
      <c r="G55" s="17">
        <v>7061020</v>
      </c>
      <c r="H55" s="18" t="s">
        <v>30</v>
      </c>
      <c r="I55" s="19" t="s">
        <v>37</v>
      </c>
      <c r="J55" s="18"/>
      <c r="K55" s="38">
        <v>0</v>
      </c>
      <c r="L55" s="38">
        <v>69958</v>
      </c>
      <c r="M55" s="21" t="str">
        <f t="shared" si="6"/>
        <v/>
      </c>
      <c r="N55" s="22">
        <f t="shared" si="7"/>
        <v>0</v>
      </c>
      <c r="O55" s="23">
        <f t="shared" si="8"/>
        <v>0</v>
      </c>
      <c r="P55" s="47"/>
      <c r="Q55" s="51">
        <v>69958</v>
      </c>
    </row>
    <row r="56" spans="2:17">
      <c r="B56" s="12"/>
      <c r="C56" s="13" t="s">
        <v>28</v>
      </c>
      <c r="D56" s="14">
        <v>44165</v>
      </c>
      <c r="E56" s="15">
        <v>44165</v>
      </c>
      <c r="F56" s="16">
        <v>44165</v>
      </c>
      <c r="G56" s="17">
        <v>4457100</v>
      </c>
      <c r="H56" s="18" t="s">
        <v>29</v>
      </c>
      <c r="I56" s="19" t="s">
        <v>37</v>
      </c>
      <c r="J56" s="18"/>
      <c r="K56" s="38">
        <v>0</v>
      </c>
      <c r="L56" s="38">
        <v>13991.6</v>
      </c>
      <c r="M56" s="21" t="str">
        <f t="shared" si="6"/>
        <v/>
      </c>
      <c r="N56" s="22">
        <f t="shared" si="7"/>
        <v>0</v>
      </c>
      <c r="O56" s="23">
        <f t="shared" si="8"/>
        <v>0</v>
      </c>
      <c r="P56" s="45"/>
      <c r="Q56" s="46"/>
    </row>
    <row r="57" spans="2:17">
      <c r="B57" s="12"/>
      <c r="C57" s="13"/>
      <c r="D57" s="14"/>
      <c r="E57" s="15"/>
      <c r="F57" s="16"/>
      <c r="G57" s="17"/>
      <c r="H57" s="18"/>
      <c r="I57" s="19"/>
      <c r="J57" s="18"/>
      <c r="K57" s="38"/>
      <c r="L57" s="38"/>
      <c r="M57" s="21" t="str">
        <f t="shared" si="6"/>
        <v/>
      </c>
      <c r="N57" s="22">
        <f t="shared" si="7"/>
        <v>0</v>
      </c>
      <c r="O57" s="23">
        <f t="shared" si="8"/>
        <v>0</v>
      </c>
      <c r="P57" s="45"/>
      <c r="Q57" s="46"/>
    </row>
    <row r="58" spans="2:17">
      <c r="B58" s="12"/>
      <c r="C58" s="13"/>
      <c r="D58" s="14"/>
      <c r="E58" s="15"/>
      <c r="F58" s="16"/>
      <c r="G58" s="17"/>
      <c r="H58" s="18"/>
      <c r="I58" s="19"/>
      <c r="J58" s="18"/>
      <c r="K58" s="38"/>
      <c r="L58" s="38"/>
      <c r="M58" s="21" t="str">
        <f t="shared" si="6"/>
        <v/>
      </c>
      <c r="N58" s="22">
        <f t="shared" si="7"/>
        <v>0</v>
      </c>
      <c r="O58" s="23">
        <f t="shared" si="8"/>
        <v>0</v>
      </c>
      <c r="P58" s="45"/>
      <c r="Q58" s="46"/>
    </row>
    <row r="59" spans="2:17">
      <c r="B59" s="32"/>
      <c r="C59" s="13"/>
      <c r="D59" s="14"/>
      <c r="E59" s="15"/>
      <c r="F59" s="16"/>
      <c r="G59" s="17"/>
      <c r="H59" s="18"/>
      <c r="I59" s="19"/>
      <c r="J59" s="18"/>
      <c r="K59" s="20"/>
      <c r="L59" s="20"/>
      <c r="M59" s="49"/>
      <c r="N59" s="33"/>
      <c r="O59" s="35"/>
      <c r="P59" s="47"/>
      <c r="Q59" s="48"/>
    </row>
  </sheetData>
  <autoFilter ref="B10:M10"/>
  <mergeCells count="7">
    <mergeCell ref="N8:O8"/>
    <mergeCell ref="P8:Q8"/>
    <mergeCell ref="B3:D4"/>
    <mergeCell ref="E3:E4"/>
    <mergeCell ref="B5:D5"/>
    <mergeCell ref="B6:D6"/>
    <mergeCell ref="B7:D7"/>
  </mergeCells>
  <conditionalFormatting sqref="B11:B58">
    <cfRule type="containsText" dxfId="178" priority="205" stopIfTrue="1" operator="containsText" text="O">
      <formula>NOT(ISERROR(SEARCH("O",B11)))</formula>
    </cfRule>
    <cfRule type="containsText" dxfId="177" priority="206" stopIfTrue="1" operator="containsText" text="U">
      <formula>NOT(ISERROR(SEARCH("U",B11)))</formula>
    </cfRule>
    <cfRule type="containsText" dxfId="176" priority="207" stopIfTrue="1" operator="containsText" text="P">
      <formula>NOT(ISERROR(SEARCH("P",B11)))</formula>
    </cfRule>
  </conditionalFormatting>
  <conditionalFormatting sqref="C11:L12 C18:L34">
    <cfRule type="expression" dxfId="175" priority="201" stopIfTrue="1">
      <formula>ISNUMBER(SEARCH("5121000",$I11))</formula>
    </cfRule>
    <cfRule type="expression" dxfId="174" priority="202" stopIfTrue="1">
      <formula>ISNUMBER(SEARCH("5123000",$I11))</formula>
    </cfRule>
    <cfRule type="expression" dxfId="173" priority="203" stopIfTrue="1">
      <formula>ISNUMBER(SEARCH("5122000",$I11))</formula>
    </cfRule>
    <cfRule type="expression" dxfId="172" priority="204" stopIfTrue="1">
      <formula>ISNUMBER(SEARCH("5300000",$I11))</formula>
    </cfRule>
  </conditionalFormatting>
  <conditionalFormatting sqref="C13:L14">
    <cfRule type="expression" dxfId="171" priority="194" stopIfTrue="1">
      <formula>ISNUMBER(SEARCH("5121000",$I13))</formula>
    </cfRule>
    <cfRule type="expression" dxfId="170" priority="195" stopIfTrue="1">
      <formula>ISNUMBER(SEARCH("5123000",$I13))</formula>
    </cfRule>
    <cfRule type="expression" dxfId="169" priority="196" stopIfTrue="1">
      <formula>ISNUMBER(SEARCH("5122000",$I13))</formula>
    </cfRule>
    <cfRule type="expression" dxfId="168" priority="197" stopIfTrue="1">
      <formula>ISNUMBER(SEARCH("5300000",$I13))</formula>
    </cfRule>
  </conditionalFormatting>
  <conditionalFormatting sqref="C15:L17">
    <cfRule type="expression" dxfId="167" priority="187" stopIfTrue="1">
      <formula>ISNUMBER(SEARCH("5121000",$I15))</formula>
    </cfRule>
    <cfRule type="expression" dxfId="166" priority="188" stopIfTrue="1">
      <formula>ISNUMBER(SEARCH("5123000",$I15))</formula>
    </cfRule>
    <cfRule type="expression" dxfId="165" priority="189" stopIfTrue="1">
      <formula>ISNUMBER(SEARCH("5122000",$I15))</formula>
    </cfRule>
    <cfRule type="expression" dxfId="164" priority="190" stopIfTrue="1">
      <formula>ISNUMBER(SEARCH("5300000",$I15))</formula>
    </cfRule>
  </conditionalFormatting>
  <conditionalFormatting sqref="B35:B37">
    <cfRule type="containsText" dxfId="163" priority="166" stopIfTrue="1" operator="containsText" text="O">
      <formula>NOT(ISERROR(SEARCH("O",B35)))</formula>
    </cfRule>
    <cfRule type="containsText" dxfId="162" priority="167" stopIfTrue="1" operator="containsText" text="U">
      <formula>NOT(ISERROR(SEARCH("U",B35)))</formula>
    </cfRule>
    <cfRule type="containsText" dxfId="161" priority="168" stopIfTrue="1" operator="containsText" text="P">
      <formula>NOT(ISERROR(SEARCH("P",B35)))</formula>
    </cfRule>
  </conditionalFormatting>
  <conditionalFormatting sqref="C35:L37">
    <cfRule type="expression" dxfId="160" priority="162" stopIfTrue="1">
      <formula>ISNUMBER(SEARCH("5121000",$I35))</formula>
    </cfRule>
    <cfRule type="expression" dxfId="159" priority="163" stopIfTrue="1">
      <formula>ISNUMBER(SEARCH("5123000",$I35))</formula>
    </cfRule>
    <cfRule type="expression" dxfId="158" priority="164" stopIfTrue="1">
      <formula>ISNUMBER(SEARCH("5122000",$I35))</formula>
    </cfRule>
    <cfRule type="expression" dxfId="157" priority="165" stopIfTrue="1">
      <formula>ISNUMBER(SEARCH("5300000",$I35))</formula>
    </cfRule>
  </conditionalFormatting>
  <conditionalFormatting sqref="C35:L37">
    <cfRule type="expression" dxfId="156" priority="158" stopIfTrue="1">
      <formula>ISNUMBER(SEARCH("5121000",$I35))</formula>
    </cfRule>
    <cfRule type="expression" dxfId="155" priority="159" stopIfTrue="1">
      <formula>ISNUMBER(SEARCH("5123000",$I35))</formula>
    </cfRule>
    <cfRule type="expression" dxfId="154" priority="160" stopIfTrue="1">
      <formula>ISNUMBER(SEARCH("5122000",$I35))</formula>
    </cfRule>
    <cfRule type="expression" dxfId="153" priority="161" stopIfTrue="1">
      <formula>ISNUMBER(SEARCH("5300000",$I35))</formula>
    </cfRule>
  </conditionalFormatting>
  <conditionalFormatting sqref="B38:B40">
    <cfRule type="containsText" dxfId="152" priority="155" stopIfTrue="1" operator="containsText" text="O">
      <formula>NOT(ISERROR(SEARCH("O",B38)))</formula>
    </cfRule>
    <cfRule type="containsText" dxfId="151" priority="156" stopIfTrue="1" operator="containsText" text="U">
      <formula>NOT(ISERROR(SEARCH("U",B38)))</formula>
    </cfRule>
    <cfRule type="containsText" dxfId="150" priority="157" stopIfTrue="1" operator="containsText" text="P">
      <formula>NOT(ISERROR(SEARCH("P",B38)))</formula>
    </cfRule>
  </conditionalFormatting>
  <conditionalFormatting sqref="C38:L40">
    <cfRule type="expression" dxfId="149" priority="151" stopIfTrue="1">
      <formula>ISNUMBER(SEARCH("5121000",$I38))</formula>
    </cfRule>
    <cfRule type="expression" dxfId="148" priority="152" stopIfTrue="1">
      <formula>ISNUMBER(SEARCH("5123000",$I38))</formula>
    </cfRule>
    <cfRule type="expression" dxfId="147" priority="153" stopIfTrue="1">
      <formula>ISNUMBER(SEARCH("5122000",$I38))</formula>
    </cfRule>
    <cfRule type="expression" dxfId="146" priority="154" stopIfTrue="1">
      <formula>ISNUMBER(SEARCH("5300000",$I38))</formula>
    </cfRule>
  </conditionalFormatting>
  <conditionalFormatting sqref="C38:L40">
    <cfRule type="expression" dxfId="145" priority="147" stopIfTrue="1">
      <formula>ISNUMBER(SEARCH("5121000",$I38))</formula>
    </cfRule>
    <cfRule type="expression" dxfId="144" priority="148" stopIfTrue="1">
      <formula>ISNUMBER(SEARCH("5123000",$I38))</formula>
    </cfRule>
    <cfRule type="expression" dxfId="143" priority="149" stopIfTrue="1">
      <formula>ISNUMBER(SEARCH("5122000",$I38))</formula>
    </cfRule>
    <cfRule type="expression" dxfId="142" priority="150" stopIfTrue="1">
      <formula>ISNUMBER(SEARCH("5300000",$I38))</formula>
    </cfRule>
  </conditionalFormatting>
  <conditionalFormatting sqref="B41:B43">
    <cfRule type="containsText" dxfId="141" priority="144" stopIfTrue="1" operator="containsText" text="O">
      <formula>NOT(ISERROR(SEARCH("O",B41)))</formula>
    </cfRule>
    <cfRule type="containsText" dxfId="140" priority="145" stopIfTrue="1" operator="containsText" text="U">
      <formula>NOT(ISERROR(SEARCH("U",B41)))</formula>
    </cfRule>
    <cfRule type="containsText" dxfId="139" priority="146" stopIfTrue="1" operator="containsText" text="P">
      <formula>NOT(ISERROR(SEARCH("P",B41)))</formula>
    </cfRule>
  </conditionalFormatting>
  <conditionalFormatting sqref="C41:L43">
    <cfRule type="expression" dxfId="138" priority="140" stopIfTrue="1">
      <formula>ISNUMBER(SEARCH("5121000",$I41))</formula>
    </cfRule>
    <cfRule type="expression" dxfId="137" priority="141" stopIfTrue="1">
      <formula>ISNUMBER(SEARCH("5123000",$I41))</formula>
    </cfRule>
    <cfRule type="expression" dxfId="136" priority="142" stopIfTrue="1">
      <formula>ISNUMBER(SEARCH("5122000",$I41))</formula>
    </cfRule>
    <cfRule type="expression" dxfId="135" priority="143" stopIfTrue="1">
      <formula>ISNUMBER(SEARCH("5300000",$I41))</formula>
    </cfRule>
  </conditionalFormatting>
  <conditionalFormatting sqref="C41:L43">
    <cfRule type="expression" dxfId="134" priority="136" stopIfTrue="1">
      <formula>ISNUMBER(SEARCH("5121000",$I41))</formula>
    </cfRule>
    <cfRule type="expression" dxfId="133" priority="137" stopIfTrue="1">
      <formula>ISNUMBER(SEARCH("5123000",$I41))</formula>
    </cfRule>
    <cfRule type="expression" dxfId="132" priority="138" stopIfTrue="1">
      <formula>ISNUMBER(SEARCH("5122000",$I41))</formula>
    </cfRule>
    <cfRule type="expression" dxfId="131" priority="139" stopIfTrue="1">
      <formula>ISNUMBER(SEARCH("5300000",$I41))</formula>
    </cfRule>
  </conditionalFormatting>
  <conditionalFormatting sqref="B44:B51">
    <cfRule type="containsText" dxfId="130" priority="133" stopIfTrue="1" operator="containsText" text="O">
      <formula>NOT(ISERROR(SEARCH("O",B44)))</formula>
    </cfRule>
    <cfRule type="containsText" dxfId="129" priority="134" stopIfTrue="1" operator="containsText" text="U">
      <formula>NOT(ISERROR(SEARCH("U",B44)))</formula>
    </cfRule>
    <cfRule type="containsText" dxfId="128" priority="135" stopIfTrue="1" operator="containsText" text="P">
      <formula>NOT(ISERROR(SEARCH("P",B44)))</formula>
    </cfRule>
  </conditionalFormatting>
  <conditionalFormatting sqref="C44:L51 H51:H52">
    <cfRule type="expression" dxfId="127" priority="129" stopIfTrue="1">
      <formula>ISNUMBER(SEARCH("5121000",$I44))</formula>
    </cfRule>
    <cfRule type="expression" dxfId="126" priority="130" stopIfTrue="1">
      <formula>ISNUMBER(SEARCH("5123000",$I44))</formula>
    </cfRule>
    <cfRule type="expression" dxfId="125" priority="131" stopIfTrue="1">
      <formula>ISNUMBER(SEARCH("5122000",$I44))</formula>
    </cfRule>
    <cfRule type="expression" dxfId="124" priority="132" stopIfTrue="1">
      <formula>ISNUMBER(SEARCH("5300000",$I44))</formula>
    </cfRule>
  </conditionalFormatting>
  <conditionalFormatting sqref="C44:L51 H51:H52">
    <cfRule type="expression" dxfId="123" priority="125" stopIfTrue="1">
      <formula>ISNUMBER(SEARCH("5121000",$I44))</formula>
    </cfRule>
    <cfRule type="expression" dxfId="122" priority="126" stopIfTrue="1">
      <formula>ISNUMBER(SEARCH("5123000",$I44))</formula>
    </cfRule>
    <cfRule type="expression" dxfId="121" priority="127" stopIfTrue="1">
      <formula>ISNUMBER(SEARCH("5122000",$I44))</formula>
    </cfRule>
    <cfRule type="expression" dxfId="120" priority="128" stopIfTrue="1">
      <formula>ISNUMBER(SEARCH("5300000",$I44))</formula>
    </cfRule>
  </conditionalFormatting>
  <conditionalFormatting sqref="B52:B58">
    <cfRule type="containsText" dxfId="119" priority="122" stopIfTrue="1" operator="containsText" text="O">
      <formula>NOT(ISERROR(SEARCH("O",B52)))</formula>
    </cfRule>
    <cfRule type="containsText" dxfId="118" priority="123" stopIfTrue="1" operator="containsText" text="U">
      <formula>NOT(ISERROR(SEARCH("U",B52)))</formula>
    </cfRule>
    <cfRule type="containsText" dxfId="117" priority="124" stopIfTrue="1" operator="containsText" text="P">
      <formula>NOT(ISERROR(SEARCH("P",B52)))</formula>
    </cfRule>
  </conditionalFormatting>
  <conditionalFormatting sqref="C52:L54">
    <cfRule type="expression" dxfId="116" priority="118" stopIfTrue="1">
      <formula>ISNUMBER(SEARCH("5121000",$I52))</formula>
    </cfRule>
    <cfRule type="expression" dxfId="115" priority="119" stopIfTrue="1">
      <formula>ISNUMBER(SEARCH("5123000",$I52))</formula>
    </cfRule>
    <cfRule type="expression" dxfId="114" priority="120" stopIfTrue="1">
      <formula>ISNUMBER(SEARCH("5122000",$I52))</formula>
    </cfRule>
    <cfRule type="expression" dxfId="113" priority="121" stopIfTrue="1">
      <formula>ISNUMBER(SEARCH("5300000",$I52))</formula>
    </cfRule>
  </conditionalFormatting>
  <conditionalFormatting sqref="C52:L54">
    <cfRule type="expression" dxfId="112" priority="114" stopIfTrue="1">
      <formula>ISNUMBER(SEARCH("5121000",$I52))</formula>
    </cfRule>
    <cfRule type="expression" dxfId="111" priority="115" stopIfTrue="1">
      <formula>ISNUMBER(SEARCH("5123000",$I52))</formula>
    </cfRule>
    <cfRule type="expression" dxfId="110" priority="116" stopIfTrue="1">
      <formula>ISNUMBER(SEARCH("5122000",$I52))</formula>
    </cfRule>
    <cfRule type="expression" dxfId="109" priority="117" stopIfTrue="1">
      <formula>ISNUMBER(SEARCH("5300000",$I52))</formula>
    </cfRule>
  </conditionalFormatting>
  <conditionalFormatting sqref="B55">
    <cfRule type="containsText" dxfId="108" priority="111" stopIfTrue="1" operator="containsText" text="O">
      <formula>NOT(ISERROR(SEARCH("O",B55)))</formula>
    </cfRule>
    <cfRule type="containsText" dxfId="107" priority="112" stopIfTrue="1" operator="containsText" text="U">
      <formula>NOT(ISERROR(SEARCH("U",B55)))</formula>
    </cfRule>
    <cfRule type="containsText" dxfId="106" priority="113" stopIfTrue="1" operator="containsText" text="P">
      <formula>NOT(ISERROR(SEARCH("P",B55)))</formula>
    </cfRule>
  </conditionalFormatting>
  <conditionalFormatting sqref="C55:L55">
    <cfRule type="expression" dxfId="105" priority="107" stopIfTrue="1">
      <formula>ISNUMBER(SEARCH("5121000",$I55))</formula>
    </cfRule>
    <cfRule type="expression" dxfId="104" priority="108" stopIfTrue="1">
      <formula>ISNUMBER(SEARCH("5123000",$I55))</formula>
    </cfRule>
    <cfRule type="expression" dxfId="103" priority="109" stopIfTrue="1">
      <formula>ISNUMBER(SEARCH("5122000",$I55))</formula>
    </cfRule>
    <cfRule type="expression" dxfId="102" priority="110" stopIfTrue="1">
      <formula>ISNUMBER(SEARCH("5300000",$I55))</formula>
    </cfRule>
  </conditionalFormatting>
  <conditionalFormatting sqref="C55:L55">
    <cfRule type="expression" dxfId="101" priority="103" stopIfTrue="1">
      <formula>ISNUMBER(SEARCH("5121000",$I55))</formula>
    </cfRule>
    <cfRule type="expression" dxfId="100" priority="104" stopIfTrue="1">
      <formula>ISNUMBER(SEARCH("5123000",$I55))</formula>
    </cfRule>
    <cfRule type="expression" dxfId="99" priority="105" stopIfTrue="1">
      <formula>ISNUMBER(SEARCH("5122000",$I55))</formula>
    </cfRule>
    <cfRule type="expression" dxfId="98" priority="106" stopIfTrue="1">
      <formula>ISNUMBER(SEARCH("5300000",$I55))</formula>
    </cfRule>
  </conditionalFormatting>
  <conditionalFormatting sqref="B56:B58">
    <cfRule type="containsText" dxfId="97" priority="100" stopIfTrue="1" operator="containsText" text="O">
      <formula>NOT(ISERROR(SEARCH("O",B56)))</formula>
    </cfRule>
    <cfRule type="containsText" dxfId="96" priority="101" stopIfTrue="1" operator="containsText" text="U">
      <formula>NOT(ISERROR(SEARCH("U",B56)))</formula>
    </cfRule>
    <cfRule type="containsText" dxfId="95" priority="102" stopIfTrue="1" operator="containsText" text="P">
      <formula>NOT(ISERROR(SEARCH("P",B56)))</formula>
    </cfRule>
  </conditionalFormatting>
  <conditionalFormatting sqref="C56:L58">
    <cfRule type="expression" dxfId="94" priority="96" stopIfTrue="1">
      <formula>ISNUMBER(SEARCH("5121000",$I56))</formula>
    </cfRule>
    <cfRule type="expression" dxfId="93" priority="97" stopIfTrue="1">
      <formula>ISNUMBER(SEARCH("5123000",$I56))</formula>
    </cfRule>
    <cfRule type="expression" dxfId="92" priority="98" stopIfTrue="1">
      <formula>ISNUMBER(SEARCH("5122000",$I56))</formula>
    </cfRule>
    <cfRule type="expression" dxfId="91" priority="99" stopIfTrue="1">
      <formula>ISNUMBER(SEARCH("5300000",$I56))</formula>
    </cfRule>
  </conditionalFormatting>
  <conditionalFormatting sqref="C56:L58">
    <cfRule type="expression" dxfId="90" priority="92" stopIfTrue="1">
      <formula>ISNUMBER(SEARCH("5121000",$I56))</formula>
    </cfRule>
    <cfRule type="expression" dxfId="89" priority="93" stopIfTrue="1">
      <formula>ISNUMBER(SEARCH("5123000",$I56))</formula>
    </cfRule>
    <cfRule type="expression" dxfId="88" priority="94" stopIfTrue="1">
      <formula>ISNUMBER(SEARCH("5122000",$I56))</formula>
    </cfRule>
    <cfRule type="expression" dxfId="87" priority="95" stopIfTrue="1">
      <formula>ISNUMBER(SEARCH("5300000",$I56))</formula>
    </cfRule>
  </conditionalFormatting>
  <conditionalFormatting sqref="B59">
    <cfRule type="containsText" dxfId="86" priority="89" stopIfTrue="1" operator="containsText" text="O">
      <formula>NOT(ISERROR(SEARCH("O",B59)))</formula>
    </cfRule>
    <cfRule type="containsText" dxfId="85" priority="90" stopIfTrue="1" operator="containsText" text="U">
      <formula>NOT(ISERROR(SEARCH("U",B59)))</formula>
    </cfRule>
    <cfRule type="containsText" dxfId="84" priority="91" stopIfTrue="1" operator="containsText" text="P">
      <formula>NOT(ISERROR(SEARCH("P",B59)))</formula>
    </cfRule>
  </conditionalFormatting>
  <conditionalFormatting sqref="C59:L59">
    <cfRule type="expression" dxfId="83" priority="85" stopIfTrue="1">
      <formula>ISNUMBER(SEARCH("5121000",$I59))</formula>
    </cfRule>
    <cfRule type="expression" dxfId="82" priority="86" stopIfTrue="1">
      <formula>ISNUMBER(SEARCH("5123000",$I59))</formula>
    </cfRule>
    <cfRule type="expression" dxfId="81" priority="87" stopIfTrue="1">
      <formula>ISNUMBER(SEARCH("5122000",$I59))</formula>
    </cfRule>
    <cfRule type="expression" dxfId="80" priority="88" stopIfTrue="1">
      <formula>ISNUMBER(SEARCH("5300000",$I59))</formula>
    </cfRule>
  </conditionalFormatting>
  <conditionalFormatting sqref="C59:L59">
    <cfRule type="expression" dxfId="79" priority="81" stopIfTrue="1">
      <formula>ISNUMBER(SEARCH("5121000",$I59))</formula>
    </cfRule>
    <cfRule type="expression" dxfId="78" priority="82" stopIfTrue="1">
      <formula>ISNUMBER(SEARCH("5123000",$I59))</formula>
    </cfRule>
    <cfRule type="expression" dxfId="77" priority="83" stopIfTrue="1">
      <formula>ISNUMBER(SEARCH("5122000",$I59))</formula>
    </cfRule>
    <cfRule type="expression" dxfId="76" priority="84" stopIfTrue="1">
      <formula>ISNUMBER(SEARCH("5300000",$I59))</formula>
    </cfRule>
  </conditionalFormatting>
  <conditionalFormatting sqref="G13">
    <cfRule type="expression" dxfId="75" priority="77" stopIfTrue="1">
      <formula>ISNUMBER(SEARCH("5121000",$I13))</formula>
    </cfRule>
    <cfRule type="expression" dxfId="74" priority="78" stopIfTrue="1">
      <formula>ISNUMBER(SEARCH("5123000",$I13))</formula>
    </cfRule>
    <cfRule type="expression" dxfId="73" priority="79" stopIfTrue="1">
      <formula>ISNUMBER(SEARCH("5122000",$I13))</formula>
    </cfRule>
    <cfRule type="expression" dxfId="72" priority="80" stopIfTrue="1">
      <formula>ISNUMBER(SEARCH("5300000",$I13))</formula>
    </cfRule>
  </conditionalFormatting>
  <conditionalFormatting sqref="G17">
    <cfRule type="expression" dxfId="71" priority="73" stopIfTrue="1">
      <formula>ISNUMBER(SEARCH("5121000",$I17))</formula>
    </cfRule>
    <cfRule type="expression" dxfId="70" priority="74" stopIfTrue="1">
      <formula>ISNUMBER(SEARCH("5123000",$I17))</formula>
    </cfRule>
    <cfRule type="expression" dxfId="69" priority="75" stopIfTrue="1">
      <formula>ISNUMBER(SEARCH("5122000",$I17))</formula>
    </cfRule>
    <cfRule type="expression" dxfId="68" priority="76" stopIfTrue="1">
      <formula>ISNUMBER(SEARCH("5300000",$I17))</formula>
    </cfRule>
  </conditionalFormatting>
  <conditionalFormatting sqref="G37">
    <cfRule type="expression" dxfId="67" priority="65" stopIfTrue="1">
      <formula>ISNUMBER(SEARCH("5121000",$I37))</formula>
    </cfRule>
    <cfRule type="expression" dxfId="66" priority="66" stopIfTrue="1">
      <formula>ISNUMBER(SEARCH("5123000",$I37))</formula>
    </cfRule>
    <cfRule type="expression" dxfId="65" priority="67" stopIfTrue="1">
      <formula>ISNUMBER(SEARCH("5122000",$I37))</formula>
    </cfRule>
    <cfRule type="expression" dxfId="64" priority="68" stopIfTrue="1">
      <formula>ISNUMBER(SEARCH("5300000",$I37))</formula>
    </cfRule>
  </conditionalFormatting>
  <conditionalFormatting sqref="G41">
    <cfRule type="expression" dxfId="63" priority="61" stopIfTrue="1">
      <formula>ISNUMBER(SEARCH("5121000",$I41))</formula>
    </cfRule>
    <cfRule type="expression" dxfId="62" priority="62" stopIfTrue="1">
      <formula>ISNUMBER(SEARCH("5123000",$I41))</formula>
    </cfRule>
    <cfRule type="expression" dxfId="61" priority="63" stopIfTrue="1">
      <formula>ISNUMBER(SEARCH("5122000",$I41))</formula>
    </cfRule>
    <cfRule type="expression" dxfId="60" priority="64" stopIfTrue="1">
      <formula>ISNUMBER(SEARCH("5300000",$I41))</formula>
    </cfRule>
  </conditionalFormatting>
  <conditionalFormatting sqref="G41">
    <cfRule type="expression" dxfId="59" priority="57" stopIfTrue="1">
      <formula>ISNUMBER(SEARCH("5121000",$I41))</formula>
    </cfRule>
    <cfRule type="expression" dxfId="58" priority="58" stopIfTrue="1">
      <formula>ISNUMBER(SEARCH("5123000",$I41))</formula>
    </cfRule>
    <cfRule type="expression" dxfId="57" priority="59" stopIfTrue="1">
      <formula>ISNUMBER(SEARCH("5122000",$I41))</formula>
    </cfRule>
    <cfRule type="expression" dxfId="56" priority="60" stopIfTrue="1">
      <formula>ISNUMBER(SEARCH("5300000",$I41))</formula>
    </cfRule>
  </conditionalFormatting>
  <conditionalFormatting sqref="G44">
    <cfRule type="expression" dxfId="55" priority="53" stopIfTrue="1">
      <formula>ISNUMBER(SEARCH("5121000",$I44))</formula>
    </cfRule>
    <cfRule type="expression" dxfId="54" priority="54" stopIfTrue="1">
      <formula>ISNUMBER(SEARCH("5123000",$I44))</formula>
    </cfRule>
    <cfRule type="expression" dxfId="53" priority="55" stopIfTrue="1">
      <formula>ISNUMBER(SEARCH("5122000",$I44))</formula>
    </cfRule>
    <cfRule type="expression" dxfId="52" priority="56" stopIfTrue="1">
      <formula>ISNUMBER(SEARCH("5300000",$I44))</formula>
    </cfRule>
  </conditionalFormatting>
  <conditionalFormatting sqref="G44">
    <cfRule type="expression" dxfId="51" priority="49" stopIfTrue="1">
      <formula>ISNUMBER(SEARCH("5121000",$I44))</formula>
    </cfRule>
    <cfRule type="expression" dxfId="50" priority="50" stopIfTrue="1">
      <formula>ISNUMBER(SEARCH("5123000",$I44))</formula>
    </cfRule>
    <cfRule type="expression" dxfId="49" priority="51" stopIfTrue="1">
      <formula>ISNUMBER(SEARCH("5122000",$I44))</formula>
    </cfRule>
    <cfRule type="expression" dxfId="48" priority="52" stopIfTrue="1">
      <formula>ISNUMBER(SEARCH("5300000",$I44))</formula>
    </cfRule>
  </conditionalFormatting>
  <conditionalFormatting sqref="G47">
    <cfRule type="expression" dxfId="47" priority="45" stopIfTrue="1">
      <formula>ISNUMBER(SEARCH("5121000",$I47))</formula>
    </cfRule>
    <cfRule type="expression" dxfId="46" priority="46" stopIfTrue="1">
      <formula>ISNUMBER(SEARCH("5123000",$I47))</formula>
    </cfRule>
    <cfRule type="expression" dxfId="45" priority="47" stopIfTrue="1">
      <formula>ISNUMBER(SEARCH("5122000",$I47))</formula>
    </cfRule>
    <cfRule type="expression" dxfId="44" priority="48" stopIfTrue="1">
      <formula>ISNUMBER(SEARCH("5300000",$I47))</formula>
    </cfRule>
  </conditionalFormatting>
  <conditionalFormatting sqref="G47">
    <cfRule type="expression" dxfId="43" priority="41" stopIfTrue="1">
      <formula>ISNUMBER(SEARCH("5121000",$I47))</formula>
    </cfRule>
    <cfRule type="expression" dxfId="42" priority="42" stopIfTrue="1">
      <formula>ISNUMBER(SEARCH("5123000",$I47))</formula>
    </cfRule>
    <cfRule type="expression" dxfId="41" priority="43" stopIfTrue="1">
      <formula>ISNUMBER(SEARCH("5122000",$I47))</formula>
    </cfRule>
    <cfRule type="expression" dxfId="40" priority="44" stopIfTrue="1">
      <formula>ISNUMBER(SEARCH("5300000",$I47))</formula>
    </cfRule>
  </conditionalFormatting>
  <conditionalFormatting sqref="G54">
    <cfRule type="expression" dxfId="39" priority="37" stopIfTrue="1">
      <formula>ISNUMBER(SEARCH("5121000",$I54))</formula>
    </cfRule>
    <cfRule type="expression" dxfId="38" priority="38" stopIfTrue="1">
      <formula>ISNUMBER(SEARCH("5123000",$I54))</formula>
    </cfRule>
    <cfRule type="expression" dxfId="37" priority="39" stopIfTrue="1">
      <formula>ISNUMBER(SEARCH("5122000",$I54))</formula>
    </cfRule>
    <cfRule type="expression" dxfId="36" priority="40" stopIfTrue="1">
      <formula>ISNUMBER(SEARCH("5300000",$I54))</formula>
    </cfRule>
  </conditionalFormatting>
  <conditionalFormatting sqref="G54">
    <cfRule type="expression" dxfId="35" priority="33" stopIfTrue="1">
      <formula>ISNUMBER(SEARCH("5121000",$I54))</formula>
    </cfRule>
    <cfRule type="expression" dxfId="34" priority="34" stopIfTrue="1">
      <formula>ISNUMBER(SEARCH("5123000",$I54))</formula>
    </cfRule>
    <cfRule type="expression" dxfId="33" priority="35" stopIfTrue="1">
      <formula>ISNUMBER(SEARCH("5122000",$I54))</formula>
    </cfRule>
    <cfRule type="expression" dxfId="32" priority="36" stopIfTrue="1">
      <formula>ISNUMBER(SEARCH("5300000",$I54))</formula>
    </cfRule>
  </conditionalFormatting>
  <conditionalFormatting sqref="G41">
    <cfRule type="expression" dxfId="31" priority="29" stopIfTrue="1">
      <formula>ISNUMBER(SEARCH("5121000",$I41))</formula>
    </cfRule>
    <cfRule type="expression" dxfId="30" priority="30" stopIfTrue="1">
      <formula>ISNUMBER(SEARCH("5123000",$I41))</formula>
    </cfRule>
    <cfRule type="expression" dxfId="29" priority="31" stopIfTrue="1">
      <formula>ISNUMBER(SEARCH("5122000",$I41))</formula>
    </cfRule>
    <cfRule type="expression" dxfId="28" priority="32" stopIfTrue="1">
      <formula>ISNUMBER(SEARCH("5300000",$I41))</formula>
    </cfRule>
  </conditionalFormatting>
  <conditionalFormatting sqref="G41">
    <cfRule type="expression" dxfId="27" priority="25" stopIfTrue="1">
      <formula>ISNUMBER(SEARCH("5121000",$I41))</formula>
    </cfRule>
    <cfRule type="expression" dxfId="26" priority="26" stopIfTrue="1">
      <formula>ISNUMBER(SEARCH("5123000",$I41))</formula>
    </cfRule>
    <cfRule type="expression" dxfId="25" priority="27" stopIfTrue="1">
      <formula>ISNUMBER(SEARCH("5122000",$I41))</formula>
    </cfRule>
    <cfRule type="expression" dxfId="24" priority="28" stopIfTrue="1">
      <formula>ISNUMBER(SEARCH("5300000",$I41))</formula>
    </cfRule>
  </conditionalFormatting>
  <conditionalFormatting sqref="G44">
    <cfRule type="expression" dxfId="23" priority="21" stopIfTrue="1">
      <formula>ISNUMBER(SEARCH("5121000",$I44))</formula>
    </cfRule>
    <cfRule type="expression" dxfId="22" priority="22" stopIfTrue="1">
      <formula>ISNUMBER(SEARCH("5123000",$I44))</formula>
    </cfRule>
    <cfRule type="expression" dxfId="21" priority="23" stopIfTrue="1">
      <formula>ISNUMBER(SEARCH("5122000",$I44))</formula>
    </cfRule>
    <cfRule type="expression" dxfId="20" priority="24" stopIfTrue="1">
      <formula>ISNUMBER(SEARCH("5300000",$I44))</formula>
    </cfRule>
  </conditionalFormatting>
  <conditionalFormatting sqref="G44">
    <cfRule type="expression" dxfId="19" priority="17" stopIfTrue="1">
      <formula>ISNUMBER(SEARCH("5121000",$I44))</formula>
    </cfRule>
    <cfRule type="expression" dxfId="18" priority="18" stopIfTrue="1">
      <formula>ISNUMBER(SEARCH("5123000",$I44))</formula>
    </cfRule>
    <cfRule type="expression" dxfId="17" priority="19" stopIfTrue="1">
      <formula>ISNUMBER(SEARCH("5122000",$I44))</formula>
    </cfRule>
    <cfRule type="expression" dxfId="16" priority="20" stopIfTrue="1">
      <formula>ISNUMBER(SEARCH("5300000",$I44))</formula>
    </cfRule>
  </conditionalFormatting>
  <conditionalFormatting sqref="G47">
    <cfRule type="expression" dxfId="15" priority="13" stopIfTrue="1">
      <formula>ISNUMBER(SEARCH("5121000",$I47))</formula>
    </cfRule>
    <cfRule type="expression" dxfId="14" priority="14" stopIfTrue="1">
      <formula>ISNUMBER(SEARCH("5123000",$I47))</formula>
    </cfRule>
    <cfRule type="expression" dxfId="13" priority="15" stopIfTrue="1">
      <formula>ISNUMBER(SEARCH("5122000",$I47))</formula>
    </cfRule>
    <cfRule type="expression" dxfId="12" priority="16" stopIfTrue="1">
      <formula>ISNUMBER(SEARCH("5300000",$I47))</formula>
    </cfRule>
  </conditionalFormatting>
  <conditionalFormatting sqref="G47">
    <cfRule type="expression" dxfId="11" priority="9" stopIfTrue="1">
      <formula>ISNUMBER(SEARCH("5121000",$I47))</formula>
    </cfRule>
    <cfRule type="expression" dxfId="10" priority="10" stopIfTrue="1">
      <formula>ISNUMBER(SEARCH("5123000",$I47))</formula>
    </cfRule>
    <cfRule type="expression" dxfId="9" priority="11" stopIfTrue="1">
      <formula>ISNUMBER(SEARCH("5122000",$I47))</formula>
    </cfRule>
    <cfRule type="expression" dxfId="8" priority="12" stopIfTrue="1">
      <formula>ISNUMBER(SEARCH("5300000",$I47))</formula>
    </cfRule>
  </conditionalFormatting>
  <conditionalFormatting sqref="G54">
    <cfRule type="expression" dxfId="7" priority="5" stopIfTrue="1">
      <formula>ISNUMBER(SEARCH("5121000",$I54))</formula>
    </cfRule>
    <cfRule type="expression" dxfId="6" priority="6" stopIfTrue="1">
      <formula>ISNUMBER(SEARCH("5123000",$I54))</formula>
    </cfRule>
    <cfRule type="expression" dxfId="5" priority="7" stopIfTrue="1">
      <formula>ISNUMBER(SEARCH("5122000",$I54))</formula>
    </cfRule>
    <cfRule type="expression" dxfId="4" priority="8" stopIfTrue="1">
      <formula>ISNUMBER(SEARCH("5300000",$I54))</formula>
    </cfRule>
  </conditionalFormatting>
  <conditionalFormatting sqref="G54">
    <cfRule type="expression" dxfId="3" priority="1" stopIfTrue="1">
      <formula>ISNUMBER(SEARCH("5121000",$I54))</formula>
    </cfRule>
    <cfRule type="expression" dxfId="2" priority="2" stopIfTrue="1">
      <formula>ISNUMBER(SEARCH("5123000",$I54))</formula>
    </cfRule>
    <cfRule type="expression" dxfId="1" priority="3" stopIfTrue="1">
      <formula>ISNUMBER(SEARCH("5122000",$I54))</formula>
    </cfRule>
    <cfRule type="expression" dxfId="0" priority="4" stopIfTrue="1">
      <formula>ISNUMBER(SEARCH("5300000",$I54))</formula>
    </cfRule>
  </conditionalFormatting>
  <dataValidations count="1">
    <dataValidation type="list" allowBlank="1" showInputMessage="1" sqref="B11:B58">
      <formula1>"P,U,O"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2020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2021-04-11T04:51:41Z</dcterms:created>
  <dcterms:modified xsi:type="dcterms:W3CDTF">2021-04-12T06:22:29Z</dcterms:modified>
</cp:coreProperties>
</file>