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40" yWindow="3015" windowWidth="12915" windowHeight="8820"/>
  </bookViews>
  <sheets>
    <sheet name="BL GENERALE" sheetId="1" r:id="rId1"/>
  </sheets>
  <definedNames>
    <definedName name="_xlnm._FilterDatabase" localSheetId="0" hidden="1">'BL GENERALE'!$B$6:$G$160</definedName>
    <definedName name="Left" hidden="1">459</definedName>
    <definedName name="Top" hidden="1">352.5</definedName>
  </definedNames>
  <calcPr calcId="125725"/>
</workbook>
</file>

<file path=xl/calcChain.xml><?xml version="1.0" encoding="utf-8"?>
<calcChain xmlns="http://schemas.openxmlformats.org/spreadsheetml/2006/main">
  <c r="E219" i="1"/>
  <c r="D219"/>
  <c r="G207" l="1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A207"/>
  <c r="A208"/>
  <c r="A209"/>
  <c r="A210"/>
  <c r="A211"/>
  <c r="A212"/>
  <c r="A213"/>
  <c r="A214"/>
  <c r="A215"/>
  <c r="A216"/>
  <c r="A217"/>
  <c r="G65"/>
  <c r="H65"/>
  <c r="A65"/>
  <c r="A66"/>
  <c r="A67"/>
  <c r="H206" l="1"/>
  <c r="G206"/>
  <c r="A206"/>
  <c r="H205"/>
  <c r="G205"/>
  <c r="A205"/>
  <c r="H204"/>
  <c r="G204"/>
  <c r="A204"/>
  <c r="H203"/>
  <c r="G203"/>
  <c r="A203"/>
  <c r="H202"/>
  <c r="G202"/>
  <c r="A202"/>
  <c r="H201"/>
  <c r="G201"/>
  <c r="A201"/>
  <c r="H200"/>
  <c r="G200"/>
  <c r="A200"/>
  <c r="H199"/>
  <c r="G199"/>
  <c r="A199"/>
  <c r="H198"/>
  <c r="G198"/>
  <c r="A198"/>
  <c r="H197"/>
  <c r="G197"/>
  <c r="A197"/>
  <c r="H196"/>
  <c r="G196"/>
  <c r="A196"/>
  <c r="H195"/>
  <c r="G195"/>
  <c r="A195"/>
  <c r="H194"/>
  <c r="G194"/>
  <c r="A194"/>
  <c r="H193"/>
  <c r="G193"/>
  <c r="A193"/>
  <c r="H192"/>
  <c r="G192"/>
  <c r="A192"/>
  <c r="H191"/>
  <c r="G191"/>
  <c r="A191"/>
  <c r="H190"/>
  <c r="G190"/>
  <c r="A190"/>
  <c r="H189"/>
  <c r="G189"/>
  <c r="A189"/>
  <c r="H188"/>
  <c r="G188"/>
  <c r="A188"/>
  <c r="H187"/>
  <c r="G187"/>
  <c r="A187"/>
  <c r="H186"/>
  <c r="G186"/>
  <c r="A186"/>
  <c r="H185"/>
  <c r="G185"/>
  <c r="A185"/>
  <c r="H184"/>
  <c r="G184"/>
  <c r="A184"/>
  <c r="H183"/>
  <c r="G183"/>
  <c r="A183"/>
  <c r="H182"/>
  <c r="G182"/>
  <c r="A182"/>
  <c r="H181"/>
  <c r="G181"/>
  <c r="A181"/>
  <c r="H180"/>
  <c r="G180"/>
  <c r="A180"/>
  <c r="H179"/>
  <c r="G179"/>
  <c r="A179"/>
  <c r="H178"/>
  <c r="G178"/>
  <c r="A178"/>
  <c r="H177"/>
  <c r="G177"/>
  <c r="A177"/>
  <c r="H176"/>
  <c r="G176"/>
  <c r="A176"/>
  <c r="H175"/>
  <c r="G175"/>
  <c r="A175"/>
  <c r="H174"/>
  <c r="G174"/>
  <c r="A174"/>
  <c r="H173"/>
  <c r="G173"/>
  <c r="A173"/>
  <c r="H172"/>
  <c r="G172"/>
  <c r="A172"/>
  <c r="H171"/>
  <c r="G171"/>
  <c r="A171"/>
  <c r="H170"/>
  <c r="G170"/>
  <c r="A170"/>
  <c r="H169"/>
  <c r="G169"/>
  <c r="A169"/>
  <c r="H168"/>
  <c r="G168"/>
  <c r="A168"/>
  <c r="H167"/>
  <c r="G167"/>
  <c r="A167"/>
  <c r="H166"/>
  <c r="G166"/>
  <c r="A166"/>
  <c r="H165"/>
  <c r="G165"/>
  <c r="A165"/>
  <c r="H164"/>
  <c r="G164"/>
  <c r="A164"/>
  <c r="H163"/>
  <c r="G163"/>
  <c r="A163"/>
  <c r="H162"/>
  <c r="G162"/>
  <c r="A162"/>
  <c r="H161"/>
  <c r="G161"/>
  <c r="A161"/>
  <c r="H160"/>
  <c r="G160"/>
  <c r="A160"/>
  <c r="H159"/>
  <c r="G159"/>
  <c r="A159"/>
  <c r="H158"/>
  <c r="G158"/>
  <c r="A158"/>
  <c r="H157"/>
  <c r="G157"/>
  <c r="A157"/>
  <c r="H156"/>
  <c r="G156"/>
  <c r="A156"/>
  <c r="H155"/>
  <c r="G155"/>
  <c r="A155"/>
  <c r="H154"/>
  <c r="G154"/>
  <c r="A154"/>
  <c r="H153"/>
  <c r="G153"/>
  <c r="A153"/>
  <c r="H152"/>
  <c r="G152"/>
  <c r="A152"/>
  <c r="H151"/>
  <c r="G151"/>
  <c r="A151"/>
  <c r="H150"/>
  <c r="G150"/>
  <c r="A150"/>
  <c r="H149"/>
  <c r="G149"/>
  <c r="A149"/>
  <c r="H148"/>
  <c r="G148"/>
  <c r="A148"/>
  <c r="H147"/>
  <c r="G147"/>
  <c r="A147"/>
  <c r="H146"/>
  <c r="G146"/>
  <c r="A146"/>
  <c r="H145"/>
  <c r="G145"/>
  <c r="A145"/>
  <c r="H144"/>
  <c r="G144"/>
  <c r="A144"/>
  <c r="H143"/>
  <c r="G143"/>
  <c r="A143"/>
  <c r="H142"/>
  <c r="G142"/>
  <c r="A142"/>
  <c r="H141"/>
  <c r="G141"/>
  <c r="A141"/>
  <c r="H140"/>
  <c r="G140"/>
  <c r="A140"/>
  <c r="H139"/>
  <c r="G139"/>
  <c r="A139"/>
  <c r="H138"/>
  <c r="G138"/>
  <c r="A138"/>
  <c r="H137"/>
  <c r="G137"/>
  <c r="A137"/>
  <c r="H136"/>
  <c r="G136"/>
  <c r="A136"/>
  <c r="H135"/>
  <c r="G135"/>
  <c r="A135"/>
  <c r="H134"/>
  <c r="G134"/>
  <c r="A134"/>
  <c r="H133"/>
  <c r="G133"/>
  <c r="A133"/>
  <c r="H132"/>
  <c r="G132"/>
  <c r="A132"/>
  <c r="H131"/>
  <c r="G131"/>
  <c r="A131"/>
  <c r="H130"/>
  <c r="G130"/>
  <c r="A130"/>
  <c r="H129"/>
  <c r="G129"/>
  <c r="A129"/>
  <c r="H128"/>
  <c r="G128"/>
  <c r="A128"/>
  <c r="H127"/>
  <c r="G127"/>
  <c r="A127"/>
  <c r="H126"/>
  <c r="G126"/>
  <c r="A126"/>
  <c r="H125"/>
  <c r="G125"/>
  <c r="A125"/>
  <c r="H124"/>
  <c r="G124"/>
  <c r="A124"/>
  <c r="H123"/>
  <c r="G123"/>
  <c r="A123"/>
  <c r="H122"/>
  <c r="G122"/>
  <c r="A122"/>
  <c r="H121"/>
  <c r="G121"/>
  <c r="A121"/>
  <c r="H120"/>
  <c r="G120"/>
  <c r="A120"/>
  <c r="H119"/>
  <c r="G119"/>
  <c r="A119"/>
  <c r="H118"/>
  <c r="G118"/>
  <c r="A118"/>
  <c r="H117"/>
  <c r="G117"/>
  <c r="A117"/>
  <c r="H116"/>
  <c r="G116"/>
  <c r="A116"/>
  <c r="H115"/>
  <c r="G115"/>
  <c r="A115"/>
  <c r="H114"/>
  <c r="G114"/>
  <c r="A114"/>
  <c r="H113"/>
  <c r="G113"/>
  <c r="A113"/>
  <c r="H112"/>
  <c r="G112"/>
  <c r="A112"/>
  <c r="H111"/>
  <c r="G111"/>
  <c r="A111"/>
  <c r="H110"/>
  <c r="G110"/>
  <c r="A110"/>
  <c r="H109"/>
  <c r="G109"/>
  <c r="A109"/>
  <c r="H108"/>
  <c r="G108"/>
  <c r="A108"/>
  <c r="H107"/>
  <c r="G107"/>
  <c r="A107"/>
  <c r="H106"/>
  <c r="G106"/>
  <c r="A106"/>
  <c r="H105"/>
  <c r="G105"/>
  <c r="A105"/>
  <c r="H104"/>
  <c r="G104"/>
  <c r="A104"/>
  <c r="H103"/>
  <c r="G103"/>
  <c r="A103"/>
  <c r="H102"/>
  <c r="G102"/>
  <c r="A102"/>
  <c r="H101"/>
  <c r="G101"/>
  <c r="A101"/>
  <c r="H100"/>
  <c r="G100"/>
  <c r="A100"/>
  <c r="H99"/>
  <c r="G99"/>
  <c r="A99"/>
  <c r="H98"/>
  <c r="G98"/>
  <c r="A98"/>
  <c r="H97"/>
  <c r="G97"/>
  <c r="A97"/>
  <c r="H96"/>
  <c r="G96"/>
  <c r="A96"/>
  <c r="H95"/>
  <c r="G95"/>
  <c r="A95"/>
  <c r="H94"/>
  <c r="G94"/>
  <c r="A94"/>
  <c r="H93"/>
  <c r="G93"/>
  <c r="A93"/>
  <c r="H92"/>
  <c r="G92"/>
  <c r="A92"/>
  <c r="H91"/>
  <c r="G91"/>
  <c r="A91"/>
  <c r="H90"/>
  <c r="G90"/>
  <c r="A90"/>
  <c r="H89"/>
  <c r="G89"/>
  <c r="A89"/>
  <c r="H88"/>
  <c r="G88"/>
  <c r="A88"/>
  <c r="H87"/>
  <c r="G87"/>
  <c r="A87"/>
  <c r="H86"/>
  <c r="G86"/>
  <c r="A86"/>
  <c r="H85"/>
  <c r="G85"/>
  <c r="A85"/>
  <c r="H84"/>
  <c r="G84"/>
  <c r="A84"/>
  <c r="H83"/>
  <c r="G83"/>
  <c r="A83"/>
  <c r="H82"/>
  <c r="G82"/>
  <c r="A82"/>
  <c r="H81"/>
  <c r="G81"/>
  <c r="A81"/>
  <c r="H80"/>
  <c r="G80"/>
  <c r="A80"/>
  <c r="H79"/>
  <c r="G79"/>
  <c r="A79"/>
  <c r="H78"/>
  <c r="G78"/>
  <c r="A78"/>
  <c r="H77"/>
  <c r="G77"/>
  <c r="A77"/>
  <c r="H76"/>
  <c r="G76"/>
  <c r="A76"/>
  <c r="H75"/>
  <c r="G75"/>
  <c r="A75"/>
  <c r="H74"/>
  <c r="G74"/>
  <c r="A74"/>
  <c r="H73"/>
  <c r="G73"/>
  <c r="A73"/>
  <c r="H72"/>
  <c r="G72"/>
  <c r="A72"/>
  <c r="H71"/>
  <c r="G71"/>
  <c r="A71"/>
  <c r="H70"/>
  <c r="G70"/>
  <c r="A70"/>
  <c r="H69"/>
  <c r="G69"/>
  <c r="A69"/>
  <c r="H68"/>
  <c r="G68"/>
  <c r="A68"/>
  <c r="H67"/>
  <c r="G67"/>
  <c r="H66"/>
  <c r="G66"/>
  <c r="H64"/>
  <c r="G64"/>
  <c r="A64"/>
  <c r="H63"/>
  <c r="G63"/>
  <c r="A63"/>
  <c r="H62"/>
  <c r="G62"/>
  <c r="A62"/>
  <c r="H54"/>
  <c r="G54"/>
  <c r="A54"/>
  <c r="H53"/>
  <c r="G53"/>
  <c r="A53"/>
  <c r="H52"/>
  <c r="G52"/>
  <c r="A52"/>
  <c r="H51"/>
  <c r="G51"/>
  <c r="A51"/>
  <c r="H50"/>
  <c r="G50"/>
  <c r="A50"/>
  <c r="H49"/>
  <c r="G49"/>
  <c r="A49"/>
  <c r="H48"/>
  <c r="G48"/>
  <c r="A48"/>
  <c r="H47"/>
  <c r="G47"/>
  <c r="A47"/>
  <c r="H46"/>
  <c r="G46"/>
  <c r="A46"/>
  <c r="H45"/>
  <c r="G45"/>
  <c r="A45"/>
  <c r="H44"/>
  <c r="G44"/>
  <c r="A44"/>
  <c r="H43"/>
  <c r="G43"/>
  <c r="A43"/>
  <c r="H42"/>
  <c r="G42"/>
  <c r="A42"/>
  <c r="H41"/>
  <c r="G41"/>
  <c r="A41"/>
  <c r="H40"/>
  <c r="G40"/>
  <c r="A40"/>
  <c r="H39"/>
  <c r="G39"/>
  <c r="A39"/>
  <c r="H38"/>
  <c r="G38"/>
  <c r="A38"/>
  <c r="H37"/>
  <c r="G37"/>
  <c r="A37"/>
  <c r="H36"/>
  <c r="G36"/>
  <c r="A36"/>
  <c r="H35"/>
  <c r="G35"/>
  <c r="A35"/>
  <c r="H34"/>
  <c r="G34"/>
  <c r="A34"/>
  <c r="H33"/>
  <c r="G33"/>
  <c r="A33"/>
  <c r="H32"/>
  <c r="G32"/>
  <c r="A32"/>
  <c r="H31"/>
  <c r="G31"/>
  <c r="A31"/>
  <c r="H30"/>
  <c r="G30"/>
  <c r="A30"/>
  <c r="H29"/>
  <c r="G29"/>
  <c r="A29"/>
  <c r="H28"/>
  <c r="G28"/>
  <c r="A28"/>
  <c r="H27"/>
  <c r="G27"/>
  <c r="A27"/>
  <c r="H26"/>
  <c r="G26"/>
  <c r="A26"/>
  <c r="H25"/>
  <c r="G25"/>
  <c r="A25"/>
  <c r="H24"/>
  <c r="G24"/>
  <c r="A24"/>
  <c r="H23"/>
  <c r="G23"/>
  <c r="A23"/>
  <c r="H22"/>
  <c r="G22"/>
  <c r="A22"/>
  <c r="H21"/>
  <c r="G21"/>
  <c r="A21"/>
  <c r="H20"/>
  <c r="G20"/>
  <c r="A20"/>
  <c r="H19"/>
  <c r="G19"/>
  <c r="A19"/>
  <c r="H18"/>
  <c r="G18"/>
  <c r="A18"/>
  <c r="H17"/>
  <c r="G17"/>
  <c r="A17"/>
  <c r="H16"/>
  <c r="G16"/>
  <c r="A16"/>
  <c r="H15"/>
  <c r="G15"/>
  <c r="A15"/>
  <c r="H14"/>
  <c r="G14"/>
  <c r="A14"/>
  <c r="H13"/>
  <c r="G13"/>
  <c r="A13"/>
  <c r="H12"/>
  <c r="G12"/>
  <c r="A12"/>
  <c r="H11"/>
  <c r="G11"/>
  <c r="A11"/>
  <c r="H10"/>
  <c r="G10"/>
  <c r="A10"/>
  <c r="H9"/>
  <c r="G9"/>
  <c r="A9"/>
  <c r="C6"/>
  <c r="A58"/>
  <c r="A57"/>
  <c r="H57"/>
  <c r="A56"/>
  <c r="G57"/>
  <c r="E218"/>
  <c r="A59"/>
  <c r="G59"/>
  <c r="H59"/>
  <c r="A60"/>
  <c r="D218"/>
  <c r="A55"/>
  <c r="G55"/>
  <c r="H55"/>
  <c r="G60"/>
  <c r="H60"/>
  <c r="A61"/>
  <c r="G61"/>
  <c r="H61"/>
  <c r="G58"/>
  <c r="H58"/>
  <c r="G56"/>
  <c r="H56"/>
  <c r="D221" l="1"/>
  <c r="H218"/>
  <c r="E220"/>
  <c r="G219"/>
  <c r="G218"/>
  <c r="H219"/>
  <c r="D220"/>
  <c r="H220" l="1"/>
  <c r="G221"/>
  <c r="G220"/>
  <c r="H221"/>
</calcChain>
</file>

<file path=xl/sharedStrings.xml><?xml version="1.0" encoding="utf-8"?>
<sst xmlns="http://schemas.openxmlformats.org/spreadsheetml/2006/main" count="220" uniqueCount="216">
  <si>
    <t>C</t>
  </si>
  <si>
    <t>N° Compte</t>
  </si>
  <si>
    <t>Intitulé du compte</t>
  </si>
  <si>
    <t xml:space="preserve"> Débit</t>
  </si>
  <si>
    <t xml:space="preserve"> Crédit</t>
  </si>
  <si>
    <t xml:space="preserve"> Solde Débit</t>
  </si>
  <si>
    <t xml:space="preserve"> Solde Crédit</t>
  </si>
  <si>
    <t>Collectif Fournisseurs</t>
  </si>
  <si>
    <t>Collectif Clients</t>
  </si>
  <si>
    <t xml:space="preserve"> Classe de 1 A 5</t>
  </si>
  <si>
    <t xml:space="preserve"> Classe de 6 A 7</t>
  </si>
  <si>
    <t xml:space="preserve"> TOTAUX BALANCE</t>
  </si>
  <si>
    <t>Résultat</t>
  </si>
  <si>
    <t xml:space="preserve">Capital Social </t>
  </si>
  <si>
    <t>Réserve légale </t>
  </si>
  <si>
    <t>Autres réserves</t>
  </si>
  <si>
    <t>Actionnaires : capital souscrit - non appelé </t>
  </si>
  <si>
    <t>Report à nouveau (solde créditeur) </t>
  </si>
  <si>
    <t>Report à nouveau (solde débiteur) </t>
  </si>
  <si>
    <t>Résultat de l'exercice (bénéfice) </t>
  </si>
  <si>
    <t>Résultat de l'exercice (perte) </t>
  </si>
  <si>
    <t>Provisions pour gros entretien ou grandes révisions</t>
  </si>
  <si>
    <t>Emprunts obligataires</t>
  </si>
  <si>
    <t>PRÊT relais</t>
  </si>
  <si>
    <t>PRÊT BATIMENT</t>
  </si>
  <si>
    <t>PRÊT BIPPER capital</t>
  </si>
  <si>
    <t>PRÊT</t>
  </si>
  <si>
    <t>Dépôts et cautionnements reçus </t>
  </si>
  <si>
    <t>Intérêts Courus/emprunts auprès des établissements de crédit </t>
  </si>
  <si>
    <t>Immos° incorp° - Frais d'établissement</t>
  </si>
  <si>
    <t xml:space="preserve">Concessions et droits similaires, logiciels </t>
  </si>
  <si>
    <t>Concessions et droits similaires, brevets</t>
  </si>
  <si>
    <t>Bâtiments</t>
  </si>
  <si>
    <t>Installations techniques, matériels et outillage industriels </t>
  </si>
  <si>
    <t>Matériel de transport</t>
  </si>
  <si>
    <t>Matériel de bureau et matériel informatique </t>
  </si>
  <si>
    <t>Part. &amp; créance : Autres titres</t>
  </si>
  <si>
    <t xml:space="preserve">Titres immobilisés </t>
  </si>
  <si>
    <t>Immos. Financ. Autres titres</t>
  </si>
  <si>
    <t>Dépôts et cautionnements</t>
  </si>
  <si>
    <t>Amort° Logiciels</t>
  </si>
  <si>
    <t>Constructions (même ventilation que celle du compte 213) </t>
  </si>
  <si>
    <t>Installations, matériel et outillage industriels</t>
  </si>
  <si>
    <t>Autres immo° - Matériel Transport</t>
  </si>
  <si>
    <t>Autres immo° - Matériel Bureau Informatique</t>
  </si>
  <si>
    <t xml:space="preserve">Matières premières </t>
  </si>
  <si>
    <t>Travaux en cours</t>
  </si>
  <si>
    <t>Frns° - Achats d'immobilisations </t>
  </si>
  <si>
    <t>Frns° - F.N.P </t>
  </si>
  <si>
    <t>Frns° d'immobilisations - Fac. Non parv</t>
  </si>
  <si>
    <t>Fournisseurs - Avances et acomptes versés sur commandes </t>
  </si>
  <si>
    <t>Clients douteux ou litigieux</t>
  </si>
  <si>
    <t>Clients - Factures à établir </t>
  </si>
  <si>
    <t>Clients - Avances et acomptes reçus sur commandes </t>
  </si>
  <si>
    <t>Personnel - Rémunérations dues </t>
  </si>
  <si>
    <t>Personnel - Oppositions</t>
  </si>
  <si>
    <t>Dettes provisionnées pour congés à payer </t>
  </si>
  <si>
    <t>Autres charges à payer </t>
  </si>
  <si>
    <t>Sécurité sociale</t>
  </si>
  <si>
    <t>Mutuelles</t>
  </si>
  <si>
    <t>Klesia</t>
  </si>
  <si>
    <t>Assedic</t>
  </si>
  <si>
    <t>Charges sociales sur congés à payer </t>
  </si>
  <si>
    <t>Autres charges à payer</t>
  </si>
  <si>
    <t>Etat - Impôts sur les bénéfices </t>
  </si>
  <si>
    <t>T.V.A. due intracommunautaire</t>
  </si>
  <si>
    <t>T.V.A. à décaisser </t>
  </si>
  <si>
    <t>T.V.A. sur immobilisations</t>
  </si>
  <si>
    <t>T.V.A. sur A.B.S</t>
  </si>
  <si>
    <t>T.V.A. déd. intracommunautaire</t>
  </si>
  <si>
    <t>Crédit de T.V.A. à reporter </t>
  </si>
  <si>
    <t>T.V.A. collectée</t>
  </si>
  <si>
    <t>Taxes sur le chiffre d'affaires à régulariser ou en attente </t>
  </si>
  <si>
    <t>Taxes sur le chiffre d'affaires sur FNP </t>
  </si>
  <si>
    <t>Charges fiscales sur congés à payer </t>
  </si>
  <si>
    <t>Charges à payer </t>
  </si>
  <si>
    <t>Produits à recevoir </t>
  </si>
  <si>
    <t>Associés - Comptes courants - Principal</t>
  </si>
  <si>
    <t>Intérêts courus</t>
  </si>
  <si>
    <t>Créances sur cessions d'immobilisations </t>
  </si>
  <si>
    <t>Autres comptes débiteurs ou créditeurs </t>
  </si>
  <si>
    <t>Divers Produits à recevoir</t>
  </si>
  <si>
    <t>Comptes d'attente</t>
  </si>
  <si>
    <t>Charges à répartir sur plusieurs exercices </t>
  </si>
  <si>
    <t>Charges constatées d'avance </t>
  </si>
  <si>
    <t>Produits constatés d'avance </t>
  </si>
  <si>
    <t>Provisions pour dépréciation des comptes de clients </t>
  </si>
  <si>
    <t>Provisions pour dépréciation des comptes de débiteurs divers </t>
  </si>
  <si>
    <t>Valeurs mobilières de placement </t>
  </si>
  <si>
    <t>Banque Populaire</t>
  </si>
  <si>
    <t>Crédit Agricole</t>
  </si>
  <si>
    <t>Crédit Mutuel</t>
  </si>
  <si>
    <t xml:space="preserve">Intérêts courus </t>
  </si>
  <si>
    <t>Caisse</t>
  </si>
  <si>
    <t>Virements internes</t>
  </si>
  <si>
    <t>Achats stockés - MP (et fournitures) </t>
  </si>
  <si>
    <t>Matières consommables</t>
  </si>
  <si>
    <t>Fournitures consommables</t>
  </si>
  <si>
    <t>Fournitures d'atelier et d'usine </t>
  </si>
  <si>
    <t>Emballages </t>
  </si>
  <si>
    <t>Variation des stocks de MP (et fournitures) </t>
  </si>
  <si>
    <t>Variation des stocks de marchandises </t>
  </si>
  <si>
    <t>Electricité Bureau</t>
  </si>
  <si>
    <t>Eau</t>
  </si>
  <si>
    <t>Gaz</t>
  </si>
  <si>
    <t>Ordures Ménagères</t>
  </si>
  <si>
    <t>Combustibles</t>
  </si>
  <si>
    <t>Gazole</t>
  </si>
  <si>
    <t>Fournt° d'entretien équipement </t>
  </si>
  <si>
    <t>Fournt° administratives </t>
  </si>
  <si>
    <t>Achats de marchandises</t>
  </si>
  <si>
    <t>Achats Affûtages</t>
  </si>
  <si>
    <t>Marchandises Intracom°</t>
  </si>
  <si>
    <t>Marchandises Exportation</t>
  </si>
  <si>
    <t>R.R.R. obtenus sur achats </t>
  </si>
  <si>
    <t>Sous-traitance générale </t>
  </si>
  <si>
    <t>Sous-trait. Affûtage</t>
  </si>
  <si>
    <t>Sous-Trait. Mécanique</t>
  </si>
  <si>
    <t>CB mob. - Photocopieur</t>
  </si>
  <si>
    <t>CB mobilier</t>
  </si>
  <si>
    <t>Locations immobilières </t>
  </si>
  <si>
    <t>Locations Atelier</t>
  </si>
  <si>
    <t>Locations Bureau</t>
  </si>
  <si>
    <t>Locations mobilières</t>
  </si>
  <si>
    <t>Charges locatives et de copropriété </t>
  </si>
  <si>
    <t>Entretien et réparations</t>
  </si>
  <si>
    <t>Entretien Véhicules</t>
  </si>
  <si>
    <t>Maintenance biens mobilier</t>
  </si>
  <si>
    <t>Primes d'assurances</t>
  </si>
  <si>
    <t>Documentation générale </t>
  </si>
  <si>
    <t>Frais de colloques, séminaires, conférences </t>
  </si>
  <si>
    <t>Personnel détaché ou prêté à l'entreprise </t>
  </si>
  <si>
    <t>Commissions et courtages sur ventes </t>
  </si>
  <si>
    <t>Honoraires</t>
  </si>
  <si>
    <t>Frais d'actes et de contentieux </t>
  </si>
  <si>
    <t>Annonces et insertions</t>
  </si>
  <si>
    <t>Cadeaux à la clientèle </t>
  </si>
  <si>
    <t>Transports sur achats </t>
  </si>
  <si>
    <t>Transports sur ventes</t>
  </si>
  <si>
    <t>Voyages et déplacements </t>
  </si>
  <si>
    <t>Missions</t>
  </si>
  <si>
    <t xml:space="preserve">Frais postaux </t>
  </si>
  <si>
    <t>Frais Télécomunications</t>
  </si>
  <si>
    <t>Commissions et frais sur émission d'emprunts </t>
  </si>
  <si>
    <t>Autres frais et commissions/prestat° de services </t>
  </si>
  <si>
    <t>Divers, Concours</t>
  </si>
  <si>
    <t>Cotisations</t>
  </si>
  <si>
    <t>Taxe d'apprentissage</t>
  </si>
  <si>
    <t>Participation à la FPC</t>
  </si>
  <si>
    <t>Taxe professionnelle</t>
  </si>
  <si>
    <t>Taxes foncières</t>
  </si>
  <si>
    <t>Taxe sur les véhicules des sociétés </t>
  </si>
  <si>
    <t>Autres droits, vignettes</t>
  </si>
  <si>
    <t>Salaires, appointements</t>
  </si>
  <si>
    <t>Congés payés</t>
  </si>
  <si>
    <t>Indemnités et avantages divers </t>
  </si>
  <si>
    <t>Cotis. Urssaf </t>
  </si>
  <si>
    <t>Cotis. KLESIA retraites </t>
  </si>
  <si>
    <t>Cotis. Assedic</t>
  </si>
  <si>
    <t>Médecine du travail, pharmacie </t>
  </si>
  <si>
    <t>Produit d'impôts CICE</t>
  </si>
  <si>
    <t>Pertes sur créances irrécouvrables </t>
  </si>
  <si>
    <t>Charges diverses de gestion courante</t>
  </si>
  <si>
    <t>Charges d'intérêts des emprunts et dettes </t>
  </si>
  <si>
    <t>Intérêts bancaires et sur opérations de financement (escompte.) </t>
  </si>
  <si>
    <t>Autres charges financières</t>
  </si>
  <si>
    <t>Charges exceptionnelles sur opérations de gestion </t>
  </si>
  <si>
    <t>Pénalités, amendes fiscales et pénales </t>
  </si>
  <si>
    <t>Charges sur exercices antérieurs</t>
  </si>
  <si>
    <t>Valeurs comptables des éléments d'actif cédés </t>
  </si>
  <si>
    <t>Autres charges exceptionnelles</t>
  </si>
  <si>
    <t>Dotat° Amort° Immob° incorporelles</t>
  </si>
  <si>
    <t>Dotat° Amort° Immob° corporelles (transport, bureau)</t>
  </si>
  <si>
    <t>Dot° aux provisions dépréc. Créances</t>
  </si>
  <si>
    <t>Ventes de produits finis</t>
  </si>
  <si>
    <t>Ventes de produits résiduels</t>
  </si>
  <si>
    <t>Travaux et services</t>
  </si>
  <si>
    <t>Affûtages</t>
  </si>
  <si>
    <t>Maintenance</t>
  </si>
  <si>
    <t>Usinage</t>
  </si>
  <si>
    <t>Ventes Affûtage</t>
  </si>
  <si>
    <t>Ventes March° Intracomm°</t>
  </si>
  <si>
    <t>Ports et frais accessoires facturés </t>
  </si>
  <si>
    <t>Variation Travaux en cours</t>
  </si>
  <si>
    <t>Variation des stocks de produits</t>
  </si>
  <si>
    <t>Subventions d'exploitation</t>
  </si>
  <si>
    <t>Produits divers de gestion courante</t>
  </si>
  <si>
    <t>Revenus des titres de participation </t>
  </si>
  <si>
    <t>Revenus des prêts</t>
  </si>
  <si>
    <t>Revenus des créances diverses </t>
  </si>
  <si>
    <t>Autres produits financiers</t>
  </si>
  <si>
    <t>Produits exceptionnels sur opérations de gestion </t>
  </si>
  <si>
    <t>Produits sur exercices antérieurs</t>
  </si>
  <si>
    <t>Autres éléments d'actif </t>
  </si>
  <si>
    <t>Autres produits exceptionnels </t>
  </si>
  <si>
    <t>Reprises sur provisions pour dépréciation des actifs circulants </t>
  </si>
  <si>
    <t>Transferts de charges d'exploitation </t>
  </si>
  <si>
    <t>Transferts de charges financières </t>
  </si>
  <si>
    <t>Transferts de charges exceptionnelles </t>
  </si>
  <si>
    <t>État – Impôts et taxes recouvrables sur des tiers » en « État – Contributions, impôts et taxes recouvrés pour le compte de l’État</t>
  </si>
  <si>
    <t>Achats d'études et prestations de services </t>
  </si>
  <si>
    <t>Electricité Atelier</t>
  </si>
  <si>
    <t>Gazole Affûtage</t>
  </si>
  <si>
    <t>Primes d'ass. Prêts</t>
  </si>
  <si>
    <t>Primes d'ass. Véhicules</t>
  </si>
  <si>
    <t>Personnel intérimaire</t>
  </si>
  <si>
    <t>Catalogues et imprimés </t>
  </si>
  <si>
    <t>Réceptions</t>
  </si>
  <si>
    <t>Cotis. Mutuelles</t>
  </si>
  <si>
    <t>Immobilisations financières </t>
  </si>
  <si>
    <t>Dotations aux provisions pour risques et charges d'exploitation </t>
  </si>
  <si>
    <t>Immobilisations corporelles</t>
  </si>
  <si>
    <t>Reprises sur provisions pour risques et charges d'exploitation </t>
  </si>
  <si>
    <t>BALANCE de tous les comptes du</t>
  </si>
  <si>
    <r>
      <t xml:space="preserve">Resultat </t>
    </r>
    <r>
      <rPr>
        <b/>
        <sz val="12"/>
        <color theme="1"/>
        <rFont val="Calibri"/>
        <family val="2"/>
      </rPr>
      <t>3 169,96</t>
    </r>
    <r>
      <rPr>
        <sz val="12"/>
        <color theme="1"/>
        <rFont val="Calibri"/>
        <family val="2"/>
      </rPr>
      <t xml:space="preserve">  jusqu'à ligne 207</t>
    </r>
  </si>
  <si>
    <t>https://forum.excel-pratique.com/post/nouveau/2</t>
  </si>
</sst>
</file>

<file path=xl/styles.xml><?xml version="1.0" encoding="utf-8"?>
<styleSheet xmlns="http://schemas.openxmlformats.org/spreadsheetml/2006/main">
  <numFmts count="6">
    <numFmt numFmtId="164" formatCode="&quot;Document Edité le :&quot;\ dddd\ d\ mmmm\ yyyy\ &quot;à&quot;\ hh:mm:ss"/>
    <numFmt numFmtId="165" formatCode="_*\ #,##0.00\ _€_-;* #,##0.00\ _€_-;_-* &quot;-&quot;??\ _€_-;_-@_-"/>
    <numFmt numFmtId="166" formatCode="&quot;- &quot;\ #,##0.00\ &quot;€&quot;&quot; &quot;;&quot; &quot;\-#,##0.00\ &quot;€&quot;&quot;&quot;"/>
    <numFmt numFmtId="167" formatCode="#,##0.00_ ;[Red]\-#,##0.00\ "/>
    <numFmt numFmtId="168" formatCode="_-* #,##0.00\ [$€]_-;\-* #,##0.00\ [$€]_-;_-* &quot;-&quot;??\ [$€]_-;_-@_-"/>
    <numFmt numFmtId="169" formatCode="_(&quot;€&quot;* #,##0.00_);_(&quot;€&quot;* \(#,##0.00\);_(&quot;€&quot;* &quot;-&quot;??_);_(@_)"/>
  </numFmts>
  <fonts count="26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9C0006"/>
      <name val="Calibri"/>
      <family val="2"/>
    </font>
    <font>
      <sz val="10"/>
      <color theme="1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3D3823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8.8000000000000007"/>
      <color theme="10"/>
      <name val="Calibri"/>
      <family val="2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2"/>
      <color rgb="FFFF0000"/>
      <name val="Calibri"/>
      <family val="2"/>
    </font>
    <font>
      <b/>
      <sz val="12"/>
      <color theme="1"/>
      <name val="Calibri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/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double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hair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double">
        <color theme="0" tint="-0.499984740745262"/>
      </bottom>
      <diagonal/>
    </border>
    <border>
      <left style="thin">
        <color theme="0" tint="-0.499984740745262"/>
      </left>
      <right/>
      <top/>
      <bottom style="double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</borders>
  <cellStyleXfs count="55">
    <xf numFmtId="0" fontId="0" fillId="0" borderId="0"/>
    <xf numFmtId="0" fontId="9" fillId="0" borderId="0"/>
    <xf numFmtId="0" fontId="15" fillId="4" borderId="1" applyNumberFormat="0" applyAlignment="0" applyProtection="0"/>
    <xf numFmtId="0" fontId="16" fillId="0" borderId="2" applyNumberFormat="0" applyFill="0" applyAlignment="0" applyProtection="0"/>
    <xf numFmtId="168" fontId="9" fillId="0" borderId="0" applyFont="0" applyFill="0" applyBorder="0" applyAlignment="0" applyProtection="0"/>
    <xf numFmtId="0" fontId="2" fillId="2" borderId="0" applyNumberFormat="0" applyBorder="0" applyAlignment="0" applyProtection="0"/>
    <xf numFmtId="0" fontId="17" fillId="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169" fontId="19" fillId="0" borderId="0" applyFont="0" applyFill="0" applyBorder="0" applyAlignment="0" applyProtection="0"/>
    <xf numFmtId="0" fontId="20" fillId="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3" fillId="0" borderId="0" xfId="0" applyFont="1"/>
    <xf numFmtId="0" fontId="5" fillId="0" borderId="0" xfId="0" quotePrefix="1" applyFont="1" applyFill="1" applyBorder="1" applyAlignment="1">
      <alignment horizontal="left" vertical="center" indent="5"/>
    </xf>
    <xf numFmtId="164" fontId="6" fillId="0" borderId="0" xfId="0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7" fillId="0" borderId="0" xfId="0" quotePrefix="1" applyFont="1" applyBorder="1" applyAlignment="1" applyProtection="1">
      <alignment horizontal="center"/>
      <protection locked="0" hidden="1"/>
    </xf>
    <xf numFmtId="0" fontId="8" fillId="0" borderId="4" xfId="0" applyNumberFormat="1" applyFont="1" applyFill="1" applyBorder="1" applyAlignment="1" applyProtection="1">
      <alignment horizontal="center"/>
      <protection locked="0" hidden="1"/>
    </xf>
    <xf numFmtId="1" fontId="10" fillId="0" borderId="5" xfId="1" quotePrefix="1" applyNumberFormat="1" applyFont="1" applyBorder="1" applyAlignment="1">
      <alignment horizontal="left" vertical="center"/>
    </xf>
    <xf numFmtId="165" fontId="11" fillId="0" borderId="6" xfId="0" quotePrefix="1" applyNumberFormat="1" applyFont="1" applyFill="1" applyBorder="1" applyProtection="1">
      <protection hidden="1"/>
    </xf>
    <xf numFmtId="165" fontId="11" fillId="0" borderId="7" xfId="0" quotePrefix="1" applyNumberFormat="1" applyFont="1" applyFill="1" applyBorder="1" applyProtection="1">
      <protection hidden="1"/>
    </xf>
    <xf numFmtId="165" fontId="12" fillId="0" borderId="8" xfId="0" quotePrefix="1" applyNumberFormat="1" applyFont="1" applyFill="1" applyBorder="1" applyAlignment="1" applyProtection="1">
      <protection hidden="1"/>
    </xf>
    <xf numFmtId="165" fontId="12" fillId="0" borderId="9" xfId="0" quotePrefix="1" applyNumberFormat="1" applyFont="1" applyFill="1" applyBorder="1" applyAlignment="1" applyProtection="1">
      <protection hidden="1"/>
    </xf>
    <xf numFmtId="0" fontId="8" fillId="0" borderId="10" xfId="0" quotePrefix="1" applyNumberFormat="1" applyFont="1" applyFill="1" applyBorder="1" applyAlignment="1" applyProtection="1">
      <alignment horizontal="center"/>
      <protection locked="0" hidden="1"/>
    </xf>
    <xf numFmtId="165" fontId="11" fillId="0" borderId="10" xfId="0" quotePrefix="1" applyNumberFormat="1" applyFont="1" applyFill="1" applyBorder="1" applyProtection="1">
      <protection hidden="1"/>
    </xf>
    <xf numFmtId="165" fontId="11" fillId="0" borderId="11" xfId="0" quotePrefix="1" applyNumberFormat="1" applyFont="1" applyFill="1" applyBorder="1" applyProtection="1">
      <protection hidden="1"/>
    </xf>
    <xf numFmtId="0" fontId="8" fillId="0" borderId="12" xfId="0" quotePrefix="1" applyNumberFormat="1" applyFont="1" applyFill="1" applyBorder="1" applyAlignment="1" applyProtection="1">
      <alignment horizontal="center"/>
      <protection locked="0" hidden="1"/>
    </xf>
    <xf numFmtId="0" fontId="8" fillId="0" borderId="13" xfId="0" quotePrefix="1" applyNumberFormat="1" applyFont="1" applyFill="1" applyBorder="1" applyAlignment="1" applyProtection="1">
      <alignment horizontal="center"/>
      <protection locked="0" hidden="1"/>
    </xf>
    <xf numFmtId="0" fontId="8" fillId="0" borderId="11" xfId="0" quotePrefix="1" applyNumberFormat="1" applyFont="1" applyFill="1" applyBorder="1" applyAlignment="1" applyProtection="1">
      <alignment horizontal="center"/>
      <protection locked="0" hidden="1"/>
    </xf>
    <xf numFmtId="0" fontId="8" fillId="0" borderId="10" xfId="0" applyNumberFormat="1" applyFont="1" applyFill="1" applyBorder="1" applyAlignment="1" applyProtection="1">
      <protection hidden="1"/>
    </xf>
    <xf numFmtId="4" fontId="3" fillId="0" borderId="0" xfId="0" applyNumberFormat="1" applyFont="1"/>
    <xf numFmtId="0" fontId="8" fillId="0" borderId="11" xfId="0" applyNumberFormat="1" applyFont="1" applyFill="1" applyBorder="1" applyAlignment="1" applyProtection="1">
      <alignment horizontal="right" indent="4"/>
      <protection hidden="1"/>
    </xf>
    <xf numFmtId="0" fontId="8" fillId="0" borderId="11" xfId="0" applyNumberFormat="1" applyFont="1" applyFill="1" applyBorder="1" applyAlignment="1" applyProtection="1">
      <protection hidden="1"/>
    </xf>
    <xf numFmtId="0" fontId="13" fillId="0" borderId="14" xfId="0" quotePrefix="1" applyNumberFormat="1" applyFont="1" applyFill="1" applyBorder="1" applyAlignment="1" applyProtection="1">
      <alignment horizontal="center"/>
      <protection locked="0" hidden="1"/>
    </xf>
    <xf numFmtId="0" fontId="13" fillId="0" borderId="15" xfId="0" applyNumberFormat="1" applyFont="1" applyFill="1" applyBorder="1" applyAlignment="1" applyProtection="1">
      <protection hidden="1"/>
    </xf>
    <xf numFmtId="165" fontId="6" fillId="0" borderId="15" xfId="0" quotePrefix="1" applyNumberFormat="1" applyFont="1" applyFill="1" applyBorder="1" applyProtection="1">
      <protection hidden="1"/>
    </xf>
    <xf numFmtId="165" fontId="6" fillId="0" borderId="16" xfId="0" quotePrefix="1" applyNumberFormat="1" applyFont="1" applyFill="1" applyBorder="1" applyProtection="1">
      <protection hidden="1"/>
    </xf>
    <xf numFmtId="0" fontId="13" fillId="0" borderId="17" xfId="0" quotePrefix="1" applyNumberFormat="1" applyFont="1" applyFill="1" applyBorder="1" applyAlignment="1" applyProtection="1">
      <alignment horizontal="center"/>
      <protection locked="0" hidden="1"/>
    </xf>
    <xf numFmtId="0" fontId="13" fillId="0" borderId="10" xfId="0" applyNumberFormat="1" applyFont="1" applyFill="1" applyBorder="1" applyAlignment="1" applyProtection="1">
      <protection hidden="1"/>
    </xf>
    <xf numFmtId="165" fontId="6" fillId="0" borderId="10" xfId="0" quotePrefix="1" applyNumberFormat="1" applyFont="1" applyFill="1" applyBorder="1" applyProtection="1">
      <protection hidden="1"/>
    </xf>
    <xf numFmtId="165" fontId="6" fillId="0" borderId="18" xfId="0" quotePrefix="1" applyNumberFormat="1" applyFont="1" applyFill="1" applyBorder="1" applyProtection="1">
      <protection hidden="1"/>
    </xf>
    <xf numFmtId="0" fontId="13" fillId="0" borderId="19" xfId="0" quotePrefix="1" applyNumberFormat="1" applyFont="1" applyFill="1" applyBorder="1" applyAlignment="1" applyProtection="1">
      <alignment horizontal="center"/>
      <protection locked="0" hidden="1"/>
    </xf>
    <xf numFmtId="0" fontId="13" fillId="0" borderId="20" xfId="0" applyNumberFormat="1" applyFont="1" applyFill="1" applyBorder="1" applyAlignment="1" applyProtection="1">
      <protection hidden="1"/>
    </xf>
    <xf numFmtId="165" fontId="6" fillId="0" borderId="20" xfId="0" quotePrefix="1" applyNumberFormat="1" applyFont="1" applyFill="1" applyBorder="1" applyProtection="1">
      <protection hidden="1"/>
    </xf>
    <xf numFmtId="165" fontId="6" fillId="0" borderId="21" xfId="0" quotePrefix="1" applyNumberFormat="1" applyFont="1" applyFill="1" applyBorder="1" applyProtection="1">
      <protection hidden="1"/>
    </xf>
    <xf numFmtId="0" fontId="0" fillId="0" borderId="22" xfId="0" applyBorder="1"/>
    <xf numFmtId="0" fontId="8" fillId="0" borderId="23" xfId="0" applyNumberFormat="1" applyFont="1" applyFill="1" applyBorder="1" applyAlignment="1" applyProtection="1">
      <alignment horizontal="left" indent="1"/>
      <protection hidden="1"/>
    </xf>
    <xf numFmtId="166" fontId="14" fillId="0" borderId="24" xfId="0" applyNumberFormat="1" applyFont="1" applyBorder="1" applyAlignment="1"/>
    <xf numFmtId="166" fontId="14" fillId="0" borderId="24" xfId="0" quotePrefix="1" applyNumberFormat="1" applyFont="1" applyBorder="1" applyAlignment="1"/>
    <xf numFmtId="167" fontId="14" fillId="0" borderId="25" xfId="0" quotePrefix="1" applyNumberFormat="1" applyFont="1" applyBorder="1" applyProtection="1">
      <protection hidden="1"/>
    </xf>
    <xf numFmtId="167" fontId="14" fillId="0" borderId="26" xfId="0" quotePrefix="1" applyNumberFormat="1" applyFont="1" applyBorder="1" applyProtection="1">
      <protection hidden="1"/>
    </xf>
    <xf numFmtId="4" fontId="3" fillId="0" borderId="0" xfId="0" quotePrefix="1" applyNumberFormat="1" applyFont="1"/>
    <xf numFmtId="1" fontId="10" fillId="0" borderId="0" xfId="1" quotePrefix="1" applyNumberFormat="1" applyFont="1" applyBorder="1" applyAlignment="1">
      <alignment horizontal="left" vertical="center"/>
    </xf>
    <xf numFmtId="0" fontId="21" fillId="0" borderId="0" xfId="0" applyFont="1"/>
    <xf numFmtId="1" fontId="10" fillId="0" borderId="5" xfId="1" quotePrefix="1" applyNumberFormat="1" applyFont="1" applyFill="1" applyBorder="1" applyAlignment="1">
      <alignment horizontal="left" vertical="center"/>
    </xf>
    <xf numFmtId="1" fontId="10" fillId="6" borderId="5" xfId="1" quotePrefix="1" applyNumberFormat="1" applyFont="1" applyFill="1" applyBorder="1" applyAlignment="1">
      <alignment horizontal="left" vertical="center"/>
    </xf>
    <xf numFmtId="165" fontId="11" fillId="6" borderId="11" xfId="0" quotePrefix="1" applyNumberFormat="1" applyFont="1" applyFill="1" applyBorder="1" applyProtection="1">
      <protection hidden="1"/>
    </xf>
    <xf numFmtId="0" fontId="8" fillId="6" borderId="11" xfId="0" quotePrefix="1" applyNumberFormat="1" applyFont="1" applyFill="1" applyBorder="1" applyAlignment="1" applyProtection="1">
      <alignment horizontal="center"/>
      <protection locked="0" hidden="1"/>
    </xf>
    <xf numFmtId="0" fontId="22" fillId="0" borderId="0" xfId="0" applyFont="1"/>
    <xf numFmtId="0" fontId="23" fillId="0" borderId="0" xfId="0" applyFont="1"/>
    <xf numFmtId="165" fontId="6" fillId="5" borderId="10" xfId="0" quotePrefix="1" applyNumberFormat="1" applyFont="1" applyFill="1" applyBorder="1" applyProtection="1">
      <protection hidden="1"/>
    </xf>
    <xf numFmtId="0" fontId="3" fillId="0" borderId="0" xfId="0" quotePrefix="1" applyFont="1"/>
    <xf numFmtId="0" fontId="4" fillId="0" borderId="0" xfId="0" applyFont="1" applyFill="1" applyAlignment="1">
      <alignment horizontal="center"/>
    </xf>
    <xf numFmtId="164" fontId="6" fillId="0" borderId="0" xfId="0" applyNumberFormat="1" applyFont="1" applyFill="1" applyBorder="1" applyAlignment="1" applyProtection="1">
      <alignment horizontal="center"/>
      <protection hidden="1"/>
    </xf>
    <xf numFmtId="0" fontId="25" fillId="0" borderId="0" xfId="54" applyAlignment="1" applyProtection="1"/>
  </cellXfs>
  <cellStyles count="55">
    <cellStyle name="Calcul 2" xfId="2"/>
    <cellStyle name="Cellule liée 2" xfId="3"/>
    <cellStyle name="Euro" xfId="4"/>
    <cellStyle name="Insatisfaisant 2" xfId="5"/>
    <cellStyle name="Insatisfaisant 3" xfId="6"/>
    <cellStyle name="Lien hypertexte" xfId="54" builtinId="8"/>
    <cellStyle name="Lien hypertexte 2" xfId="7"/>
    <cellStyle name="Monétaire 2" xfId="8"/>
    <cellStyle name="Neutre 2" xfId="9"/>
    <cellStyle name="Normal" xfId="0" builtinId="0"/>
    <cellStyle name="Normal 10" xfId="10"/>
    <cellStyle name="Normal 10 2" xfId="11"/>
    <cellStyle name="Normal 11" xfId="12"/>
    <cellStyle name="Normal 11 2" xfId="13"/>
    <cellStyle name="Normal 12" xfId="14"/>
    <cellStyle name="Normal 12 2" xfId="15"/>
    <cellStyle name="Normal 13" xfId="16"/>
    <cellStyle name="Normal 14" xfId="17"/>
    <cellStyle name="Normal 15" xfId="18"/>
    <cellStyle name="Normal 16" xfId="19"/>
    <cellStyle name="Normal 2" xfId="20"/>
    <cellStyle name="Normal 2 2" xfId="21"/>
    <cellStyle name="Normal 2 2 2" xfId="22"/>
    <cellStyle name="Normal 2 2 2 2" xfId="23"/>
    <cellStyle name="Normal 2 2 3" xfId="24"/>
    <cellStyle name="Normal 2 3" xfId="25"/>
    <cellStyle name="Normal 3" xfId="26"/>
    <cellStyle name="Normal 3 2" xfId="27"/>
    <cellStyle name="Normal 3 2 2" xfId="28"/>
    <cellStyle name="Normal 3 2 2 2" xfId="29"/>
    <cellStyle name="Normal 3 2 2 2 2" xfId="30"/>
    <cellStyle name="Normal 3 2 2 3" xfId="31"/>
    <cellStyle name="Normal 3 2 3" xfId="32"/>
    <cellStyle name="Normal 3 2 3 2" xfId="33"/>
    <cellStyle name="Normal 3 2 4" xfId="34"/>
    <cellStyle name="Normal 3 2 4 2" xfId="35"/>
    <cellStyle name="Normal 3 2 5" xfId="36"/>
    <cellStyle name="Normal 3 3" xfId="37"/>
    <cellStyle name="Normal 4" xfId="38"/>
    <cellStyle name="Normal 5" xfId="39"/>
    <cellStyle name="Normal 5 2" xfId="40"/>
    <cellStyle name="Normal 5 2 2" xfId="41"/>
    <cellStyle name="Normal 5 3" xfId="42"/>
    <cellStyle name="Normal 6" xfId="43"/>
    <cellStyle name="Normal 6 2" xfId="44"/>
    <cellStyle name="Normal 7" xfId="45"/>
    <cellStyle name="Normal 7 2" xfId="46"/>
    <cellStyle name="Normal 7 3" xfId="47"/>
    <cellStyle name="Normal 8" xfId="48"/>
    <cellStyle name="Normal 8 2" xfId="49"/>
    <cellStyle name="Normal 9" xfId="50"/>
    <cellStyle name="Normal 9 2" xfId="51"/>
    <cellStyle name="Normal 9 3" xfId="52"/>
    <cellStyle name="Normal_Bordereau" xfId="1"/>
    <cellStyle name="Pourcentage 2" xfId="53"/>
  </cellStyles>
  <dxfs count="4">
    <dxf>
      <font>
        <b/>
        <i val="0"/>
      </font>
      <fill>
        <patternFill>
          <bgColor rgb="FFD9D9D9"/>
        </patternFill>
      </fill>
    </dxf>
    <dxf>
      <font>
        <b/>
        <i val="0"/>
      </font>
      <fill>
        <patternFill>
          <bgColor rgb="FFD9D9D9"/>
        </patternFill>
      </fill>
    </dxf>
    <dxf>
      <font>
        <color rgb="FFE0DCCA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704850</xdr:colOff>
      <xdr:row>225</xdr:row>
      <xdr:rowOff>123824</xdr:rowOff>
    </xdr:from>
    <xdr:ext cx="3352800" cy="704851"/>
    <xdr:sp macro="" textlink="">
      <xdr:nvSpPr>
        <xdr:cNvPr id="2" name="ZoneTexte 1"/>
        <xdr:cNvSpPr txBox="1"/>
      </xdr:nvSpPr>
      <xdr:spPr>
        <a:xfrm>
          <a:off x="819150" y="42843449"/>
          <a:ext cx="3352800" cy="70485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200"/>
            <a:t>A partir de la ligne 208 les formules de la ligne 219 ne fonctionnent pas !, </a:t>
          </a:r>
          <a:r>
            <a:rPr lang="fr-FR" sz="1200">
              <a:solidFill>
                <a:srgbClr val="FF0000"/>
              </a:solidFill>
            </a:rPr>
            <a:t>pour les montants de la classe 6 à 7  </a:t>
          </a:r>
        </a:p>
      </xdr:txBody>
    </xdr:sp>
    <xdr:clientData/>
  </xdr:oneCellAnchor>
  <xdr:oneCellAnchor>
    <xdr:from>
      <xdr:col>1</xdr:col>
      <xdr:colOff>238126</xdr:colOff>
      <xdr:row>230</xdr:row>
      <xdr:rowOff>47625</xdr:rowOff>
    </xdr:from>
    <xdr:ext cx="5905500" cy="1743075"/>
    <xdr:sp macro="" textlink="">
      <xdr:nvSpPr>
        <xdr:cNvPr id="3" name="ZoneTexte 2"/>
        <xdr:cNvSpPr txBox="1"/>
      </xdr:nvSpPr>
      <xdr:spPr>
        <a:xfrm>
          <a:off x="352426" y="43719750"/>
          <a:ext cx="5905500" cy="17430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Bonjour à tous,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La</a:t>
          </a:r>
          <a:r>
            <a:rPr lang="fr-FR" sz="1100" b="0" i="0" baseline="0">
              <a:solidFill>
                <a:schemeClr val="tx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balance comptable, 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en fin de la balance je fais des totaux, en différenciant les classes.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Classe 1 à 5 et classe 6 à 7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J'ai un souci pour le résultat de la classe 6 à 7, je ne comprend pas pourquoi à partir de la ligne 208, la formule en ligne 219 ne fonctionne pas ? : ﻿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=SOMMEPROD((GAUCHE(DECALER($B$9;;;NBVAL($B:$B)-8))*1&gt;5)*(GAUCHE(DECALER($B$9;;;NBVAL($B:$B)-8))&lt;&gt;"9")*(DECALER(E9;;;NBVAL($B:$B)-8)))﻿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﻿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post/nouveau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J230"/>
  <sheetViews>
    <sheetView showGridLines="0" showZeros="0" tabSelected="1" topLeftCell="A206" workbookViewId="0">
      <selection activeCell="G228" sqref="G228"/>
    </sheetView>
  </sheetViews>
  <sheetFormatPr baseColWidth="10" defaultRowHeight="12.75"/>
  <cols>
    <col min="1" max="1" width="1.7109375" style="1" customWidth="1"/>
    <col min="2" max="2" width="11.42578125" style="1"/>
    <col min="3" max="3" width="29.42578125" style="1" customWidth="1"/>
    <col min="4" max="4" width="16.140625" style="20" customWidth="1"/>
    <col min="5" max="5" width="15.140625" style="20" customWidth="1"/>
    <col min="6" max="6" width="1" style="20" customWidth="1"/>
    <col min="7" max="7" width="14.140625" style="20" customWidth="1"/>
    <col min="8" max="8" width="15.140625" style="1" customWidth="1"/>
    <col min="9" max="9" width="13.7109375" style="1" customWidth="1"/>
    <col min="10" max="16384" width="11.42578125" style="1"/>
  </cols>
  <sheetData>
    <row r="1" spans="1:8" ht="15">
      <c r="A1"/>
      <c r="B1"/>
      <c r="C1"/>
      <c r="D1"/>
      <c r="E1"/>
      <c r="F1"/>
      <c r="G1"/>
    </row>
    <row r="2" spans="1:8" ht="15">
      <c r="A2"/>
      <c r="B2"/>
      <c r="C2" s="43" t="s">
        <v>213</v>
      </c>
      <c r="D2"/>
      <c r="E2"/>
      <c r="F2"/>
      <c r="G2"/>
    </row>
    <row r="3" spans="1:8" ht="15">
      <c r="A3"/>
      <c r="B3"/>
      <c r="C3"/>
      <c r="D3"/>
      <c r="E3"/>
      <c r="F3"/>
      <c r="G3"/>
    </row>
    <row r="4" spans="1:8" ht="15">
      <c r="A4"/>
      <c r="B4"/>
      <c r="C4" s="52"/>
      <c r="D4" s="52"/>
      <c r="E4"/>
      <c r="F4"/>
      <c r="G4"/>
    </row>
    <row r="5" spans="1:8" ht="15">
      <c r="A5"/>
      <c r="B5"/>
      <c r="C5" s="2"/>
      <c r="D5"/>
      <c r="E5"/>
      <c r="F5"/>
      <c r="G5"/>
    </row>
    <row r="6" spans="1:8" ht="15">
      <c r="A6"/>
      <c r="B6"/>
      <c r="C6" s="53">
        <f ca="1">NOW()</f>
        <v>44014.587445370373</v>
      </c>
      <c r="D6" s="53"/>
      <c r="E6" s="53"/>
      <c r="F6" s="3"/>
      <c r="G6"/>
    </row>
    <row r="7" spans="1:8" ht="15">
      <c r="A7"/>
      <c r="B7"/>
      <c r="C7"/>
      <c r="D7"/>
      <c r="E7"/>
      <c r="F7"/>
      <c r="G7"/>
    </row>
    <row r="8" spans="1:8">
      <c r="A8" s="4" t="s">
        <v>0</v>
      </c>
      <c r="B8" s="4" t="s">
        <v>1</v>
      </c>
      <c r="C8" s="5" t="s">
        <v>2</v>
      </c>
      <c r="D8" s="4" t="s">
        <v>3</v>
      </c>
      <c r="E8" s="4" t="s">
        <v>4</v>
      </c>
      <c r="F8" s="4"/>
      <c r="G8" s="4" t="s">
        <v>5</v>
      </c>
      <c r="H8" s="4" t="s">
        <v>6</v>
      </c>
    </row>
    <row r="9" spans="1:8">
      <c r="A9" s="6" t="str">
        <f>IF(OR(D9&gt;0,E9&gt;0),"1","2")</f>
        <v>1</v>
      </c>
      <c r="B9" s="7">
        <v>1011000</v>
      </c>
      <c r="C9" s="8" t="s">
        <v>13</v>
      </c>
      <c r="D9" s="9">
        <v>0</v>
      </c>
      <c r="E9" s="9">
        <v>23000</v>
      </c>
      <c r="F9" s="10"/>
      <c r="G9" s="11">
        <f>IF(D9=E9,0,IF(AND(D9&gt;E9,B9&lt;=6999999),D9-E9,IF(AND(D9&gt;E9,B9&gt;=8600000,B9&lt;=8690000),D9-E9,IF(AND(D9&lt;E9,B9&lt;=6999999,B9&gt;=6010000),D9-E9,IF(AND(D9&lt;E9,B9&gt;=8600000,B9&lt;=8690000),D9-E9,0)))))</f>
        <v>0</v>
      </c>
      <c r="H9" s="12">
        <f>IF(AND(E9&gt;D9,B9&gt;=7010000,B9&lt;=7999999),E9-D9,IF(AND(E9&gt;D9,B9&gt;=8700000,B9&lt;=8790000),E9-D9,IF(AND(B9&lt;6010000,E9&gt;D9),E9-D9,IF(AND(D9&gt;E9,B9&gt;=7010000,B9&lt;=7999999),E9-D9,IF(AND(D9&gt;E9,B9&gt;=8700000,B9&lt;=8790000),E9-D9,0)))))</f>
        <v>23000</v>
      </c>
    </row>
    <row r="10" spans="1:8">
      <c r="A10" s="6" t="str">
        <f t="shared" ref="A10:A74" si="0">IF(OR(D10&gt;0,E10&gt;0),"1","2")</f>
        <v>1</v>
      </c>
      <c r="B10" s="13">
        <v>1061000</v>
      </c>
      <c r="C10" s="8" t="s">
        <v>14</v>
      </c>
      <c r="D10" s="14">
        <v>0</v>
      </c>
      <c r="E10" s="14">
        <v>2300</v>
      </c>
      <c r="F10" s="10"/>
      <c r="G10" s="11">
        <f>IF(D10=E10,0,IF(AND(D10&gt;E10,B10&lt;=6999999),D10-E10,IF(AND(D10&gt;E10,B10&gt;=8600000,B10&lt;=8690000),D10-E10,IF(AND(D10&lt;E10,B10&lt;=6999999,B10&gt;=6000000),D10-E10,IF(AND(D10&lt;E10,B10&gt;=8600000,B10&lt;=8690000),D10-E10,0)))))</f>
        <v>0</v>
      </c>
      <c r="H10" s="12">
        <f>IF(AND(E10&gt;D10,B10&gt;=7010000,B10&lt;=7999999),E10-D10,IF(AND(E10&gt;D10,B10&gt;=8700000,B10&lt;=8790000),E10-D10,IF(AND(B10&lt;6010000,E10&gt;D10),E10-D10,IF(AND(D10&gt;E10,B10&gt;=7000000,B10&lt;=7999999),E10-D10,IF(AND(D10&gt;E10,B10&gt;=8700000,B10&lt;=8790000),E10-D10,0)))))</f>
        <v>2300</v>
      </c>
    </row>
    <row r="11" spans="1:8">
      <c r="A11" s="6" t="str">
        <f t="shared" si="0"/>
        <v>1</v>
      </c>
      <c r="B11" s="13">
        <v>1068000</v>
      </c>
      <c r="C11" s="8" t="s">
        <v>15</v>
      </c>
      <c r="D11" s="15">
        <v>0</v>
      </c>
      <c r="E11" s="15">
        <v>49656.24</v>
      </c>
      <c r="F11" s="10"/>
      <c r="G11" s="11">
        <f>IF(D11=E11,0,IF(AND(D11&gt;E11,B11&lt;=6999999),D11-E11,IF(AND(D11&gt;E11,B11&gt;=8600000,B11&lt;=8690000),D11-E11,IF(AND(D11&lt;E11,B11&lt;=6999999,B11&gt;=6010000),D11-E11,IF(AND(D11&lt;E11,B11&gt;=8600000,B11&lt;=8690000),D11-E11,0)))))</f>
        <v>0</v>
      </c>
      <c r="H11" s="12">
        <f>IF(AND(E11&gt;D11,B11&gt;=7010000,B11&lt;=7999999),E11-D11,IF(AND(E11&gt;D11,B11&gt;=8700000,B11&lt;=8790000),E11-D11,IF(AND(B11&lt;6010000,E11&gt;D11),E11-D11,IF(AND(D11&gt;E11,B11&gt;=7010000,B11&lt;=7999999),E11-D11,IF(AND(D11&gt;E11,B11&gt;=8700000,B11&lt;=8790000),E11-D11,0)))))</f>
        <v>49656.24</v>
      </c>
    </row>
    <row r="12" spans="1:8">
      <c r="A12" s="6" t="str">
        <f t="shared" si="0"/>
        <v>2</v>
      </c>
      <c r="B12" s="16">
        <v>1090000</v>
      </c>
      <c r="C12" s="8" t="s">
        <v>16</v>
      </c>
      <c r="D12" s="14">
        <v>0</v>
      </c>
      <c r="E12" s="14">
        <v>0</v>
      </c>
      <c r="F12" s="10"/>
      <c r="G12" s="11">
        <f t="shared" ref="G12:G76" si="1">IF(D12=E12,0,IF(AND(D12&gt;E12,B12&lt;=6999999),D12-E12,IF(AND(D12&gt;E12,B12&gt;=8600000,B12&lt;=8690000),D12-E12,IF(AND(D12&lt;E12,B12&lt;=6999999,B12&gt;=6010000),D12-E12,IF(AND(D12&lt;E12,B12&gt;=8600000,B12&lt;=8690000),D12-E12,0)))))</f>
        <v>0</v>
      </c>
      <c r="H12" s="12">
        <f t="shared" ref="H12:H76" si="2">IF(AND(E12&gt;D12,B12&gt;=7010000,B12&lt;=7999999),E12-D12,IF(AND(E12&gt;D12,B12&gt;=8700000,B12&lt;=8790000),E12-D12,IF(AND(B12&lt;6010000,E12&gt;D12),E12-D12,IF(AND(D12&gt;E12,B12&gt;=7010000,B12&lt;=7999999),E12-D12,IF(AND(D12&gt;E12,B12&gt;=8700000,B12&lt;=8790000),E12-D12,0)))))</f>
        <v>0</v>
      </c>
    </row>
    <row r="13" spans="1:8" ht="15" customHeight="1">
      <c r="A13" s="6" t="str">
        <f t="shared" si="0"/>
        <v>2</v>
      </c>
      <c r="B13" s="17">
        <v>1100000</v>
      </c>
      <c r="C13" s="8" t="s">
        <v>17</v>
      </c>
      <c r="D13" s="15">
        <v>0</v>
      </c>
      <c r="E13" s="15">
        <v>0</v>
      </c>
      <c r="F13" s="10"/>
      <c r="G13" s="11">
        <f t="shared" si="1"/>
        <v>0</v>
      </c>
      <c r="H13" s="12">
        <f t="shared" si="2"/>
        <v>0</v>
      </c>
    </row>
    <row r="14" spans="1:8" ht="15" customHeight="1">
      <c r="A14" s="6" t="str">
        <f t="shared" si="0"/>
        <v>1</v>
      </c>
      <c r="B14" s="17">
        <v>1190000</v>
      </c>
      <c r="C14" s="8" t="s">
        <v>18</v>
      </c>
      <c r="D14" s="14">
        <v>3229</v>
      </c>
      <c r="E14" s="14">
        <v>4241</v>
      </c>
      <c r="F14" s="10"/>
      <c r="G14" s="11">
        <f t="shared" si="1"/>
        <v>0</v>
      </c>
      <c r="H14" s="12">
        <f t="shared" si="2"/>
        <v>1012</v>
      </c>
    </row>
    <row r="15" spans="1:8" ht="15" customHeight="1">
      <c r="A15" s="6" t="str">
        <f t="shared" si="0"/>
        <v>1</v>
      </c>
      <c r="B15" s="18">
        <v>1200000</v>
      </c>
      <c r="C15" s="8" t="s">
        <v>19</v>
      </c>
      <c r="D15" s="14">
        <v>4241.2700000000004</v>
      </c>
      <c r="E15" s="14">
        <v>4241.2700000000004</v>
      </c>
      <c r="F15" s="10"/>
      <c r="G15" s="11">
        <f t="shared" si="1"/>
        <v>0</v>
      </c>
      <c r="H15" s="12">
        <f t="shared" si="2"/>
        <v>0</v>
      </c>
    </row>
    <row r="16" spans="1:8" ht="15" customHeight="1">
      <c r="A16" s="6" t="str">
        <f t="shared" si="0"/>
        <v>2</v>
      </c>
      <c r="B16" s="18">
        <v>1290000</v>
      </c>
      <c r="C16" s="8" t="s">
        <v>20</v>
      </c>
      <c r="D16" s="14">
        <v>0</v>
      </c>
      <c r="E16" s="14">
        <v>0</v>
      </c>
      <c r="F16" s="10"/>
      <c r="G16" s="11">
        <f t="shared" si="1"/>
        <v>0</v>
      </c>
      <c r="H16" s="12">
        <f t="shared" si="2"/>
        <v>0</v>
      </c>
    </row>
    <row r="17" spans="1:8" ht="15" customHeight="1">
      <c r="A17" s="6" t="str">
        <f t="shared" si="0"/>
        <v>2</v>
      </c>
      <c r="B17" s="18">
        <v>1580000</v>
      </c>
      <c r="C17" s="8" t="s">
        <v>21</v>
      </c>
      <c r="D17" s="14">
        <v>0</v>
      </c>
      <c r="E17" s="14">
        <v>0</v>
      </c>
      <c r="F17" s="10"/>
      <c r="G17" s="11">
        <f t="shared" si="1"/>
        <v>0</v>
      </c>
      <c r="H17" s="12">
        <f t="shared" si="2"/>
        <v>0</v>
      </c>
    </row>
    <row r="18" spans="1:8" ht="15" customHeight="1">
      <c r="A18" s="6" t="str">
        <f t="shared" si="0"/>
        <v>2</v>
      </c>
      <c r="B18" s="18">
        <v>1610000</v>
      </c>
      <c r="C18" s="8" t="s">
        <v>22</v>
      </c>
      <c r="D18" s="14">
        <v>0</v>
      </c>
      <c r="E18" s="14">
        <v>0</v>
      </c>
      <c r="F18" s="10"/>
      <c r="G18" s="11">
        <f t="shared" si="1"/>
        <v>0</v>
      </c>
      <c r="H18" s="12">
        <f t="shared" si="2"/>
        <v>0</v>
      </c>
    </row>
    <row r="19" spans="1:8" ht="15" customHeight="1">
      <c r="A19" s="6" t="str">
        <f t="shared" si="0"/>
        <v>2</v>
      </c>
      <c r="B19" s="18">
        <v>1646000</v>
      </c>
      <c r="C19" s="8" t="s">
        <v>23</v>
      </c>
      <c r="D19" s="14">
        <v>0</v>
      </c>
      <c r="E19" s="14">
        <v>0</v>
      </c>
      <c r="F19" s="10"/>
      <c r="G19" s="11">
        <f t="shared" si="1"/>
        <v>0</v>
      </c>
      <c r="H19" s="12">
        <f t="shared" si="2"/>
        <v>0</v>
      </c>
    </row>
    <row r="20" spans="1:8" ht="15" customHeight="1">
      <c r="A20" s="6" t="str">
        <f t="shared" si="0"/>
        <v>1</v>
      </c>
      <c r="B20" s="18">
        <v>1647000</v>
      </c>
      <c r="C20" s="8" t="s">
        <v>24</v>
      </c>
      <c r="D20" s="14">
        <v>3666.53</v>
      </c>
      <c r="E20" s="14">
        <v>18241.61</v>
      </c>
      <c r="F20" s="10"/>
      <c r="G20" s="11">
        <f t="shared" si="1"/>
        <v>0</v>
      </c>
      <c r="H20" s="12">
        <f t="shared" si="2"/>
        <v>14575.08</v>
      </c>
    </row>
    <row r="21" spans="1:8" ht="15" customHeight="1">
      <c r="A21" s="6" t="str">
        <f t="shared" si="0"/>
        <v>1</v>
      </c>
      <c r="B21" s="18">
        <v>1648000</v>
      </c>
      <c r="C21" s="8" t="s">
        <v>25</v>
      </c>
      <c r="D21" s="14">
        <v>2208.56</v>
      </c>
      <c r="E21" s="14">
        <v>4260.5600000000004</v>
      </c>
      <c r="F21" s="10"/>
      <c r="G21" s="11">
        <f t="shared" si="1"/>
        <v>0</v>
      </c>
      <c r="H21" s="12">
        <f t="shared" si="2"/>
        <v>2052.0000000000005</v>
      </c>
    </row>
    <row r="22" spans="1:8" ht="15" customHeight="1">
      <c r="A22" s="6" t="str">
        <f t="shared" si="0"/>
        <v>2</v>
      </c>
      <c r="B22" s="18">
        <v>1649000</v>
      </c>
      <c r="C22" s="8" t="s">
        <v>26</v>
      </c>
      <c r="D22" s="14">
        <v>0</v>
      </c>
      <c r="E22" s="14">
        <v>0</v>
      </c>
      <c r="F22" s="10"/>
      <c r="G22" s="11">
        <f t="shared" si="1"/>
        <v>0</v>
      </c>
      <c r="H22" s="12">
        <f t="shared" si="2"/>
        <v>0</v>
      </c>
    </row>
    <row r="23" spans="1:8" ht="15" customHeight="1">
      <c r="A23" s="6" t="str">
        <f t="shared" si="0"/>
        <v>2</v>
      </c>
      <c r="B23" s="18">
        <v>1650000</v>
      </c>
      <c r="C23" s="8" t="s">
        <v>27</v>
      </c>
      <c r="D23" s="14">
        <v>0</v>
      </c>
      <c r="E23" s="14">
        <v>0</v>
      </c>
      <c r="F23" s="10"/>
      <c r="G23" s="11">
        <f t="shared" si="1"/>
        <v>0</v>
      </c>
      <c r="H23" s="12">
        <f t="shared" si="2"/>
        <v>0</v>
      </c>
    </row>
    <row r="24" spans="1:8" ht="15" customHeight="1">
      <c r="A24" s="6" t="str">
        <f t="shared" si="0"/>
        <v>1</v>
      </c>
      <c r="B24" s="18">
        <v>1688400</v>
      </c>
      <c r="C24" s="8" t="s">
        <v>28</v>
      </c>
      <c r="D24" s="14">
        <v>4.63</v>
      </c>
      <c r="E24" s="14">
        <v>4.63</v>
      </c>
      <c r="F24" s="10"/>
      <c r="G24" s="11">
        <f t="shared" si="1"/>
        <v>0</v>
      </c>
      <c r="H24" s="12">
        <f t="shared" si="2"/>
        <v>0</v>
      </c>
    </row>
    <row r="25" spans="1:8" ht="15" customHeight="1">
      <c r="A25" s="6" t="str">
        <f t="shared" si="0"/>
        <v>2</v>
      </c>
      <c r="B25" s="18">
        <v>2010000</v>
      </c>
      <c r="C25" s="8" t="s">
        <v>29</v>
      </c>
      <c r="D25" s="14">
        <v>0</v>
      </c>
      <c r="E25" s="14">
        <v>0</v>
      </c>
      <c r="F25" s="10"/>
      <c r="G25" s="11">
        <f t="shared" si="1"/>
        <v>0</v>
      </c>
      <c r="H25" s="12">
        <f t="shared" si="2"/>
        <v>0</v>
      </c>
    </row>
    <row r="26" spans="1:8" ht="15" customHeight="1">
      <c r="A26" s="6" t="str">
        <f t="shared" si="0"/>
        <v>1</v>
      </c>
      <c r="B26" s="18">
        <v>2050000</v>
      </c>
      <c r="C26" s="8" t="s">
        <v>30</v>
      </c>
      <c r="D26" s="14">
        <v>990.92</v>
      </c>
      <c r="E26" s="14">
        <v>0</v>
      </c>
      <c r="F26" s="10"/>
      <c r="G26" s="11">
        <f t="shared" si="1"/>
        <v>990.92</v>
      </c>
      <c r="H26" s="12">
        <f t="shared" si="2"/>
        <v>0</v>
      </c>
    </row>
    <row r="27" spans="1:8" ht="15" customHeight="1">
      <c r="A27" s="6" t="str">
        <f t="shared" si="0"/>
        <v>1</v>
      </c>
      <c r="B27" s="18">
        <v>2051000</v>
      </c>
      <c r="C27" s="8" t="s">
        <v>31</v>
      </c>
      <c r="D27" s="14">
        <v>6000</v>
      </c>
      <c r="E27" s="14">
        <v>0</v>
      </c>
      <c r="F27" s="10"/>
      <c r="G27" s="11">
        <f t="shared" si="1"/>
        <v>6000</v>
      </c>
      <c r="H27" s="12">
        <f t="shared" si="2"/>
        <v>0</v>
      </c>
    </row>
    <row r="28" spans="1:8" ht="15" customHeight="1">
      <c r="A28" s="6" t="str">
        <f t="shared" si="0"/>
        <v>1</v>
      </c>
      <c r="B28" s="18">
        <v>2131000</v>
      </c>
      <c r="C28" s="8" t="s">
        <v>32</v>
      </c>
      <c r="D28" s="14">
        <v>29623.78</v>
      </c>
      <c r="E28" s="14">
        <v>0</v>
      </c>
      <c r="F28" s="10"/>
      <c r="G28" s="11">
        <f t="shared" si="1"/>
        <v>29623.78</v>
      </c>
      <c r="H28" s="12">
        <f t="shared" si="2"/>
        <v>0</v>
      </c>
    </row>
    <row r="29" spans="1:8" ht="15" customHeight="1">
      <c r="A29" s="6" t="str">
        <f t="shared" si="0"/>
        <v>1</v>
      </c>
      <c r="B29" s="18">
        <v>2150000</v>
      </c>
      <c r="C29" s="8" t="s">
        <v>33</v>
      </c>
      <c r="D29" s="14">
        <v>137938.78</v>
      </c>
      <c r="E29" s="14">
        <v>0</v>
      </c>
      <c r="F29" s="10"/>
      <c r="G29" s="11">
        <f t="shared" si="1"/>
        <v>137938.78</v>
      </c>
      <c r="H29" s="12">
        <f t="shared" si="2"/>
        <v>0</v>
      </c>
    </row>
    <row r="30" spans="1:8" ht="15" customHeight="1">
      <c r="A30" s="6" t="str">
        <f t="shared" si="0"/>
        <v>1</v>
      </c>
      <c r="B30" s="18">
        <v>2182000</v>
      </c>
      <c r="C30" s="8" t="s">
        <v>34</v>
      </c>
      <c r="D30" s="14">
        <v>17202.919999999998</v>
      </c>
      <c r="E30" s="14">
        <v>0</v>
      </c>
      <c r="F30" s="10"/>
      <c r="G30" s="11">
        <f t="shared" si="1"/>
        <v>17202.919999999998</v>
      </c>
      <c r="H30" s="12">
        <f t="shared" si="2"/>
        <v>0</v>
      </c>
    </row>
    <row r="31" spans="1:8" ht="15" customHeight="1">
      <c r="A31" s="6" t="str">
        <f t="shared" si="0"/>
        <v>1</v>
      </c>
      <c r="B31" s="18">
        <v>2183000</v>
      </c>
      <c r="C31" s="8" t="s">
        <v>35</v>
      </c>
      <c r="D31" s="14">
        <v>2430.87</v>
      </c>
      <c r="E31" s="14">
        <v>0</v>
      </c>
      <c r="F31" s="10"/>
      <c r="G31" s="11">
        <f t="shared" si="1"/>
        <v>2430.87</v>
      </c>
      <c r="H31" s="12">
        <f t="shared" si="2"/>
        <v>0</v>
      </c>
    </row>
    <row r="32" spans="1:8" ht="15" customHeight="1">
      <c r="A32" s="6" t="str">
        <f t="shared" si="0"/>
        <v>1</v>
      </c>
      <c r="B32" s="18">
        <v>2618000</v>
      </c>
      <c r="C32" s="8" t="s">
        <v>36</v>
      </c>
      <c r="D32" s="14">
        <v>15</v>
      </c>
      <c r="E32" s="14">
        <v>0</v>
      </c>
      <c r="F32" s="10"/>
      <c r="G32" s="11">
        <f t="shared" si="1"/>
        <v>15</v>
      </c>
      <c r="H32" s="12">
        <f t="shared" si="2"/>
        <v>0</v>
      </c>
    </row>
    <row r="33" spans="1:8" ht="15" customHeight="1">
      <c r="A33" s="6" t="str">
        <f t="shared" si="0"/>
        <v>1</v>
      </c>
      <c r="B33" s="18">
        <v>2710000</v>
      </c>
      <c r="C33" s="8" t="s">
        <v>37</v>
      </c>
      <c r="D33" s="14">
        <v>457.35</v>
      </c>
      <c r="E33" s="14">
        <v>0</v>
      </c>
      <c r="F33" s="10"/>
      <c r="G33" s="11">
        <f t="shared" si="1"/>
        <v>457.35</v>
      </c>
      <c r="H33" s="12">
        <f t="shared" si="2"/>
        <v>0</v>
      </c>
    </row>
    <row r="34" spans="1:8" ht="15" customHeight="1">
      <c r="A34" s="6" t="str">
        <f t="shared" si="0"/>
        <v>2</v>
      </c>
      <c r="B34" s="18">
        <v>2718000</v>
      </c>
      <c r="C34" s="8" t="s">
        <v>38</v>
      </c>
      <c r="D34" s="14">
        <v>0</v>
      </c>
      <c r="E34" s="14">
        <v>0</v>
      </c>
      <c r="F34" s="10"/>
      <c r="G34" s="11">
        <f t="shared" si="1"/>
        <v>0</v>
      </c>
      <c r="H34" s="12">
        <f t="shared" si="2"/>
        <v>0</v>
      </c>
    </row>
    <row r="35" spans="1:8" ht="15" customHeight="1">
      <c r="A35" s="6" t="str">
        <f t="shared" si="0"/>
        <v>1</v>
      </c>
      <c r="B35" s="18">
        <v>2751000</v>
      </c>
      <c r="C35" s="8" t="s">
        <v>39</v>
      </c>
      <c r="D35" s="14">
        <v>788.31</v>
      </c>
      <c r="E35" s="14">
        <v>0</v>
      </c>
      <c r="F35" s="10"/>
      <c r="G35" s="11">
        <f t="shared" si="1"/>
        <v>788.31</v>
      </c>
      <c r="H35" s="12">
        <f t="shared" si="2"/>
        <v>0</v>
      </c>
    </row>
    <row r="36" spans="1:8" ht="15" customHeight="1">
      <c r="A36" s="6" t="str">
        <f t="shared" si="0"/>
        <v>1</v>
      </c>
      <c r="B36" s="18">
        <v>2805000</v>
      </c>
      <c r="C36" s="8" t="s">
        <v>40</v>
      </c>
      <c r="D36" s="14">
        <v>0</v>
      </c>
      <c r="E36" s="14">
        <v>990.92</v>
      </c>
      <c r="F36" s="10"/>
      <c r="G36" s="11">
        <f t="shared" si="1"/>
        <v>0</v>
      </c>
      <c r="H36" s="12">
        <f t="shared" si="2"/>
        <v>990.92</v>
      </c>
    </row>
    <row r="37" spans="1:8" ht="15" customHeight="1">
      <c r="A37" s="6" t="str">
        <f t="shared" si="0"/>
        <v>1</v>
      </c>
      <c r="B37" s="18">
        <v>2813000</v>
      </c>
      <c r="C37" s="8" t="s">
        <v>41</v>
      </c>
      <c r="D37" s="14">
        <v>0</v>
      </c>
      <c r="E37" s="14">
        <v>9392.6200000000008</v>
      </c>
      <c r="F37" s="10"/>
      <c r="G37" s="11">
        <f t="shared" si="1"/>
        <v>0</v>
      </c>
      <c r="H37" s="12">
        <f t="shared" si="2"/>
        <v>9392.6200000000008</v>
      </c>
    </row>
    <row r="38" spans="1:8" ht="15" customHeight="1">
      <c r="A38" s="6" t="str">
        <f t="shared" si="0"/>
        <v>1</v>
      </c>
      <c r="B38" s="18">
        <v>2815000</v>
      </c>
      <c r="C38" s="8" t="s">
        <v>42</v>
      </c>
      <c r="D38" s="14">
        <v>0</v>
      </c>
      <c r="E38" s="14">
        <v>126376.12</v>
      </c>
      <c r="F38" s="10"/>
      <c r="G38" s="11">
        <f t="shared" si="1"/>
        <v>0</v>
      </c>
      <c r="H38" s="12">
        <f t="shared" si="2"/>
        <v>126376.12</v>
      </c>
    </row>
    <row r="39" spans="1:8" ht="15" customHeight="1">
      <c r="A39" s="6" t="str">
        <f t="shared" si="0"/>
        <v>1</v>
      </c>
      <c r="B39" s="18">
        <v>2818200</v>
      </c>
      <c r="C39" s="8" t="s">
        <v>43</v>
      </c>
      <c r="D39" s="14">
        <v>0</v>
      </c>
      <c r="E39" s="14">
        <v>15066.87</v>
      </c>
      <c r="F39" s="10"/>
      <c r="G39" s="11">
        <f t="shared" si="1"/>
        <v>0</v>
      </c>
      <c r="H39" s="12">
        <f t="shared" si="2"/>
        <v>15066.87</v>
      </c>
    </row>
    <row r="40" spans="1:8" ht="15" customHeight="1">
      <c r="A40" s="6" t="str">
        <f t="shared" si="0"/>
        <v>1</v>
      </c>
      <c r="B40" s="18">
        <v>2818300</v>
      </c>
      <c r="C40" s="8" t="s">
        <v>44</v>
      </c>
      <c r="D40" s="14">
        <v>0</v>
      </c>
      <c r="E40" s="14">
        <v>2430.87</v>
      </c>
      <c r="F40" s="10"/>
      <c r="G40" s="11">
        <f t="shared" si="1"/>
        <v>0</v>
      </c>
      <c r="H40" s="12">
        <f t="shared" si="2"/>
        <v>2430.87</v>
      </c>
    </row>
    <row r="41" spans="1:8" ht="15" customHeight="1">
      <c r="A41" s="6" t="str">
        <f t="shared" si="0"/>
        <v>1</v>
      </c>
      <c r="B41" s="18">
        <v>3110000</v>
      </c>
      <c r="C41" s="8" t="s">
        <v>45</v>
      </c>
      <c r="D41" s="14">
        <v>6067.61</v>
      </c>
      <c r="E41" s="14">
        <v>6067.61</v>
      </c>
      <c r="F41" s="10"/>
      <c r="G41" s="11">
        <f t="shared" si="1"/>
        <v>0</v>
      </c>
      <c r="H41" s="12">
        <f t="shared" si="2"/>
        <v>0</v>
      </c>
    </row>
    <row r="42" spans="1:8" ht="15" customHeight="1">
      <c r="A42" s="6" t="str">
        <f t="shared" si="0"/>
        <v>1</v>
      </c>
      <c r="B42" s="18">
        <v>3350000</v>
      </c>
      <c r="C42" s="8" t="s">
        <v>46</v>
      </c>
      <c r="D42" s="14">
        <v>10736.68</v>
      </c>
      <c r="E42" s="14">
        <v>10736.68</v>
      </c>
      <c r="F42" s="10"/>
      <c r="G42" s="11">
        <f t="shared" si="1"/>
        <v>0</v>
      </c>
      <c r="H42" s="12">
        <f t="shared" si="2"/>
        <v>0</v>
      </c>
    </row>
    <row r="43" spans="1:8" ht="15" customHeight="1">
      <c r="A43" s="6" t="str">
        <f t="shared" si="0"/>
        <v>1</v>
      </c>
      <c r="B43" s="18">
        <v>401</v>
      </c>
      <c r="C43" s="19" t="s">
        <v>7</v>
      </c>
      <c r="D43" s="14">
        <v>15775.37</v>
      </c>
      <c r="E43" s="14">
        <v>0</v>
      </c>
      <c r="F43" s="10"/>
      <c r="G43" s="11">
        <f t="shared" si="1"/>
        <v>15775.37</v>
      </c>
      <c r="H43" s="12">
        <f t="shared" si="2"/>
        <v>0</v>
      </c>
    </row>
    <row r="44" spans="1:8" ht="15" customHeight="1">
      <c r="A44" s="6" t="str">
        <f t="shared" si="0"/>
        <v>2</v>
      </c>
      <c r="B44" s="18">
        <v>4041000</v>
      </c>
      <c r="C44" s="8" t="s">
        <v>47</v>
      </c>
      <c r="D44" s="14"/>
      <c r="E44" s="14">
        <v>0</v>
      </c>
      <c r="F44" s="10"/>
      <c r="G44" s="11">
        <f t="shared" si="1"/>
        <v>0</v>
      </c>
      <c r="H44" s="12">
        <f t="shared" si="2"/>
        <v>0</v>
      </c>
    </row>
    <row r="45" spans="1:8" ht="15" customHeight="1">
      <c r="A45" s="6" t="str">
        <f t="shared" si="0"/>
        <v>1</v>
      </c>
      <c r="B45" s="18">
        <v>4081000</v>
      </c>
      <c r="C45" s="8" t="s">
        <v>48</v>
      </c>
      <c r="D45" s="14">
        <v>210.44</v>
      </c>
      <c r="E45" s="14">
        <v>210.44</v>
      </c>
      <c r="F45" s="10"/>
      <c r="G45" s="11">
        <f t="shared" si="1"/>
        <v>0</v>
      </c>
      <c r="H45" s="12">
        <f t="shared" si="2"/>
        <v>0</v>
      </c>
    </row>
    <row r="46" spans="1:8" ht="15" customHeight="1">
      <c r="A46" s="6" t="str">
        <f t="shared" si="0"/>
        <v>2</v>
      </c>
      <c r="B46" s="18">
        <v>4084000</v>
      </c>
      <c r="C46" s="8" t="s">
        <v>49</v>
      </c>
      <c r="D46" s="14">
        <v>0</v>
      </c>
      <c r="E46" s="14">
        <v>0</v>
      </c>
      <c r="F46" s="10"/>
      <c r="G46" s="11">
        <f t="shared" si="1"/>
        <v>0</v>
      </c>
      <c r="H46" s="12">
        <f t="shared" si="2"/>
        <v>0</v>
      </c>
    </row>
    <row r="47" spans="1:8" ht="15" customHeight="1">
      <c r="A47" s="6" t="str">
        <f t="shared" si="0"/>
        <v>2</v>
      </c>
      <c r="B47" s="18">
        <v>4091000</v>
      </c>
      <c r="C47" s="8" t="s">
        <v>50</v>
      </c>
      <c r="D47" s="14">
        <v>0</v>
      </c>
      <c r="E47" s="14">
        <v>0</v>
      </c>
      <c r="F47" s="10"/>
      <c r="G47" s="11">
        <f t="shared" si="1"/>
        <v>0</v>
      </c>
      <c r="H47" s="12">
        <f t="shared" si="2"/>
        <v>0</v>
      </c>
    </row>
    <row r="48" spans="1:8" ht="15" customHeight="1">
      <c r="A48" s="6" t="str">
        <f t="shared" si="0"/>
        <v>1</v>
      </c>
      <c r="B48" s="18">
        <v>411</v>
      </c>
      <c r="C48" s="19" t="s">
        <v>8</v>
      </c>
      <c r="D48" s="14">
        <v>0</v>
      </c>
      <c r="E48" s="14">
        <v>25077.94</v>
      </c>
      <c r="F48" s="10"/>
      <c r="G48" s="11">
        <f t="shared" si="1"/>
        <v>0</v>
      </c>
      <c r="H48" s="12">
        <f t="shared" si="2"/>
        <v>25077.94</v>
      </c>
    </row>
    <row r="49" spans="1:8" ht="15" customHeight="1">
      <c r="A49" s="6" t="str">
        <f t="shared" si="0"/>
        <v>2</v>
      </c>
      <c r="B49" s="18">
        <v>4160000</v>
      </c>
      <c r="C49" s="8" t="s">
        <v>51</v>
      </c>
      <c r="D49" s="14">
        <v>0</v>
      </c>
      <c r="E49" s="14">
        <v>0</v>
      </c>
      <c r="F49" s="10"/>
      <c r="G49" s="11">
        <f t="shared" si="1"/>
        <v>0</v>
      </c>
      <c r="H49" s="12">
        <f t="shared" si="2"/>
        <v>0</v>
      </c>
    </row>
    <row r="50" spans="1:8" ht="15" customHeight="1">
      <c r="A50" s="6" t="str">
        <f t="shared" si="0"/>
        <v>2</v>
      </c>
      <c r="B50" s="18">
        <v>4181000</v>
      </c>
      <c r="C50" s="8" t="s">
        <v>52</v>
      </c>
      <c r="D50" s="14">
        <v>0</v>
      </c>
      <c r="E50" s="14">
        <v>0</v>
      </c>
      <c r="F50" s="10"/>
      <c r="G50" s="11">
        <f t="shared" si="1"/>
        <v>0</v>
      </c>
      <c r="H50" s="12">
        <f t="shared" si="2"/>
        <v>0</v>
      </c>
    </row>
    <row r="51" spans="1:8" ht="15" customHeight="1">
      <c r="A51" s="6" t="str">
        <f t="shared" si="0"/>
        <v>2</v>
      </c>
      <c r="B51" s="18">
        <v>4191000</v>
      </c>
      <c r="C51" s="8" t="s">
        <v>53</v>
      </c>
      <c r="D51" s="14">
        <v>0</v>
      </c>
      <c r="E51" s="14">
        <v>0</v>
      </c>
      <c r="F51" s="10"/>
      <c r="G51" s="11">
        <f t="shared" si="1"/>
        <v>0</v>
      </c>
      <c r="H51" s="12">
        <f t="shared" si="2"/>
        <v>0</v>
      </c>
    </row>
    <row r="52" spans="1:8" ht="15" customHeight="1">
      <c r="A52" s="6" t="str">
        <f t="shared" si="0"/>
        <v>1</v>
      </c>
      <c r="B52" s="18">
        <v>4210000</v>
      </c>
      <c r="C52" s="8" t="s">
        <v>54</v>
      </c>
      <c r="D52" s="14">
        <v>19820.810000000001</v>
      </c>
      <c r="E52" s="14">
        <v>21360.26</v>
      </c>
      <c r="F52" s="10"/>
      <c r="G52" s="11">
        <f t="shared" si="1"/>
        <v>0</v>
      </c>
      <c r="H52" s="12">
        <f t="shared" si="2"/>
        <v>1539.4499999999971</v>
      </c>
    </row>
    <row r="53" spans="1:8" ht="15" customHeight="1">
      <c r="A53" s="6" t="str">
        <f t="shared" si="0"/>
        <v>2</v>
      </c>
      <c r="B53" s="18">
        <v>4210001</v>
      </c>
      <c r="C53" s="8" t="s">
        <v>54</v>
      </c>
      <c r="D53" s="14">
        <v>0</v>
      </c>
      <c r="E53" s="14">
        <v>0</v>
      </c>
      <c r="F53" s="10"/>
      <c r="G53" s="11">
        <f t="shared" si="1"/>
        <v>0</v>
      </c>
      <c r="H53" s="12">
        <f t="shared" si="2"/>
        <v>0</v>
      </c>
    </row>
    <row r="54" spans="1:8" ht="15" customHeight="1">
      <c r="A54" s="6" t="str">
        <f t="shared" si="0"/>
        <v>2</v>
      </c>
      <c r="B54" s="18">
        <v>4270000</v>
      </c>
      <c r="C54" s="8" t="s">
        <v>55</v>
      </c>
      <c r="D54" s="14">
        <v>0</v>
      </c>
      <c r="E54" s="14">
        <v>0</v>
      </c>
      <c r="F54" s="10"/>
      <c r="G54" s="11">
        <f t="shared" si="1"/>
        <v>0</v>
      </c>
      <c r="H54" s="12">
        <f t="shared" si="2"/>
        <v>0</v>
      </c>
    </row>
    <row r="55" spans="1:8" ht="15" customHeight="1">
      <c r="A55" s="6" t="str">
        <f t="shared" si="0"/>
        <v>1</v>
      </c>
      <c r="B55" s="18">
        <v>4282000</v>
      </c>
      <c r="C55" s="8" t="s">
        <v>56</v>
      </c>
      <c r="D55" s="14">
        <v>2721.55</v>
      </c>
      <c r="E55" s="14">
        <v>2721.55</v>
      </c>
      <c r="F55" s="10"/>
      <c r="G55" s="11">
        <f t="shared" si="1"/>
        <v>0</v>
      </c>
      <c r="H55" s="12">
        <f t="shared" si="2"/>
        <v>0</v>
      </c>
    </row>
    <row r="56" spans="1:8" ht="15" customHeight="1">
      <c r="A56" s="6" t="str">
        <f t="shared" si="0"/>
        <v>2</v>
      </c>
      <c r="B56" s="18">
        <v>4286000</v>
      </c>
      <c r="C56" s="8" t="s">
        <v>57</v>
      </c>
      <c r="D56" s="14">
        <v>0</v>
      </c>
      <c r="E56" s="14">
        <v>0</v>
      </c>
      <c r="F56" s="10"/>
      <c r="G56" s="11">
        <f t="shared" si="1"/>
        <v>0</v>
      </c>
      <c r="H56" s="12">
        <f t="shared" si="2"/>
        <v>0</v>
      </c>
    </row>
    <row r="57" spans="1:8" ht="15" customHeight="1">
      <c r="A57" s="6" t="str">
        <f t="shared" si="0"/>
        <v>1</v>
      </c>
      <c r="B57" s="18">
        <v>4310000</v>
      </c>
      <c r="C57" s="8" t="s">
        <v>58</v>
      </c>
      <c r="D57" s="14">
        <v>8280.35</v>
      </c>
      <c r="E57" s="14">
        <v>13049.500000000002</v>
      </c>
      <c r="F57" s="10"/>
      <c r="G57" s="11">
        <f t="shared" si="1"/>
        <v>0</v>
      </c>
      <c r="H57" s="12">
        <f t="shared" si="2"/>
        <v>4769.1500000000015</v>
      </c>
    </row>
    <row r="58" spans="1:8" ht="15" customHeight="1">
      <c r="A58" s="6" t="str">
        <f t="shared" si="0"/>
        <v>2</v>
      </c>
      <c r="B58" s="18">
        <v>4372000</v>
      </c>
      <c r="C58" s="8" t="s">
        <v>59</v>
      </c>
      <c r="D58" s="14">
        <v>0</v>
      </c>
      <c r="E58" s="14">
        <v>0</v>
      </c>
      <c r="F58" s="10"/>
      <c r="G58" s="11">
        <f t="shared" si="1"/>
        <v>0</v>
      </c>
      <c r="H58" s="12">
        <f t="shared" si="2"/>
        <v>0</v>
      </c>
    </row>
    <row r="59" spans="1:8" ht="15" customHeight="1">
      <c r="A59" s="6" t="str">
        <f t="shared" si="0"/>
        <v>2</v>
      </c>
      <c r="B59" s="18">
        <v>4373000</v>
      </c>
      <c r="C59" s="8" t="s">
        <v>60</v>
      </c>
      <c r="D59" s="14">
        <v>0</v>
      </c>
      <c r="E59" s="14">
        <v>0</v>
      </c>
      <c r="F59" s="10"/>
      <c r="G59" s="11">
        <f t="shared" si="1"/>
        <v>0</v>
      </c>
      <c r="H59" s="12">
        <f t="shared" si="2"/>
        <v>0</v>
      </c>
    </row>
    <row r="60" spans="1:8" ht="15" customHeight="1">
      <c r="A60" s="6" t="str">
        <f t="shared" si="0"/>
        <v>2</v>
      </c>
      <c r="B60" s="18">
        <v>4373100</v>
      </c>
      <c r="C60" s="8" t="s">
        <v>60</v>
      </c>
      <c r="D60" s="14">
        <v>0</v>
      </c>
      <c r="E60" s="14">
        <v>0</v>
      </c>
      <c r="F60" s="10"/>
      <c r="G60" s="11">
        <f t="shared" si="1"/>
        <v>0</v>
      </c>
      <c r="H60" s="12">
        <f t="shared" si="2"/>
        <v>0</v>
      </c>
    </row>
    <row r="61" spans="1:8" ht="15" customHeight="1">
      <c r="A61" s="6" t="str">
        <f t="shared" si="0"/>
        <v>1</v>
      </c>
      <c r="B61" s="18">
        <v>4373200</v>
      </c>
      <c r="C61" s="8" t="s">
        <v>60</v>
      </c>
      <c r="D61" s="14">
        <v>950.53</v>
      </c>
      <c r="E61" s="14">
        <v>950.53</v>
      </c>
      <c r="F61" s="10"/>
      <c r="G61" s="11">
        <f t="shared" si="1"/>
        <v>0</v>
      </c>
      <c r="H61" s="12">
        <f t="shared" si="2"/>
        <v>0</v>
      </c>
    </row>
    <row r="62" spans="1:8" ht="15" customHeight="1">
      <c r="A62" s="6" t="str">
        <f t="shared" si="0"/>
        <v>2</v>
      </c>
      <c r="B62" s="18">
        <v>4374000</v>
      </c>
      <c r="C62" s="8" t="s">
        <v>61</v>
      </c>
      <c r="D62" s="14">
        <v>0</v>
      </c>
      <c r="E62" s="14">
        <v>0</v>
      </c>
      <c r="F62" s="10"/>
      <c r="G62" s="11">
        <f t="shared" si="1"/>
        <v>0</v>
      </c>
      <c r="H62" s="12">
        <f t="shared" si="2"/>
        <v>0</v>
      </c>
    </row>
    <row r="63" spans="1:8" ht="15" customHeight="1">
      <c r="A63" s="6" t="str">
        <f t="shared" si="0"/>
        <v>2</v>
      </c>
      <c r="B63" s="18">
        <v>4382000</v>
      </c>
      <c r="C63" s="8" t="s">
        <v>62</v>
      </c>
      <c r="D63" s="14">
        <v>0</v>
      </c>
      <c r="E63" s="14">
        <v>0</v>
      </c>
      <c r="F63" s="10"/>
      <c r="G63" s="11">
        <f t="shared" si="1"/>
        <v>0</v>
      </c>
      <c r="H63" s="12">
        <f t="shared" si="2"/>
        <v>0</v>
      </c>
    </row>
    <row r="64" spans="1:8" ht="15" customHeight="1">
      <c r="A64" s="6" t="str">
        <f t="shared" si="0"/>
        <v>2</v>
      </c>
      <c r="B64" s="18">
        <v>4386000</v>
      </c>
      <c r="C64" s="8" t="s">
        <v>63</v>
      </c>
      <c r="D64" s="14">
        <v>0</v>
      </c>
      <c r="E64" s="14">
        <v>0</v>
      </c>
      <c r="F64" s="10"/>
      <c r="G64" s="11">
        <f t="shared" si="1"/>
        <v>0</v>
      </c>
      <c r="H64" s="12">
        <f t="shared" si="2"/>
        <v>0</v>
      </c>
    </row>
    <row r="65" spans="1:8" ht="15" customHeight="1">
      <c r="A65" s="6" t="str">
        <f t="shared" si="0"/>
        <v>1</v>
      </c>
      <c r="B65" s="18">
        <v>4421000</v>
      </c>
      <c r="C65" s="8" t="s">
        <v>199</v>
      </c>
      <c r="D65" s="14">
        <v>49</v>
      </c>
      <c r="E65" s="14">
        <v>49.39</v>
      </c>
      <c r="F65" s="10"/>
      <c r="G65" s="11">
        <f t="shared" si="1"/>
        <v>0</v>
      </c>
      <c r="H65" s="12">
        <f t="shared" si="2"/>
        <v>0.39000000000000057</v>
      </c>
    </row>
    <row r="66" spans="1:8" ht="15" customHeight="1">
      <c r="A66" s="6" t="str">
        <f t="shared" si="0"/>
        <v>1</v>
      </c>
      <c r="B66" s="18">
        <v>4440000</v>
      </c>
      <c r="C66" s="8" t="s">
        <v>64</v>
      </c>
      <c r="D66" s="14">
        <v>1501.12</v>
      </c>
      <c r="E66" s="14">
        <v>1501</v>
      </c>
      <c r="F66" s="10"/>
      <c r="G66" s="11">
        <f t="shared" si="1"/>
        <v>0.11999999999989086</v>
      </c>
      <c r="H66" s="12">
        <f t="shared" si="2"/>
        <v>0</v>
      </c>
    </row>
    <row r="67" spans="1:8" ht="15" customHeight="1">
      <c r="A67" s="6" t="str">
        <f t="shared" si="0"/>
        <v>1</v>
      </c>
      <c r="B67" s="18">
        <v>4452000</v>
      </c>
      <c r="C67" s="8" t="s">
        <v>65</v>
      </c>
      <c r="D67" s="14">
        <v>1177</v>
      </c>
      <c r="E67" s="14">
        <v>1500.83</v>
      </c>
      <c r="F67" s="10"/>
      <c r="G67" s="11">
        <f t="shared" si="1"/>
        <v>0</v>
      </c>
      <c r="H67" s="12">
        <f t="shared" si="2"/>
        <v>323.82999999999993</v>
      </c>
    </row>
    <row r="68" spans="1:8" ht="15" customHeight="1">
      <c r="A68" s="6" t="str">
        <f t="shared" si="0"/>
        <v>1</v>
      </c>
      <c r="B68" s="18">
        <v>4455100</v>
      </c>
      <c r="C68" s="8" t="s">
        <v>66</v>
      </c>
      <c r="D68" s="14">
        <v>19127</v>
      </c>
      <c r="E68" s="14">
        <v>19127</v>
      </c>
      <c r="F68" s="10"/>
      <c r="G68" s="11">
        <f t="shared" si="1"/>
        <v>0</v>
      </c>
      <c r="H68" s="12">
        <f t="shared" si="2"/>
        <v>0</v>
      </c>
    </row>
    <row r="69" spans="1:8" ht="15" customHeight="1">
      <c r="A69" s="6" t="str">
        <f t="shared" si="0"/>
        <v>2</v>
      </c>
      <c r="B69" s="18">
        <v>4456200</v>
      </c>
      <c r="C69" s="8" t="s">
        <v>67</v>
      </c>
      <c r="D69" s="14">
        <v>0</v>
      </c>
      <c r="E69" s="14">
        <v>0</v>
      </c>
      <c r="F69" s="10"/>
      <c r="G69" s="11">
        <f t="shared" si="1"/>
        <v>0</v>
      </c>
      <c r="H69" s="12">
        <f t="shared" si="2"/>
        <v>0</v>
      </c>
    </row>
    <row r="70" spans="1:8" ht="15" customHeight="1">
      <c r="A70" s="6" t="str">
        <f t="shared" si="0"/>
        <v>1</v>
      </c>
      <c r="B70" s="18">
        <v>4456600</v>
      </c>
      <c r="C70" s="8" t="s">
        <v>68</v>
      </c>
      <c r="D70" s="14">
        <v>14036.930000000002</v>
      </c>
      <c r="E70" s="14">
        <v>12944</v>
      </c>
      <c r="F70" s="10"/>
      <c r="G70" s="11">
        <f t="shared" si="1"/>
        <v>1092.9300000000021</v>
      </c>
      <c r="H70" s="12">
        <f t="shared" si="2"/>
        <v>0</v>
      </c>
    </row>
    <row r="71" spans="1:8" ht="15" customHeight="1">
      <c r="A71" s="6" t="str">
        <f t="shared" si="0"/>
        <v>1</v>
      </c>
      <c r="B71" s="18">
        <v>4456620</v>
      </c>
      <c r="C71" s="8" t="s">
        <v>69</v>
      </c>
      <c r="D71" s="14">
        <v>1500.83</v>
      </c>
      <c r="E71" s="14">
        <v>1177</v>
      </c>
      <c r="F71" s="10"/>
      <c r="G71" s="11">
        <f t="shared" si="1"/>
        <v>323.82999999999993</v>
      </c>
      <c r="H71" s="12">
        <f t="shared" si="2"/>
        <v>0</v>
      </c>
    </row>
    <row r="72" spans="1:8" ht="15" customHeight="1">
      <c r="A72" s="6" t="str">
        <f t="shared" si="0"/>
        <v>2</v>
      </c>
      <c r="B72" s="18">
        <v>4456700</v>
      </c>
      <c r="C72" s="8" t="s">
        <v>70</v>
      </c>
      <c r="D72" s="14">
        <v>0</v>
      </c>
      <c r="E72" s="14">
        <v>0</v>
      </c>
      <c r="F72" s="10"/>
      <c r="G72" s="11">
        <f t="shared" si="1"/>
        <v>0</v>
      </c>
      <c r="H72" s="12">
        <f t="shared" si="2"/>
        <v>0</v>
      </c>
    </row>
    <row r="73" spans="1:8" ht="15" customHeight="1">
      <c r="A73" s="6" t="str">
        <f t="shared" si="0"/>
        <v>1</v>
      </c>
      <c r="B73" s="18">
        <v>4457100</v>
      </c>
      <c r="C73" s="8" t="s">
        <v>71</v>
      </c>
      <c r="D73" s="14">
        <v>27982</v>
      </c>
      <c r="E73" s="14">
        <v>36290.988333333327</v>
      </c>
      <c r="F73" s="10"/>
      <c r="G73" s="11">
        <f t="shared" si="1"/>
        <v>0</v>
      </c>
      <c r="H73" s="12">
        <f t="shared" si="2"/>
        <v>8308.9883333333273</v>
      </c>
    </row>
    <row r="74" spans="1:8" ht="15" customHeight="1">
      <c r="A74" s="6" t="str">
        <f t="shared" si="0"/>
        <v>1</v>
      </c>
      <c r="B74" s="18">
        <v>4458000</v>
      </c>
      <c r="C74" s="8" t="s">
        <v>72</v>
      </c>
      <c r="D74" s="14">
        <v>1418</v>
      </c>
      <c r="E74" s="14">
        <v>1418.2</v>
      </c>
      <c r="F74" s="10"/>
      <c r="G74" s="11">
        <f t="shared" si="1"/>
        <v>0</v>
      </c>
      <c r="H74" s="12">
        <f t="shared" si="2"/>
        <v>0.20000000000004547</v>
      </c>
    </row>
    <row r="75" spans="1:8" ht="15" customHeight="1">
      <c r="A75" s="6" t="str">
        <f t="shared" ref="A75:A138" si="3">IF(OR(D75&gt;0,E75&gt;0),"1","2")</f>
        <v>2</v>
      </c>
      <c r="B75" s="18">
        <v>4458600</v>
      </c>
      <c r="C75" s="8" t="s">
        <v>73</v>
      </c>
      <c r="D75" s="14">
        <v>0</v>
      </c>
      <c r="E75" s="14">
        <v>0</v>
      </c>
      <c r="F75" s="10"/>
      <c r="G75" s="11">
        <f t="shared" si="1"/>
        <v>0</v>
      </c>
      <c r="H75" s="12">
        <f t="shared" si="2"/>
        <v>0</v>
      </c>
    </row>
    <row r="76" spans="1:8" ht="15" customHeight="1">
      <c r="A76" s="6" t="str">
        <f t="shared" si="3"/>
        <v>1</v>
      </c>
      <c r="B76" s="18">
        <v>4482000</v>
      </c>
      <c r="C76" s="8" t="s">
        <v>74</v>
      </c>
      <c r="D76" s="14">
        <v>33.480000000000004</v>
      </c>
      <c r="E76" s="14">
        <v>33.479999999999997</v>
      </c>
      <c r="F76" s="10"/>
      <c r="G76" s="11">
        <f t="shared" si="1"/>
        <v>0</v>
      </c>
      <c r="H76" s="12">
        <f t="shared" si="2"/>
        <v>0</v>
      </c>
    </row>
    <row r="77" spans="1:8" ht="15" customHeight="1">
      <c r="A77" s="6" t="str">
        <f t="shared" si="3"/>
        <v>1</v>
      </c>
      <c r="B77" s="18">
        <v>4486000</v>
      </c>
      <c r="C77" s="8" t="s">
        <v>75</v>
      </c>
      <c r="D77" s="14">
        <v>161.35000000000002</v>
      </c>
      <c r="E77" s="14">
        <v>161.35</v>
      </c>
      <c r="F77" s="10"/>
      <c r="G77" s="11">
        <f t="shared" ref="G77:G140" si="4">IF(D77=E77,0,IF(AND(D77&gt;E77,B77&lt;=6999999),D77-E77,IF(AND(D77&gt;E77,B77&gt;=8600000,B77&lt;=8690000),D77-E77,IF(AND(D77&lt;E77,B77&lt;=6999999,B77&gt;=6010000),D77-E77,IF(AND(D77&lt;E77,B77&gt;=8600000,B77&lt;=8690000),D77-E77,0)))))</f>
        <v>0</v>
      </c>
      <c r="H77" s="12">
        <f t="shared" ref="H77:H140" si="5">IF(AND(E77&gt;D77,B77&gt;=7010000,B77&lt;=7999999),E77-D77,IF(AND(E77&gt;D77,B77&gt;=8700000,B77&lt;=8790000),E77-D77,IF(AND(B77&lt;6010000,E77&gt;D77),E77-D77,IF(AND(D77&gt;E77,B77&gt;=7010000,B77&lt;=7999999),E77-D77,IF(AND(D77&gt;E77,B77&gt;=8700000,B77&lt;=8790000),E77-D77,0)))))</f>
        <v>0</v>
      </c>
    </row>
    <row r="78" spans="1:8" ht="15" customHeight="1">
      <c r="A78" s="6" t="str">
        <f t="shared" si="3"/>
        <v>1</v>
      </c>
      <c r="B78" s="18">
        <v>4487000</v>
      </c>
      <c r="C78" s="8" t="s">
        <v>76</v>
      </c>
      <c r="D78" s="14">
        <v>787.07</v>
      </c>
      <c r="E78" s="14">
        <v>787.07</v>
      </c>
      <c r="F78" s="10"/>
      <c r="G78" s="11">
        <f t="shared" si="4"/>
        <v>0</v>
      </c>
      <c r="H78" s="12">
        <f t="shared" si="5"/>
        <v>0</v>
      </c>
    </row>
    <row r="79" spans="1:8" ht="15" customHeight="1">
      <c r="A79" s="6" t="str">
        <f t="shared" si="3"/>
        <v>1</v>
      </c>
      <c r="B79" s="18">
        <v>4551000</v>
      </c>
      <c r="C79" s="8" t="s">
        <v>77</v>
      </c>
      <c r="D79" s="14">
        <v>9610.82</v>
      </c>
      <c r="E79" s="14">
        <v>42036.31</v>
      </c>
      <c r="F79" s="10"/>
      <c r="G79" s="11">
        <f t="shared" si="4"/>
        <v>0</v>
      </c>
      <c r="H79" s="12">
        <f t="shared" si="5"/>
        <v>32425.489999999998</v>
      </c>
    </row>
    <row r="80" spans="1:8" ht="15" customHeight="1">
      <c r="A80" s="6" t="str">
        <f t="shared" si="3"/>
        <v>2</v>
      </c>
      <c r="B80" s="18">
        <v>4558000</v>
      </c>
      <c r="C80" s="8" t="s">
        <v>78</v>
      </c>
      <c r="D80" s="14">
        <v>0</v>
      </c>
      <c r="E80" s="14">
        <v>0</v>
      </c>
      <c r="F80" s="10"/>
      <c r="G80" s="11">
        <f t="shared" si="4"/>
        <v>0</v>
      </c>
      <c r="H80" s="12">
        <f t="shared" si="5"/>
        <v>0</v>
      </c>
    </row>
    <row r="81" spans="1:8" ht="15" customHeight="1">
      <c r="A81" s="6" t="str">
        <f t="shared" si="3"/>
        <v>2</v>
      </c>
      <c r="B81" s="18">
        <v>4620000</v>
      </c>
      <c r="C81" s="8" t="s">
        <v>79</v>
      </c>
      <c r="D81" s="14">
        <v>0</v>
      </c>
      <c r="E81" s="14">
        <v>0</v>
      </c>
      <c r="F81" s="10"/>
      <c r="G81" s="11">
        <f t="shared" si="4"/>
        <v>0</v>
      </c>
      <c r="H81" s="12">
        <f t="shared" si="5"/>
        <v>0</v>
      </c>
    </row>
    <row r="82" spans="1:8" ht="15" customHeight="1">
      <c r="A82" s="6" t="str">
        <f t="shared" si="3"/>
        <v>1</v>
      </c>
      <c r="B82" s="18">
        <v>4670000</v>
      </c>
      <c r="C82" s="8" t="s">
        <v>80</v>
      </c>
      <c r="D82" s="14">
        <v>29445.49</v>
      </c>
      <c r="E82" s="14">
        <v>0</v>
      </c>
      <c r="F82" s="10"/>
      <c r="G82" s="11">
        <f t="shared" si="4"/>
        <v>29445.49</v>
      </c>
      <c r="H82" s="12">
        <f t="shared" si="5"/>
        <v>0</v>
      </c>
    </row>
    <row r="83" spans="1:8" ht="15" customHeight="1">
      <c r="A83" s="6" t="str">
        <f t="shared" si="3"/>
        <v>2</v>
      </c>
      <c r="B83" s="18">
        <v>4687000</v>
      </c>
      <c r="C83" s="8" t="s">
        <v>81</v>
      </c>
      <c r="D83" s="14">
        <v>0</v>
      </c>
      <c r="E83" s="14">
        <v>0</v>
      </c>
      <c r="F83" s="10"/>
      <c r="G83" s="11">
        <f t="shared" si="4"/>
        <v>0</v>
      </c>
      <c r="H83" s="12">
        <f t="shared" si="5"/>
        <v>0</v>
      </c>
    </row>
    <row r="84" spans="1:8" ht="15" customHeight="1">
      <c r="A84" s="6" t="str">
        <f t="shared" si="3"/>
        <v>2</v>
      </c>
      <c r="B84" s="18">
        <v>4710000</v>
      </c>
      <c r="C84" s="8" t="s">
        <v>82</v>
      </c>
      <c r="D84" s="14">
        <v>0</v>
      </c>
      <c r="E84" s="14">
        <v>0</v>
      </c>
      <c r="F84" s="10"/>
      <c r="G84" s="11">
        <f t="shared" si="4"/>
        <v>0</v>
      </c>
      <c r="H84" s="12">
        <f t="shared" si="5"/>
        <v>0</v>
      </c>
    </row>
    <row r="85" spans="1:8" ht="15" customHeight="1">
      <c r="A85" s="6" t="str">
        <f t="shared" si="3"/>
        <v>2</v>
      </c>
      <c r="B85" s="18">
        <v>4818000</v>
      </c>
      <c r="C85" s="8" t="s">
        <v>83</v>
      </c>
      <c r="D85" s="14">
        <v>0</v>
      </c>
      <c r="E85" s="14">
        <v>0</v>
      </c>
      <c r="F85" s="10"/>
      <c r="G85" s="11">
        <f t="shared" si="4"/>
        <v>0</v>
      </c>
      <c r="H85" s="12">
        <f t="shared" si="5"/>
        <v>0</v>
      </c>
    </row>
    <row r="86" spans="1:8" ht="15" customHeight="1">
      <c r="A86" s="6" t="str">
        <f t="shared" si="3"/>
        <v>1</v>
      </c>
      <c r="B86" s="18">
        <v>4860000</v>
      </c>
      <c r="C86" s="8" t="s">
        <v>84</v>
      </c>
      <c r="D86" s="14">
        <v>551.15</v>
      </c>
      <c r="E86" s="14">
        <v>551.15000000000009</v>
      </c>
      <c r="F86" s="10"/>
      <c r="G86" s="11">
        <f t="shared" si="4"/>
        <v>0</v>
      </c>
      <c r="H86" s="12">
        <f t="shared" si="5"/>
        <v>0</v>
      </c>
    </row>
    <row r="87" spans="1:8" ht="15" customHeight="1">
      <c r="A87" s="6" t="str">
        <f t="shared" si="3"/>
        <v>2</v>
      </c>
      <c r="B87" s="18">
        <v>4870000</v>
      </c>
      <c r="C87" s="8" t="s">
        <v>85</v>
      </c>
      <c r="D87" s="14">
        <v>0</v>
      </c>
      <c r="E87" s="14">
        <v>0</v>
      </c>
      <c r="F87" s="10"/>
      <c r="G87" s="11">
        <f t="shared" si="4"/>
        <v>0</v>
      </c>
      <c r="H87" s="12">
        <f t="shared" si="5"/>
        <v>0</v>
      </c>
    </row>
    <row r="88" spans="1:8" ht="15" customHeight="1">
      <c r="A88" s="6" t="str">
        <f t="shared" si="3"/>
        <v>2</v>
      </c>
      <c r="B88" s="18">
        <v>4910000</v>
      </c>
      <c r="C88" s="8" t="s">
        <v>86</v>
      </c>
      <c r="D88" s="15">
        <v>0</v>
      </c>
      <c r="E88" s="15">
        <v>0</v>
      </c>
      <c r="F88" s="10"/>
      <c r="G88" s="11">
        <f t="shared" si="4"/>
        <v>0</v>
      </c>
      <c r="H88" s="12">
        <f t="shared" si="5"/>
        <v>0</v>
      </c>
    </row>
    <row r="89" spans="1:8" ht="15" customHeight="1">
      <c r="A89" s="6" t="str">
        <f t="shared" si="3"/>
        <v>2</v>
      </c>
      <c r="B89" s="13">
        <v>4960000</v>
      </c>
      <c r="C89" s="8" t="s">
        <v>87</v>
      </c>
      <c r="D89" s="14">
        <v>0</v>
      </c>
      <c r="E89" s="14">
        <v>0</v>
      </c>
      <c r="F89" s="10"/>
      <c r="G89" s="11">
        <f t="shared" si="4"/>
        <v>0</v>
      </c>
      <c r="H89" s="12">
        <f t="shared" si="5"/>
        <v>0</v>
      </c>
    </row>
    <row r="90" spans="1:8" ht="15" customHeight="1">
      <c r="A90" s="6" t="str">
        <f t="shared" si="3"/>
        <v>2</v>
      </c>
      <c r="B90" s="13">
        <v>5010000</v>
      </c>
      <c r="C90" s="8" t="s">
        <v>88</v>
      </c>
      <c r="D90" s="14">
        <v>0</v>
      </c>
      <c r="E90" s="14">
        <v>0</v>
      </c>
      <c r="F90" s="10"/>
      <c r="G90" s="11">
        <f t="shared" si="4"/>
        <v>0</v>
      </c>
      <c r="H90" s="12">
        <f t="shared" si="5"/>
        <v>0</v>
      </c>
    </row>
    <row r="91" spans="1:8" ht="15" customHeight="1">
      <c r="A91" s="6" t="str">
        <f t="shared" si="3"/>
        <v>1</v>
      </c>
      <c r="B91" s="13">
        <v>5121000</v>
      </c>
      <c r="C91" s="8" t="s">
        <v>89</v>
      </c>
      <c r="D91" s="14">
        <v>11598.03</v>
      </c>
      <c r="E91" s="14">
        <v>6901.3899999999994</v>
      </c>
      <c r="F91" s="10"/>
      <c r="G91" s="11">
        <f t="shared" si="4"/>
        <v>4696.6400000000012</v>
      </c>
      <c r="H91" s="12">
        <f t="shared" si="5"/>
        <v>0</v>
      </c>
    </row>
    <row r="92" spans="1:8" ht="15" customHeight="1">
      <c r="A92" s="6" t="str">
        <f t="shared" si="3"/>
        <v>1</v>
      </c>
      <c r="B92" s="13">
        <v>5122000</v>
      </c>
      <c r="C92" s="8" t="s">
        <v>90</v>
      </c>
      <c r="D92" s="14">
        <v>93893.87</v>
      </c>
      <c r="E92" s="14">
        <v>81053.31</v>
      </c>
      <c r="F92" s="10"/>
      <c r="G92" s="11">
        <f t="shared" si="4"/>
        <v>12840.559999999998</v>
      </c>
      <c r="H92" s="12">
        <f t="shared" si="5"/>
        <v>0</v>
      </c>
    </row>
    <row r="93" spans="1:8" ht="15" customHeight="1">
      <c r="A93" s="6" t="str">
        <f t="shared" si="3"/>
        <v>1</v>
      </c>
      <c r="B93" s="13">
        <v>5123000</v>
      </c>
      <c r="C93" s="8" t="s">
        <v>91</v>
      </c>
      <c r="D93" s="14">
        <v>119015.23</v>
      </c>
      <c r="E93" s="14">
        <v>81464.099999999991</v>
      </c>
      <c r="F93" s="10"/>
      <c r="G93" s="11">
        <f t="shared" si="4"/>
        <v>37551.130000000005</v>
      </c>
      <c r="H93" s="12">
        <f t="shared" si="5"/>
        <v>0</v>
      </c>
    </row>
    <row r="94" spans="1:8" ht="15" customHeight="1">
      <c r="A94" s="6" t="str">
        <f t="shared" si="3"/>
        <v>1</v>
      </c>
      <c r="B94" s="13">
        <v>5186000</v>
      </c>
      <c r="C94" s="8" t="s">
        <v>92</v>
      </c>
      <c r="D94" s="14">
        <v>82.87</v>
      </c>
      <c r="E94" s="14">
        <v>82.87</v>
      </c>
      <c r="F94" s="10"/>
      <c r="G94" s="11">
        <f t="shared" si="4"/>
        <v>0</v>
      </c>
      <c r="H94" s="12">
        <f t="shared" si="5"/>
        <v>0</v>
      </c>
    </row>
    <row r="95" spans="1:8" ht="15" customHeight="1">
      <c r="A95" s="6" t="str">
        <f t="shared" si="3"/>
        <v>1</v>
      </c>
      <c r="B95" s="13">
        <v>5300000</v>
      </c>
      <c r="C95" s="8" t="s">
        <v>93</v>
      </c>
      <c r="D95" s="14">
        <v>1060.26</v>
      </c>
      <c r="E95" s="14">
        <v>711.19999999999993</v>
      </c>
      <c r="F95" s="10"/>
      <c r="G95" s="11">
        <f t="shared" si="4"/>
        <v>349.06000000000006</v>
      </c>
      <c r="H95" s="12">
        <f t="shared" si="5"/>
        <v>0</v>
      </c>
    </row>
    <row r="96" spans="1:8" ht="15" customHeight="1">
      <c r="A96" s="6" t="str">
        <f t="shared" si="3"/>
        <v>2</v>
      </c>
      <c r="B96" s="13">
        <v>5800000</v>
      </c>
      <c r="C96" s="8" t="s">
        <v>94</v>
      </c>
      <c r="D96" s="14">
        <v>0</v>
      </c>
      <c r="E96" s="14">
        <v>0</v>
      </c>
      <c r="F96" s="10"/>
      <c r="G96" s="11">
        <f t="shared" si="4"/>
        <v>0</v>
      </c>
      <c r="H96" s="12">
        <f t="shared" si="5"/>
        <v>0</v>
      </c>
    </row>
    <row r="97" spans="1:8" ht="15" customHeight="1">
      <c r="A97" s="6" t="str">
        <f t="shared" si="3"/>
        <v>2</v>
      </c>
      <c r="B97" s="13">
        <v>6010000</v>
      </c>
      <c r="C97" s="8" t="s">
        <v>95</v>
      </c>
      <c r="D97" s="14">
        <v>0</v>
      </c>
      <c r="E97" s="14">
        <v>0</v>
      </c>
      <c r="F97" s="10"/>
      <c r="G97" s="11">
        <f t="shared" si="4"/>
        <v>0</v>
      </c>
      <c r="H97" s="12">
        <f t="shared" si="5"/>
        <v>0</v>
      </c>
    </row>
    <row r="98" spans="1:8" ht="15" customHeight="1">
      <c r="A98" s="6" t="str">
        <f t="shared" si="3"/>
        <v>2</v>
      </c>
      <c r="B98" s="13">
        <v>6021000</v>
      </c>
      <c r="C98" s="8" t="s">
        <v>96</v>
      </c>
      <c r="D98" s="14">
        <v>0</v>
      </c>
      <c r="E98" s="14">
        <v>0</v>
      </c>
      <c r="F98" s="10"/>
      <c r="G98" s="11">
        <f t="shared" si="4"/>
        <v>0</v>
      </c>
      <c r="H98" s="12">
        <f t="shared" si="5"/>
        <v>0</v>
      </c>
    </row>
    <row r="99" spans="1:8" ht="15" customHeight="1">
      <c r="A99" s="6" t="str">
        <f t="shared" si="3"/>
        <v>2</v>
      </c>
      <c r="B99" s="13">
        <v>6022000</v>
      </c>
      <c r="C99" s="8" t="s">
        <v>97</v>
      </c>
      <c r="D99" s="14">
        <v>0</v>
      </c>
      <c r="E99" s="14">
        <v>0</v>
      </c>
      <c r="F99" s="10"/>
      <c r="G99" s="11">
        <f t="shared" si="4"/>
        <v>0</v>
      </c>
      <c r="H99" s="12">
        <f t="shared" si="5"/>
        <v>0</v>
      </c>
    </row>
    <row r="100" spans="1:8" ht="15" customHeight="1">
      <c r="A100" s="6" t="str">
        <f t="shared" si="3"/>
        <v>1</v>
      </c>
      <c r="B100" s="13">
        <v>6022300</v>
      </c>
      <c r="C100" s="8" t="s">
        <v>98</v>
      </c>
      <c r="D100" s="14">
        <v>11854.100000000002</v>
      </c>
      <c r="E100" s="14">
        <v>0</v>
      </c>
      <c r="F100" s="10"/>
      <c r="G100" s="11">
        <f t="shared" si="4"/>
        <v>11854.100000000002</v>
      </c>
      <c r="H100" s="12">
        <f t="shared" si="5"/>
        <v>0</v>
      </c>
    </row>
    <row r="101" spans="1:8" ht="15" customHeight="1">
      <c r="A101" s="6" t="str">
        <f t="shared" si="3"/>
        <v>2</v>
      </c>
      <c r="B101" s="13">
        <v>6022301</v>
      </c>
      <c r="C101" s="8" t="s">
        <v>98</v>
      </c>
      <c r="D101" s="14">
        <v>0</v>
      </c>
      <c r="E101" s="14">
        <v>0</v>
      </c>
      <c r="F101" s="10"/>
      <c r="G101" s="11">
        <f t="shared" si="4"/>
        <v>0</v>
      </c>
      <c r="H101" s="12">
        <f t="shared" si="5"/>
        <v>0</v>
      </c>
    </row>
    <row r="102" spans="1:8" ht="15" customHeight="1">
      <c r="A102" s="6" t="str">
        <f t="shared" si="3"/>
        <v>2</v>
      </c>
      <c r="B102" s="13">
        <v>6026000</v>
      </c>
      <c r="C102" s="8" t="s">
        <v>99</v>
      </c>
      <c r="D102" s="14">
        <v>0</v>
      </c>
      <c r="E102" s="14">
        <v>0</v>
      </c>
      <c r="F102" s="10"/>
      <c r="G102" s="11">
        <f t="shared" si="4"/>
        <v>0</v>
      </c>
      <c r="H102" s="12">
        <f t="shared" si="5"/>
        <v>0</v>
      </c>
    </row>
    <row r="103" spans="1:8" ht="15" customHeight="1">
      <c r="A103" s="6" t="str">
        <f t="shared" si="3"/>
        <v>1</v>
      </c>
      <c r="B103" s="13">
        <v>6031000</v>
      </c>
      <c r="C103" s="8" t="s">
        <v>100</v>
      </c>
      <c r="D103" s="14">
        <v>6067.61</v>
      </c>
      <c r="E103" s="14">
        <v>0</v>
      </c>
      <c r="F103" s="10"/>
      <c r="G103" s="11">
        <f t="shared" si="4"/>
        <v>6067.61</v>
      </c>
      <c r="H103" s="12">
        <f t="shared" si="5"/>
        <v>0</v>
      </c>
    </row>
    <row r="104" spans="1:8" ht="15" customHeight="1">
      <c r="A104" s="6" t="str">
        <f t="shared" si="3"/>
        <v>2</v>
      </c>
      <c r="B104" s="13">
        <v>6037000</v>
      </c>
      <c r="C104" s="8" t="s">
        <v>101</v>
      </c>
      <c r="D104" s="14">
        <v>0</v>
      </c>
      <c r="E104" s="14">
        <v>0</v>
      </c>
      <c r="F104" s="10"/>
      <c r="G104" s="11">
        <f t="shared" si="4"/>
        <v>0</v>
      </c>
      <c r="H104" s="12">
        <f t="shared" si="5"/>
        <v>0</v>
      </c>
    </row>
    <row r="105" spans="1:8" ht="15" customHeight="1">
      <c r="A105" s="6" t="str">
        <f t="shared" si="3"/>
        <v>2</v>
      </c>
      <c r="B105" s="13">
        <v>6040000</v>
      </c>
      <c r="C105" s="8" t="s">
        <v>200</v>
      </c>
      <c r="D105" s="14">
        <v>0</v>
      </c>
      <c r="E105" s="14">
        <v>0</v>
      </c>
      <c r="F105" s="10"/>
      <c r="G105" s="11">
        <f t="shared" si="4"/>
        <v>0</v>
      </c>
      <c r="H105" s="12">
        <f t="shared" si="5"/>
        <v>0</v>
      </c>
    </row>
    <row r="106" spans="1:8" ht="15" customHeight="1">
      <c r="A106" s="6" t="str">
        <f t="shared" si="3"/>
        <v>1</v>
      </c>
      <c r="B106" s="13">
        <v>6061100</v>
      </c>
      <c r="C106" s="8" t="s">
        <v>102</v>
      </c>
      <c r="D106" s="14">
        <v>382.33</v>
      </c>
      <c r="E106" s="14">
        <v>17.04</v>
      </c>
      <c r="F106" s="10"/>
      <c r="G106" s="11">
        <f t="shared" si="4"/>
        <v>365.28999999999996</v>
      </c>
      <c r="H106" s="12">
        <f t="shared" si="5"/>
        <v>0</v>
      </c>
    </row>
    <row r="107" spans="1:8" ht="15" customHeight="1">
      <c r="A107" s="6" t="str">
        <f t="shared" si="3"/>
        <v>1</v>
      </c>
      <c r="B107" s="13">
        <v>6061102</v>
      </c>
      <c r="C107" s="8" t="s">
        <v>201</v>
      </c>
      <c r="D107" s="14">
        <v>2215.46</v>
      </c>
      <c r="E107" s="14">
        <v>95.81</v>
      </c>
      <c r="F107" s="10"/>
      <c r="G107" s="11">
        <f t="shared" si="4"/>
        <v>2119.65</v>
      </c>
      <c r="H107" s="12">
        <f t="shared" si="5"/>
        <v>0</v>
      </c>
    </row>
    <row r="108" spans="1:8" ht="15" customHeight="1">
      <c r="A108" s="6" t="str">
        <f t="shared" si="3"/>
        <v>1</v>
      </c>
      <c r="B108" s="13">
        <v>6061120</v>
      </c>
      <c r="C108" s="8" t="s">
        <v>103</v>
      </c>
      <c r="D108" s="14">
        <v>80.680000000000007</v>
      </c>
      <c r="E108" s="14">
        <v>0</v>
      </c>
      <c r="F108" s="10"/>
      <c r="G108" s="11">
        <f t="shared" si="4"/>
        <v>80.680000000000007</v>
      </c>
      <c r="H108" s="12">
        <f t="shared" si="5"/>
        <v>0</v>
      </c>
    </row>
    <row r="109" spans="1:8" ht="15" customHeight="1">
      <c r="A109" s="6" t="str">
        <f t="shared" si="3"/>
        <v>1</v>
      </c>
      <c r="B109" s="13">
        <v>6061200</v>
      </c>
      <c r="C109" s="8" t="s">
        <v>104</v>
      </c>
      <c r="D109" s="14">
        <v>28.75</v>
      </c>
      <c r="E109" s="14">
        <v>0</v>
      </c>
      <c r="F109" s="10"/>
      <c r="G109" s="11">
        <f t="shared" si="4"/>
        <v>28.75</v>
      </c>
      <c r="H109" s="12">
        <f t="shared" si="5"/>
        <v>0</v>
      </c>
    </row>
    <row r="110" spans="1:8" ht="15" customHeight="1">
      <c r="A110" s="6" t="str">
        <f t="shared" si="3"/>
        <v>1</v>
      </c>
      <c r="B110" s="13">
        <v>6061300</v>
      </c>
      <c r="C110" s="8" t="s">
        <v>105</v>
      </c>
      <c r="D110" s="14">
        <v>90.42</v>
      </c>
      <c r="E110" s="14">
        <v>0</v>
      </c>
      <c r="F110" s="10"/>
      <c r="G110" s="11">
        <f t="shared" si="4"/>
        <v>90.42</v>
      </c>
      <c r="H110" s="12">
        <f t="shared" si="5"/>
        <v>0</v>
      </c>
    </row>
    <row r="111" spans="1:8" ht="15" customHeight="1">
      <c r="A111" s="6" t="str">
        <f t="shared" si="3"/>
        <v>1</v>
      </c>
      <c r="B111" s="13">
        <v>6061400</v>
      </c>
      <c r="C111" s="8" t="s">
        <v>106</v>
      </c>
      <c r="D111" s="14">
        <v>207.89999999999998</v>
      </c>
      <c r="E111" s="14">
        <v>0</v>
      </c>
      <c r="F111" s="10"/>
      <c r="G111" s="11">
        <f t="shared" si="4"/>
        <v>207.89999999999998</v>
      </c>
      <c r="H111" s="12">
        <f t="shared" si="5"/>
        <v>0</v>
      </c>
    </row>
    <row r="112" spans="1:8" ht="15" customHeight="1">
      <c r="A112" s="6" t="str">
        <f t="shared" si="3"/>
        <v>1</v>
      </c>
      <c r="B112" s="13">
        <v>6061501</v>
      </c>
      <c r="C112" s="8" t="s">
        <v>107</v>
      </c>
      <c r="D112" s="14">
        <v>2682.19</v>
      </c>
      <c r="E112" s="14">
        <v>0</v>
      </c>
      <c r="F112" s="10"/>
      <c r="G112" s="11">
        <f t="shared" si="4"/>
        <v>2682.19</v>
      </c>
      <c r="H112" s="12">
        <f t="shared" si="5"/>
        <v>0</v>
      </c>
    </row>
    <row r="113" spans="1:8" ht="15" customHeight="1">
      <c r="A113" s="6" t="str">
        <f t="shared" si="3"/>
        <v>1</v>
      </c>
      <c r="B113" s="13">
        <v>6061502</v>
      </c>
      <c r="C113" s="8" t="s">
        <v>202</v>
      </c>
      <c r="D113" s="14">
        <v>2371.2299999999996</v>
      </c>
      <c r="E113" s="14">
        <v>0</v>
      </c>
      <c r="F113" s="10"/>
      <c r="G113" s="11">
        <f t="shared" si="4"/>
        <v>2371.2299999999996</v>
      </c>
      <c r="H113" s="12">
        <f t="shared" si="5"/>
        <v>0</v>
      </c>
    </row>
    <row r="114" spans="1:8" ht="15" customHeight="1">
      <c r="A114" s="6" t="str">
        <f t="shared" si="3"/>
        <v>1</v>
      </c>
      <c r="B114" s="13">
        <v>6063000</v>
      </c>
      <c r="C114" s="8" t="s">
        <v>108</v>
      </c>
      <c r="D114" s="14">
        <v>2049.15</v>
      </c>
      <c r="E114" s="14">
        <v>0</v>
      </c>
      <c r="F114" s="10"/>
      <c r="G114" s="11">
        <f t="shared" si="4"/>
        <v>2049.15</v>
      </c>
      <c r="H114" s="12">
        <f t="shared" si="5"/>
        <v>0</v>
      </c>
    </row>
    <row r="115" spans="1:8" ht="15" customHeight="1">
      <c r="A115" s="6" t="str">
        <f t="shared" si="3"/>
        <v>1</v>
      </c>
      <c r="B115" s="13">
        <v>6064000</v>
      </c>
      <c r="C115" s="8" t="s">
        <v>109</v>
      </c>
      <c r="D115" s="14">
        <v>907.56999999999994</v>
      </c>
      <c r="E115" s="14">
        <v>0</v>
      </c>
      <c r="F115" s="10"/>
      <c r="G115" s="11">
        <f t="shared" si="4"/>
        <v>907.56999999999994</v>
      </c>
      <c r="H115" s="12">
        <f t="shared" si="5"/>
        <v>0</v>
      </c>
    </row>
    <row r="116" spans="1:8" ht="15" customHeight="1">
      <c r="A116" s="6" t="str">
        <f t="shared" si="3"/>
        <v>1</v>
      </c>
      <c r="B116" s="13">
        <v>6071000</v>
      </c>
      <c r="C116" s="8" t="s">
        <v>110</v>
      </c>
      <c r="D116" s="14">
        <v>2947.56</v>
      </c>
      <c r="E116" s="14">
        <v>0</v>
      </c>
      <c r="F116" s="10"/>
      <c r="G116" s="11">
        <f t="shared" si="4"/>
        <v>2947.56</v>
      </c>
      <c r="H116" s="12">
        <f t="shared" si="5"/>
        <v>0</v>
      </c>
    </row>
    <row r="117" spans="1:8" ht="15" customHeight="1">
      <c r="A117" s="6" t="str">
        <f t="shared" si="3"/>
        <v>1</v>
      </c>
      <c r="B117" s="13">
        <v>6071010</v>
      </c>
      <c r="C117" s="8" t="s">
        <v>111</v>
      </c>
      <c r="D117" s="14">
        <v>17991.120000000003</v>
      </c>
      <c r="E117" s="14">
        <v>0</v>
      </c>
      <c r="F117" s="10"/>
      <c r="G117" s="11">
        <f t="shared" si="4"/>
        <v>17991.120000000003</v>
      </c>
      <c r="H117" s="12">
        <f t="shared" si="5"/>
        <v>0</v>
      </c>
    </row>
    <row r="118" spans="1:8" ht="15" customHeight="1">
      <c r="A118" s="6" t="str">
        <f t="shared" si="3"/>
        <v>1</v>
      </c>
      <c r="B118" s="13">
        <v>6071200</v>
      </c>
      <c r="C118" s="8" t="s">
        <v>112</v>
      </c>
      <c r="D118" s="14">
        <v>145</v>
      </c>
      <c r="E118" s="14">
        <v>0</v>
      </c>
      <c r="F118" s="10"/>
      <c r="G118" s="11">
        <f t="shared" si="4"/>
        <v>145</v>
      </c>
      <c r="H118" s="12">
        <f t="shared" si="5"/>
        <v>0</v>
      </c>
    </row>
    <row r="119" spans="1:8" ht="15" customHeight="1">
      <c r="A119" s="6" t="str">
        <f t="shared" si="3"/>
        <v>2</v>
      </c>
      <c r="B119" s="13">
        <v>6071300</v>
      </c>
      <c r="C119" s="8" t="s">
        <v>113</v>
      </c>
      <c r="D119" s="14">
        <v>0</v>
      </c>
      <c r="E119" s="14">
        <v>0</v>
      </c>
      <c r="F119" s="10"/>
      <c r="G119" s="11">
        <f t="shared" si="4"/>
        <v>0</v>
      </c>
      <c r="H119" s="12">
        <f t="shared" si="5"/>
        <v>0</v>
      </c>
    </row>
    <row r="120" spans="1:8" ht="15" customHeight="1">
      <c r="A120" s="6" t="str">
        <f t="shared" si="3"/>
        <v>2</v>
      </c>
      <c r="B120" s="13">
        <v>6090000</v>
      </c>
      <c r="C120" s="8" t="s">
        <v>114</v>
      </c>
      <c r="D120" s="14">
        <v>-165.56</v>
      </c>
      <c r="E120" s="14">
        <v>0</v>
      </c>
      <c r="F120" s="10"/>
      <c r="G120" s="11">
        <f t="shared" si="4"/>
        <v>-165.56</v>
      </c>
      <c r="H120" s="12">
        <f t="shared" si="5"/>
        <v>0</v>
      </c>
    </row>
    <row r="121" spans="1:8" ht="15" customHeight="1">
      <c r="A121" s="6" t="str">
        <f t="shared" si="3"/>
        <v>2</v>
      </c>
      <c r="B121" s="13">
        <v>6110000</v>
      </c>
      <c r="C121" s="8" t="s">
        <v>115</v>
      </c>
      <c r="D121" s="14">
        <v>0</v>
      </c>
      <c r="E121" s="14">
        <v>0</v>
      </c>
      <c r="F121" s="10"/>
      <c r="G121" s="11">
        <f t="shared" si="4"/>
        <v>0</v>
      </c>
      <c r="H121" s="12">
        <f t="shared" si="5"/>
        <v>0</v>
      </c>
    </row>
    <row r="122" spans="1:8" ht="15" customHeight="1">
      <c r="A122" s="6" t="str">
        <f t="shared" si="3"/>
        <v>1</v>
      </c>
      <c r="B122" s="13">
        <v>6111010</v>
      </c>
      <c r="C122" s="8" t="s">
        <v>116</v>
      </c>
      <c r="D122" s="14">
        <v>3170.06</v>
      </c>
      <c r="E122" s="14">
        <v>0</v>
      </c>
      <c r="F122" s="10"/>
      <c r="G122" s="11">
        <f t="shared" si="4"/>
        <v>3170.06</v>
      </c>
      <c r="H122" s="12">
        <f t="shared" si="5"/>
        <v>0</v>
      </c>
    </row>
    <row r="123" spans="1:8" ht="15" customHeight="1">
      <c r="A123" s="6" t="str">
        <f t="shared" si="3"/>
        <v>1</v>
      </c>
      <c r="B123" s="13">
        <v>6111020</v>
      </c>
      <c r="C123" s="8" t="s">
        <v>117</v>
      </c>
      <c r="D123" s="14">
        <v>21162.799999999999</v>
      </c>
      <c r="E123" s="14">
        <v>0</v>
      </c>
      <c r="F123" s="10"/>
      <c r="G123" s="11">
        <f t="shared" si="4"/>
        <v>21162.799999999999</v>
      </c>
      <c r="H123" s="12">
        <f t="shared" si="5"/>
        <v>0</v>
      </c>
    </row>
    <row r="124" spans="1:8" ht="15" customHeight="1">
      <c r="A124" s="6" t="str">
        <f t="shared" si="3"/>
        <v>1</v>
      </c>
      <c r="B124" s="13">
        <v>6122200</v>
      </c>
      <c r="C124" s="8" t="s">
        <v>118</v>
      </c>
      <c r="D124" s="14">
        <v>135</v>
      </c>
      <c r="E124" s="14">
        <v>0</v>
      </c>
      <c r="F124" s="10"/>
      <c r="G124" s="11">
        <f t="shared" si="4"/>
        <v>135</v>
      </c>
      <c r="H124" s="12">
        <f t="shared" si="5"/>
        <v>0</v>
      </c>
    </row>
    <row r="125" spans="1:8" ht="15" customHeight="1">
      <c r="A125" s="6" t="str">
        <f t="shared" si="3"/>
        <v>2</v>
      </c>
      <c r="B125" s="13">
        <v>6122300</v>
      </c>
      <c r="C125" s="8" t="s">
        <v>119</v>
      </c>
      <c r="D125" s="14">
        <v>0</v>
      </c>
      <c r="E125" s="14">
        <v>0</v>
      </c>
      <c r="F125" s="10"/>
      <c r="G125" s="11">
        <f t="shared" si="4"/>
        <v>0</v>
      </c>
      <c r="H125" s="12">
        <f t="shared" si="5"/>
        <v>0</v>
      </c>
    </row>
    <row r="126" spans="1:8" ht="15" customHeight="1">
      <c r="A126" s="6" t="str">
        <f t="shared" si="3"/>
        <v>2</v>
      </c>
      <c r="B126" s="13">
        <v>6130000</v>
      </c>
      <c r="C126" s="8" t="s">
        <v>120</v>
      </c>
      <c r="D126" s="14">
        <v>0</v>
      </c>
      <c r="E126" s="14">
        <v>0</v>
      </c>
      <c r="F126" s="10"/>
      <c r="G126" s="11">
        <f t="shared" si="4"/>
        <v>0</v>
      </c>
      <c r="H126" s="12">
        <f t="shared" si="5"/>
        <v>0</v>
      </c>
    </row>
    <row r="127" spans="1:8" ht="15" customHeight="1">
      <c r="A127" s="6" t="str">
        <f t="shared" si="3"/>
        <v>1</v>
      </c>
      <c r="B127" s="13">
        <v>6131000</v>
      </c>
      <c r="C127" s="8" t="s">
        <v>121</v>
      </c>
      <c r="D127" s="14">
        <v>8874.9600000000009</v>
      </c>
      <c r="E127" s="14">
        <v>0</v>
      </c>
      <c r="F127" s="10"/>
      <c r="G127" s="11">
        <f t="shared" si="4"/>
        <v>8874.9600000000009</v>
      </c>
      <c r="H127" s="12">
        <f t="shared" si="5"/>
        <v>0</v>
      </c>
    </row>
    <row r="128" spans="1:8" ht="15" customHeight="1">
      <c r="A128" s="6" t="str">
        <f t="shared" si="3"/>
        <v>1</v>
      </c>
      <c r="B128" s="13">
        <v>6132000</v>
      </c>
      <c r="C128" s="8" t="s">
        <v>122</v>
      </c>
      <c r="D128" s="14">
        <v>8193.9600000000009</v>
      </c>
      <c r="E128" s="14">
        <v>0</v>
      </c>
      <c r="F128" s="10"/>
      <c r="G128" s="11">
        <f t="shared" si="4"/>
        <v>8193.9600000000009</v>
      </c>
      <c r="H128" s="12">
        <f t="shared" si="5"/>
        <v>0</v>
      </c>
    </row>
    <row r="129" spans="1:8" ht="15" customHeight="1">
      <c r="A129" s="6" t="str">
        <f t="shared" si="3"/>
        <v>2</v>
      </c>
      <c r="B129" s="13">
        <v>6135000</v>
      </c>
      <c r="C129" s="8" t="s">
        <v>123</v>
      </c>
      <c r="D129" s="14"/>
      <c r="E129" s="14"/>
      <c r="F129" s="10"/>
      <c r="G129" s="11">
        <f t="shared" si="4"/>
        <v>0</v>
      </c>
      <c r="H129" s="12">
        <f t="shared" si="5"/>
        <v>0</v>
      </c>
    </row>
    <row r="130" spans="1:8" ht="15" customHeight="1">
      <c r="A130" s="6" t="str">
        <f t="shared" si="3"/>
        <v>1</v>
      </c>
      <c r="B130" s="13">
        <v>6140000</v>
      </c>
      <c r="C130" s="8" t="s">
        <v>124</v>
      </c>
      <c r="D130" s="14">
        <v>1200</v>
      </c>
      <c r="E130" s="14">
        <v>0</v>
      </c>
      <c r="F130" s="10"/>
      <c r="G130" s="11">
        <f t="shared" si="4"/>
        <v>1200</v>
      </c>
      <c r="H130" s="12">
        <f t="shared" si="5"/>
        <v>0</v>
      </c>
    </row>
    <row r="131" spans="1:8" ht="15" customHeight="1">
      <c r="A131" s="6" t="str">
        <f t="shared" si="3"/>
        <v>2</v>
      </c>
      <c r="B131" s="13">
        <v>6150000</v>
      </c>
      <c r="C131" s="8" t="s">
        <v>125</v>
      </c>
      <c r="D131" s="14">
        <v>0</v>
      </c>
      <c r="E131" s="14">
        <v>0</v>
      </c>
      <c r="F131" s="10"/>
      <c r="G131" s="11">
        <f t="shared" si="4"/>
        <v>0</v>
      </c>
      <c r="H131" s="12">
        <f t="shared" si="5"/>
        <v>0</v>
      </c>
    </row>
    <row r="132" spans="1:8" ht="15" customHeight="1">
      <c r="A132" s="6" t="str">
        <f t="shared" si="3"/>
        <v>1</v>
      </c>
      <c r="B132" s="13">
        <v>6155000</v>
      </c>
      <c r="C132" s="8" t="s">
        <v>126</v>
      </c>
      <c r="D132" s="14">
        <v>1659.66</v>
      </c>
      <c r="E132" s="14">
        <v>0</v>
      </c>
      <c r="F132" s="10"/>
      <c r="G132" s="11">
        <f t="shared" si="4"/>
        <v>1659.66</v>
      </c>
      <c r="H132" s="12">
        <f t="shared" si="5"/>
        <v>0</v>
      </c>
    </row>
    <row r="133" spans="1:8" ht="15" customHeight="1">
      <c r="A133" s="6" t="str">
        <f t="shared" si="3"/>
        <v>1</v>
      </c>
      <c r="B133" s="13">
        <v>6156000</v>
      </c>
      <c r="C133" s="8" t="s">
        <v>127</v>
      </c>
      <c r="D133" s="14">
        <v>875.74</v>
      </c>
      <c r="E133" s="14">
        <v>43.7</v>
      </c>
      <c r="F133" s="10"/>
      <c r="G133" s="11">
        <f t="shared" si="4"/>
        <v>832.04</v>
      </c>
      <c r="H133" s="12">
        <f t="shared" si="5"/>
        <v>0</v>
      </c>
    </row>
    <row r="134" spans="1:8" ht="15" customHeight="1">
      <c r="A134" s="6" t="str">
        <f t="shared" si="3"/>
        <v>1</v>
      </c>
      <c r="B134" s="13">
        <v>6160000</v>
      </c>
      <c r="C134" s="8" t="s">
        <v>128</v>
      </c>
      <c r="D134" s="14">
        <v>1178.32</v>
      </c>
      <c r="E134" s="14">
        <v>0</v>
      </c>
      <c r="F134" s="10"/>
      <c r="G134" s="11">
        <f t="shared" si="4"/>
        <v>1178.32</v>
      </c>
      <c r="H134" s="12">
        <f t="shared" si="5"/>
        <v>0</v>
      </c>
    </row>
    <row r="135" spans="1:8" ht="15" customHeight="1">
      <c r="A135" s="6" t="str">
        <f t="shared" si="3"/>
        <v>1</v>
      </c>
      <c r="B135" s="13">
        <v>6161000</v>
      </c>
      <c r="C135" s="8" t="s">
        <v>203</v>
      </c>
      <c r="D135" s="14">
        <v>181.44000000000003</v>
      </c>
      <c r="E135" s="14">
        <v>0</v>
      </c>
      <c r="F135" s="10"/>
      <c r="G135" s="11">
        <f t="shared" si="4"/>
        <v>181.44000000000003</v>
      </c>
      <c r="H135" s="12">
        <f t="shared" si="5"/>
        <v>0</v>
      </c>
    </row>
    <row r="136" spans="1:8" ht="15" customHeight="1">
      <c r="A136" s="6" t="str">
        <f t="shared" si="3"/>
        <v>1</v>
      </c>
      <c r="B136" s="13">
        <v>6161010</v>
      </c>
      <c r="C136" s="8" t="s">
        <v>204</v>
      </c>
      <c r="D136" s="14">
        <v>742.14</v>
      </c>
      <c r="E136" s="14">
        <v>0</v>
      </c>
      <c r="F136" s="10"/>
      <c r="G136" s="11">
        <f t="shared" si="4"/>
        <v>742.14</v>
      </c>
      <c r="H136" s="12">
        <f t="shared" si="5"/>
        <v>0</v>
      </c>
    </row>
    <row r="137" spans="1:8" ht="15" customHeight="1">
      <c r="A137" s="6" t="str">
        <f t="shared" si="3"/>
        <v>1</v>
      </c>
      <c r="B137" s="13">
        <v>6181000</v>
      </c>
      <c r="C137" s="8" t="s">
        <v>129</v>
      </c>
      <c r="D137" s="14">
        <v>728.53</v>
      </c>
      <c r="E137" s="14">
        <v>0</v>
      </c>
      <c r="F137" s="10"/>
      <c r="G137" s="11">
        <f t="shared" si="4"/>
        <v>728.53</v>
      </c>
      <c r="H137" s="12">
        <f t="shared" si="5"/>
        <v>0</v>
      </c>
    </row>
    <row r="138" spans="1:8" ht="15" customHeight="1">
      <c r="A138" s="6" t="str">
        <f t="shared" si="3"/>
        <v>2</v>
      </c>
      <c r="B138" s="13">
        <v>6185000</v>
      </c>
      <c r="C138" s="8" t="s">
        <v>130</v>
      </c>
      <c r="D138" s="14">
        <v>0</v>
      </c>
      <c r="E138" s="14">
        <v>0</v>
      </c>
      <c r="F138" s="10"/>
      <c r="G138" s="11">
        <f t="shared" si="4"/>
        <v>0</v>
      </c>
      <c r="H138" s="12">
        <f t="shared" si="5"/>
        <v>0</v>
      </c>
    </row>
    <row r="139" spans="1:8" ht="15" customHeight="1">
      <c r="A139" s="6" t="str">
        <f t="shared" ref="A139:A202" si="6">IF(OR(D139&gt;0,E139&gt;0),"1","2")</f>
        <v>2</v>
      </c>
      <c r="B139" s="13">
        <v>6211000</v>
      </c>
      <c r="C139" s="8" t="s">
        <v>205</v>
      </c>
      <c r="D139" s="14">
        <v>0</v>
      </c>
      <c r="E139" s="14">
        <v>0</v>
      </c>
      <c r="F139" s="10"/>
      <c r="G139" s="11">
        <f t="shared" si="4"/>
        <v>0</v>
      </c>
      <c r="H139" s="12">
        <f t="shared" si="5"/>
        <v>0</v>
      </c>
    </row>
    <row r="140" spans="1:8" ht="15" customHeight="1">
      <c r="A140" s="6" t="str">
        <f t="shared" si="6"/>
        <v>2</v>
      </c>
      <c r="B140" s="13">
        <v>6214000</v>
      </c>
      <c r="C140" s="8" t="s">
        <v>131</v>
      </c>
      <c r="D140" s="14">
        <v>0</v>
      </c>
      <c r="E140" s="14">
        <v>0</v>
      </c>
      <c r="F140" s="10"/>
      <c r="G140" s="11">
        <f t="shared" si="4"/>
        <v>0</v>
      </c>
      <c r="H140" s="12">
        <f t="shared" si="5"/>
        <v>0</v>
      </c>
    </row>
    <row r="141" spans="1:8" ht="15" customHeight="1">
      <c r="A141" s="6" t="str">
        <f t="shared" si="6"/>
        <v>1</v>
      </c>
      <c r="B141" s="13">
        <v>6222000</v>
      </c>
      <c r="C141" s="8" t="s">
        <v>132</v>
      </c>
      <c r="D141" s="14">
        <v>4685</v>
      </c>
      <c r="E141" s="14">
        <v>0</v>
      </c>
      <c r="F141" s="10"/>
      <c r="G141" s="11">
        <f t="shared" ref="G141:G204" si="7">IF(D141=E141,0,IF(AND(D141&gt;E141,B141&lt;=6999999),D141-E141,IF(AND(D141&gt;E141,B141&gt;=8600000,B141&lt;=8690000),D141-E141,IF(AND(D141&lt;E141,B141&lt;=6999999,B141&gt;=6010000),D141-E141,IF(AND(D141&lt;E141,B141&gt;=8600000,B141&lt;=8690000),D141-E141,0)))))</f>
        <v>4685</v>
      </c>
      <c r="H141" s="12">
        <f t="shared" ref="H141:H204" si="8">IF(AND(E141&gt;D141,B141&gt;=7010000,B141&lt;=7999999),E141-D141,IF(AND(E141&gt;D141,B141&gt;=8700000,B141&lt;=8790000),E141-D141,IF(AND(B141&lt;6010000,E141&gt;D141),E141-D141,IF(AND(D141&gt;E141,B141&gt;=7010000,B141&lt;=7999999),E141-D141,IF(AND(D141&gt;E141,B141&gt;=8700000,B141&lt;=8790000),E141-D141,0)))))</f>
        <v>0</v>
      </c>
    </row>
    <row r="142" spans="1:8" ht="15" customHeight="1">
      <c r="A142" s="6" t="str">
        <f t="shared" si="6"/>
        <v>1</v>
      </c>
      <c r="B142" s="13">
        <v>6226000</v>
      </c>
      <c r="C142" s="8" t="s">
        <v>133</v>
      </c>
      <c r="D142" s="14">
        <v>750</v>
      </c>
      <c r="E142" s="14">
        <v>0</v>
      </c>
      <c r="F142" s="10"/>
      <c r="G142" s="11">
        <f t="shared" si="7"/>
        <v>750</v>
      </c>
      <c r="H142" s="12">
        <f t="shared" si="8"/>
        <v>0</v>
      </c>
    </row>
    <row r="143" spans="1:8" ht="15" customHeight="1">
      <c r="A143" s="6" t="str">
        <f t="shared" si="6"/>
        <v>1</v>
      </c>
      <c r="B143" s="13">
        <v>6227000</v>
      </c>
      <c r="C143" s="8" t="s">
        <v>134</v>
      </c>
      <c r="D143" s="14">
        <v>133.65</v>
      </c>
      <c r="E143" s="14">
        <v>0</v>
      </c>
      <c r="F143" s="10"/>
      <c r="G143" s="11">
        <f t="shared" si="7"/>
        <v>133.65</v>
      </c>
      <c r="H143" s="12">
        <f t="shared" si="8"/>
        <v>0</v>
      </c>
    </row>
    <row r="144" spans="1:8" ht="15" customHeight="1">
      <c r="A144" s="6" t="str">
        <f t="shared" si="6"/>
        <v>2</v>
      </c>
      <c r="B144" s="13">
        <v>6231000</v>
      </c>
      <c r="C144" s="8" t="s">
        <v>135</v>
      </c>
      <c r="D144" s="14">
        <v>0</v>
      </c>
      <c r="E144" s="14">
        <v>0</v>
      </c>
      <c r="F144" s="10"/>
      <c r="G144" s="11">
        <f t="shared" si="7"/>
        <v>0</v>
      </c>
      <c r="H144" s="12">
        <f t="shared" si="8"/>
        <v>0</v>
      </c>
    </row>
    <row r="145" spans="1:8" ht="15" customHeight="1">
      <c r="A145" s="6" t="str">
        <f t="shared" si="6"/>
        <v>2</v>
      </c>
      <c r="B145" s="13">
        <v>6234000</v>
      </c>
      <c r="C145" s="8" t="s">
        <v>136</v>
      </c>
      <c r="D145" s="14">
        <v>0</v>
      </c>
      <c r="E145" s="14">
        <v>0</v>
      </c>
      <c r="F145" s="10"/>
      <c r="G145" s="11">
        <f t="shared" si="7"/>
        <v>0</v>
      </c>
      <c r="H145" s="12">
        <f t="shared" si="8"/>
        <v>0</v>
      </c>
    </row>
    <row r="146" spans="1:8" ht="15" customHeight="1">
      <c r="A146" s="6" t="str">
        <f t="shared" si="6"/>
        <v>1</v>
      </c>
      <c r="B146" s="13">
        <v>6236000</v>
      </c>
      <c r="C146" s="8" t="s">
        <v>206</v>
      </c>
      <c r="D146" s="14">
        <v>170</v>
      </c>
      <c r="E146" s="14">
        <v>0</v>
      </c>
      <c r="F146" s="10"/>
      <c r="G146" s="11">
        <f t="shared" si="7"/>
        <v>170</v>
      </c>
      <c r="H146" s="12">
        <f t="shared" si="8"/>
        <v>0</v>
      </c>
    </row>
    <row r="147" spans="1:8" ht="15" customHeight="1">
      <c r="A147" s="6" t="str">
        <f t="shared" si="6"/>
        <v>1</v>
      </c>
      <c r="B147" s="13">
        <v>6241000</v>
      </c>
      <c r="C147" s="8" t="s">
        <v>137</v>
      </c>
      <c r="D147" s="14">
        <v>1120.1899999999998</v>
      </c>
      <c r="E147" s="14">
        <v>0</v>
      </c>
      <c r="F147" s="10"/>
      <c r="G147" s="11">
        <f t="shared" si="7"/>
        <v>1120.1899999999998</v>
      </c>
      <c r="H147" s="12">
        <f t="shared" si="8"/>
        <v>0</v>
      </c>
    </row>
    <row r="148" spans="1:8" ht="15" customHeight="1">
      <c r="A148" s="6" t="str">
        <f t="shared" si="6"/>
        <v>2</v>
      </c>
      <c r="B148" s="13">
        <v>6242000</v>
      </c>
      <c r="C148" s="8" t="s">
        <v>138</v>
      </c>
      <c r="D148" s="14">
        <v>0</v>
      </c>
      <c r="E148" s="14">
        <v>0</v>
      </c>
      <c r="F148" s="10"/>
      <c r="G148" s="11">
        <f t="shared" si="7"/>
        <v>0</v>
      </c>
      <c r="H148" s="12">
        <f t="shared" si="8"/>
        <v>0</v>
      </c>
    </row>
    <row r="149" spans="1:8" ht="15" customHeight="1">
      <c r="A149" s="6" t="str">
        <f t="shared" si="6"/>
        <v>1</v>
      </c>
      <c r="B149" s="13">
        <v>6251000</v>
      </c>
      <c r="C149" s="8" t="s">
        <v>139</v>
      </c>
      <c r="D149" s="14">
        <v>11</v>
      </c>
      <c r="E149" s="14">
        <v>0</v>
      </c>
      <c r="F149" s="10"/>
      <c r="G149" s="11">
        <f t="shared" si="7"/>
        <v>11</v>
      </c>
      <c r="H149" s="12">
        <f t="shared" si="8"/>
        <v>0</v>
      </c>
    </row>
    <row r="150" spans="1:8" ht="15" customHeight="1">
      <c r="A150" s="6" t="str">
        <f t="shared" si="6"/>
        <v>1</v>
      </c>
      <c r="B150" s="13">
        <v>6256000</v>
      </c>
      <c r="C150" s="8" t="s">
        <v>140</v>
      </c>
      <c r="D150" s="14">
        <v>109.34</v>
      </c>
      <c r="E150" s="14">
        <v>0</v>
      </c>
      <c r="F150" s="10"/>
      <c r="G150" s="11">
        <f t="shared" si="7"/>
        <v>109.34</v>
      </c>
      <c r="H150" s="12">
        <f t="shared" si="8"/>
        <v>0</v>
      </c>
    </row>
    <row r="151" spans="1:8" ht="15" customHeight="1">
      <c r="A151" s="6" t="str">
        <f t="shared" si="6"/>
        <v>1</v>
      </c>
      <c r="B151" s="13">
        <v>6257000</v>
      </c>
      <c r="C151" s="8" t="s">
        <v>207</v>
      </c>
      <c r="D151" s="14">
        <v>67.73</v>
      </c>
      <c r="E151" s="14">
        <v>0</v>
      </c>
      <c r="F151" s="10"/>
      <c r="G151" s="11">
        <f t="shared" si="7"/>
        <v>67.73</v>
      </c>
      <c r="H151" s="12">
        <f t="shared" si="8"/>
        <v>0</v>
      </c>
    </row>
    <row r="152" spans="1:8" ht="15" customHeight="1">
      <c r="A152" s="6" t="str">
        <f t="shared" si="6"/>
        <v>1</v>
      </c>
      <c r="B152" s="13">
        <v>6260000</v>
      </c>
      <c r="C152" s="8" t="s">
        <v>141</v>
      </c>
      <c r="D152" s="14">
        <v>634.11</v>
      </c>
      <c r="E152" s="14">
        <v>0</v>
      </c>
      <c r="F152" s="10"/>
      <c r="G152" s="11">
        <f t="shared" si="7"/>
        <v>634.11</v>
      </c>
      <c r="H152" s="12">
        <f t="shared" si="8"/>
        <v>0</v>
      </c>
    </row>
    <row r="153" spans="1:8" ht="15" customHeight="1">
      <c r="A153" s="6" t="str">
        <f t="shared" si="6"/>
        <v>1</v>
      </c>
      <c r="B153" s="13">
        <v>6261000</v>
      </c>
      <c r="C153" s="8" t="s">
        <v>142</v>
      </c>
      <c r="D153" s="14">
        <v>1058.8399999999999</v>
      </c>
      <c r="E153" s="14">
        <v>8.56</v>
      </c>
      <c r="F153" s="10"/>
      <c r="G153" s="11">
        <f t="shared" si="7"/>
        <v>1050.28</v>
      </c>
      <c r="H153" s="12">
        <f t="shared" si="8"/>
        <v>0</v>
      </c>
    </row>
    <row r="154" spans="1:8" ht="15" customHeight="1">
      <c r="A154" s="6" t="str">
        <f t="shared" si="6"/>
        <v>2</v>
      </c>
      <c r="B154" s="13">
        <v>6272000</v>
      </c>
      <c r="C154" s="8" t="s">
        <v>143</v>
      </c>
      <c r="D154" s="14">
        <v>0</v>
      </c>
      <c r="E154" s="14">
        <v>0</v>
      </c>
      <c r="F154" s="10"/>
      <c r="G154" s="11">
        <f t="shared" si="7"/>
        <v>0</v>
      </c>
      <c r="H154" s="12">
        <f t="shared" si="8"/>
        <v>0</v>
      </c>
    </row>
    <row r="155" spans="1:8" ht="15" customHeight="1">
      <c r="A155" s="6" t="str">
        <f t="shared" si="6"/>
        <v>1</v>
      </c>
      <c r="B155" s="13">
        <v>6278000</v>
      </c>
      <c r="C155" s="8" t="s">
        <v>144</v>
      </c>
      <c r="D155" s="14">
        <v>1220.7099999999998</v>
      </c>
      <c r="E155" s="14">
        <v>45.33</v>
      </c>
      <c r="F155" s="10"/>
      <c r="G155" s="11">
        <f t="shared" si="7"/>
        <v>1175.3799999999999</v>
      </c>
      <c r="H155" s="12">
        <f t="shared" si="8"/>
        <v>0</v>
      </c>
    </row>
    <row r="156" spans="1:8" ht="15" customHeight="1">
      <c r="A156" s="6" t="str">
        <f t="shared" si="6"/>
        <v>2</v>
      </c>
      <c r="B156" s="13">
        <v>6280000</v>
      </c>
      <c r="C156" s="8" t="s">
        <v>145</v>
      </c>
      <c r="D156" s="14">
        <v>0</v>
      </c>
      <c r="E156" s="14">
        <v>0</v>
      </c>
      <c r="F156" s="10"/>
      <c r="G156" s="11">
        <f t="shared" si="7"/>
        <v>0</v>
      </c>
      <c r="H156" s="12">
        <f t="shared" si="8"/>
        <v>0</v>
      </c>
    </row>
    <row r="157" spans="1:8" ht="15" customHeight="1">
      <c r="A157" s="6" t="str">
        <f t="shared" si="6"/>
        <v>1</v>
      </c>
      <c r="B157" s="13">
        <v>6281000</v>
      </c>
      <c r="C157" s="8" t="s">
        <v>146</v>
      </c>
      <c r="D157" s="14">
        <v>495.03</v>
      </c>
      <c r="E157" s="14">
        <v>0</v>
      </c>
      <c r="F157" s="10"/>
      <c r="G157" s="11">
        <f t="shared" si="7"/>
        <v>495.03</v>
      </c>
      <c r="H157" s="12">
        <f t="shared" si="8"/>
        <v>0</v>
      </c>
    </row>
    <row r="158" spans="1:8" ht="15" customHeight="1">
      <c r="A158" s="6" t="str">
        <f t="shared" si="6"/>
        <v>1</v>
      </c>
      <c r="B158" s="13">
        <v>6312000</v>
      </c>
      <c r="C158" s="8" t="s">
        <v>147</v>
      </c>
      <c r="D158" s="14">
        <v>0</v>
      </c>
      <c r="E158" s="14">
        <v>104.17</v>
      </c>
      <c r="F158" s="10"/>
      <c r="G158" s="11">
        <f t="shared" si="7"/>
        <v>-104.17</v>
      </c>
      <c r="H158" s="12">
        <f t="shared" si="8"/>
        <v>0</v>
      </c>
    </row>
    <row r="159" spans="1:8" ht="15" customHeight="1">
      <c r="A159" s="6" t="str">
        <f t="shared" si="6"/>
        <v>1</v>
      </c>
      <c r="B159" s="13">
        <v>6333000</v>
      </c>
      <c r="C159" s="8" t="s">
        <v>148</v>
      </c>
      <c r="D159" s="14">
        <v>151.1</v>
      </c>
      <c r="E159" s="14">
        <v>90.660000000000011</v>
      </c>
      <c r="F159" s="10"/>
      <c r="G159" s="11">
        <f t="shared" si="7"/>
        <v>60.439999999999984</v>
      </c>
      <c r="H159" s="12">
        <f t="shared" si="8"/>
        <v>0</v>
      </c>
    </row>
    <row r="160" spans="1:8" ht="15" customHeight="1">
      <c r="A160" s="6" t="str">
        <f t="shared" si="6"/>
        <v>2</v>
      </c>
      <c r="B160" s="13">
        <v>6351100</v>
      </c>
      <c r="C160" s="8" t="s">
        <v>149</v>
      </c>
      <c r="D160" s="14">
        <v>0</v>
      </c>
      <c r="E160" s="14">
        <v>0</v>
      </c>
      <c r="F160" s="10"/>
      <c r="G160" s="11">
        <f t="shared" si="7"/>
        <v>0</v>
      </c>
      <c r="H160" s="12">
        <f t="shared" si="8"/>
        <v>0</v>
      </c>
    </row>
    <row r="161" spans="1:8" ht="15" customHeight="1">
      <c r="A161" s="6" t="str">
        <f t="shared" si="6"/>
        <v>1</v>
      </c>
      <c r="B161" s="13">
        <v>6351200</v>
      </c>
      <c r="C161" s="8" t="s">
        <v>150</v>
      </c>
      <c r="D161" s="14">
        <v>1366</v>
      </c>
      <c r="E161" s="14">
        <v>0</v>
      </c>
      <c r="F161" s="10"/>
      <c r="G161" s="11">
        <f t="shared" si="7"/>
        <v>1366</v>
      </c>
      <c r="H161" s="12">
        <f t="shared" si="8"/>
        <v>0</v>
      </c>
    </row>
    <row r="162" spans="1:8" ht="15" customHeight="1">
      <c r="A162" s="6" t="str">
        <f t="shared" si="6"/>
        <v>2</v>
      </c>
      <c r="B162" s="13">
        <v>6351400</v>
      </c>
      <c r="C162" s="8" t="s">
        <v>151</v>
      </c>
      <c r="D162" s="14">
        <v>0</v>
      </c>
      <c r="E162" s="14">
        <v>0</v>
      </c>
      <c r="F162" s="10"/>
      <c r="G162" s="11">
        <f t="shared" si="7"/>
        <v>0</v>
      </c>
      <c r="H162" s="12">
        <f t="shared" si="8"/>
        <v>0</v>
      </c>
    </row>
    <row r="163" spans="1:8" ht="15" customHeight="1">
      <c r="A163" s="6" t="str">
        <f t="shared" si="6"/>
        <v>2</v>
      </c>
      <c r="B163" s="13">
        <v>6358100</v>
      </c>
      <c r="C163" s="8" t="s">
        <v>152</v>
      </c>
      <c r="D163" s="14">
        <v>0</v>
      </c>
      <c r="E163" s="14">
        <v>0</v>
      </c>
      <c r="F163" s="10"/>
      <c r="G163" s="11">
        <f t="shared" si="7"/>
        <v>0</v>
      </c>
      <c r="H163" s="12">
        <f t="shared" si="8"/>
        <v>0</v>
      </c>
    </row>
    <row r="164" spans="1:8" ht="15" customHeight="1">
      <c r="A164" s="6" t="str">
        <f t="shared" si="6"/>
        <v>1</v>
      </c>
      <c r="B164" s="13">
        <v>6411000</v>
      </c>
      <c r="C164" s="8" t="s">
        <v>153</v>
      </c>
      <c r="D164" s="14">
        <v>21385.5</v>
      </c>
      <c r="E164" s="14">
        <v>0</v>
      </c>
      <c r="F164" s="10"/>
      <c r="G164" s="11">
        <f t="shared" si="7"/>
        <v>21385.5</v>
      </c>
      <c r="H164" s="12">
        <f t="shared" si="8"/>
        <v>0</v>
      </c>
    </row>
    <row r="165" spans="1:8" ht="15" customHeight="1">
      <c r="A165" s="6" t="str">
        <f t="shared" si="6"/>
        <v>1</v>
      </c>
      <c r="B165" s="13">
        <v>6412000</v>
      </c>
      <c r="C165" s="8" t="s">
        <v>154</v>
      </c>
      <c r="D165" s="14">
        <v>0</v>
      </c>
      <c r="E165" s="14">
        <v>2721.55</v>
      </c>
      <c r="F165" s="10"/>
      <c r="G165" s="11">
        <f t="shared" si="7"/>
        <v>-2721.55</v>
      </c>
      <c r="H165" s="12">
        <f t="shared" si="8"/>
        <v>0</v>
      </c>
    </row>
    <row r="166" spans="1:8" ht="15" customHeight="1">
      <c r="A166" s="6" t="str">
        <f t="shared" si="6"/>
        <v>1</v>
      </c>
      <c r="B166" s="13">
        <v>6414000</v>
      </c>
      <c r="C166" s="8" t="s">
        <v>155</v>
      </c>
      <c r="D166" s="14">
        <v>3397.9</v>
      </c>
      <c r="E166" s="14">
        <v>0</v>
      </c>
      <c r="F166" s="10"/>
      <c r="G166" s="11">
        <f t="shared" si="7"/>
        <v>3397.9</v>
      </c>
      <c r="H166" s="12">
        <f t="shared" si="8"/>
        <v>0</v>
      </c>
    </row>
    <row r="167" spans="1:8" ht="15" customHeight="1">
      <c r="A167" s="6" t="str">
        <f t="shared" si="6"/>
        <v>1</v>
      </c>
      <c r="B167" s="13">
        <v>6451000</v>
      </c>
      <c r="C167" s="8" t="s">
        <v>156</v>
      </c>
      <c r="D167" s="14">
        <v>4270.66</v>
      </c>
      <c r="E167" s="14">
        <v>786.96</v>
      </c>
      <c r="F167" s="10"/>
      <c r="G167" s="11">
        <f t="shared" si="7"/>
        <v>3483.7</v>
      </c>
      <c r="H167" s="12">
        <f t="shared" si="8"/>
        <v>0</v>
      </c>
    </row>
    <row r="168" spans="1:8" ht="15" customHeight="1">
      <c r="A168" s="6" t="str">
        <f t="shared" si="6"/>
        <v>1</v>
      </c>
      <c r="B168" s="13">
        <v>6452000</v>
      </c>
      <c r="C168" s="8" t="s">
        <v>208</v>
      </c>
      <c r="D168" s="14">
        <v>799.62000000000012</v>
      </c>
      <c r="E168" s="14">
        <v>0</v>
      </c>
      <c r="F168" s="10"/>
      <c r="G168" s="11">
        <f t="shared" si="7"/>
        <v>799.62000000000012</v>
      </c>
      <c r="H168" s="12">
        <f t="shared" si="8"/>
        <v>0</v>
      </c>
    </row>
    <row r="169" spans="1:8" ht="15" customHeight="1">
      <c r="A169" s="6" t="str">
        <f t="shared" si="6"/>
        <v>1</v>
      </c>
      <c r="B169" s="13">
        <v>6453000</v>
      </c>
      <c r="C169" s="8" t="s">
        <v>157</v>
      </c>
      <c r="D169" s="14">
        <v>1048.52</v>
      </c>
      <c r="E169" s="14">
        <v>163.57</v>
      </c>
      <c r="F169" s="10"/>
      <c r="G169" s="11">
        <f t="shared" si="7"/>
        <v>884.95</v>
      </c>
      <c r="H169" s="12">
        <f t="shared" si="8"/>
        <v>0</v>
      </c>
    </row>
    <row r="170" spans="1:8" ht="15" customHeight="1">
      <c r="A170" s="6" t="str">
        <f t="shared" si="6"/>
        <v>2</v>
      </c>
      <c r="B170" s="13">
        <v>6454000</v>
      </c>
      <c r="C170" s="8" t="s">
        <v>158</v>
      </c>
      <c r="D170" s="14">
        <v>0</v>
      </c>
      <c r="E170" s="14">
        <v>0</v>
      </c>
      <c r="F170" s="10"/>
      <c r="G170" s="11">
        <f t="shared" si="7"/>
        <v>0</v>
      </c>
      <c r="H170" s="12">
        <f t="shared" si="8"/>
        <v>0</v>
      </c>
    </row>
    <row r="171" spans="1:8" ht="15" customHeight="1">
      <c r="A171" s="6" t="str">
        <f t="shared" si="6"/>
        <v>1</v>
      </c>
      <c r="B171" s="13">
        <v>6475000</v>
      </c>
      <c r="C171" s="8" t="s">
        <v>159</v>
      </c>
      <c r="D171" s="14">
        <v>157.42000000000002</v>
      </c>
      <c r="E171" s="14">
        <v>0</v>
      </c>
      <c r="F171" s="10"/>
      <c r="G171" s="11">
        <f t="shared" si="7"/>
        <v>157.42000000000002</v>
      </c>
      <c r="H171" s="12">
        <f t="shared" si="8"/>
        <v>0</v>
      </c>
    </row>
    <row r="172" spans="1:8" ht="15" customHeight="1">
      <c r="A172" s="6" t="str">
        <f t="shared" si="6"/>
        <v>1</v>
      </c>
      <c r="B172" s="13">
        <v>6490000</v>
      </c>
      <c r="C172" s="8" t="s">
        <v>160</v>
      </c>
      <c r="D172" s="14">
        <v>787.07</v>
      </c>
      <c r="E172" s="14">
        <v>0</v>
      </c>
      <c r="F172" s="10"/>
      <c r="G172" s="11">
        <f t="shared" si="7"/>
        <v>787.07</v>
      </c>
      <c r="H172" s="12">
        <f t="shared" si="8"/>
        <v>0</v>
      </c>
    </row>
    <row r="173" spans="1:8" ht="15" customHeight="1">
      <c r="A173" s="6" t="str">
        <f t="shared" si="6"/>
        <v>2</v>
      </c>
      <c r="B173" s="13">
        <v>6540000</v>
      </c>
      <c r="C173" s="8" t="s">
        <v>161</v>
      </c>
      <c r="D173" s="14">
        <v>0</v>
      </c>
      <c r="E173" s="14">
        <v>0</v>
      </c>
      <c r="F173" s="10"/>
      <c r="G173" s="11">
        <f t="shared" si="7"/>
        <v>0</v>
      </c>
      <c r="H173" s="12">
        <f t="shared" si="8"/>
        <v>0</v>
      </c>
    </row>
    <row r="174" spans="1:8" ht="15" customHeight="1">
      <c r="A174" s="6" t="str">
        <f t="shared" si="6"/>
        <v>1</v>
      </c>
      <c r="B174" s="13">
        <v>6580000</v>
      </c>
      <c r="C174" s="8" t="s">
        <v>162</v>
      </c>
      <c r="D174" s="14">
        <v>3.3099999999999996</v>
      </c>
      <c r="E174" s="14">
        <v>0.02</v>
      </c>
      <c r="F174" s="10"/>
      <c r="G174" s="11">
        <f t="shared" si="7"/>
        <v>3.2899999999999996</v>
      </c>
      <c r="H174" s="12">
        <f t="shared" si="8"/>
        <v>0</v>
      </c>
    </row>
    <row r="175" spans="1:8" ht="15" customHeight="1">
      <c r="A175" s="6" t="str">
        <f t="shared" si="6"/>
        <v>1</v>
      </c>
      <c r="B175" s="13">
        <v>6611000</v>
      </c>
      <c r="C175" s="8" t="s">
        <v>163</v>
      </c>
      <c r="D175" s="14">
        <v>293.99</v>
      </c>
      <c r="E175" s="14">
        <v>4.63</v>
      </c>
      <c r="F175" s="10"/>
      <c r="G175" s="11">
        <f t="shared" si="7"/>
        <v>289.36</v>
      </c>
      <c r="H175" s="12">
        <f t="shared" si="8"/>
        <v>0</v>
      </c>
    </row>
    <row r="176" spans="1:8" ht="15" customHeight="1">
      <c r="A176" s="6" t="str">
        <f t="shared" si="6"/>
        <v>1</v>
      </c>
      <c r="B176" s="13">
        <v>6616000</v>
      </c>
      <c r="C176" s="8" t="s">
        <v>164</v>
      </c>
      <c r="D176" s="14">
        <v>295.13</v>
      </c>
      <c r="E176" s="14">
        <v>82.87</v>
      </c>
      <c r="F176" s="10"/>
      <c r="G176" s="11">
        <f t="shared" si="7"/>
        <v>212.26</v>
      </c>
      <c r="H176" s="12">
        <f t="shared" si="8"/>
        <v>0</v>
      </c>
    </row>
    <row r="177" spans="1:10" ht="15" customHeight="1">
      <c r="A177" s="6" t="str">
        <f t="shared" si="6"/>
        <v>2</v>
      </c>
      <c r="B177" s="13">
        <v>6680000</v>
      </c>
      <c r="C177" s="8" t="s">
        <v>165</v>
      </c>
      <c r="D177" s="14">
        <v>0</v>
      </c>
      <c r="E177" s="14">
        <v>0</v>
      </c>
      <c r="F177" s="10"/>
      <c r="G177" s="11">
        <f t="shared" si="7"/>
        <v>0</v>
      </c>
      <c r="H177" s="12">
        <f t="shared" si="8"/>
        <v>0</v>
      </c>
    </row>
    <row r="178" spans="1:10" ht="15" customHeight="1">
      <c r="A178" s="6" t="str">
        <f t="shared" si="6"/>
        <v>2</v>
      </c>
      <c r="B178" s="13">
        <v>6710000</v>
      </c>
      <c r="C178" s="8" t="s">
        <v>166</v>
      </c>
      <c r="D178" s="14">
        <v>0</v>
      </c>
      <c r="E178" s="14">
        <v>0</v>
      </c>
      <c r="F178" s="10"/>
      <c r="G178" s="11">
        <f t="shared" si="7"/>
        <v>0</v>
      </c>
      <c r="H178" s="12">
        <f t="shared" si="8"/>
        <v>0</v>
      </c>
    </row>
    <row r="179" spans="1:10" ht="15" customHeight="1">
      <c r="A179" s="6" t="str">
        <f t="shared" si="6"/>
        <v>2</v>
      </c>
      <c r="B179" s="13">
        <v>6712000</v>
      </c>
      <c r="C179" s="8" t="s">
        <v>167</v>
      </c>
      <c r="D179" s="14">
        <v>0</v>
      </c>
      <c r="E179" s="14">
        <v>0</v>
      </c>
      <c r="F179" s="10"/>
      <c r="G179" s="11">
        <f t="shared" si="7"/>
        <v>0</v>
      </c>
      <c r="H179" s="12">
        <f t="shared" si="8"/>
        <v>0</v>
      </c>
    </row>
    <row r="180" spans="1:10" ht="15" customHeight="1">
      <c r="A180" s="6" t="str">
        <f t="shared" si="6"/>
        <v>2</v>
      </c>
      <c r="B180" s="13">
        <v>6720000</v>
      </c>
      <c r="C180" s="8" t="s">
        <v>168</v>
      </c>
      <c r="D180" s="14">
        <v>0</v>
      </c>
      <c r="E180" s="14">
        <v>0</v>
      </c>
      <c r="F180" s="10"/>
      <c r="G180" s="11">
        <f t="shared" si="7"/>
        <v>0</v>
      </c>
      <c r="H180" s="12">
        <f t="shared" si="8"/>
        <v>0</v>
      </c>
    </row>
    <row r="181" spans="1:10" ht="15" customHeight="1">
      <c r="A181" s="6" t="str">
        <f t="shared" si="6"/>
        <v>2</v>
      </c>
      <c r="B181" s="13">
        <v>6750000</v>
      </c>
      <c r="C181" s="8" t="s">
        <v>169</v>
      </c>
      <c r="D181" s="14">
        <v>0</v>
      </c>
      <c r="E181" s="14">
        <v>0</v>
      </c>
      <c r="F181" s="10"/>
      <c r="G181" s="11">
        <f t="shared" si="7"/>
        <v>0</v>
      </c>
      <c r="H181" s="12">
        <f t="shared" si="8"/>
        <v>0</v>
      </c>
    </row>
    <row r="182" spans="1:10" ht="15" customHeight="1">
      <c r="A182" s="6" t="str">
        <f t="shared" si="6"/>
        <v>2</v>
      </c>
      <c r="B182" s="13">
        <v>6756000</v>
      </c>
      <c r="C182" s="8" t="s">
        <v>209</v>
      </c>
      <c r="D182" s="14">
        <v>0</v>
      </c>
      <c r="E182" s="14">
        <v>0</v>
      </c>
      <c r="F182" s="10"/>
      <c r="G182" s="11">
        <f t="shared" si="7"/>
        <v>0</v>
      </c>
      <c r="H182" s="12">
        <f t="shared" si="8"/>
        <v>0</v>
      </c>
      <c r="J182" s="20"/>
    </row>
    <row r="183" spans="1:10" ht="15" customHeight="1">
      <c r="A183" s="6" t="str">
        <f t="shared" si="6"/>
        <v>2</v>
      </c>
      <c r="B183" s="13">
        <v>6780000</v>
      </c>
      <c r="C183" s="8" t="s">
        <v>170</v>
      </c>
      <c r="D183" s="14">
        <v>0</v>
      </c>
      <c r="E183" s="14">
        <v>0</v>
      </c>
      <c r="F183" s="10"/>
      <c r="G183" s="11">
        <f t="shared" si="7"/>
        <v>0</v>
      </c>
      <c r="H183" s="12">
        <f t="shared" si="8"/>
        <v>0</v>
      </c>
    </row>
    <row r="184" spans="1:10" ht="15" customHeight="1">
      <c r="A184" s="6" t="str">
        <f t="shared" si="6"/>
        <v>2</v>
      </c>
      <c r="B184" s="13">
        <v>6811100</v>
      </c>
      <c r="C184" s="8" t="s">
        <v>171</v>
      </c>
      <c r="D184" s="14">
        <v>0</v>
      </c>
      <c r="E184" s="14">
        <v>0</v>
      </c>
      <c r="F184" s="10"/>
      <c r="G184" s="11">
        <f t="shared" si="7"/>
        <v>0</v>
      </c>
      <c r="H184" s="12">
        <f t="shared" si="8"/>
        <v>0</v>
      </c>
    </row>
    <row r="185" spans="1:10" ht="15" customHeight="1">
      <c r="A185" s="6" t="str">
        <f t="shared" si="6"/>
        <v>2</v>
      </c>
      <c r="B185" s="13">
        <v>6811200</v>
      </c>
      <c r="C185" s="8" t="s">
        <v>172</v>
      </c>
      <c r="D185" s="14">
        <v>0</v>
      </c>
      <c r="E185" s="14">
        <v>0</v>
      </c>
      <c r="F185" s="10"/>
      <c r="G185" s="11">
        <f t="shared" si="7"/>
        <v>0</v>
      </c>
      <c r="H185" s="12">
        <f t="shared" si="8"/>
        <v>0</v>
      </c>
    </row>
    <row r="186" spans="1:10" ht="15" customHeight="1">
      <c r="A186" s="6" t="str">
        <f t="shared" si="6"/>
        <v>2</v>
      </c>
      <c r="B186" s="13">
        <v>6815000</v>
      </c>
      <c r="C186" s="8" t="s">
        <v>210</v>
      </c>
      <c r="D186" s="14">
        <v>0</v>
      </c>
      <c r="E186" s="14">
        <v>0</v>
      </c>
      <c r="F186" s="10"/>
      <c r="G186" s="11">
        <f t="shared" si="7"/>
        <v>0</v>
      </c>
      <c r="H186" s="12">
        <f t="shared" si="8"/>
        <v>0</v>
      </c>
    </row>
    <row r="187" spans="1:10" ht="15" customHeight="1">
      <c r="A187" s="6" t="str">
        <f t="shared" si="6"/>
        <v>2</v>
      </c>
      <c r="B187" s="13">
        <v>6817400</v>
      </c>
      <c r="C187" s="8" t="s">
        <v>173</v>
      </c>
      <c r="D187" s="14">
        <v>0</v>
      </c>
      <c r="E187" s="14">
        <v>0</v>
      </c>
      <c r="F187" s="10"/>
      <c r="G187" s="11">
        <f t="shared" si="7"/>
        <v>0</v>
      </c>
      <c r="H187" s="12">
        <f t="shared" si="8"/>
        <v>0</v>
      </c>
    </row>
    <row r="188" spans="1:10" ht="15" customHeight="1">
      <c r="A188" s="6" t="str">
        <f t="shared" si="6"/>
        <v>2</v>
      </c>
      <c r="B188" s="13">
        <v>7010000</v>
      </c>
      <c r="C188" s="8" t="s">
        <v>174</v>
      </c>
      <c r="D188" s="14">
        <v>0</v>
      </c>
      <c r="E188" s="14">
        <v>0</v>
      </c>
      <c r="F188" s="10"/>
      <c r="G188" s="11">
        <f t="shared" si="7"/>
        <v>0</v>
      </c>
      <c r="H188" s="12">
        <f t="shared" si="8"/>
        <v>0</v>
      </c>
    </row>
    <row r="189" spans="1:10" ht="15" customHeight="1">
      <c r="A189" s="6" t="str">
        <f t="shared" si="6"/>
        <v>1</v>
      </c>
      <c r="B189" s="13">
        <v>7030000</v>
      </c>
      <c r="C189" s="8" t="s">
        <v>175</v>
      </c>
      <c r="D189" s="14">
        <v>0</v>
      </c>
      <c r="E189" s="14">
        <v>465</v>
      </c>
      <c r="F189" s="10"/>
      <c r="G189" s="11">
        <f t="shared" si="7"/>
        <v>0</v>
      </c>
      <c r="H189" s="12">
        <f t="shared" si="8"/>
        <v>465</v>
      </c>
    </row>
    <row r="190" spans="1:10" ht="15" customHeight="1">
      <c r="A190" s="6" t="str">
        <f t="shared" si="6"/>
        <v>2</v>
      </c>
      <c r="B190" s="13">
        <v>7041000</v>
      </c>
      <c r="C190" s="8" t="s">
        <v>176</v>
      </c>
      <c r="D190" s="14">
        <v>0</v>
      </c>
      <c r="E190" s="14">
        <v>0</v>
      </c>
      <c r="F190" s="10"/>
      <c r="G190" s="11">
        <f t="shared" si="7"/>
        <v>0</v>
      </c>
      <c r="H190" s="12">
        <f t="shared" si="8"/>
        <v>0</v>
      </c>
    </row>
    <row r="191" spans="1:10" ht="15" customHeight="1">
      <c r="A191" s="6" t="str">
        <f t="shared" si="6"/>
        <v>1</v>
      </c>
      <c r="B191" s="13">
        <v>7061010</v>
      </c>
      <c r="C191" s="8" t="s">
        <v>177</v>
      </c>
      <c r="D191" s="14">
        <v>0</v>
      </c>
      <c r="E191" s="14">
        <v>67973.591666666674</v>
      </c>
      <c r="F191" s="10"/>
      <c r="G191" s="11">
        <f t="shared" si="7"/>
        <v>0</v>
      </c>
      <c r="H191" s="12">
        <f t="shared" si="8"/>
        <v>67973.591666666674</v>
      </c>
    </row>
    <row r="192" spans="1:10" ht="15" customHeight="1">
      <c r="A192" s="6" t="str">
        <f t="shared" si="6"/>
        <v>1</v>
      </c>
      <c r="B192" s="13">
        <v>7061020</v>
      </c>
      <c r="C192" s="8" t="s">
        <v>178</v>
      </c>
      <c r="D192" s="14">
        <v>0</v>
      </c>
      <c r="E192" s="14">
        <v>44109.08</v>
      </c>
      <c r="F192" s="10"/>
      <c r="G192" s="11">
        <f t="shared" si="7"/>
        <v>0</v>
      </c>
      <c r="H192" s="12">
        <f t="shared" si="8"/>
        <v>44109.08</v>
      </c>
    </row>
    <row r="193" spans="1:8" ht="15" customHeight="1">
      <c r="A193" s="6" t="str">
        <f t="shared" si="6"/>
        <v>2</v>
      </c>
      <c r="B193" s="13">
        <v>7061030</v>
      </c>
      <c r="C193" s="8" t="s">
        <v>179</v>
      </c>
      <c r="D193" s="14">
        <v>0</v>
      </c>
      <c r="E193" s="14">
        <v>0</v>
      </c>
      <c r="F193" s="10"/>
      <c r="G193" s="11">
        <f t="shared" si="7"/>
        <v>0</v>
      </c>
      <c r="H193" s="12">
        <f t="shared" si="8"/>
        <v>0</v>
      </c>
    </row>
    <row r="194" spans="1:8" ht="15" customHeight="1">
      <c r="A194" s="6" t="str">
        <f t="shared" si="6"/>
        <v>1</v>
      </c>
      <c r="B194" s="13">
        <v>7071010</v>
      </c>
      <c r="C194" s="8" t="s">
        <v>180</v>
      </c>
      <c r="D194" s="14">
        <v>0</v>
      </c>
      <c r="E194" s="14">
        <v>31468.98</v>
      </c>
      <c r="F194" s="10"/>
      <c r="G194" s="11">
        <f t="shared" si="7"/>
        <v>0</v>
      </c>
      <c r="H194" s="12">
        <f t="shared" si="8"/>
        <v>31468.98</v>
      </c>
    </row>
    <row r="195" spans="1:8" ht="15" customHeight="1">
      <c r="A195" s="6" t="str">
        <f t="shared" si="6"/>
        <v>2</v>
      </c>
      <c r="B195" s="13">
        <v>7071200</v>
      </c>
      <c r="C195" s="8" t="s">
        <v>181</v>
      </c>
      <c r="D195" s="14">
        <v>0</v>
      </c>
      <c r="E195" s="14">
        <v>0</v>
      </c>
      <c r="F195" s="10"/>
      <c r="G195" s="11">
        <f t="shared" si="7"/>
        <v>0</v>
      </c>
      <c r="H195" s="12">
        <f t="shared" si="8"/>
        <v>0</v>
      </c>
    </row>
    <row r="196" spans="1:8" ht="15" customHeight="1">
      <c r="A196" s="6" t="str">
        <f t="shared" si="6"/>
        <v>2</v>
      </c>
      <c r="B196" s="13">
        <v>7085000</v>
      </c>
      <c r="C196" s="8" t="s">
        <v>182</v>
      </c>
      <c r="D196" s="14">
        <v>0</v>
      </c>
      <c r="E196" s="14">
        <v>0</v>
      </c>
      <c r="F196" s="10"/>
      <c r="G196" s="11">
        <f t="shared" si="7"/>
        <v>0</v>
      </c>
      <c r="H196" s="12">
        <f t="shared" si="8"/>
        <v>0</v>
      </c>
    </row>
    <row r="197" spans="1:8" ht="15" customHeight="1">
      <c r="A197" s="6" t="str">
        <f t="shared" si="6"/>
        <v>1</v>
      </c>
      <c r="B197" s="13">
        <v>7133500</v>
      </c>
      <c r="C197" s="8" t="s">
        <v>183</v>
      </c>
      <c r="D197" s="14">
        <v>10736.68</v>
      </c>
      <c r="E197" s="14">
        <v>0</v>
      </c>
      <c r="F197" s="10"/>
      <c r="G197" s="11">
        <f t="shared" si="7"/>
        <v>0</v>
      </c>
      <c r="H197" s="12">
        <f t="shared" si="8"/>
        <v>-10736.68</v>
      </c>
    </row>
    <row r="198" spans="1:8" ht="15" customHeight="1">
      <c r="A198" s="6" t="str">
        <f t="shared" si="6"/>
        <v>2</v>
      </c>
      <c r="B198" s="13">
        <v>7135000</v>
      </c>
      <c r="C198" s="8" t="s">
        <v>184</v>
      </c>
      <c r="D198" s="14">
        <v>0</v>
      </c>
      <c r="E198" s="14">
        <v>0</v>
      </c>
      <c r="F198" s="10"/>
      <c r="G198" s="11">
        <f t="shared" si="7"/>
        <v>0</v>
      </c>
      <c r="H198" s="12">
        <f t="shared" si="8"/>
        <v>0</v>
      </c>
    </row>
    <row r="199" spans="1:8" ht="15" customHeight="1">
      <c r="A199" s="6" t="str">
        <f t="shared" si="6"/>
        <v>1</v>
      </c>
      <c r="B199" s="13">
        <v>7400000</v>
      </c>
      <c r="C199" s="8" t="s">
        <v>185</v>
      </c>
      <c r="D199" s="14">
        <v>0</v>
      </c>
      <c r="E199" s="14">
        <v>1500</v>
      </c>
      <c r="F199" s="10"/>
      <c r="G199" s="11">
        <f t="shared" si="7"/>
        <v>0</v>
      </c>
      <c r="H199" s="12">
        <f t="shared" si="8"/>
        <v>1500</v>
      </c>
    </row>
    <row r="200" spans="1:8" ht="15" customHeight="1">
      <c r="A200" s="6" t="str">
        <f t="shared" si="6"/>
        <v>1</v>
      </c>
      <c r="B200" s="13">
        <v>7580000</v>
      </c>
      <c r="C200" s="8" t="s">
        <v>186</v>
      </c>
      <c r="D200" s="14">
        <v>0</v>
      </c>
      <c r="E200" s="14">
        <v>79.19</v>
      </c>
      <c r="F200" s="10"/>
      <c r="G200" s="11">
        <f t="shared" si="7"/>
        <v>0</v>
      </c>
      <c r="H200" s="12">
        <f t="shared" si="8"/>
        <v>79.19</v>
      </c>
    </row>
    <row r="201" spans="1:8" ht="15" customHeight="1">
      <c r="A201" s="6" t="str">
        <f t="shared" si="6"/>
        <v>2</v>
      </c>
      <c r="B201" s="13">
        <v>7611000</v>
      </c>
      <c r="C201" s="8" t="s">
        <v>187</v>
      </c>
      <c r="D201" s="14">
        <v>0</v>
      </c>
      <c r="E201" s="14">
        <v>0</v>
      </c>
      <c r="F201" s="10"/>
      <c r="G201" s="11">
        <f t="shared" si="7"/>
        <v>0</v>
      </c>
      <c r="H201" s="12">
        <f t="shared" si="8"/>
        <v>0</v>
      </c>
    </row>
    <row r="202" spans="1:8" ht="15" customHeight="1">
      <c r="A202" s="6" t="str">
        <f t="shared" si="6"/>
        <v>2</v>
      </c>
      <c r="B202" s="13">
        <v>7626000</v>
      </c>
      <c r="C202" s="8" t="s">
        <v>188</v>
      </c>
      <c r="D202" s="14">
        <v>0</v>
      </c>
      <c r="E202" s="14">
        <v>0</v>
      </c>
      <c r="F202" s="10"/>
      <c r="G202" s="11">
        <f t="shared" si="7"/>
        <v>0</v>
      </c>
      <c r="H202" s="12">
        <f t="shared" si="8"/>
        <v>0</v>
      </c>
    </row>
    <row r="203" spans="1:8" ht="15" customHeight="1">
      <c r="A203" s="6" t="str">
        <f>IF(OR(D203&gt;0,E203&gt;0),"1","2")</f>
        <v>2</v>
      </c>
      <c r="B203" s="13">
        <v>7638000</v>
      </c>
      <c r="C203" s="8" t="s">
        <v>189</v>
      </c>
      <c r="D203" s="14">
        <v>0</v>
      </c>
      <c r="E203" s="14">
        <v>0</v>
      </c>
      <c r="F203" s="10"/>
      <c r="G203" s="11">
        <f t="shared" si="7"/>
        <v>0</v>
      </c>
      <c r="H203" s="12">
        <f t="shared" si="8"/>
        <v>0</v>
      </c>
    </row>
    <row r="204" spans="1:8" ht="15" customHeight="1">
      <c r="A204" s="6" t="str">
        <f>IF(OR(D204&gt;0,E204&gt;0),"1","2")</f>
        <v>1</v>
      </c>
      <c r="B204" s="13">
        <v>7680000</v>
      </c>
      <c r="C204" s="8" t="s">
        <v>190</v>
      </c>
      <c r="D204" s="14">
        <v>0</v>
      </c>
      <c r="E204" s="14">
        <v>175.95</v>
      </c>
      <c r="F204" s="10"/>
      <c r="G204" s="11">
        <f t="shared" si="7"/>
        <v>0</v>
      </c>
      <c r="H204" s="12">
        <f t="shared" si="8"/>
        <v>175.95</v>
      </c>
    </row>
    <row r="205" spans="1:8" ht="15" customHeight="1">
      <c r="A205" s="6" t="str">
        <f>IF(OR(D205&gt;0,E205&gt;0),"1","2")</f>
        <v>2</v>
      </c>
      <c r="B205" s="13">
        <v>7710000</v>
      </c>
      <c r="C205" s="8" t="s">
        <v>191</v>
      </c>
      <c r="D205" s="14">
        <v>0</v>
      </c>
      <c r="E205" s="14">
        <v>0</v>
      </c>
      <c r="F205" s="10"/>
      <c r="G205" s="11">
        <f>IF(D205=E205,0,IF(AND(D205&gt;E205,B205&lt;=6999999),D205-E205,IF(AND(D205&gt;E205,B205&gt;=8600000,B205&lt;=8690000),D205-E205,IF(AND(D205&lt;E205,B205&lt;=6999999,B205&gt;=6010000),D205-E205,IF(AND(D205&lt;E205,B205&gt;=8600000,B205&lt;=8690000),D205-E205,0)))))</f>
        <v>0</v>
      </c>
      <c r="H205" s="12">
        <f>IF(AND(E205&gt;D205,B205&gt;=7010000,B205&lt;=7999999),E205-D205,IF(AND(E205&gt;D205,B205&gt;=8700000,B205&lt;=8790000),E205-D205,IF(AND(B205&lt;6010000,E205&gt;D205),E205-D205,IF(AND(D205&gt;E205,B205&gt;=7010000,B205&lt;=7999999),E205-D205,IF(AND(D205&gt;E205,B205&gt;=8700000,B205&lt;=8790000),E205-D205,0)))))</f>
        <v>0</v>
      </c>
    </row>
    <row r="206" spans="1:8" ht="15" customHeight="1">
      <c r="A206" s="6" t="str">
        <f>IF(OR(D206&gt;0,E206&gt;0),"1","2")</f>
        <v>2</v>
      </c>
      <c r="B206" s="13">
        <v>7720000</v>
      </c>
      <c r="C206" s="8" t="s">
        <v>192</v>
      </c>
      <c r="D206" s="14">
        <v>0</v>
      </c>
      <c r="E206" s="14">
        <v>0</v>
      </c>
      <c r="F206" s="10"/>
      <c r="G206" s="11">
        <f>IF(D206=E206,0,IF(AND(D206&gt;E206,B206&lt;=6999999),D206-E206,IF(AND(D206&gt;E206,B206&gt;=8600000,B206&lt;=8690000),D206-E206,IF(AND(D206&lt;E206,B206&lt;=6999999,B206&gt;=6010000),D206-E206,IF(AND(D206&lt;E206,B206&gt;=8600000,B206&lt;=8690000),D206-E206,0)))))</f>
        <v>0</v>
      </c>
      <c r="H206" s="12">
        <f>IF(AND(E206&gt;D206,B206&gt;=7010000,B206&lt;=7999999),E206-D206,IF(AND(E206&gt;D206,B206&gt;=8700000,B206&lt;=8790000),E206-D206,IF(AND(B206&lt;6010000,E206&gt;D206),E206-D206,IF(AND(D206&gt;E206,B206&gt;=7010000,B206&lt;=7999999),E206-D206,IF(AND(D206&gt;E206,B206&gt;=8700000,B206&lt;=8790000),E206-D206,0)))))</f>
        <v>0</v>
      </c>
    </row>
    <row r="207" spans="1:8" ht="15" customHeight="1">
      <c r="A207" s="6" t="str">
        <f t="shared" ref="A207:A217" si="9">IF(OR(D207&gt;0,E207&gt;0),"1","2")</f>
        <v>2</v>
      </c>
      <c r="B207" s="18">
        <v>7752000</v>
      </c>
      <c r="C207" s="44" t="s">
        <v>211</v>
      </c>
      <c r="D207" s="15">
        <v>0</v>
      </c>
      <c r="E207" s="15">
        <v>0</v>
      </c>
      <c r="F207" s="10"/>
      <c r="G207" s="11">
        <f t="shared" ref="G207:G217" si="10">IF(D207=E207,0,IF(AND(D207&gt;E207,B207&lt;=6999999),D207-E207,IF(AND(D207&gt;E207,B207&gt;=8600000,B207&lt;=8690000),D207-E207,IF(AND(D207&lt;E207,B207&lt;=6999999,B207&gt;=6010000),D207-E207,IF(AND(D207&lt;E207,B207&gt;=8600000,B207&lt;=8690000),D207-E207,0)))))</f>
        <v>0</v>
      </c>
      <c r="H207" s="12">
        <f t="shared" ref="H207:H217" si="11">IF(AND(E207&gt;D207,B207&gt;=7010000,B207&lt;=7999999),E207-D207,IF(AND(E207&gt;D207,B207&gt;=8700000,B207&lt;=8790000),E207-D207,IF(AND(B207&lt;6010000,E207&gt;D207),E207-D207,IF(AND(D207&gt;E207,B207&gt;=7010000,B207&lt;=7999999),E207-D207,IF(AND(D207&gt;E207,B207&gt;=8700000,B207&lt;=8790000),E207-D207,0)))))</f>
        <v>0</v>
      </c>
    </row>
    <row r="208" spans="1:8" ht="15" customHeight="1">
      <c r="A208" s="6" t="str">
        <f t="shared" si="9"/>
        <v>2</v>
      </c>
      <c r="B208" s="47">
        <v>7758000</v>
      </c>
      <c r="C208" s="45" t="s">
        <v>193</v>
      </c>
      <c r="D208" s="46">
        <v>0</v>
      </c>
      <c r="E208" s="46">
        <v>0</v>
      </c>
      <c r="F208" s="10"/>
      <c r="G208" s="11">
        <f t="shared" si="10"/>
        <v>0</v>
      </c>
      <c r="H208" s="12">
        <f t="shared" si="11"/>
        <v>0</v>
      </c>
    </row>
    <row r="209" spans="1:10" ht="15" customHeight="1">
      <c r="A209" s="6" t="str">
        <f t="shared" si="9"/>
        <v>2</v>
      </c>
      <c r="B209" s="18">
        <v>7780000</v>
      </c>
      <c r="C209" s="8" t="s">
        <v>194</v>
      </c>
      <c r="D209" s="15">
        <v>0</v>
      </c>
      <c r="E209" s="15">
        <v>0</v>
      </c>
      <c r="F209" s="10"/>
      <c r="G209" s="11">
        <f t="shared" si="10"/>
        <v>0</v>
      </c>
      <c r="H209" s="12">
        <f t="shared" si="11"/>
        <v>0</v>
      </c>
    </row>
    <row r="210" spans="1:10" ht="15" customHeight="1">
      <c r="A210" s="6" t="str">
        <f t="shared" si="9"/>
        <v>2</v>
      </c>
      <c r="B210" s="18">
        <v>7815000</v>
      </c>
      <c r="C210" s="8" t="s">
        <v>212</v>
      </c>
      <c r="D210" s="15">
        <v>0</v>
      </c>
      <c r="E210" s="15">
        <v>0</v>
      </c>
      <c r="F210" s="10"/>
      <c r="G210" s="11">
        <f t="shared" si="10"/>
        <v>0</v>
      </c>
      <c r="H210" s="12">
        <f t="shared" si="11"/>
        <v>0</v>
      </c>
    </row>
    <row r="211" spans="1:10" ht="15" customHeight="1">
      <c r="A211" s="6" t="str">
        <f t="shared" si="9"/>
        <v>2</v>
      </c>
      <c r="B211" s="18">
        <v>7817000</v>
      </c>
      <c r="C211" s="8" t="s">
        <v>195</v>
      </c>
      <c r="D211" s="15">
        <v>0</v>
      </c>
      <c r="E211" s="15">
        <v>0</v>
      </c>
      <c r="F211" s="10"/>
      <c r="G211" s="11">
        <f t="shared" si="10"/>
        <v>0</v>
      </c>
      <c r="H211" s="12">
        <f t="shared" si="11"/>
        <v>0</v>
      </c>
    </row>
    <row r="212" spans="1:10" ht="15" customHeight="1">
      <c r="A212" s="6" t="str">
        <f t="shared" si="9"/>
        <v>2</v>
      </c>
      <c r="B212" s="18">
        <v>7914000</v>
      </c>
      <c r="C212" s="8" t="s">
        <v>196</v>
      </c>
      <c r="D212" s="15">
        <v>0</v>
      </c>
      <c r="E212" s="15">
        <v>0</v>
      </c>
      <c r="F212" s="10"/>
      <c r="G212" s="11">
        <f t="shared" si="10"/>
        <v>0</v>
      </c>
      <c r="H212" s="12">
        <f t="shared" si="11"/>
        <v>0</v>
      </c>
    </row>
    <row r="213" spans="1:10" ht="15" customHeight="1">
      <c r="A213" s="6" t="str">
        <f t="shared" si="9"/>
        <v>2</v>
      </c>
      <c r="B213" s="18">
        <v>7960000</v>
      </c>
      <c r="C213" s="8" t="s">
        <v>197</v>
      </c>
      <c r="D213" s="15">
        <v>0</v>
      </c>
      <c r="E213" s="15">
        <v>0</v>
      </c>
      <c r="F213" s="10"/>
      <c r="G213" s="11">
        <f t="shared" si="10"/>
        <v>0</v>
      </c>
      <c r="H213" s="12">
        <f t="shared" si="11"/>
        <v>0</v>
      </c>
    </row>
    <row r="214" spans="1:10" ht="15" customHeight="1">
      <c r="A214" s="6" t="str">
        <f t="shared" si="9"/>
        <v>2</v>
      </c>
      <c r="B214" s="18">
        <v>7970000</v>
      </c>
      <c r="C214" s="8" t="s">
        <v>198</v>
      </c>
      <c r="D214" s="15">
        <v>0</v>
      </c>
      <c r="E214" s="15">
        <v>0</v>
      </c>
      <c r="F214" s="10"/>
      <c r="G214" s="11">
        <f t="shared" si="10"/>
        <v>0</v>
      </c>
      <c r="H214" s="12">
        <f t="shared" si="11"/>
        <v>0</v>
      </c>
    </row>
    <row r="215" spans="1:10" ht="15" customHeight="1">
      <c r="A215" s="6" t="str">
        <f t="shared" si="9"/>
        <v>2</v>
      </c>
      <c r="B215" s="18"/>
      <c r="C215" s="42"/>
      <c r="D215" s="15">
        <v>0</v>
      </c>
      <c r="E215" s="15">
        <v>0</v>
      </c>
      <c r="F215" s="10"/>
      <c r="G215" s="11">
        <f t="shared" si="10"/>
        <v>0</v>
      </c>
      <c r="H215" s="12">
        <f t="shared" si="11"/>
        <v>0</v>
      </c>
    </row>
    <row r="216" spans="1:10" ht="15" customHeight="1">
      <c r="A216" s="6" t="str">
        <f t="shared" si="9"/>
        <v>2</v>
      </c>
      <c r="B216" s="18"/>
      <c r="C216" s="21"/>
      <c r="D216" s="15">
        <v>0</v>
      </c>
      <c r="E216" s="15">
        <v>0</v>
      </c>
      <c r="F216" s="10"/>
      <c r="G216" s="11">
        <f t="shared" si="10"/>
        <v>0</v>
      </c>
      <c r="H216" s="12">
        <f t="shared" si="11"/>
        <v>0</v>
      </c>
    </row>
    <row r="217" spans="1:10" ht="15" customHeight="1" thickBot="1">
      <c r="A217" s="6" t="str">
        <f t="shared" si="9"/>
        <v>2</v>
      </c>
      <c r="B217" s="18"/>
      <c r="C217" s="22"/>
      <c r="D217" s="15">
        <v>0</v>
      </c>
      <c r="E217" s="15">
        <v>0</v>
      </c>
      <c r="F217" s="10"/>
      <c r="G217" s="11">
        <f t="shared" si="10"/>
        <v>0</v>
      </c>
      <c r="H217" s="12">
        <f t="shared" si="11"/>
        <v>0</v>
      </c>
    </row>
    <row r="218" spans="1:10" ht="15" customHeight="1" thickTop="1">
      <c r="B218" s="23"/>
      <c r="C218" s="24" t="s">
        <v>9</v>
      </c>
      <c r="D218" s="25">
        <f ca="1">SUMPRODUCT((LEFT(OFFSET($B$9,,,COUNTA($B:$B)-8))*1&lt;6)*(LEFT(OFFSET($B$9,,,COUNTA($B:$B)-8))&lt;&gt;"0")*(OFFSET(D9,,,COUNTA($B:$B)-8)))</f>
        <v>606392.76</v>
      </c>
      <c r="E218" s="25">
        <f ca="1">SUMPRODUCT((LEFT(OFFSET($B$9,,,COUNTA($B:$B)-8))*1&lt;6)*(LEFT(OFFSET($B$9,,,COUNTA($B:$B)-8))&lt;&gt;"0")*(OFFSET(E9,,,COUNTA($B:$B)-8)))</f>
        <v>628167.85833333328</v>
      </c>
      <c r="F218" s="25"/>
      <c r="G218" s="25">
        <f ca="1">SUMPRODUCT((LEFT(OFFSET($B$9,,,COUNTA($B:$B)-8))*1&lt;6)*(LEFT(OFFSET($B$9,,,COUNTA($B:$B)-8))&lt;&gt;"0")*(OFFSET(G9,,,COUNTA($B:$B)-8)))</f>
        <v>297523.05999999994</v>
      </c>
      <c r="H218" s="26">
        <f ca="1">SUMPRODUCT((LEFT(OFFSET($B$9,,,COUNTA($B:$B)-8))*1&lt;6)*(LEFT(OFFSET($B$9,,,COUNTA($B:$B)-8))&lt;&gt;"0")*(OFFSET(H9,,,COUNTA($B:$B)-8)))</f>
        <v>319298.15833333338</v>
      </c>
    </row>
    <row r="219" spans="1:10" ht="15" customHeight="1">
      <c r="B219" s="27"/>
      <c r="C219" s="28" t="s">
        <v>10</v>
      </c>
      <c r="D219" s="50">
        <f ca="1">SUMPRODUCT((LEFT(OFFSET($B$9,,,COUNTA($B:$B)-8))*1&gt;5)*(LEFT(OFFSET($B$9,,,COUNTA($B:$B)-8))&lt;&gt;"9")*(OFFSET(D9,,,COUNTA($B:$B)-8)))</f>
        <v>153106.62000000002</v>
      </c>
      <c r="E219" s="50">
        <f ca="1">SUMPRODUCT((LEFT(OFFSET($B$9,,,COUNTA($B:$B)-8))*1&gt;5)*(LEFT(OFFSET($B$9,,,COUNTA($B:$B)-8))&lt;&gt;"9")*(OFFSET(E9,,,COUNTA($B:$B)-8)))</f>
        <v>149936.66166666668</v>
      </c>
      <c r="F219" s="29"/>
      <c r="G219" s="29">
        <f ca="1">SUMPRODUCT((LEFT(OFFSET($B$9,,,COUNTA($B:$B)-8))*1&gt;5)*(LEFT(OFFSET($B$9,,,COUNTA($B:$B)-8))&lt;&gt;"9")*(OFFSET(G9,,,COUNTA($B:$B)-8)))</f>
        <v>138205.07000000007</v>
      </c>
      <c r="H219" s="30">
        <f ca="1">SUMPRODUCT((LEFT(OFFSET($B$11,,,COUNTA($B:$B)-8))*1&gt;5)*(LEFT(OFFSET($B$9,,,COUNTA($B:$B)-8))&lt;&gt;"9")*(OFFSET(H9,,,COUNTA($B:$B)-8)))</f>
        <v>135035.11166666669</v>
      </c>
    </row>
    <row r="220" spans="1:10" ht="15" customHeight="1">
      <c r="B220" s="31"/>
      <c r="C220" s="32" t="s">
        <v>11</v>
      </c>
      <c r="D220" s="33">
        <f ca="1">SUM(D218:D219)</f>
        <v>759499.38</v>
      </c>
      <c r="E220" s="33">
        <f ca="1">SUM(E218:E219)</f>
        <v>778104.52</v>
      </c>
      <c r="F220" s="33"/>
      <c r="G220" s="33">
        <f ca="1">SUM(G218:G219)</f>
        <v>435728.13</v>
      </c>
      <c r="H220" s="34">
        <f ca="1">SUM(H218:H219)</f>
        <v>454333.27000000008</v>
      </c>
    </row>
    <row r="221" spans="1:10" ht="15" customHeight="1" thickBot="1">
      <c r="B221" s="35"/>
      <c r="C221" s="36" t="s">
        <v>12</v>
      </c>
      <c r="D221" s="37">
        <f ca="1">IF(OR(D219&lt;E219,D219&gt;E219),E219-D219,D219-E219)</f>
        <v>-3169.958333333343</v>
      </c>
      <c r="E221" s="38"/>
      <c r="F221" s="38"/>
      <c r="G221" s="39">
        <f ca="1">IF(OR(G219&lt;H219,G219&gt;H219),H219-G219,G219-H219)</f>
        <v>-3169.9583333333721</v>
      </c>
      <c r="H221" s="40">
        <f ca="1">IF(OR(H219&lt;G219,H219&gt;G219),G219-H219,H219-G219)</f>
        <v>3169.9583333333721</v>
      </c>
      <c r="J221" s="54" t="s">
        <v>215</v>
      </c>
    </row>
    <row r="222" spans="1:10" ht="15" customHeight="1" thickTop="1"/>
    <row r="223" spans="1:10" ht="15" customHeight="1">
      <c r="C223" s="48" t="s">
        <v>214</v>
      </c>
    </row>
    <row r="224" spans="1:10" ht="15" customHeight="1">
      <c r="D224" s="41"/>
    </row>
    <row r="225" spans="3:3" ht="15" customHeight="1">
      <c r="C225" s="49"/>
    </row>
    <row r="226" spans="3:3" ht="15" customHeight="1"/>
    <row r="227" spans="3:3" ht="15" customHeight="1">
      <c r="C227" s="51"/>
    </row>
    <row r="228" spans="3:3" ht="15" customHeight="1">
      <c r="C228" s="51"/>
    </row>
    <row r="229" spans="3:3" ht="15" customHeight="1"/>
    <row r="230" spans="3:3" ht="15" customHeight="1"/>
  </sheetData>
  <mergeCells count="2">
    <mergeCell ref="C4:D4"/>
    <mergeCell ref="C6:E6"/>
  </mergeCells>
  <conditionalFormatting sqref="D9:F220 G218:H220">
    <cfRule type="containsErrors" dxfId="3" priority="5">
      <formula>ISERROR(D9)</formula>
    </cfRule>
    <cfRule type="cellIs" dxfId="2" priority="6" operator="equal">
      <formula>0</formula>
    </cfRule>
  </conditionalFormatting>
  <conditionalFormatting sqref="C216:C221 C43 C48 G218:H220 B9:B221 D9:F220">
    <cfRule type="expression" dxfId="1" priority="4" stopIfTrue="1">
      <formula>AND(ISNUMBER(SEARCH("*TOTA*",$C9)),$H9&lt;&gt;"")</formula>
    </cfRule>
  </conditionalFormatting>
  <conditionalFormatting sqref="G218:H220">
    <cfRule type="expression" dxfId="0" priority="1" stopIfTrue="1">
      <formula>AND(ISNUMBER(SEARCH("*TOTA*",$C218)),$H218&lt;&gt;"")</formula>
    </cfRule>
  </conditionalFormatting>
  <hyperlinks>
    <hyperlink ref="J221" r:id="rId1"/>
  </hyperlinks>
  <pageMargins left="0.59055118110236227" right="0.59055118110236227" top="0.59055118110236227" bottom="0.59055118110236227" header="0.19685039370078741" footer="0.19685039370078741"/>
  <pageSetup paperSize="9" orientation="landscape" horizontalDpi="4294967293" r:id="rId2"/>
  <headerFooter>
    <oddHeader>&amp;L&amp;F&amp;C&amp;A</oddHeader>
    <oddFooter>&amp;LPréparé par Marie Mad&amp;CImprimé le, &amp;D - &amp;T&amp;RPage &amp;P/&amp;N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 GENERALE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2020-07-02T09:31:11Z</dcterms:created>
  <dcterms:modified xsi:type="dcterms:W3CDTF">2020-07-02T12:12:58Z</dcterms:modified>
</cp:coreProperties>
</file>