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externalLinks/externalLink4.xml" ContentType="application/vnd.openxmlformats-officedocument.spreadsheetml.externalLink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-15" yWindow="4710" windowWidth="18210" windowHeight="4755" activeTab="1"/>
  </bookViews>
  <sheets>
    <sheet name="feuillevierge" sheetId="2" r:id="rId1"/>
    <sheet name="GESTION" sheetId="3" r:id="rId2"/>
  </sheets>
  <externalReferences>
    <externalReference r:id="rId3"/>
    <externalReference r:id="rId4"/>
    <externalReference r:id="rId5"/>
    <externalReference r:id="rId6"/>
  </externalReferences>
  <definedNames>
    <definedName name="ABS" comment="libellé des absences" localSheetId="1">[1]Variables!$A$12:$A$17</definedName>
    <definedName name="abs">[2]données!$I$50:$P$51</definedName>
    <definedName name="Absences">[2]données!$G$52:$P$60</definedName>
    <definedName name="BDD" comment="base de données des employés">[1]Employés!$A$2:$AU$8</definedName>
    <definedName name="BDVAR" comment="Variables des salariés">[1]Variables!$A$2:$Z$8</definedName>
    <definedName name="Brut" localSheetId="0">feuillevierge!$J$30</definedName>
    <definedName name="Brut">[2]ficheessai!$J$28</definedName>
    <definedName name="BRUTEXOHS" localSheetId="0">ROUND(feuillevierge!Brut-feuillevierge!MONTHS,2)</definedName>
    <definedName name="BRUTEXOHS">ROUND(Brut-MONTHS,2)</definedName>
    <definedName name="Code">[2]données!$A$66:$W$75</definedName>
    <definedName name="Code_Sal" comment="N° code salariés">[1]Employés!$A$2:$A$8</definedName>
    <definedName name="Code2">[2]données!$A$80:$K$107</definedName>
    <definedName name="Code3">[2]données!$A$111:$A$112</definedName>
    <definedName name="coef16">1.6</definedName>
    <definedName name="Cotpat" localSheetId="0">feuillevierge!$L$55</definedName>
    <definedName name="Cotpat">[2]ficheessai!$L$53</definedName>
    <definedName name="Cotsal" localSheetId="0">feuillevierge!$J$55</definedName>
    <definedName name="Cotsal">[2]ficheessai!$J$53</definedName>
    <definedName name="CSG" localSheetId="0">feuillevierge!Brut+feuillevierge!$L$41+feuillevierge!$L$43+feuillevierge!$L$44+86.17</definedName>
    <definedName name="CSG">Brut+[2]ficheessai!$L$39+[2]ficheessai!$L$41+[2]ficheessai!$L$42+67.73</definedName>
    <definedName name="Etat">[2]données!$A$23:$K$32</definedName>
    <definedName name="Etat3">[2]données!$A$38:$M$47</definedName>
    <definedName name="Gain" comment="Libelle des gains" localSheetId="1">[1]Variables!$D$12:$E$14</definedName>
    <definedName name="Gain">[2]données!$A$52:$F$61</definedName>
    <definedName name="gain2">[2]données!$C$50:$E$51</definedName>
    <definedName name="maxi">0.281/0.6</definedName>
    <definedName name="MONTHS" localSheetId="0">feuillevierge!$J$22</definedName>
    <definedName name="MONTHS">[2]ficheessai!$J$22</definedName>
    <definedName name="N_Code">[2]TabCharges!$A$2:$D$29</definedName>
    <definedName name="N°_Code" comment="Codes des charges">[1]TabCharges!$A$2:$D$29</definedName>
    <definedName name="NBHNORMAL" localSheetId="0">feuillevierge!$H$21</definedName>
    <definedName name="NBHNORMAL" localSheetId="1">[1]fichevierge!$H$21</definedName>
    <definedName name="NBHNORMAL">[2]ficheessai!$H$21</definedName>
    <definedName name="NBHS" localSheetId="0">feuillevierge!$H$22</definedName>
    <definedName name="NBHS">[2]ficheessai!$H$22</definedName>
    <definedName name="NET_A_PAYER" localSheetId="0">feuillevierge!$L$59</definedName>
    <definedName name="NET_A_PAYER">[2]ficheessai!$L$59</definedName>
    <definedName name="Nom">[2]données!$A$10:$L$19</definedName>
    <definedName name="Retenues" comment="Libellés des retenues">[1]Variables!$A$21:$A$22</definedName>
    <definedName name="smic151" comment="Pour Calcul Fillon pour 151,67 H" localSheetId="1">[1]Variables!$H$21</definedName>
    <definedName name="smic151">[2]données!$G$36*151.67</definedName>
    <definedName name="smic78" comment="Pour le calcul Fillon pour 78H :( le taux horaire du smic*151,67)*18/35h" localSheetId="1">([1]Variables!$F$21*151.67)*18/35</definedName>
    <definedName name="smic78">([2]données!$G$36*151.67)*18/35</definedName>
    <definedName name="Taux" localSheetId="0">[3]Donnees!$D$21:$M$39</definedName>
  </definedNames>
  <calcPr calcId="125725"/>
</workbook>
</file>

<file path=xl/calcChain.xml><?xml version="1.0" encoding="utf-8"?>
<calcChain xmlns="http://schemas.openxmlformats.org/spreadsheetml/2006/main">
  <c r="AJ4" i="3"/>
  <c r="X4"/>
  <c r="W4"/>
  <c r="BG4"/>
  <c r="BF4"/>
  <c r="BE4"/>
  <c r="BD4"/>
  <c r="BC4"/>
  <c r="BB4"/>
  <c r="BA4"/>
  <c r="AZ4"/>
  <c r="AY4"/>
  <c r="AX4"/>
  <c r="AW4"/>
  <c r="AV4"/>
  <c r="AU4"/>
  <c r="AT4"/>
  <c r="AS4"/>
  <c r="AR4"/>
  <c r="AQ4"/>
  <c r="AP4"/>
  <c r="AO4"/>
  <c r="AN4"/>
  <c r="AM4"/>
  <c r="AL4"/>
  <c r="AK4"/>
  <c r="AI4"/>
  <c r="AH4"/>
  <c r="AG4"/>
  <c r="AF4"/>
  <c r="AE4"/>
  <c r="AD4"/>
  <c r="AC4"/>
  <c r="AB4"/>
  <c r="AA4"/>
  <c r="Z4"/>
  <c r="Y4"/>
  <c r="V4"/>
  <c r="U4"/>
  <c r="T4"/>
  <c r="S4"/>
  <c r="R4"/>
  <c r="Q4"/>
  <c r="P4"/>
  <c r="O4"/>
  <c r="N4"/>
  <c r="M4"/>
  <c r="L4"/>
  <c r="K4"/>
  <c r="J4"/>
  <c r="I4"/>
  <c r="H4"/>
  <c r="G4"/>
  <c r="F4"/>
  <c r="E4"/>
  <c r="D4"/>
  <c r="C4"/>
  <c r="B4"/>
  <c r="L63" i="2"/>
  <c r="BL4" i="3" s="1"/>
  <c r="K63" i="2"/>
  <c r="BK4" i="3" s="1"/>
  <c r="J63" i="2"/>
  <c r="BJ4" i="3" s="1"/>
  <c r="I63" i="2"/>
  <c r="BI4" i="3" s="1"/>
  <c r="H63" i="2"/>
  <c r="BH4" i="3" s="1"/>
  <c r="B61" i="2"/>
  <c r="B62"/>
</calcChain>
</file>

<file path=xl/sharedStrings.xml><?xml version="1.0" encoding="utf-8"?>
<sst xmlns="http://schemas.openxmlformats.org/spreadsheetml/2006/main" count="321" uniqueCount="237">
  <si>
    <t>Bulletin de Paie</t>
  </si>
  <si>
    <t>NOM</t>
  </si>
  <si>
    <t>LIVRE de PAIE</t>
  </si>
  <si>
    <t>DU MOIS</t>
  </si>
  <si>
    <t>Période  du :</t>
  </si>
  <si>
    <t>au</t>
  </si>
  <si>
    <t>Date de paye :</t>
  </si>
  <si>
    <t>Étude - Réalisation - Maintenance</t>
  </si>
  <si>
    <t>Mécanique - Affûtage</t>
  </si>
  <si>
    <t>Nbr h/nor</t>
  </si>
  <si>
    <t>Nbr h/sup.</t>
  </si>
  <si>
    <t>Code Sal.</t>
  </si>
  <si>
    <t>Niveau</t>
  </si>
  <si>
    <t>Ech.</t>
  </si>
  <si>
    <t>Coef.</t>
  </si>
  <si>
    <t>Emploi</t>
  </si>
  <si>
    <t>Date d'entrée</t>
  </si>
  <si>
    <t>Salaire Brut</t>
  </si>
  <si>
    <t>Nbr h/total</t>
  </si>
  <si>
    <t>Code</t>
  </si>
  <si>
    <t>Désignation</t>
  </si>
  <si>
    <t>Base</t>
  </si>
  <si>
    <t>Taux</t>
  </si>
  <si>
    <t>Montant</t>
  </si>
  <si>
    <t>Charges Patr - Red. &amp; Fillon</t>
  </si>
  <si>
    <t>Charges Retenues/salaire</t>
  </si>
  <si>
    <t>Charges totales</t>
  </si>
  <si>
    <t>Net imposable</t>
  </si>
  <si>
    <t>Retenues non cot -</t>
  </si>
  <si>
    <t>Rémunération Brute</t>
  </si>
  <si>
    <t>Charges salariales</t>
  </si>
  <si>
    <t>Charges patronales</t>
  </si>
  <si>
    <t>Code2</t>
  </si>
  <si>
    <t>Taux Sal</t>
  </si>
  <si>
    <t>Ret Sal</t>
  </si>
  <si>
    <t>Taux Pat</t>
  </si>
  <si>
    <t>Ret Pat</t>
  </si>
  <si>
    <t>TOTAL ch/sal</t>
  </si>
  <si>
    <t>TOTAL ch/pat</t>
  </si>
  <si>
    <t>Net à payer</t>
  </si>
  <si>
    <t>TOTAUX</t>
  </si>
  <si>
    <t>Valeurs</t>
  </si>
  <si>
    <t>Retenues</t>
  </si>
  <si>
    <t>CONGES PAYES</t>
  </si>
  <si>
    <t>NET A PAYER</t>
  </si>
  <si>
    <t>Nb J/pris</t>
  </si>
  <si>
    <t>Droits en cours</t>
  </si>
  <si>
    <t>Ret. Sal.</t>
  </si>
  <si>
    <t>Ret. Patron.</t>
  </si>
  <si>
    <t>Nb Heures</t>
  </si>
  <si>
    <t>Net Impos.</t>
  </si>
  <si>
    <t>Droits n-1</t>
  </si>
  <si>
    <t>Mois</t>
  </si>
  <si>
    <t>DU :</t>
  </si>
  <si>
    <t>Année</t>
  </si>
  <si>
    <t>AU :</t>
  </si>
  <si>
    <t>Dans votre intérêt et pour faire valoir vos droits, conserver ce bulletin sans limite de durée</t>
  </si>
  <si>
    <t>WAGNER oct 2011</t>
  </si>
  <si>
    <t xml:space="preserve"> octobre</t>
  </si>
  <si>
    <t>WAGNER</t>
  </si>
  <si>
    <t>O</t>
  </si>
  <si>
    <t>H</t>
  </si>
  <si>
    <t>Sal Mensuel</t>
  </si>
  <si>
    <t>HS 25% exo IR</t>
  </si>
  <si>
    <t>35, Ave Jules Lombard</t>
  </si>
  <si>
    <t>Prime Ancienneté</t>
  </si>
  <si>
    <t>RAVIERES</t>
  </si>
  <si>
    <t>Convention collective : MÉTALLURGIE</t>
  </si>
  <si>
    <t>N° DE  SÉCURITE SOCIALE</t>
  </si>
  <si>
    <t>RÉGLEMENT</t>
  </si>
  <si>
    <t>Salaire Mensuel</t>
  </si>
  <si>
    <t>C671</t>
  </si>
  <si>
    <t>Réduc. Loi Fillon 1 à 19 sal.</t>
  </si>
  <si>
    <t>Heures Sup. 25% exo IR</t>
  </si>
  <si>
    <t>C900</t>
  </si>
  <si>
    <t>URSSAF CSG Déduc. hors HS</t>
  </si>
  <si>
    <t>1534,54</t>
  </si>
  <si>
    <t>Prime d'ancienneté</t>
  </si>
  <si>
    <t>1285,86</t>
  </si>
  <si>
    <t>C910</t>
  </si>
  <si>
    <t>URSSAF CSG Non dé.+ CRDS Hors HS</t>
  </si>
  <si>
    <t>C911</t>
  </si>
  <si>
    <t>URSSAF CSG - CRDS Déd. sur HS</t>
  </si>
  <si>
    <t>C912</t>
  </si>
  <si>
    <t>Réduction de coti. Salariales/HS</t>
  </si>
  <si>
    <t>C913</t>
  </si>
  <si>
    <t>Déduction forfaitaire pat./ HS</t>
  </si>
  <si>
    <t>C10</t>
  </si>
  <si>
    <t>URSSAF Vieillesse TA</t>
  </si>
  <si>
    <t>C11</t>
  </si>
  <si>
    <t>URSSAF FNAL TA</t>
  </si>
  <si>
    <t>6,65%</t>
  </si>
  <si>
    <t>8,30%</t>
  </si>
  <si>
    <t>C20</t>
  </si>
  <si>
    <t>URSSAF Maladie</t>
  </si>
  <si>
    <t>C21</t>
  </si>
  <si>
    <t>URSSAF Vieil. All. Fam</t>
  </si>
  <si>
    <t>0,10%</t>
  </si>
  <si>
    <t>C22</t>
  </si>
  <si>
    <t>URSSAF Accident Travail</t>
  </si>
  <si>
    <t>0,85%</t>
  </si>
  <si>
    <t>13,10%</t>
  </si>
  <si>
    <t>C30</t>
  </si>
  <si>
    <t>ASSEDIC  chômage</t>
  </si>
  <si>
    <t>C31</t>
  </si>
  <si>
    <t>ASSEDIC  AGS</t>
  </si>
  <si>
    <t>7,00%</t>
  </si>
  <si>
    <t>C40</t>
  </si>
  <si>
    <t>Retraite CRIS</t>
  </si>
  <si>
    <t>3,50%</t>
  </si>
  <si>
    <t>2,40%</t>
  </si>
  <si>
    <t>4,00%</t>
  </si>
  <si>
    <t xml:space="preserve"> </t>
  </si>
  <si>
    <t>0,30%</t>
  </si>
  <si>
    <t>C43</t>
  </si>
  <si>
    <t>AGFF</t>
  </si>
  <si>
    <t>3,00%</t>
  </si>
  <si>
    <t>4,50%</t>
  </si>
  <si>
    <t>0,80%</t>
  </si>
  <si>
    <t>1,20%</t>
  </si>
  <si>
    <t>0,178131476050831</t>
  </si>
  <si>
    <t>5,10%</t>
  </si>
  <si>
    <t>2,90%</t>
  </si>
  <si>
    <t>8,00%</t>
  </si>
  <si>
    <t>GESTION SALARIES</t>
  </si>
  <si>
    <t>CHARGES SALARIALES</t>
  </si>
  <si>
    <t>CHARGES PATRONALES</t>
  </si>
  <si>
    <t xml:space="preserve">CUMULS  </t>
  </si>
  <si>
    <t>Code sal</t>
  </si>
  <si>
    <t>Nom</t>
  </si>
  <si>
    <t>Prénom</t>
  </si>
  <si>
    <t>Taux hor</t>
  </si>
  <si>
    <t>NR HS 25</t>
  </si>
  <si>
    <t>TAUX HS 25</t>
  </si>
  <si>
    <t>NB Abs Embauche</t>
  </si>
  <si>
    <t>MONTANTAbs Embauche</t>
  </si>
  <si>
    <t>NB Absence</t>
  </si>
  <si>
    <t>MONTANT Absence</t>
  </si>
  <si>
    <t>NB Abs CP</t>
  </si>
  <si>
    <t>MONTANT Abs CP</t>
  </si>
  <si>
    <t>NB Congés payés</t>
  </si>
  <si>
    <t>MONTANTCongés payés</t>
  </si>
  <si>
    <t>Indem. CP</t>
  </si>
  <si>
    <t>Prime</t>
  </si>
  <si>
    <t>BRUT</t>
  </si>
  <si>
    <t>CRIC GMP</t>
  </si>
  <si>
    <t>AXA prévoyance</t>
  </si>
  <si>
    <t>CET</t>
  </si>
  <si>
    <t>Garantie décès GAN</t>
  </si>
  <si>
    <t>Réduction Loi Fillon 1 à 19 sal.</t>
  </si>
  <si>
    <t>C 900 -URSSAF CSG Déduc. hors HS</t>
  </si>
  <si>
    <t>C 901 -URSSAF CSG Déduc. hors HS</t>
  </si>
  <si>
    <t>C 902 -URSSAF CSG Déduc. hors HS</t>
  </si>
  <si>
    <t>C910 -URSSAF CSG Non dé.+ CRDS Hors HS- CADRE</t>
  </si>
  <si>
    <t>C911 -URSSAF CSG Non dé.+ CRDS Hors HS</t>
  </si>
  <si>
    <t>C 912 - Réduction de coti Salariales / HS</t>
  </si>
  <si>
    <t>C913* Déduction forfaitaire pat./ HS</t>
  </si>
  <si>
    <t>TOTAL COTISATION SALARIALES</t>
  </si>
  <si>
    <t>TOTAL COTISATION PATRONALES</t>
  </si>
  <si>
    <t>NET IMPOSABLE</t>
  </si>
  <si>
    <t>NB HEURES</t>
  </si>
  <si>
    <t>CUMULS BRUT</t>
  </si>
  <si>
    <t>CUMULS CHARGES SAL</t>
  </si>
  <si>
    <t>CUMULS CHARGES PAT</t>
  </si>
  <si>
    <t>CUMULS NB HEURES</t>
  </si>
  <si>
    <t>CUMULS NET IMPOSABLE</t>
  </si>
  <si>
    <t>A19</t>
  </si>
  <si>
    <t>I9</t>
  </si>
  <si>
    <t>J9</t>
  </si>
  <si>
    <t>J3</t>
  </si>
  <si>
    <t>H21</t>
  </si>
  <si>
    <t>I21</t>
  </si>
  <si>
    <t>J21</t>
  </si>
  <si>
    <t>H22</t>
  </si>
  <si>
    <t>I22</t>
  </si>
  <si>
    <t>J22</t>
  </si>
  <si>
    <t>J23</t>
  </si>
  <si>
    <t>H24</t>
  </si>
  <si>
    <t>J24</t>
  </si>
  <si>
    <t>H25</t>
  </si>
  <si>
    <t>J25</t>
  </si>
  <si>
    <t>H26</t>
  </si>
  <si>
    <t>J26</t>
  </si>
  <si>
    <t>H27</t>
  </si>
  <si>
    <t>J27</t>
  </si>
  <si>
    <t>H28</t>
  </si>
  <si>
    <t>J29</t>
  </si>
  <si>
    <t>J30</t>
  </si>
  <si>
    <t>J32</t>
  </si>
  <si>
    <t>J34</t>
  </si>
  <si>
    <t>J37</t>
  </si>
  <si>
    <t>J39</t>
  </si>
  <si>
    <t>J40</t>
  </si>
  <si>
    <t>J42</t>
  </si>
  <si>
    <t>J43</t>
  </si>
  <si>
    <t>J44</t>
  </si>
  <si>
    <t>L32</t>
  </si>
  <si>
    <t>L33</t>
  </si>
  <si>
    <t>L34</t>
  </si>
  <si>
    <t>L35</t>
  </si>
  <si>
    <t>L36</t>
  </si>
  <si>
    <t>L37</t>
  </si>
  <si>
    <t>L38</t>
  </si>
  <si>
    <t>L39</t>
  </si>
  <si>
    <t>L40</t>
  </si>
  <si>
    <t>L41</t>
  </si>
  <si>
    <t>L42</t>
  </si>
  <si>
    <t>L43</t>
  </si>
  <si>
    <t>L44</t>
  </si>
  <si>
    <t>L45</t>
  </si>
  <si>
    <t>J46</t>
  </si>
  <si>
    <t>J47</t>
  </si>
  <si>
    <t>J48</t>
  </si>
  <si>
    <t>J49</t>
  </si>
  <si>
    <t>J50</t>
  </si>
  <si>
    <t>J51</t>
  </si>
  <si>
    <t>L52</t>
  </si>
  <si>
    <t>J55</t>
  </si>
  <si>
    <t>L55</t>
  </si>
  <si>
    <t>L59</t>
  </si>
  <si>
    <t>L62</t>
  </si>
  <si>
    <t>K62</t>
  </si>
  <si>
    <t>H63</t>
  </si>
  <si>
    <t>I63</t>
  </si>
  <si>
    <t>J63</t>
  </si>
  <si>
    <t>K63</t>
  </si>
  <si>
    <t>L63</t>
  </si>
  <si>
    <t>JESUS</t>
  </si>
  <si>
    <t>Clovis</t>
  </si>
  <si>
    <t>RETENUES</t>
  </si>
  <si>
    <t>L57/L58</t>
  </si>
  <si>
    <t>S0001</t>
  </si>
  <si>
    <t xml:space="preserve">BASE CGS </t>
  </si>
  <si>
    <t>BASE REDUCTION COT HS</t>
  </si>
  <si>
    <t>H50</t>
  </si>
  <si>
    <t>H49</t>
  </si>
  <si>
    <t>j'ai fait un bout de code</t>
  </si>
</sst>
</file>

<file path=xl/styles.xml><?xml version="1.0" encoding="utf-8"?>
<styleSheet xmlns="http://schemas.openxmlformats.org/spreadsheetml/2006/main">
  <numFmts count="10">
    <numFmt numFmtId="44" formatCode="_-* #,##0.00\ &quot;€&quot;_-;\-* #,##0.00\ &quot;€&quot;_-;_-* &quot;-&quot;??\ &quot;€&quot;_-;_-@_-"/>
    <numFmt numFmtId="164" formatCode="_(* #,##0_);_(* \(#,##0\);_(* &quot;-&quot;_);_(@_)"/>
    <numFmt numFmtId="165" formatCode="_(&quot;€&quot;* #,##0.00_);_(&quot;€&quot;* \(#,##0.00\);_(&quot;€&quot;* &quot;-&quot;??_);_(@_)"/>
    <numFmt numFmtId="166" formatCode="_(* #,##0.00_);_(* \(#,##0.00\);_(* &quot;-&quot;??_);_(@_)"/>
    <numFmt numFmtId="167" formatCode="[$-40C]mmmm\-yyyy;@"/>
    <numFmt numFmtId="168" formatCode="[&gt;=3000000000000]#&quot; &quot;##&quot; &quot;##&quot; &quot;##&quot; &quot;###&quot; &quot;###&quot; | &quot;##;#&quot; &quot;##&quot; &quot;##&quot; &quot;##&quot; &quot;###&quot; &quot;###"/>
    <numFmt numFmtId="169" formatCode="dd/mm/yy;@"/>
    <numFmt numFmtId="170" formatCode="0.00000000"/>
    <numFmt numFmtId="171" formatCode="#,##0.00\ &quot;€&quot;"/>
    <numFmt numFmtId="172" formatCode="0.0000000"/>
  </numFmts>
  <fonts count="47">
    <font>
      <sz val="11"/>
      <color theme="1"/>
      <name val="Calibri"/>
      <family val="2"/>
    </font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14"/>
      <color rgb="FF008A3E"/>
      <name val="Segoe UI Semibold"/>
      <family val="2"/>
    </font>
    <font>
      <b/>
      <sz val="14"/>
      <color rgb="FF008A3E"/>
      <name val="Segoe UI Semibold"/>
      <family val="2"/>
    </font>
    <font>
      <b/>
      <sz val="10"/>
      <color rgb="FF00602B"/>
      <name val="Calibri"/>
      <family val="2"/>
      <scheme val="minor"/>
    </font>
    <font>
      <b/>
      <sz val="14"/>
      <color rgb="FF00602B"/>
      <name val="Segoe UI Semibold"/>
      <family val="2"/>
    </font>
    <font>
      <b/>
      <sz val="8"/>
      <color theme="1"/>
      <name val="Calibri"/>
      <family val="2"/>
      <scheme val="minor"/>
    </font>
    <font>
      <b/>
      <sz val="11"/>
      <color rgb="FF00602B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rgb="FF00602B"/>
      <name val="Forte"/>
      <family val="4"/>
    </font>
    <font>
      <sz val="8"/>
      <name val="Calibri"/>
      <family val="2"/>
      <scheme val="minor"/>
    </font>
    <font>
      <b/>
      <sz val="11"/>
      <color rgb="FFDDFFDD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CCFFCC"/>
      <name val="Calibri"/>
      <family val="2"/>
      <scheme val="minor"/>
    </font>
    <font>
      <b/>
      <sz val="12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0"/>
      <color indexed="8"/>
      <name val="Calibri"/>
      <family val="2"/>
    </font>
    <font>
      <b/>
      <sz val="10"/>
      <color indexed="8"/>
      <name val="Calibri"/>
      <family val="2"/>
    </font>
    <font>
      <b/>
      <sz val="9"/>
      <color theme="1"/>
      <name val="Calibri"/>
      <family val="2"/>
      <scheme val="minor"/>
    </font>
    <font>
      <b/>
      <sz val="8"/>
      <name val="Calibri"/>
      <family val="2"/>
      <scheme val="minor"/>
    </font>
    <font>
      <sz val="11"/>
      <color indexed="8"/>
      <name val="Calibri"/>
      <family val="2"/>
    </font>
    <font>
      <b/>
      <sz val="9"/>
      <color indexed="8"/>
      <name val="Calibri"/>
      <family val="2"/>
    </font>
    <font>
      <i/>
      <sz val="10"/>
      <color indexed="8"/>
      <name val="Calibri"/>
      <family val="2"/>
    </font>
    <font>
      <i/>
      <sz val="8"/>
      <color theme="1"/>
      <name val="Calibri"/>
      <family val="2"/>
      <scheme val="minor"/>
    </font>
    <font>
      <sz val="9"/>
      <color rgb="FF323232"/>
      <name val="Calibri"/>
      <family val="2"/>
    </font>
    <font>
      <sz val="8"/>
      <name val="Calibri"/>
      <family val="2"/>
    </font>
    <font>
      <sz val="10"/>
      <name val="Calibri"/>
      <family val="2"/>
    </font>
    <font>
      <sz val="10"/>
      <color theme="0"/>
      <name val="Calibri"/>
      <family val="2"/>
    </font>
    <font>
      <i/>
      <sz val="10"/>
      <name val="Calibri"/>
      <family val="2"/>
    </font>
    <font>
      <b/>
      <sz val="9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sz val="10"/>
      <name val="Arial"/>
      <family val="2"/>
    </font>
    <font>
      <b/>
      <sz val="9"/>
      <color theme="0"/>
      <name val="Calibri"/>
      <family val="2"/>
    </font>
    <font>
      <b/>
      <sz val="9"/>
      <color indexed="9"/>
      <name val="Calibri"/>
      <family val="2"/>
    </font>
    <font>
      <b/>
      <sz val="8"/>
      <color indexed="9"/>
      <name val="Calibri"/>
      <family val="2"/>
    </font>
    <font>
      <b/>
      <sz val="8"/>
      <name val="Calibri"/>
      <family val="2"/>
    </font>
    <font>
      <b/>
      <sz val="8"/>
      <color theme="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DDFFDD"/>
        <bgColor indexed="64"/>
      </patternFill>
    </fill>
    <fill>
      <patternFill patternType="solid">
        <fgColor rgb="FFDEFFD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CBCBCB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62"/>
        <bgColor indexed="62"/>
      </patternFill>
    </fill>
    <fill>
      <patternFill patternType="solid">
        <fgColor rgb="FFFFA56D"/>
        <bgColor indexed="64"/>
      </patternFill>
    </fill>
    <fill>
      <patternFill patternType="solid">
        <fgColor rgb="FFFF6400"/>
        <bgColor indexed="64"/>
      </patternFill>
    </fill>
  </fills>
  <borders count="41">
    <border>
      <left/>
      <right/>
      <top/>
      <bottom/>
      <diagonal/>
    </border>
    <border>
      <left style="thin">
        <color rgb="FF008A3E"/>
      </left>
      <right style="hair">
        <color rgb="FF008A3E"/>
      </right>
      <top style="thin">
        <color rgb="FF008A3E"/>
      </top>
      <bottom style="thin">
        <color rgb="FF008A3E"/>
      </bottom>
      <diagonal/>
    </border>
    <border>
      <left style="hair">
        <color rgb="FF008A3E"/>
      </left>
      <right style="thin">
        <color rgb="FF008A3E"/>
      </right>
      <top style="thin">
        <color rgb="FF008A3E"/>
      </top>
      <bottom style="thin">
        <color rgb="FF008A3E"/>
      </bottom>
      <diagonal/>
    </border>
    <border>
      <left style="thin">
        <color rgb="FF00602B"/>
      </left>
      <right/>
      <top style="thin">
        <color rgb="FF00602B"/>
      </top>
      <bottom/>
      <diagonal/>
    </border>
    <border>
      <left/>
      <right style="thin">
        <color rgb="FF00602B"/>
      </right>
      <top style="thin">
        <color rgb="FF00602B"/>
      </top>
      <bottom/>
      <diagonal/>
    </border>
    <border>
      <left style="hair">
        <color rgb="FF008A3E"/>
      </left>
      <right style="thin">
        <color rgb="FF008A3E"/>
      </right>
      <top style="thin">
        <color rgb="FF008A3E"/>
      </top>
      <bottom/>
      <diagonal/>
    </border>
    <border>
      <left style="thin">
        <color rgb="FF00602B"/>
      </left>
      <right/>
      <top/>
      <bottom style="thin">
        <color rgb="FF00602B"/>
      </bottom>
      <diagonal/>
    </border>
    <border>
      <left/>
      <right style="thin">
        <color rgb="FF00602B"/>
      </right>
      <top/>
      <bottom style="thin">
        <color rgb="FF00602B"/>
      </bottom>
      <diagonal/>
    </border>
    <border>
      <left style="hair">
        <color rgb="FF008A3E"/>
      </left>
      <right style="thin">
        <color rgb="FF008A3E"/>
      </right>
      <top/>
      <bottom/>
      <diagonal/>
    </border>
    <border>
      <left style="thin">
        <color rgb="FF008A3E"/>
      </left>
      <right style="hair">
        <color rgb="FF008A3E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rgb="FF008A3E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rgb="FF008A3E"/>
      </left>
      <right/>
      <top style="double">
        <color rgb="FF008A3E"/>
      </top>
      <bottom style="double">
        <color rgb="FF008A3E"/>
      </bottom>
      <diagonal/>
    </border>
    <border>
      <left/>
      <right style="double">
        <color rgb="FF008A3E"/>
      </right>
      <top style="double">
        <color rgb="FF008A3E"/>
      </top>
      <bottom style="double">
        <color rgb="FF008A3E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rgb="FF008A3E"/>
      </left>
      <right style="hair">
        <color rgb="FF008A3E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rgb="FF008A3E"/>
      </left>
      <right style="hair">
        <color rgb="FF008A3E"/>
      </right>
      <top/>
      <bottom style="double">
        <color rgb="FF008A3E"/>
      </bottom>
      <diagonal/>
    </border>
    <border>
      <left style="hair">
        <color rgb="FF008A3E"/>
      </left>
      <right style="hair">
        <color rgb="FF008A3E"/>
      </right>
      <top/>
      <bottom style="double">
        <color rgb="FF008A3E"/>
      </bottom>
      <diagonal/>
    </border>
    <border>
      <left style="hair">
        <color rgb="FF008A3E"/>
      </left>
      <right/>
      <top/>
      <bottom style="double">
        <color rgb="FF008A3E"/>
      </bottom>
      <diagonal/>
    </border>
    <border>
      <left style="hair">
        <color rgb="FF008A3E"/>
      </left>
      <right style="thin">
        <color rgb="FF008A3E"/>
      </right>
      <top/>
      <bottom style="double">
        <color rgb="FF008A3E"/>
      </bottom>
      <diagonal/>
    </border>
    <border>
      <left style="thin">
        <color rgb="FF008A3E"/>
      </left>
      <right/>
      <top style="double">
        <color rgb="FF008A3E"/>
      </top>
      <bottom style="thin">
        <color rgb="FF008A3E"/>
      </bottom>
      <diagonal/>
    </border>
    <border>
      <left/>
      <right/>
      <top style="double">
        <color rgb="FF008A3E"/>
      </top>
      <bottom style="thin">
        <color rgb="FF008A3E"/>
      </bottom>
      <diagonal/>
    </border>
    <border>
      <left/>
      <right style="thin">
        <color rgb="FF008A3E"/>
      </right>
      <top style="double">
        <color rgb="FF008A3E"/>
      </top>
      <bottom style="thin">
        <color rgb="FF008A3E"/>
      </bottom>
      <diagonal/>
    </border>
    <border>
      <left style="thin">
        <color rgb="FF008A3E"/>
      </left>
      <right style="hair">
        <color rgb="FF008A3E"/>
      </right>
      <top style="thin">
        <color rgb="FF008A3E"/>
      </top>
      <bottom/>
      <diagonal/>
    </border>
    <border>
      <left style="hair">
        <color rgb="FF008A3E"/>
      </left>
      <right style="hair">
        <color rgb="FF008A3E"/>
      </right>
      <top style="thin">
        <color rgb="FF008A3E"/>
      </top>
      <bottom/>
      <diagonal/>
    </border>
    <border>
      <left style="thin">
        <color rgb="FF008A3E"/>
      </left>
      <right style="hair">
        <color rgb="FF008A3E"/>
      </right>
      <top/>
      <bottom style="thin">
        <color rgb="FF008A3E"/>
      </bottom>
      <diagonal/>
    </border>
    <border>
      <left style="hair">
        <color rgb="FF008A3E"/>
      </left>
      <right style="hair">
        <color rgb="FF008A3E"/>
      </right>
      <top/>
      <bottom style="thin">
        <color rgb="FF008A3E"/>
      </bottom>
      <diagonal/>
    </border>
    <border>
      <left style="hair">
        <color rgb="FF008A3E"/>
      </left>
      <right style="thin">
        <color rgb="FF008A3E"/>
      </right>
      <top/>
      <bottom style="thin">
        <color rgb="FF008A3E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1">
    <xf numFmtId="0" fontId="0" fillId="0" borderId="0"/>
    <xf numFmtId="0" fontId="2" fillId="0" borderId="0"/>
    <xf numFmtId="164" fontId="27" fillId="0" borderId="0" applyFont="0" applyFill="0" applyBorder="0" applyAlignment="0" applyProtection="0"/>
    <xf numFmtId="165" fontId="27" fillId="0" borderId="0" applyFont="0" applyFill="0" applyBorder="0" applyAlignment="0" applyProtection="0"/>
    <xf numFmtId="169" fontId="27" fillId="0" borderId="0" applyFont="0" applyFill="0" applyBorder="0" applyAlignment="0" applyProtection="0"/>
    <xf numFmtId="0" fontId="41" fillId="0" borderId="0"/>
    <xf numFmtId="165" fontId="41" fillId="0" borderId="0" applyFont="0" applyFill="0" applyBorder="0" applyAlignment="0" applyProtection="0"/>
    <xf numFmtId="165" fontId="27" fillId="0" borderId="0" applyFont="0" applyFill="0" applyBorder="0" applyAlignment="0" applyProtection="0"/>
    <xf numFmtId="0" fontId="1" fillId="0" borderId="0"/>
    <xf numFmtId="44" fontId="27" fillId="0" borderId="0" applyFont="0" applyFill="0" applyBorder="0" applyAlignment="0" applyProtection="0"/>
    <xf numFmtId="9" fontId="27" fillId="0" borderId="0" applyFont="0" applyFill="0" applyBorder="0" applyAlignment="0" applyProtection="0"/>
  </cellStyleXfs>
  <cellXfs count="232">
    <xf numFmtId="0" fontId="0" fillId="0" borderId="0" xfId="0"/>
    <xf numFmtId="0" fontId="4" fillId="0" borderId="0" xfId="1" applyFont="1" applyBorder="1"/>
    <xf numFmtId="0" fontId="4" fillId="0" borderId="0" xfId="1" applyFont="1"/>
    <xf numFmtId="0" fontId="5" fillId="0" borderId="0" xfId="1" applyFont="1"/>
    <xf numFmtId="0" fontId="2" fillId="0" borderId="0" xfId="1"/>
    <xf numFmtId="0" fontId="6" fillId="0" borderId="0" xfId="1" applyFont="1" applyBorder="1"/>
    <xf numFmtId="0" fontId="7" fillId="0" borderId="0" xfId="1" applyFont="1" applyBorder="1"/>
    <xf numFmtId="0" fontId="9" fillId="0" borderId="1" xfId="1" applyFont="1" applyBorder="1" applyAlignment="1">
      <alignment horizontal="center" vertical="center"/>
    </xf>
    <xf numFmtId="0" fontId="9" fillId="0" borderId="2" xfId="1" applyFont="1" applyBorder="1" applyAlignment="1">
      <alignment horizontal="center"/>
    </xf>
    <xf numFmtId="0" fontId="10" fillId="0" borderId="3" xfId="1" applyFont="1" applyBorder="1"/>
    <xf numFmtId="0" fontId="11" fillId="0" borderId="4" xfId="1" applyFont="1" applyBorder="1"/>
    <xf numFmtId="0" fontId="11" fillId="0" borderId="0" xfId="1" applyFont="1" applyBorder="1" applyAlignment="1">
      <alignment vertical="center"/>
    </xf>
    <xf numFmtId="0" fontId="11" fillId="0" borderId="5" xfId="1" applyFont="1" applyBorder="1" applyAlignment="1">
      <alignment horizontal="center"/>
    </xf>
    <xf numFmtId="0" fontId="12" fillId="0" borderId="6" xfId="1" applyFont="1" applyBorder="1" applyAlignment="1">
      <alignment horizontal="right"/>
    </xf>
    <xf numFmtId="167" fontId="12" fillId="0" borderId="7" xfId="1" applyNumberFormat="1" applyFont="1" applyBorder="1"/>
    <xf numFmtId="0" fontId="13" fillId="0" borderId="0" xfId="1" applyFont="1" applyFill="1" applyBorder="1"/>
    <xf numFmtId="14" fontId="13" fillId="0" borderId="0" xfId="1" applyNumberFormat="1" applyFont="1" applyBorder="1"/>
    <xf numFmtId="14" fontId="13" fillId="0" borderId="0" xfId="1" applyNumberFormat="1" applyFont="1" applyFill="1" applyBorder="1" applyAlignment="1">
      <alignment horizontal="center"/>
    </xf>
    <xf numFmtId="0" fontId="11" fillId="0" borderId="8" xfId="1" applyFont="1" applyBorder="1" applyAlignment="1">
      <alignment horizontal="center"/>
    </xf>
    <xf numFmtId="0" fontId="13" fillId="0" borderId="0" xfId="1" applyFont="1" applyFill="1" applyBorder="1" applyAlignment="1">
      <alignment horizontal="center"/>
    </xf>
    <xf numFmtId="0" fontId="4" fillId="0" borderId="0" xfId="1" applyNumberFormat="1" applyFont="1"/>
    <xf numFmtId="0" fontId="5" fillId="0" borderId="9" xfId="1" applyFont="1" applyBorder="1"/>
    <xf numFmtId="0" fontId="5" fillId="0" borderId="0" xfId="1" quotePrefix="1" applyFont="1" applyBorder="1"/>
    <xf numFmtId="2" fontId="5" fillId="0" borderId="8" xfId="1" applyNumberFormat="1" applyFont="1" applyBorder="1"/>
    <xf numFmtId="0" fontId="15" fillId="0" borderId="9" xfId="1" applyFont="1" applyFill="1" applyBorder="1" applyAlignment="1"/>
    <xf numFmtId="2" fontId="15" fillId="0" borderId="8" xfId="1" applyNumberFormat="1" applyFont="1" applyFill="1" applyBorder="1" applyAlignment="1"/>
    <xf numFmtId="0" fontId="16" fillId="3" borderId="10" xfId="1" applyFont="1" applyFill="1" applyBorder="1"/>
    <xf numFmtId="0" fontId="17" fillId="3" borderId="11" xfId="1" applyFont="1" applyFill="1" applyBorder="1"/>
    <xf numFmtId="0" fontId="4" fillId="3" borderId="12" xfId="1" applyFont="1" applyFill="1" applyBorder="1"/>
    <xf numFmtId="0" fontId="19" fillId="3" borderId="13" xfId="1" applyFont="1" applyFill="1" applyBorder="1"/>
    <xf numFmtId="0" fontId="2" fillId="3" borderId="0" xfId="1" applyFont="1" applyFill="1" applyBorder="1"/>
    <xf numFmtId="0" fontId="13" fillId="3" borderId="0" xfId="1" applyFont="1" applyFill="1" applyBorder="1"/>
    <xf numFmtId="0" fontId="4" fillId="3" borderId="14" xfId="1" applyFont="1" applyFill="1" applyBorder="1"/>
    <xf numFmtId="167" fontId="4" fillId="0" borderId="0" xfId="1" applyNumberFormat="1" applyFont="1"/>
    <xf numFmtId="0" fontId="4" fillId="3" borderId="13" xfId="1" applyFont="1" applyFill="1" applyBorder="1"/>
    <xf numFmtId="0" fontId="17" fillId="3" borderId="0" xfId="1" applyFont="1" applyFill="1" applyBorder="1"/>
    <xf numFmtId="0" fontId="5" fillId="0" borderId="15" xfId="1" applyFont="1" applyBorder="1"/>
    <xf numFmtId="0" fontId="5" fillId="0" borderId="15" xfId="1" quotePrefix="1" applyFont="1" applyBorder="1"/>
    <xf numFmtId="0" fontId="21" fillId="0" borderId="0" xfId="1" applyFont="1" applyFill="1" applyBorder="1" applyAlignment="1">
      <alignment horizontal="right"/>
    </xf>
    <xf numFmtId="13" fontId="22" fillId="0" borderId="0" xfId="1" applyNumberFormat="1" applyFont="1" applyFill="1" applyBorder="1" applyAlignment="1"/>
    <xf numFmtId="0" fontId="17" fillId="3" borderId="0" xfId="1" applyFont="1" applyFill="1" applyBorder="1" applyAlignment="1">
      <alignment horizontal="left"/>
    </xf>
    <xf numFmtId="13" fontId="22" fillId="0" borderId="0" xfId="1" quotePrefix="1" applyNumberFormat="1" applyFont="1" applyFill="1" applyBorder="1" applyAlignment="1"/>
    <xf numFmtId="0" fontId="4" fillId="3" borderId="16" xfId="1" applyFont="1" applyFill="1" applyBorder="1"/>
    <xf numFmtId="0" fontId="4" fillId="3" borderId="17" xfId="1" applyFont="1" applyFill="1" applyBorder="1"/>
    <xf numFmtId="0" fontId="4" fillId="3" borderId="18" xfId="1" applyFont="1" applyFill="1" applyBorder="1"/>
    <xf numFmtId="0" fontId="21" fillId="0" borderId="0" xfId="1" applyFont="1" applyFill="1" applyBorder="1" applyAlignment="1"/>
    <xf numFmtId="2" fontId="4" fillId="0" borderId="0" xfId="1" applyNumberFormat="1" applyFont="1"/>
    <xf numFmtId="0" fontId="23" fillId="0" borderId="0" xfId="1" applyFont="1" applyBorder="1" applyAlignment="1"/>
    <xf numFmtId="2" fontId="23" fillId="0" borderId="0" xfId="1" applyNumberFormat="1" applyFont="1" applyBorder="1" applyAlignment="1"/>
    <xf numFmtId="165" fontId="4" fillId="0" borderId="0" xfId="1" applyNumberFormat="1" applyFont="1"/>
    <xf numFmtId="0" fontId="4" fillId="0" borderId="0" xfId="1" quotePrefix="1" applyFont="1" applyBorder="1"/>
    <xf numFmtId="0" fontId="13" fillId="4" borderId="19" xfId="1" applyFont="1" applyFill="1" applyBorder="1" applyAlignment="1">
      <alignment horizontal="center"/>
    </xf>
    <xf numFmtId="0" fontId="13" fillId="4" borderId="19" xfId="1" applyFont="1" applyFill="1" applyBorder="1" applyAlignment="1">
      <alignment horizontal="left"/>
    </xf>
    <xf numFmtId="0" fontId="2" fillId="4" borderId="19" xfId="1" applyFill="1" applyBorder="1"/>
    <xf numFmtId="0" fontId="13" fillId="4" borderId="20" xfId="1" applyFont="1" applyFill="1" applyBorder="1" applyAlignment="1">
      <alignment horizontal="center"/>
    </xf>
    <xf numFmtId="0" fontId="13" fillId="4" borderId="19" xfId="1" applyFont="1" applyFill="1" applyBorder="1" applyAlignment="1">
      <alignment horizontal="center" vertical="center"/>
    </xf>
    <xf numFmtId="0" fontId="25" fillId="4" borderId="19" xfId="1" applyFont="1" applyFill="1" applyBorder="1" applyAlignment="1">
      <alignment horizontal="center" vertical="center"/>
    </xf>
    <xf numFmtId="0" fontId="11" fillId="0" borderId="21" xfId="1" applyFont="1" applyBorder="1"/>
    <xf numFmtId="2" fontId="11" fillId="0" borderId="22" xfId="1" applyNumberFormat="1" applyFont="1" applyBorder="1"/>
    <xf numFmtId="0" fontId="26" fillId="0" borderId="21" xfId="1" applyFont="1" applyFill="1" applyBorder="1" applyAlignment="1"/>
    <xf numFmtId="49" fontId="4" fillId="2" borderId="23" xfId="1" applyNumberFormat="1" applyFont="1" applyFill="1" applyBorder="1" applyAlignment="1" applyProtection="1">
      <alignment horizontal="center"/>
      <protection locked="0"/>
    </xf>
    <xf numFmtId="168" fontId="24" fillId="5" borderId="19" xfId="1" applyNumberFormat="1" applyFont="1" applyFill="1" applyBorder="1" applyAlignment="1">
      <alignment horizontal="center"/>
    </xf>
    <xf numFmtId="165" fontId="4" fillId="0" borderId="0" xfId="2" quotePrefix="1" applyNumberFormat="1" applyFont="1" applyBorder="1"/>
    <xf numFmtId="168" fontId="28" fillId="5" borderId="19" xfId="1" applyNumberFormat="1" applyFont="1" applyFill="1" applyBorder="1" applyAlignment="1"/>
    <xf numFmtId="14" fontId="24" fillId="5" borderId="19" xfId="1" applyNumberFormat="1" applyFont="1" applyFill="1" applyBorder="1" applyAlignment="1"/>
    <xf numFmtId="0" fontId="24" fillId="3" borderId="19" xfId="1" applyFont="1" applyFill="1" applyBorder="1" applyAlignment="1">
      <alignment horizontal="center"/>
    </xf>
    <xf numFmtId="0" fontId="24" fillId="3" borderId="20" xfId="1" applyFont="1" applyFill="1" applyBorder="1" applyAlignment="1"/>
    <xf numFmtId="0" fontId="24" fillId="3" borderId="24" xfId="1" applyFont="1" applyFill="1" applyBorder="1" applyAlignment="1">
      <alignment horizontal="center"/>
    </xf>
    <xf numFmtId="0" fontId="4" fillId="3" borderId="19" xfId="1" applyFont="1" applyFill="1" applyBorder="1"/>
    <xf numFmtId="0" fontId="4" fillId="3" borderId="20" xfId="1" applyFont="1" applyFill="1" applyBorder="1"/>
    <xf numFmtId="0" fontId="24" fillId="3" borderId="24" xfId="1" applyFont="1" applyFill="1" applyBorder="1" applyAlignment="1"/>
    <xf numFmtId="0" fontId="24" fillId="3" borderId="25" xfId="1" applyFont="1" applyFill="1" applyBorder="1" applyAlignment="1">
      <alignment horizontal="center"/>
    </xf>
    <xf numFmtId="0" fontId="4" fillId="0" borderId="13" xfId="1" applyFont="1" applyBorder="1" applyAlignment="1">
      <alignment horizontal="center"/>
    </xf>
    <xf numFmtId="2" fontId="23" fillId="6" borderId="0" xfId="1" applyNumberFormat="1" applyFont="1" applyFill="1" applyBorder="1" applyAlignment="1"/>
    <xf numFmtId="0" fontId="29" fillId="0" borderId="0" xfId="1" applyFont="1" applyFill="1" applyBorder="1" applyAlignment="1"/>
    <xf numFmtId="2" fontId="23" fillId="0" borderId="25" xfId="1" applyNumberFormat="1" applyFont="1" applyFill="1" applyBorder="1" applyAlignment="1"/>
    <xf numFmtId="2" fontId="23" fillId="0" borderId="25" xfId="1" applyNumberFormat="1" applyFont="1" applyFill="1" applyBorder="1" applyAlignment="1">
      <alignment horizontal="right"/>
    </xf>
    <xf numFmtId="2" fontId="29" fillId="0" borderId="25" xfId="1" applyNumberFormat="1" applyFont="1" applyFill="1" applyBorder="1" applyAlignment="1"/>
    <xf numFmtId="0" fontId="5" fillId="0" borderId="26" xfId="1" applyFont="1" applyBorder="1"/>
    <xf numFmtId="2" fontId="30" fillId="0" borderId="26" xfId="1" applyNumberFormat="1" applyFont="1" applyBorder="1" applyAlignment="1">
      <alignment horizontal="right"/>
    </xf>
    <xf numFmtId="0" fontId="5" fillId="0" borderId="0" xfId="1" applyFont="1" applyBorder="1"/>
    <xf numFmtId="2" fontId="23" fillId="0" borderId="27" xfId="1" applyNumberFormat="1" applyFont="1" applyFill="1" applyBorder="1" applyAlignment="1"/>
    <xf numFmtId="2" fontId="23" fillId="0" borderId="27" xfId="1" applyNumberFormat="1" applyFont="1" applyFill="1" applyBorder="1" applyAlignment="1">
      <alignment horizontal="right"/>
    </xf>
    <xf numFmtId="2" fontId="29" fillId="0" borderId="27" xfId="1" applyNumberFormat="1" applyFont="1" applyFill="1" applyBorder="1" applyAlignment="1"/>
    <xf numFmtId="0" fontId="15" fillId="0" borderId="9" xfId="1" applyFont="1" applyBorder="1"/>
    <xf numFmtId="0" fontId="15" fillId="0" borderId="26" xfId="1" applyFont="1" applyFill="1" applyBorder="1" applyAlignment="1"/>
    <xf numFmtId="2" fontId="5" fillId="0" borderId="26" xfId="1" quotePrefix="1" applyNumberFormat="1" applyFont="1" applyBorder="1" applyAlignment="1">
      <alignment horizontal="right"/>
    </xf>
    <xf numFmtId="10" fontId="23" fillId="0" borderId="27" xfId="1" applyNumberFormat="1" applyFont="1" applyFill="1" applyBorder="1" applyAlignment="1">
      <alignment horizontal="right"/>
    </xf>
    <xf numFmtId="0" fontId="11" fillId="0" borderId="26" xfId="1" applyFont="1" applyBorder="1"/>
    <xf numFmtId="2" fontId="11" fillId="0" borderId="8" xfId="1" applyNumberFormat="1" applyFont="1" applyBorder="1"/>
    <xf numFmtId="0" fontId="4" fillId="2" borderId="13" xfId="1" applyFont="1" applyFill="1" applyBorder="1" applyAlignment="1" applyProtection="1">
      <alignment horizontal="center"/>
      <protection locked="0"/>
    </xf>
    <xf numFmtId="0" fontId="2" fillId="0" borderId="0" xfId="1" quotePrefix="1" applyBorder="1"/>
    <xf numFmtId="0" fontId="31" fillId="0" borderId="0" xfId="1" quotePrefix="1" applyFont="1" applyBorder="1" applyAlignment="1">
      <alignment readingOrder="1"/>
    </xf>
    <xf numFmtId="2" fontId="23" fillId="2" borderId="27" xfId="1" applyNumberFormat="1" applyFont="1" applyFill="1" applyBorder="1" applyAlignment="1" applyProtection="1">
      <protection locked="0"/>
    </xf>
    <xf numFmtId="2" fontId="11" fillId="0" borderId="8" xfId="1" applyNumberFormat="1" applyFont="1" applyBorder="1" applyAlignment="1">
      <alignment horizontal="right"/>
    </xf>
    <xf numFmtId="165" fontId="23" fillId="0" borderId="0" xfId="2" quotePrefix="1" applyNumberFormat="1" applyFont="1" applyBorder="1"/>
    <xf numFmtId="2" fontId="23" fillId="2" borderId="27" xfId="1" applyNumberFormat="1" applyFont="1" applyFill="1" applyBorder="1" applyAlignment="1" applyProtection="1">
      <alignment horizontal="right"/>
      <protection locked="0"/>
    </xf>
    <xf numFmtId="0" fontId="15" fillId="0" borderId="28" xfId="1" applyFont="1" applyBorder="1"/>
    <xf numFmtId="0" fontId="15" fillId="0" borderId="29" xfId="1" applyFont="1" applyFill="1" applyBorder="1" applyAlignment="1"/>
    <xf numFmtId="2" fontId="30" fillId="0" borderId="29" xfId="1" quotePrefix="1" applyNumberFormat="1" applyFont="1" applyBorder="1" applyAlignment="1">
      <alignment horizontal="right"/>
    </xf>
    <xf numFmtId="0" fontId="5" fillId="0" borderId="30" xfId="1" applyFont="1" applyBorder="1"/>
    <xf numFmtId="0" fontId="5" fillId="0" borderId="29" xfId="1" applyFont="1" applyBorder="1"/>
    <xf numFmtId="0" fontId="5" fillId="0" borderId="31" xfId="1" applyFont="1" applyBorder="1"/>
    <xf numFmtId="169" fontId="15" fillId="0" borderId="0" xfId="1" applyNumberFormat="1" applyFont="1" applyFill="1" applyBorder="1" applyAlignment="1"/>
    <xf numFmtId="0" fontId="5" fillId="0" borderId="0" xfId="1" applyNumberFormat="1" applyFont="1" applyBorder="1"/>
    <xf numFmtId="0" fontId="13" fillId="0" borderId="13" xfId="1" applyFont="1" applyBorder="1" applyAlignment="1">
      <alignment horizontal="center"/>
    </xf>
    <xf numFmtId="0" fontId="17" fillId="0" borderId="0" xfId="1" applyFont="1"/>
    <xf numFmtId="2" fontId="4" fillId="0" borderId="27" xfId="1" applyNumberFormat="1" applyFont="1" applyFill="1" applyBorder="1"/>
    <xf numFmtId="2" fontId="24" fillId="3" borderId="19" xfId="1" applyNumberFormat="1" applyFont="1" applyFill="1" applyBorder="1"/>
    <xf numFmtId="0" fontId="5" fillId="0" borderId="32" xfId="1" applyFont="1" applyBorder="1"/>
    <xf numFmtId="169" fontId="26" fillId="0" borderId="33" xfId="1" applyNumberFormat="1" applyFont="1" applyFill="1" applyBorder="1" applyAlignment="1"/>
    <xf numFmtId="0" fontId="11" fillId="0" borderId="33" xfId="1" applyFont="1" applyBorder="1"/>
    <xf numFmtId="0" fontId="11" fillId="0" borderId="32" xfId="1" applyFont="1" applyBorder="1"/>
    <xf numFmtId="0" fontId="5" fillId="0" borderId="34" xfId="1" applyFont="1" applyBorder="1"/>
    <xf numFmtId="0" fontId="5" fillId="0" borderId="35" xfId="1" applyFont="1" applyBorder="1"/>
    <xf numFmtId="0" fontId="5" fillId="0" borderId="36" xfId="1" applyFont="1" applyBorder="1"/>
    <xf numFmtId="2" fontId="32" fillId="0" borderId="5" xfId="1" applyNumberFormat="1" applyFont="1" applyFill="1" applyBorder="1"/>
    <xf numFmtId="0" fontId="4" fillId="0" borderId="0" xfId="1" quotePrefix="1" applyFont="1" applyBorder="1" applyAlignment="1">
      <alignment horizontal="left"/>
    </xf>
    <xf numFmtId="0" fontId="4" fillId="0" borderId="0" xfId="1" applyFont="1" applyFill="1" applyBorder="1"/>
    <xf numFmtId="2" fontId="33" fillId="0" borderId="0" xfId="1" quotePrefix="1" applyNumberFormat="1" applyFont="1" applyFill="1" applyBorder="1" applyAlignment="1"/>
    <xf numFmtId="168" fontId="33" fillId="0" borderId="0" xfId="1" quotePrefix="1" applyNumberFormat="1" applyFont="1" applyFill="1" applyBorder="1" applyAlignment="1"/>
    <xf numFmtId="2" fontId="33" fillId="5" borderId="27" xfId="1" applyNumberFormat="1" applyFont="1" applyFill="1" applyBorder="1"/>
    <xf numFmtId="10" fontId="4" fillId="3" borderId="0" xfId="1" applyNumberFormat="1" applyFont="1" applyFill="1" applyBorder="1" applyAlignment="1">
      <alignment horizontal="right"/>
    </xf>
    <xf numFmtId="2" fontId="33" fillId="0" borderId="27" xfId="1" applyNumberFormat="1" applyFont="1" applyFill="1" applyBorder="1"/>
    <xf numFmtId="2" fontId="32" fillId="0" borderId="8" xfId="1" applyNumberFormat="1" applyFont="1" applyFill="1" applyBorder="1"/>
    <xf numFmtId="0" fontId="5" fillId="0" borderId="8" xfId="1" applyFont="1" applyBorder="1"/>
    <xf numFmtId="0" fontId="33" fillId="0" borderId="0" xfId="1" applyFont="1" applyFill="1" applyBorder="1" applyAlignment="1"/>
    <xf numFmtId="1" fontId="35" fillId="0" borderId="27" xfId="1" quotePrefix="1" applyNumberFormat="1" applyFont="1" applyFill="1" applyBorder="1"/>
    <xf numFmtId="0" fontId="36" fillId="5" borderId="9" xfId="1" applyFont="1" applyFill="1" applyBorder="1" applyAlignment="1">
      <alignment horizontal="left"/>
    </xf>
    <xf numFmtId="0" fontId="4" fillId="0" borderId="13" xfId="1" applyFont="1" applyFill="1" applyBorder="1" applyAlignment="1">
      <alignment horizontal="center"/>
    </xf>
    <xf numFmtId="2" fontId="33" fillId="5" borderId="27" xfId="1" applyNumberFormat="1" applyFont="1" applyFill="1" applyBorder="1" applyAlignment="1">
      <alignment horizontal="right"/>
    </xf>
    <xf numFmtId="0" fontId="2" fillId="0" borderId="9" xfId="1" applyBorder="1"/>
    <xf numFmtId="0" fontId="2" fillId="0" borderId="26" xfId="1" applyBorder="1"/>
    <xf numFmtId="0" fontId="2" fillId="0" borderId="8" xfId="1" applyBorder="1"/>
    <xf numFmtId="2" fontId="33" fillId="5" borderId="13" xfId="1" quotePrefix="1" applyNumberFormat="1" applyFont="1" applyFill="1" applyBorder="1" applyAlignment="1"/>
    <xf numFmtId="0" fontId="5" fillId="0" borderId="37" xfId="1" applyFont="1" applyBorder="1"/>
    <xf numFmtId="0" fontId="11" fillId="0" borderId="38" xfId="1" applyFont="1" applyBorder="1"/>
    <xf numFmtId="2" fontId="11" fillId="0" borderId="39" xfId="1" applyNumberFormat="1" applyFont="1" applyBorder="1"/>
    <xf numFmtId="0" fontId="11" fillId="0" borderId="9" xfId="1" applyFont="1" applyBorder="1"/>
    <xf numFmtId="0" fontId="36" fillId="5" borderId="1" xfId="1" applyFont="1" applyFill="1" applyBorder="1" applyAlignment="1">
      <alignment horizontal="left"/>
    </xf>
    <xf numFmtId="171" fontId="11" fillId="0" borderId="2" xfId="1" applyNumberFormat="1" applyFont="1" applyBorder="1"/>
    <xf numFmtId="0" fontId="4" fillId="0" borderId="27" xfId="1" applyFont="1" applyBorder="1"/>
    <xf numFmtId="2" fontId="4" fillId="3" borderId="0" xfId="1" applyNumberFormat="1" applyFont="1" applyFill="1" applyBorder="1" applyAlignment="1">
      <alignment horizontal="right"/>
    </xf>
    <xf numFmtId="2" fontId="35" fillId="0" borderId="27" xfId="1" applyNumberFormat="1" applyFont="1" applyFill="1" applyBorder="1"/>
    <xf numFmtId="0" fontId="2" fillId="0" borderId="13" xfId="1" applyBorder="1"/>
    <xf numFmtId="0" fontId="4" fillId="3" borderId="27" xfId="1" applyFont="1" applyFill="1" applyBorder="1"/>
    <xf numFmtId="0" fontId="4" fillId="0" borderId="27" xfId="1" applyNumberFormat="1" applyFont="1" applyBorder="1"/>
    <xf numFmtId="0" fontId="2" fillId="3" borderId="27" xfId="1" applyFill="1" applyBorder="1"/>
    <xf numFmtId="0" fontId="4" fillId="0" borderId="13" xfId="1" applyFont="1" applyFill="1" applyBorder="1"/>
    <xf numFmtId="0" fontId="37" fillId="0" borderId="0" xfId="1" applyFont="1" applyFill="1" applyBorder="1" applyAlignment="1"/>
    <xf numFmtId="0" fontId="13" fillId="0" borderId="18" xfId="1" applyFont="1" applyFill="1" applyBorder="1"/>
    <xf numFmtId="0" fontId="4" fillId="0" borderId="27" xfId="1" applyFont="1" applyFill="1" applyBorder="1"/>
    <xf numFmtId="172" fontId="38" fillId="3" borderId="27" xfId="3" quotePrefix="1" applyNumberFormat="1" applyFont="1" applyFill="1" applyBorder="1"/>
    <xf numFmtId="2" fontId="13" fillId="3" borderId="27" xfId="1" applyNumberFormat="1" applyFont="1" applyFill="1" applyBorder="1"/>
    <xf numFmtId="0" fontId="21" fillId="3" borderId="19" xfId="1" applyFont="1" applyFill="1" applyBorder="1" applyAlignment="1">
      <alignment horizontal="center"/>
    </xf>
    <xf numFmtId="0" fontId="21" fillId="3" borderId="20" xfId="1" applyFont="1" applyFill="1" applyBorder="1" applyAlignment="1"/>
    <xf numFmtId="0" fontId="21" fillId="3" borderId="24" xfId="1" applyFont="1" applyFill="1" applyBorder="1" applyAlignment="1"/>
    <xf numFmtId="0" fontId="2" fillId="3" borderId="19" xfId="1" applyFill="1" applyBorder="1"/>
    <xf numFmtId="0" fontId="2" fillId="3" borderId="20" xfId="1" applyFill="1" applyBorder="1"/>
    <xf numFmtId="0" fontId="2" fillId="3" borderId="24" xfId="1" applyFill="1" applyBorder="1"/>
    <xf numFmtId="0" fontId="39" fillId="0" borderId="13" xfId="1" applyFont="1" applyBorder="1" applyAlignment="1" applyProtection="1">
      <protection locked="0"/>
    </xf>
    <xf numFmtId="0" fontId="4" fillId="0" borderId="0" xfId="1" applyFont="1" applyBorder="1" applyAlignment="1" applyProtection="1">
      <protection locked="0"/>
    </xf>
    <xf numFmtId="0" fontId="4" fillId="0" borderId="0" xfId="1" applyFont="1" applyBorder="1" applyProtection="1">
      <protection locked="0"/>
    </xf>
    <xf numFmtId="0" fontId="4" fillId="0" borderId="27" xfId="1" applyFont="1" applyBorder="1" applyProtection="1"/>
    <xf numFmtId="2" fontId="4" fillId="0" borderId="27" xfId="1" applyNumberFormat="1" applyFont="1" applyBorder="1" applyProtection="1"/>
    <xf numFmtId="2" fontId="4" fillId="2" borderId="27" xfId="1" applyNumberFormat="1" applyFont="1" applyFill="1" applyBorder="1" applyProtection="1">
      <protection locked="0"/>
    </xf>
    <xf numFmtId="2" fontId="4" fillId="3" borderId="27" xfId="1" applyNumberFormat="1" applyFont="1" applyFill="1" applyBorder="1"/>
    <xf numFmtId="0" fontId="39" fillId="0" borderId="16" xfId="1" applyFont="1" applyBorder="1" applyAlignment="1" applyProtection="1">
      <protection locked="0"/>
    </xf>
    <xf numFmtId="0" fontId="4" fillId="0" borderId="17" xfId="1" applyFont="1" applyBorder="1" applyAlignment="1" applyProtection="1">
      <protection locked="0"/>
    </xf>
    <xf numFmtId="0" fontId="4" fillId="0" borderId="0" xfId="1" applyFont="1" applyProtection="1">
      <protection locked="0"/>
    </xf>
    <xf numFmtId="0" fontId="4" fillId="0" borderId="40" xfId="1" applyFont="1" applyBorder="1" applyProtection="1"/>
    <xf numFmtId="2" fontId="4" fillId="0" borderId="40" xfId="1" applyNumberFormat="1" applyFont="1" applyBorder="1" applyProtection="1"/>
    <xf numFmtId="2" fontId="4" fillId="2" borderId="40" xfId="1" applyNumberFormat="1" applyFont="1" applyFill="1" applyBorder="1" applyProtection="1">
      <protection locked="0"/>
    </xf>
    <xf numFmtId="1" fontId="35" fillId="0" borderId="13" xfId="1" quotePrefix="1" applyNumberFormat="1" applyFont="1" applyFill="1" applyBorder="1"/>
    <xf numFmtId="0" fontId="40" fillId="0" borderId="0" xfId="1" applyFont="1" applyBorder="1"/>
    <xf numFmtId="0" fontId="4" fillId="0" borderId="0" xfId="1" applyFont="1" applyFill="1" applyBorder="1" applyAlignment="1" applyProtection="1">
      <alignment horizontal="center"/>
      <protection locked="0"/>
    </xf>
    <xf numFmtId="0" fontId="4" fillId="0" borderId="0" xfId="1" applyFont="1" applyFill="1" applyBorder="1" applyAlignment="1"/>
    <xf numFmtId="0" fontId="4" fillId="0" borderId="11" xfId="1" applyFont="1" applyFill="1" applyBorder="1" applyAlignment="1"/>
    <xf numFmtId="0" fontId="4" fillId="0" borderId="11" xfId="1" applyFont="1" applyFill="1" applyBorder="1" applyProtection="1"/>
    <xf numFmtId="0" fontId="4" fillId="0" borderId="11" xfId="1" applyFont="1" applyFill="1" applyBorder="1"/>
    <xf numFmtId="0" fontId="13" fillId="3" borderId="20" xfId="1" applyFont="1" applyFill="1" applyBorder="1"/>
    <xf numFmtId="171" fontId="13" fillId="3" borderId="24" xfId="1" quotePrefix="1" applyNumberFormat="1" applyFont="1" applyFill="1" applyBorder="1"/>
    <xf numFmtId="0" fontId="25" fillId="0" borderId="13" xfId="1" applyFont="1" applyFill="1" applyBorder="1" applyAlignment="1"/>
    <xf numFmtId="2" fontId="13" fillId="0" borderId="14" xfId="1" applyNumberFormat="1" applyFont="1" applyFill="1" applyBorder="1" applyAlignment="1" applyProtection="1">
      <alignment horizontal="right"/>
    </xf>
    <xf numFmtId="0" fontId="4" fillId="0" borderId="0" xfId="1" applyFont="1" applyFill="1" applyBorder="1" applyProtection="1"/>
    <xf numFmtId="2" fontId="4" fillId="0" borderId="0" xfId="1" applyNumberFormat="1" applyFont="1" applyFill="1" applyBorder="1" applyAlignment="1" applyProtection="1">
      <alignment horizontal="center"/>
    </xf>
    <xf numFmtId="0" fontId="4" fillId="0" borderId="0" xfId="1" applyFont="1" applyFill="1" applyBorder="1" applyAlignment="1">
      <alignment horizontal="center"/>
    </xf>
    <xf numFmtId="0" fontId="2" fillId="0" borderId="24" xfId="1" applyBorder="1"/>
    <xf numFmtId="2" fontId="13" fillId="0" borderId="14" xfId="1" applyNumberFormat="1" applyFont="1" applyFill="1" applyBorder="1" applyAlignment="1">
      <alignment horizontal="right"/>
    </xf>
    <xf numFmtId="0" fontId="13" fillId="0" borderId="0" xfId="1" applyFont="1" applyFill="1" applyBorder="1" applyAlignment="1"/>
    <xf numFmtId="0" fontId="13" fillId="3" borderId="19" xfId="1" applyFont="1" applyFill="1" applyBorder="1" applyAlignment="1">
      <alignment horizontal="center"/>
    </xf>
    <xf numFmtId="0" fontId="4" fillId="0" borderId="13" xfId="1" applyFont="1" applyFill="1" applyBorder="1" applyAlignment="1">
      <alignment horizontal="right"/>
    </xf>
    <xf numFmtId="166" fontId="24" fillId="0" borderId="19" xfId="1" applyNumberFormat="1" applyFont="1" applyBorder="1" applyAlignment="1">
      <alignment horizontal="right"/>
    </xf>
    <xf numFmtId="2" fontId="13" fillId="0" borderId="19" xfId="4" applyNumberFormat="1" applyFont="1" applyFill="1" applyBorder="1" applyAlignment="1">
      <alignment horizontal="right"/>
    </xf>
    <xf numFmtId="166" fontId="24" fillId="0" borderId="19" xfId="5" applyNumberFormat="1" applyFont="1" applyBorder="1" applyAlignment="1">
      <alignment horizontal="right"/>
    </xf>
    <xf numFmtId="0" fontId="25" fillId="0" borderId="13" xfId="1" applyFont="1" applyFill="1" applyBorder="1" applyAlignment="1">
      <alignment horizontal="right"/>
    </xf>
    <xf numFmtId="16" fontId="13" fillId="7" borderId="14" xfId="1" applyNumberFormat="1" applyFont="1" applyFill="1" applyBorder="1" applyAlignment="1" applyProtection="1">
      <protection locked="0"/>
    </xf>
    <xf numFmtId="2" fontId="13" fillId="0" borderId="19" xfId="4" applyNumberFormat="1" applyFont="1" applyFill="1" applyBorder="1" applyAlignment="1"/>
    <xf numFmtId="0" fontId="25" fillId="0" borderId="16" xfId="1" applyFont="1" applyFill="1" applyBorder="1" applyAlignment="1">
      <alignment horizontal="right"/>
    </xf>
    <xf numFmtId="16" fontId="13" fillId="7" borderId="18" xfId="1" applyNumberFormat="1" applyFont="1" applyFill="1" applyBorder="1" applyAlignment="1" applyProtection="1">
      <protection locked="0"/>
    </xf>
    <xf numFmtId="0" fontId="25" fillId="0" borderId="17" xfId="1" applyFont="1" applyFill="1" applyBorder="1" applyAlignment="1"/>
    <xf numFmtId="2" fontId="4" fillId="0" borderId="17" xfId="1" applyNumberFormat="1" applyFont="1" applyFill="1" applyBorder="1"/>
    <xf numFmtId="0" fontId="2" fillId="0" borderId="17" xfId="1" applyBorder="1"/>
    <xf numFmtId="0" fontId="37" fillId="0" borderId="0" xfId="1" applyFont="1" applyBorder="1" applyAlignment="1"/>
    <xf numFmtId="0" fontId="25" fillId="0" borderId="0" xfId="1" applyFont="1" applyFill="1" applyBorder="1" applyAlignment="1"/>
    <xf numFmtId="0" fontId="2" fillId="0" borderId="0" xfId="1" applyBorder="1"/>
    <xf numFmtId="165" fontId="13" fillId="0" borderId="0" xfId="1" quotePrefix="1" applyNumberFormat="1" applyFont="1" applyBorder="1"/>
    <xf numFmtId="0" fontId="3" fillId="0" borderId="0" xfId="1" applyFont="1"/>
    <xf numFmtId="0" fontId="22" fillId="0" borderId="0" xfId="1" applyFont="1" applyFill="1" applyBorder="1" applyAlignment="1"/>
    <xf numFmtId="2" fontId="5" fillId="0" borderId="26" xfId="1" applyNumberFormat="1" applyFont="1" applyBorder="1" applyAlignment="1">
      <alignment horizontal="right"/>
    </xf>
    <xf numFmtId="0" fontId="4" fillId="0" borderId="0" xfId="1" applyFont="1" applyBorder="1" applyAlignment="1">
      <alignment horizontal="left"/>
    </xf>
    <xf numFmtId="170" fontId="34" fillId="0" borderId="27" xfId="1" applyNumberFormat="1" applyFont="1" applyFill="1" applyBorder="1"/>
    <xf numFmtId="0" fontId="42" fillId="8" borderId="19" xfId="0" applyFont="1" applyFill="1" applyBorder="1" applyAlignment="1">
      <alignment horizontal="center" vertical="center"/>
    </xf>
    <xf numFmtId="0" fontId="43" fillId="9" borderId="19" xfId="1" applyFont="1" applyFill="1" applyBorder="1" applyAlignment="1" applyProtection="1">
      <alignment horizontal="center" vertical="center" wrapText="1"/>
    </xf>
    <xf numFmtId="17" fontId="44" fillId="10" borderId="19" xfId="1" applyNumberFormat="1" applyFont="1" applyFill="1" applyBorder="1" applyAlignment="1">
      <alignment horizontal="center" vertical="center" wrapText="1"/>
    </xf>
    <xf numFmtId="17" fontId="44" fillId="10" borderId="19" xfId="1" applyNumberFormat="1" applyFont="1" applyFill="1" applyBorder="1" applyAlignment="1">
      <alignment horizontal="left" vertical="center" wrapText="1"/>
    </xf>
    <xf numFmtId="17" fontId="44" fillId="10" borderId="19" xfId="1" applyNumberFormat="1" applyFont="1" applyFill="1" applyBorder="1" applyAlignment="1">
      <alignment horizontal="center" vertical="center"/>
    </xf>
    <xf numFmtId="0" fontId="45" fillId="11" borderId="19" xfId="1" applyFont="1" applyFill="1" applyBorder="1" applyAlignment="1" applyProtection="1">
      <alignment horizontal="center" vertical="center" wrapText="1"/>
    </xf>
    <xf numFmtId="0" fontId="46" fillId="12" borderId="19" xfId="1" applyFont="1" applyFill="1" applyBorder="1" applyAlignment="1" applyProtection="1">
      <alignment horizontal="center" vertical="center" wrapText="1"/>
    </xf>
    <xf numFmtId="2" fontId="0" fillId="0" borderId="0" xfId="0" applyNumberFormat="1"/>
    <xf numFmtId="49" fontId="0" fillId="0" borderId="0" xfId="0" applyNumberFormat="1"/>
    <xf numFmtId="17" fontId="0" fillId="0" borderId="0" xfId="0" applyNumberFormat="1"/>
    <xf numFmtId="1" fontId="0" fillId="0" borderId="0" xfId="0" applyNumberFormat="1"/>
    <xf numFmtId="171" fontId="0" fillId="0" borderId="0" xfId="0" applyNumberFormat="1" applyAlignment="1">
      <alignment horizontal="right"/>
    </xf>
    <xf numFmtId="2" fontId="0" fillId="0" borderId="0" xfId="0" applyNumberFormat="1" applyAlignment="1">
      <alignment horizontal="right"/>
    </xf>
    <xf numFmtId="0" fontId="13" fillId="3" borderId="10" xfId="1" applyFont="1" applyFill="1" applyBorder="1" applyAlignment="1">
      <alignment horizontal="center"/>
    </xf>
    <xf numFmtId="0" fontId="13" fillId="3" borderId="12" xfId="1" applyFont="1" applyFill="1" applyBorder="1" applyAlignment="1">
      <alignment horizontal="center"/>
    </xf>
    <xf numFmtId="167" fontId="8" fillId="2" borderId="0" xfId="1" applyNumberFormat="1" applyFont="1" applyFill="1" applyBorder="1" applyAlignment="1" applyProtection="1">
      <alignment horizontal="center"/>
      <protection locked="0"/>
    </xf>
    <xf numFmtId="0" fontId="14" fillId="0" borderId="0" xfId="1" applyFont="1" applyBorder="1" applyAlignment="1">
      <alignment horizontal="center"/>
    </xf>
    <xf numFmtId="0" fontId="18" fillId="0" borderId="0" xfId="1" applyFont="1" applyFill="1" applyBorder="1" applyAlignment="1">
      <alignment horizontal="center"/>
    </xf>
    <xf numFmtId="0" fontId="18" fillId="0" borderId="0" xfId="1" quotePrefix="1" applyFont="1" applyFill="1" applyBorder="1" applyAlignment="1">
      <alignment horizontal="center"/>
    </xf>
    <xf numFmtId="0" fontId="20" fillId="0" borderId="0" xfId="1" applyFont="1" applyFill="1" applyBorder="1" applyAlignment="1">
      <alignment horizontal="center"/>
    </xf>
  </cellXfs>
  <cellStyles count="11">
    <cellStyle name="Euro" xfId="6"/>
    <cellStyle name="Milliers [0] 2" xfId="2"/>
    <cellStyle name="Monétaire 2" xfId="3"/>
    <cellStyle name="Monétaire 2 2" xfId="4"/>
    <cellStyle name="Monétaire 3" xfId="7"/>
    <cellStyle name="Monétaire 4" xfId="9"/>
    <cellStyle name="Normal" xfId="0" builtinId="0"/>
    <cellStyle name="Normal 2" xfId="1"/>
    <cellStyle name="Normal 2 2" xfId="5"/>
    <cellStyle name="Normal 3" xfId="8"/>
    <cellStyle name="Pourcentage 2" xfId="1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microsoft.com/office/2006/relationships/vbaProject" Target="vbaProject.bin"/><Relationship Id="rId5" Type="http://schemas.openxmlformats.org/officeDocument/2006/relationships/externalLink" Target="externalLinks/externalLink3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2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Employ&#233;s1(5)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dossier%20salaire/toune%20dernier%20essai%20job(17)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dossier%20salaire/sal2011%203trim%20marie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dossier%20salaire/Essai/SEPTEMBRE/WAGNER%20septembre-201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Variables"/>
      <sheetName val="TabCharges"/>
      <sheetName val="Employés"/>
      <sheetName val="fichevierge"/>
      <sheetName val="Menu"/>
      <sheetName val="GESTION SALARIES"/>
    </sheetNames>
    <sheetDataSet>
      <sheetData sheetId="0">
        <row r="2">
          <cell r="A2" t="str">
            <v>S001</v>
          </cell>
          <cell r="B2" t="str">
            <v>WAGNER</v>
          </cell>
          <cell r="C2" t="str">
            <v>G1001</v>
          </cell>
          <cell r="D2" t="str">
            <v>G1025</v>
          </cell>
          <cell r="E2" t="str">
            <v>G2001</v>
          </cell>
          <cell r="F2" t="str">
            <v>C10</v>
          </cell>
          <cell r="G2" t="str">
            <v>C11</v>
          </cell>
          <cell r="H2" t="str">
            <v>C20</v>
          </cell>
          <cell r="I2" t="str">
            <v>C21</v>
          </cell>
          <cell r="J2" t="str">
            <v>C22</v>
          </cell>
          <cell r="K2" t="str">
            <v>C30</v>
          </cell>
          <cell r="L2" t="str">
            <v>C31</v>
          </cell>
          <cell r="M2" t="str">
            <v>C40</v>
          </cell>
          <cell r="O2" t="str">
            <v xml:space="preserve"> </v>
          </cell>
          <cell r="P2" t="str">
            <v>C43</v>
          </cell>
          <cell r="S2" t="str">
            <v>C671</v>
          </cell>
          <cell r="T2" t="str">
            <v>C900</v>
          </cell>
          <cell r="W2" t="str">
            <v>C910</v>
          </cell>
          <cell r="X2" t="str">
            <v>C911</v>
          </cell>
          <cell r="Y2" t="str">
            <v>C912</v>
          </cell>
          <cell r="Z2" t="str">
            <v>C913</v>
          </cell>
        </row>
        <row r="3">
          <cell r="A3" t="str">
            <v>S002</v>
          </cell>
          <cell r="B3" t="str">
            <v>LEPINE</v>
          </cell>
          <cell r="C3" t="str">
            <v>G1001</v>
          </cell>
          <cell r="F3" t="str">
            <v>C10</v>
          </cell>
          <cell r="G3" t="str">
            <v>C11</v>
          </cell>
          <cell r="H3" t="str">
            <v>C20</v>
          </cell>
          <cell r="I3" t="str">
            <v>C21</v>
          </cell>
          <cell r="J3" t="str">
            <v>C22</v>
          </cell>
          <cell r="K3" t="str">
            <v>C30</v>
          </cell>
          <cell r="L3" t="str">
            <v>C31</v>
          </cell>
          <cell r="M3" t="str">
            <v>C40</v>
          </cell>
          <cell r="N3" t="str">
            <v>C41</v>
          </cell>
          <cell r="O3" t="str">
            <v>C42</v>
          </cell>
          <cell r="P3" t="str">
            <v>C43</v>
          </cell>
          <cell r="Q3" t="str">
            <v>C44</v>
          </cell>
          <cell r="R3" t="str">
            <v>C45</v>
          </cell>
          <cell r="S3" t="str">
            <v>C672</v>
          </cell>
          <cell r="U3" t="str">
            <v>C901</v>
          </cell>
          <cell r="V3" t="str">
            <v>C902</v>
          </cell>
        </row>
        <row r="4">
          <cell r="A4" t="str">
            <v>S003</v>
          </cell>
          <cell r="B4" t="str">
            <v>CADIEUX</v>
          </cell>
          <cell r="C4" t="str">
            <v>G1001</v>
          </cell>
          <cell r="E4" t="str">
            <v>G2001</v>
          </cell>
          <cell r="F4" t="str">
            <v>C10</v>
          </cell>
          <cell r="G4" t="str">
            <v>C11</v>
          </cell>
          <cell r="H4" t="str">
            <v>C20</v>
          </cell>
          <cell r="I4" t="str">
            <v>C21</v>
          </cell>
          <cell r="J4" t="str">
            <v>C22</v>
          </cell>
          <cell r="K4" t="str">
            <v>C30</v>
          </cell>
          <cell r="L4" t="str">
            <v>C31</v>
          </cell>
          <cell r="M4" t="str">
            <v>C40</v>
          </cell>
          <cell r="P4" t="str">
            <v>C43</v>
          </cell>
          <cell r="S4" t="str">
            <v>C673</v>
          </cell>
          <cell r="T4" t="str">
            <v>C903</v>
          </cell>
          <cell r="W4" t="str">
            <v>C904</v>
          </cell>
        </row>
        <row r="5">
          <cell r="A5" t="str">
            <v>S004</v>
          </cell>
          <cell r="B5" t="str">
            <v>WEISS</v>
          </cell>
          <cell r="C5" t="str">
            <v>G1001</v>
          </cell>
          <cell r="D5" t="str">
            <v>G1025</v>
          </cell>
          <cell r="F5" t="str">
            <v>C10</v>
          </cell>
          <cell r="G5" t="str">
            <v>C11</v>
          </cell>
          <cell r="H5" t="str">
            <v>C20</v>
          </cell>
          <cell r="I5" t="str">
            <v>C21</v>
          </cell>
          <cell r="J5" t="str">
            <v>C22</v>
          </cell>
          <cell r="K5" t="str">
            <v>C30</v>
          </cell>
          <cell r="L5" t="str">
            <v>C31</v>
          </cell>
          <cell r="M5" t="str">
            <v>C40</v>
          </cell>
          <cell r="P5" t="str">
            <v>C43</v>
          </cell>
          <cell r="S5" t="str">
            <v>C671</v>
          </cell>
          <cell r="T5" t="str">
            <v>C900</v>
          </cell>
          <cell r="W5" t="str">
            <v>C910</v>
          </cell>
          <cell r="X5" t="str">
            <v>C911</v>
          </cell>
          <cell r="Y5" t="str">
            <v>C912</v>
          </cell>
          <cell r="Z5" t="str">
            <v>C913</v>
          </cell>
        </row>
        <row r="6">
          <cell r="A6" t="str">
            <v>S005</v>
          </cell>
          <cell r="B6" t="str">
            <v>En attente</v>
          </cell>
        </row>
        <row r="7">
          <cell r="A7">
            <v>0</v>
          </cell>
          <cell r="B7">
            <v>0</v>
          </cell>
        </row>
        <row r="8">
          <cell r="A8">
            <v>0</v>
          </cell>
          <cell r="B8">
            <v>0</v>
          </cell>
        </row>
        <row r="12">
          <cell r="A12" t="str">
            <v>Abs Embauche</v>
          </cell>
          <cell r="D12" t="str">
            <v>G1001</v>
          </cell>
          <cell r="E12" t="str">
            <v>Salaire Mensuel</v>
          </cell>
        </row>
        <row r="13">
          <cell r="A13" t="str">
            <v>Absence</v>
          </cell>
          <cell r="D13" t="str">
            <v>G1025</v>
          </cell>
          <cell r="E13" t="str">
            <v>HS 25% exo IR</v>
          </cell>
        </row>
        <row r="14">
          <cell r="A14" t="str">
            <v>Abs CP</v>
          </cell>
          <cell r="D14" t="str">
            <v>G2001</v>
          </cell>
          <cell r="E14" t="str">
            <v>Prime Ancienneté</v>
          </cell>
        </row>
        <row r="15">
          <cell r="A15" t="str">
            <v>Congés payés</v>
          </cell>
        </row>
        <row r="16">
          <cell r="A16" t="str">
            <v>Indem. CP</v>
          </cell>
        </row>
        <row r="17">
          <cell r="A17" t="str">
            <v>Prime</v>
          </cell>
        </row>
        <row r="21">
          <cell r="A21" t="str">
            <v>5001 Acompte</v>
          </cell>
          <cell r="F21">
            <v>9</v>
          </cell>
          <cell r="H21">
            <v>1365.03</v>
          </cell>
        </row>
        <row r="22">
          <cell r="A22" t="str">
            <v>5002 Retenues Diverses</v>
          </cell>
        </row>
      </sheetData>
      <sheetData sheetId="1">
        <row r="2">
          <cell r="A2" t="str">
            <v>C10</v>
          </cell>
          <cell r="B2" t="str">
            <v>URSSAF Vieillesse TA</v>
          </cell>
          <cell r="C2" t="str">
            <v>6,60%</v>
          </cell>
          <cell r="D2" t="str">
            <v>8,30%</v>
          </cell>
        </row>
        <row r="3">
          <cell r="A3" t="str">
            <v>C11</v>
          </cell>
          <cell r="B3" t="str">
            <v>URSSAF FNAL TA</v>
          </cell>
          <cell r="D3" t="str">
            <v>0,10%</v>
          </cell>
        </row>
        <row r="4">
          <cell r="A4" t="str">
            <v>C20</v>
          </cell>
          <cell r="B4" t="str">
            <v>URSSAF Maladie</v>
          </cell>
          <cell r="C4" t="str">
            <v>0,85%</v>
          </cell>
          <cell r="D4" t="str">
            <v>13,10%</v>
          </cell>
        </row>
        <row r="5">
          <cell r="A5" t="str">
            <v>C21</v>
          </cell>
          <cell r="B5" t="str">
            <v>URSSAF Vieil. All. Fam</v>
          </cell>
          <cell r="D5" t="str">
            <v>7,00%</v>
          </cell>
        </row>
        <row r="6">
          <cell r="A6" t="str">
            <v>C22</v>
          </cell>
          <cell r="B6" t="str">
            <v>URSSAF Accident Travail</v>
          </cell>
          <cell r="D6" t="str">
            <v>3,50%</v>
          </cell>
        </row>
        <row r="7">
          <cell r="A7" t="str">
            <v>C30</v>
          </cell>
          <cell r="B7" t="str">
            <v>ASSEDIC  chômage</v>
          </cell>
          <cell r="C7" t="str">
            <v>2,40%</v>
          </cell>
          <cell r="D7" t="str">
            <v>4,00%</v>
          </cell>
        </row>
        <row r="8">
          <cell r="A8" t="str">
            <v>C31</v>
          </cell>
          <cell r="B8" t="str">
            <v>ASSEDIC  AGS</v>
          </cell>
          <cell r="D8" t="str">
            <v>0,30%</v>
          </cell>
        </row>
        <row r="9">
          <cell r="A9" t="str">
            <v>C40</v>
          </cell>
          <cell r="B9" t="str">
            <v>Retraite CRIS</v>
          </cell>
          <cell r="C9" t="str">
            <v>3,00%</v>
          </cell>
          <cell r="D9" t="str">
            <v>4,50%</v>
          </cell>
        </row>
        <row r="10">
          <cell r="A10" t="str">
            <v>C41</v>
          </cell>
          <cell r="B10" t="str">
            <v>CRC GMP</v>
          </cell>
          <cell r="C10">
            <v>24.35</v>
          </cell>
          <cell r="D10">
            <v>39.840000000000003</v>
          </cell>
        </row>
        <row r="11">
          <cell r="A11" t="str">
            <v>C42</v>
          </cell>
          <cell r="B11" t="str">
            <v>Garantie décès</v>
          </cell>
          <cell r="D11" t="str">
            <v>1,50%</v>
          </cell>
        </row>
        <row r="12">
          <cell r="A12" t="str">
            <v>C43</v>
          </cell>
          <cell r="B12" t="str">
            <v>AGFF</v>
          </cell>
          <cell r="C12" t="str">
            <v>0,80%</v>
          </cell>
          <cell r="D12" t="str">
            <v>1,20%</v>
          </cell>
        </row>
        <row r="13">
          <cell r="A13" t="str">
            <v>C44</v>
          </cell>
          <cell r="B13" t="str">
            <v>AXA prévoyance</v>
          </cell>
          <cell r="C13" t="str">
            <v>1,75%</v>
          </cell>
          <cell r="D13" t="str">
            <v>1,76%</v>
          </cell>
        </row>
        <row r="14">
          <cell r="A14" t="str">
            <v>C45</v>
          </cell>
          <cell r="B14" t="str">
            <v>CET</v>
          </cell>
          <cell r="C14" t="str">
            <v>0,13%</v>
          </cell>
          <cell r="D14" t="str">
            <v>0,22%</v>
          </cell>
        </row>
        <row r="15">
          <cell r="A15" t="str">
            <v>C50</v>
          </cell>
          <cell r="B15" t="str">
            <v>Garantie décès GAN</v>
          </cell>
          <cell r="D15" t="str">
            <v>6,71%</v>
          </cell>
        </row>
        <row r="16">
          <cell r="A16" t="str">
            <v>C671</v>
          </cell>
          <cell r="B16" t="str">
            <v>Réduc. Loi Fillon 1 à 19 sal.</v>
          </cell>
        </row>
        <row r="17">
          <cell r="A17" t="str">
            <v>C672</v>
          </cell>
          <cell r="B17" t="str">
            <v>Réduc. Loi Fillon 1 à 19 sal.</v>
          </cell>
        </row>
        <row r="18">
          <cell r="A18" t="str">
            <v>C673</v>
          </cell>
          <cell r="B18" t="str">
            <v>Réduc. Loi Fillon 1 à 19 sal.</v>
          </cell>
        </row>
        <row r="19">
          <cell r="A19" t="str">
            <v>C674</v>
          </cell>
          <cell r="B19" t="str">
            <v>Réduc. Loi Fillon 1 à 19 sal.</v>
          </cell>
        </row>
        <row r="20">
          <cell r="A20" t="str">
            <v>C675</v>
          </cell>
          <cell r="B20" t="str">
            <v>Réduc. Loi Fillon 1 à 19 sal.</v>
          </cell>
        </row>
        <row r="21">
          <cell r="A21" t="str">
            <v>C900</v>
          </cell>
          <cell r="B21" t="str">
            <v>URSSAF CSG Déduc. hors HS</v>
          </cell>
          <cell r="C21" t="str">
            <v>5,10%</v>
          </cell>
        </row>
        <row r="22">
          <cell r="A22" t="str">
            <v>C901</v>
          </cell>
          <cell r="B22" t="str">
            <v>URSSAF CSG Déduc. hors HS CADRE</v>
          </cell>
          <cell r="C22" t="str">
            <v>5,10%</v>
          </cell>
        </row>
        <row r="23">
          <cell r="A23" t="str">
            <v>C902</v>
          </cell>
          <cell r="B23" t="str">
            <v>URSSAF CSG Non dé.+ CRDS Hors HS CADRE</v>
          </cell>
          <cell r="C23" t="str">
            <v>2,90%</v>
          </cell>
        </row>
        <row r="24">
          <cell r="A24" t="str">
            <v>C903</v>
          </cell>
          <cell r="B24" t="str">
            <v>URSSAF CSG Déduc. hors HS</v>
          </cell>
          <cell r="C24" t="str">
            <v>5,10%</v>
          </cell>
        </row>
        <row r="25">
          <cell r="A25" t="str">
            <v>C904</v>
          </cell>
          <cell r="B25" t="str">
            <v>URSSAF CSG Non dé.+ CRDS Hors HS</v>
          </cell>
          <cell r="C25" t="str">
            <v>2,90%</v>
          </cell>
        </row>
        <row r="26">
          <cell r="A26" t="str">
            <v>C910</v>
          </cell>
          <cell r="B26" t="str">
            <v>URSSAF CSG Non dé.+ CRDS Hors HS</v>
          </cell>
          <cell r="C26" t="str">
            <v>2,90%</v>
          </cell>
        </row>
        <row r="27">
          <cell r="A27" t="str">
            <v>C911</v>
          </cell>
          <cell r="B27" t="str">
            <v>URSSAF CSG - CRDS Déd. sur HS</v>
          </cell>
          <cell r="C27" t="str">
            <v>8,00%</v>
          </cell>
        </row>
        <row r="28">
          <cell r="A28" t="str">
            <v>C912</v>
          </cell>
          <cell r="B28" t="str">
            <v>Réduction de coti. Salariales/HS</v>
          </cell>
          <cell r="C28">
            <v>0.21410000000000001</v>
          </cell>
        </row>
        <row r="29">
          <cell r="A29" t="str">
            <v>C913</v>
          </cell>
          <cell r="B29" t="str">
            <v>Déduction forfaitaire pat./ HS</v>
          </cell>
          <cell r="D29">
            <v>1.5</v>
          </cell>
        </row>
      </sheetData>
      <sheetData sheetId="2">
        <row r="2">
          <cell r="A2" t="str">
            <v>S001</v>
          </cell>
          <cell r="B2" t="str">
            <v>WAGNER</v>
          </cell>
          <cell r="D2" t="str">
            <v>Jérôme</v>
          </cell>
          <cell r="E2" t="str">
            <v>M</v>
          </cell>
          <cell r="F2" t="str">
            <v>14/04/1976</v>
          </cell>
          <cell r="G2" t="str">
            <v>DIJON</v>
          </cell>
          <cell r="H2" t="str">
            <v>Française</v>
          </cell>
          <cell r="I2">
            <v>176042123116970</v>
          </cell>
          <cell r="J2" t="str">
            <v>Marié</v>
          </cell>
          <cell r="K2" t="str">
            <v>M.</v>
          </cell>
          <cell r="L2">
            <v>2</v>
          </cell>
          <cell r="M2">
            <v>35</v>
          </cell>
          <cell r="N2" t="str">
            <v>Ave Jules Lombard</v>
          </cell>
          <cell r="P2">
            <v>89390</v>
          </cell>
          <cell r="Q2" t="str">
            <v>RAVIERES</v>
          </cell>
          <cell r="S2">
            <v>675025470</v>
          </cell>
          <cell r="U2" t="str">
            <v>30/05/2000</v>
          </cell>
          <cell r="W2" t="str">
            <v>Mécanicien Affûteur</v>
          </cell>
          <cell r="X2" t="str">
            <v>CDI</v>
          </cell>
          <cell r="Y2" t="str">
            <v>I</v>
          </cell>
          <cell r="Z2">
            <v>2</v>
          </cell>
          <cell r="AA2">
            <v>145</v>
          </cell>
          <cell r="AB2" t="str">
            <v>Ouvrier</v>
          </cell>
          <cell r="AC2" t="str">
            <v>Chèque</v>
          </cell>
          <cell r="AD2">
            <v>9.68</v>
          </cell>
          <cell r="AE2">
            <v>151.66999999999999</v>
          </cell>
          <cell r="AF2">
            <v>17.329999999999998</v>
          </cell>
          <cell r="AG2">
            <v>1036.96</v>
          </cell>
          <cell r="AH2" t="str">
            <v>11,00%</v>
          </cell>
          <cell r="AI2" t="str">
            <v>10,00%</v>
          </cell>
          <cell r="AJ2">
            <v>40695</v>
          </cell>
          <cell r="AK2">
            <v>40544</v>
          </cell>
          <cell r="AL2">
            <v>35</v>
          </cell>
          <cell r="AM2">
            <v>7</v>
          </cell>
          <cell r="AN2">
            <v>1468.1655999999998</v>
          </cell>
          <cell r="AO2">
            <v>169</v>
          </cell>
          <cell r="AP2">
            <v>12.1</v>
          </cell>
          <cell r="AQ2">
            <v>209.69299999999998</v>
          </cell>
          <cell r="AR2">
            <v>114.0656</v>
          </cell>
          <cell r="AS2">
            <v>1677.8585999999998</v>
          </cell>
          <cell r="AT2">
            <v>9.9281573964497021</v>
          </cell>
          <cell r="AU2">
            <v>69.497101775147911</v>
          </cell>
        </row>
        <row r="3">
          <cell r="A3" t="str">
            <v>S002</v>
          </cell>
          <cell r="B3" t="str">
            <v>LEPINE</v>
          </cell>
          <cell r="D3" t="str">
            <v>Michel</v>
          </cell>
          <cell r="E3" t="str">
            <v>M</v>
          </cell>
          <cell r="F3" t="str">
            <v>13/12/1951</v>
          </cell>
          <cell r="G3" t="str">
            <v>ETORMAY</v>
          </cell>
          <cell r="H3" t="str">
            <v>Française</v>
          </cell>
          <cell r="I3">
            <v>151122125700234</v>
          </cell>
          <cell r="J3" t="str">
            <v>Marié</v>
          </cell>
          <cell r="K3" t="str">
            <v>M.</v>
          </cell>
          <cell r="L3">
            <v>0</v>
          </cell>
          <cell r="N3" t="str">
            <v>Grande Rue</v>
          </cell>
          <cell r="P3">
            <v>21450</v>
          </cell>
          <cell r="Q3" t="str">
            <v>ETORMAY</v>
          </cell>
          <cell r="R3">
            <v>380965044</v>
          </cell>
          <cell r="U3">
            <v>34735</v>
          </cell>
          <cell r="W3" t="str">
            <v>Responsable Tech.</v>
          </cell>
          <cell r="X3" t="str">
            <v>CDI</v>
          </cell>
          <cell r="Y3" t="str">
            <v>II</v>
          </cell>
          <cell r="Z3">
            <v>2</v>
          </cell>
          <cell r="AA3">
            <v>180</v>
          </cell>
          <cell r="AB3" t="str">
            <v>Cadre</v>
          </cell>
          <cell r="AC3" t="str">
            <v>Chèque</v>
          </cell>
          <cell r="AD3">
            <v>10.94</v>
          </cell>
          <cell r="AE3">
            <v>151.66999999999999</v>
          </cell>
          <cell r="AG3">
            <v>0</v>
          </cell>
          <cell r="AH3">
            <v>0</v>
          </cell>
          <cell r="AI3">
            <v>0</v>
          </cell>
          <cell r="AL3">
            <v>35</v>
          </cell>
          <cell r="AM3">
            <v>7</v>
          </cell>
          <cell r="AN3">
            <v>1659.2697999999998</v>
          </cell>
          <cell r="AO3">
            <v>151.66999999999999</v>
          </cell>
          <cell r="AP3" t="str">
            <v/>
          </cell>
          <cell r="AQ3" t="str">
            <v/>
          </cell>
          <cell r="AR3">
            <v>0</v>
          </cell>
          <cell r="AS3">
            <v>1659.2697999999998</v>
          </cell>
          <cell r="AT3">
            <v>10.94</v>
          </cell>
          <cell r="AU3">
            <v>76.58</v>
          </cell>
        </row>
        <row r="4">
          <cell r="A4" t="str">
            <v>S003</v>
          </cell>
          <cell r="B4" t="str">
            <v>CADIEUX</v>
          </cell>
          <cell r="D4" t="str">
            <v>Sylvie</v>
          </cell>
          <cell r="E4" t="str">
            <v>F</v>
          </cell>
          <cell r="F4" t="str">
            <v>16/04/1963</v>
          </cell>
          <cell r="G4" t="str">
            <v>MONTBARD</v>
          </cell>
          <cell r="H4" t="str">
            <v>Française</v>
          </cell>
          <cell r="I4">
            <v>263042142508562</v>
          </cell>
          <cell r="J4" t="str">
            <v>Célibataire</v>
          </cell>
          <cell r="K4" t="str">
            <v>Melle</v>
          </cell>
          <cell r="L4">
            <v>0</v>
          </cell>
          <cell r="M4" t="str">
            <v>5 imp.</v>
          </cell>
          <cell r="N4" t="str">
            <v>des Bégonias</v>
          </cell>
          <cell r="O4" t="str">
            <v>La Blancharde</v>
          </cell>
          <cell r="P4">
            <v>21500</v>
          </cell>
          <cell r="Q4" t="str">
            <v>ST REMY</v>
          </cell>
          <cell r="U4">
            <v>37291</v>
          </cell>
          <cell r="W4" t="str">
            <v>Secrétaire</v>
          </cell>
          <cell r="X4" t="str">
            <v>CDI</v>
          </cell>
          <cell r="Y4" t="str">
            <v>I</v>
          </cell>
          <cell r="Z4">
            <v>1</v>
          </cell>
          <cell r="AA4">
            <v>140</v>
          </cell>
          <cell r="AB4" t="str">
            <v>Employé</v>
          </cell>
          <cell r="AC4" t="str">
            <v>Chèque</v>
          </cell>
          <cell r="AD4">
            <v>9</v>
          </cell>
          <cell r="AE4">
            <v>78</v>
          </cell>
          <cell r="AG4">
            <v>674.7</v>
          </cell>
          <cell r="AH4">
            <v>0.09</v>
          </cell>
          <cell r="AI4">
            <v>0.08</v>
          </cell>
          <cell r="AJ4">
            <v>40603</v>
          </cell>
          <cell r="AK4">
            <v>40544</v>
          </cell>
          <cell r="AL4">
            <v>18</v>
          </cell>
          <cell r="AM4">
            <v>3.6</v>
          </cell>
          <cell r="AN4">
            <v>702</v>
          </cell>
          <cell r="AO4">
            <v>78</v>
          </cell>
          <cell r="AP4" t="str">
            <v/>
          </cell>
          <cell r="AQ4" t="str">
            <v/>
          </cell>
          <cell r="AR4">
            <v>60.722999999999999</v>
          </cell>
          <cell r="AS4">
            <v>702</v>
          </cell>
          <cell r="AT4">
            <v>9</v>
          </cell>
          <cell r="AU4">
            <v>32.4</v>
          </cell>
        </row>
        <row r="5">
          <cell r="A5" t="str">
            <v>S004</v>
          </cell>
          <cell r="B5" t="str">
            <v>WEISS</v>
          </cell>
          <cell r="D5" t="str">
            <v>Thomas</v>
          </cell>
          <cell r="E5" t="str">
            <v>M</v>
          </cell>
          <cell r="F5" t="str">
            <v>27/01/1975</v>
          </cell>
          <cell r="G5" t="str">
            <v>DIJON</v>
          </cell>
          <cell r="H5" t="str">
            <v>Française</v>
          </cell>
          <cell r="I5">
            <v>175012123130928</v>
          </cell>
          <cell r="J5" t="str">
            <v>Concubinage</v>
          </cell>
          <cell r="K5" t="str">
            <v>M.</v>
          </cell>
          <cell r="L5">
            <v>5</v>
          </cell>
          <cell r="M5">
            <v>1</v>
          </cell>
          <cell r="N5" t="str">
            <v>Rue de la Mairie</v>
          </cell>
          <cell r="P5">
            <v>21450</v>
          </cell>
          <cell r="Q5" t="str">
            <v>BAIGNEUX LES JUIFS</v>
          </cell>
          <cell r="U5">
            <v>40378</v>
          </cell>
          <cell r="W5" t="str">
            <v>Aide mécanicien</v>
          </cell>
          <cell r="X5" t="str">
            <v>CDI</v>
          </cell>
          <cell r="Y5" t="str">
            <v>I</v>
          </cell>
          <cell r="Z5">
            <v>1</v>
          </cell>
          <cell r="AA5">
            <v>140</v>
          </cell>
          <cell r="AB5" t="str">
            <v>Ouvrier</v>
          </cell>
          <cell r="AC5" t="str">
            <v>Chèque</v>
          </cell>
          <cell r="AD5">
            <v>9</v>
          </cell>
          <cell r="AE5">
            <v>151.66999999999999</v>
          </cell>
          <cell r="AF5">
            <v>17.329999999999998</v>
          </cell>
          <cell r="AG5">
            <v>0</v>
          </cell>
          <cell r="AH5">
            <v>0</v>
          </cell>
          <cell r="AI5">
            <v>0</v>
          </cell>
          <cell r="AL5">
            <v>35</v>
          </cell>
          <cell r="AM5">
            <v>7</v>
          </cell>
          <cell r="AN5">
            <v>1365.03</v>
          </cell>
          <cell r="AO5">
            <v>169</v>
          </cell>
          <cell r="AP5">
            <v>11.25</v>
          </cell>
          <cell r="AQ5">
            <v>194.96249999999998</v>
          </cell>
          <cell r="AR5">
            <v>0</v>
          </cell>
          <cell r="AS5">
            <v>1559.9924999999998</v>
          </cell>
          <cell r="AT5">
            <v>9.2307248520710043</v>
          </cell>
          <cell r="AU5">
            <v>64.615073964497029</v>
          </cell>
        </row>
        <row r="6">
          <cell r="A6" t="str">
            <v>S005</v>
          </cell>
          <cell r="B6" t="str">
            <v>En attente</v>
          </cell>
        </row>
      </sheetData>
      <sheetData sheetId="3">
        <row r="21">
          <cell r="H21">
            <v>151.66999999999999</v>
          </cell>
        </row>
      </sheetData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Charges"/>
      <sheetName val="Modèle"/>
      <sheetName val="Tuto Aide"/>
      <sheetName val="TabCharges"/>
      <sheetName val="données"/>
      <sheetName val="ficheessai"/>
      <sheetName val="fichevierge"/>
    </sheetNames>
    <sheetDataSet>
      <sheetData sheetId="0"/>
      <sheetData sheetId="1"/>
      <sheetData sheetId="2"/>
      <sheetData sheetId="3">
        <row r="2">
          <cell r="A2" t="str">
            <v>C10</v>
          </cell>
          <cell r="B2" t="str">
            <v>URSSAF Vieillesse TA</v>
          </cell>
          <cell r="C2" t="str">
            <v>6,65%</v>
          </cell>
          <cell r="D2" t="str">
            <v>8,30%</v>
          </cell>
        </row>
        <row r="3">
          <cell r="A3" t="str">
            <v>C11</v>
          </cell>
          <cell r="B3" t="str">
            <v>URSSAF FNAL TA</v>
          </cell>
          <cell r="D3" t="str">
            <v>0,10%</v>
          </cell>
        </row>
        <row r="4">
          <cell r="A4" t="str">
            <v>C20</v>
          </cell>
          <cell r="B4" t="str">
            <v>URSSAF Maladie</v>
          </cell>
          <cell r="C4" t="str">
            <v>0,85%</v>
          </cell>
          <cell r="D4" t="str">
            <v>13,10%</v>
          </cell>
        </row>
        <row r="5">
          <cell r="A5" t="str">
            <v>C21</v>
          </cell>
          <cell r="B5" t="str">
            <v>URSSAF Vieil. All. Fam</v>
          </cell>
          <cell r="D5" t="str">
            <v>7,00%</v>
          </cell>
        </row>
        <row r="6">
          <cell r="A6" t="str">
            <v>C22</v>
          </cell>
          <cell r="B6" t="str">
            <v>URSSAF Accident Travail</v>
          </cell>
          <cell r="D6" t="str">
            <v>3,50%</v>
          </cell>
        </row>
        <row r="7">
          <cell r="A7" t="str">
            <v>C30</v>
          </cell>
          <cell r="B7" t="str">
            <v>ASSEDIC  chômage</v>
          </cell>
          <cell r="C7" t="str">
            <v>2,40%</v>
          </cell>
          <cell r="D7" t="str">
            <v>4,00%</v>
          </cell>
        </row>
        <row r="8">
          <cell r="A8" t="str">
            <v>C31</v>
          </cell>
          <cell r="B8" t="str">
            <v>ASSEDIC  AGS</v>
          </cell>
          <cell r="D8" t="str">
            <v>0,30%</v>
          </cell>
        </row>
        <row r="9">
          <cell r="A9" t="str">
            <v>C40</v>
          </cell>
          <cell r="B9" t="str">
            <v>Retraite CRIS</v>
          </cell>
          <cell r="C9" t="str">
            <v>3,00%</v>
          </cell>
          <cell r="D9" t="str">
            <v>4,50%</v>
          </cell>
        </row>
        <row r="10">
          <cell r="A10" t="str">
            <v>C41</v>
          </cell>
          <cell r="B10" t="str">
            <v>CRC GMP</v>
          </cell>
          <cell r="C10">
            <v>24.35</v>
          </cell>
          <cell r="D10">
            <v>39.840000000000003</v>
          </cell>
        </row>
        <row r="11">
          <cell r="A11" t="str">
            <v>C42</v>
          </cell>
          <cell r="B11" t="str">
            <v>Garantie décès</v>
          </cell>
          <cell r="D11" t="str">
            <v>1,50%</v>
          </cell>
        </row>
        <row r="12">
          <cell r="A12" t="str">
            <v>C43</v>
          </cell>
          <cell r="B12" t="str">
            <v>AGFF</v>
          </cell>
          <cell r="C12" t="str">
            <v>0,80%</v>
          </cell>
          <cell r="D12" t="str">
            <v>1,20%</v>
          </cell>
        </row>
        <row r="13">
          <cell r="A13" t="str">
            <v>C44</v>
          </cell>
          <cell r="B13" t="str">
            <v>AXA prévoyance</v>
          </cell>
          <cell r="C13" t="str">
            <v>1,75%</v>
          </cell>
          <cell r="D13" t="str">
            <v>1,76%</v>
          </cell>
        </row>
        <row r="14">
          <cell r="A14" t="str">
            <v>C45</v>
          </cell>
          <cell r="B14" t="str">
            <v>CET</v>
          </cell>
          <cell r="C14" t="str">
            <v>0,13%</v>
          </cell>
          <cell r="D14" t="str">
            <v>0,22%</v>
          </cell>
        </row>
        <row r="15">
          <cell r="A15" t="str">
            <v>C50</v>
          </cell>
          <cell r="B15" t="str">
            <v>Garantie décès GAN</v>
          </cell>
          <cell r="D15" t="str">
            <v>6,71%</v>
          </cell>
        </row>
        <row r="16">
          <cell r="A16" t="str">
            <v>C671</v>
          </cell>
          <cell r="B16" t="str">
            <v>Réduc. Loi Fillon 1 à 19 sal.</v>
          </cell>
        </row>
        <row r="17">
          <cell r="A17" t="str">
            <v>C672</v>
          </cell>
          <cell r="B17" t="str">
            <v>Réduc. Loi Fillon 1 à 19 sal.</v>
          </cell>
        </row>
        <row r="18">
          <cell r="A18" t="str">
            <v>C673</v>
          </cell>
          <cell r="B18" t="str">
            <v>Réduc. Loi Fillon 1 à 19 sal.</v>
          </cell>
        </row>
        <row r="19">
          <cell r="A19" t="str">
            <v>C674</v>
          </cell>
          <cell r="B19" t="str">
            <v>Réduc. Loi Fillon 1 à 19 sal.</v>
          </cell>
        </row>
        <row r="20">
          <cell r="A20" t="str">
            <v>C675</v>
          </cell>
          <cell r="B20" t="str">
            <v>Réduc. Loi Fillon 1 à 19 sal.</v>
          </cell>
        </row>
        <row r="21">
          <cell r="A21" t="str">
            <v>C900</v>
          </cell>
          <cell r="B21" t="str">
            <v>URSSAF CSG Déduc. hors HS</v>
          </cell>
          <cell r="C21" t="str">
            <v>5,10%</v>
          </cell>
        </row>
        <row r="22">
          <cell r="A22" t="str">
            <v>C901</v>
          </cell>
          <cell r="B22" t="str">
            <v>URSSAF CSG Déduc. hors HS CADRE</v>
          </cell>
          <cell r="C22" t="str">
            <v>5,10%</v>
          </cell>
        </row>
        <row r="23">
          <cell r="A23" t="str">
            <v>C902</v>
          </cell>
          <cell r="B23" t="str">
            <v>URSSAF CSG Non dé.+ CRDS Hors HS CADRE</v>
          </cell>
          <cell r="C23" t="str">
            <v>2,90%</v>
          </cell>
        </row>
        <row r="24">
          <cell r="A24" t="str">
            <v>C903</v>
          </cell>
          <cell r="B24" t="str">
            <v>URSSAF CSG Déduc. hors HS</v>
          </cell>
          <cell r="C24" t="str">
            <v>5,10%</v>
          </cell>
        </row>
        <row r="25">
          <cell r="A25" t="str">
            <v>C904</v>
          </cell>
          <cell r="B25" t="str">
            <v>URSSAF CSG Non dé.+ CRDS Hors HS</v>
          </cell>
          <cell r="C25" t="str">
            <v>2,90%</v>
          </cell>
        </row>
        <row r="26">
          <cell r="A26" t="str">
            <v>C910</v>
          </cell>
          <cell r="B26" t="str">
            <v>URSSAF CSG Non dé.+ CRDS Hors HS</v>
          </cell>
          <cell r="C26" t="str">
            <v>2,90%</v>
          </cell>
        </row>
        <row r="27">
          <cell r="A27" t="str">
            <v>C911</v>
          </cell>
          <cell r="B27" t="str">
            <v>URSSAF CSG - CRDS Déd. sur HS</v>
          </cell>
          <cell r="C27" t="str">
            <v>8,00%</v>
          </cell>
        </row>
        <row r="28">
          <cell r="A28" t="str">
            <v>C912</v>
          </cell>
          <cell r="B28" t="str">
            <v>Réduction de coti. Salariales/HS</v>
          </cell>
          <cell r="C28">
            <v>0.21460000000000001</v>
          </cell>
        </row>
        <row r="29">
          <cell r="A29" t="str">
            <v>C913</v>
          </cell>
          <cell r="B29" t="str">
            <v>Déduction forfaitaire pat./ HS</v>
          </cell>
          <cell r="D29">
            <v>1.5</v>
          </cell>
        </row>
      </sheetData>
      <sheetData sheetId="4">
        <row r="10">
          <cell r="A10" t="str">
            <v>0001</v>
          </cell>
          <cell r="B10" t="str">
            <v>WAGNER</v>
          </cell>
          <cell r="C10" t="str">
            <v>Jérôme</v>
          </cell>
          <cell r="D10" t="str">
            <v>35, Ave Jules Lombard</v>
          </cell>
          <cell r="F10">
            <v>89390</v>
          </cell>
          <cell r="G10" t="str">
            <v>RAVIERES</v>
          </cell>
          <cell r="H10">
            <v>27864</v>
          </cell>
          <cell r="I10" t="str">
            <v>DIJON</v>
          </cell>
          <cell r="J10">
            <v>675025470</v>
          </cell>
          <cell r="K10">
            <v>176042123116970</v>
          </cell>
        </row>
        <row r="11">
          <cell r="A11" t="str">
            <v>0002</v>
          </cell>
          <cell r="B11" t="str">
            <v>LEPINE</v>
          </cell>
          <cell r="C11" t="str">
            <v>Michel</v>
          </cell>
          <cell r="D11" t="str">
            <v>Grande Rue</v>
          </cell>
          <cell r="F11">
            <v>21450</v>
          </cell>
          <cell r="G11" t="str">
            <v>ETORMAY</v>
          </cell>
          <cell r="H11">
            <v>18975</v>
          </cell>
          <cell r="I11" t="str">
            <v>ETORMAY</v>
          </cell>
          <cell r="J11">
            <v>380965044</v>
          </cell>
          <cell r="K11">
            <v>151122125700234</v>
          </cell>
        </row>
        <row r="12">
          <cell r="A12" t="str">
            <v>0003</v>
          </cell>
          <cell r="B12" t="str">
            <v>CADIEUX</v>
          </cell>
          <cell r="C12" t="str">
            <v>Sylvie</v>
          </cell>
          <cell r="D12" t="str">
            <v>5 imp. Des Bégonias</v>
          </cell>
          <cell r="E12" t="str">
            <v>La Blancharde</v>
          </cell>
          <cell r="F12">
            <v>21500</v>
          </cell>
          <cell r="G12" t="str">
            <v>ST REMY</v>
          </cell>
          <cell r="H12">
            <v>23117</v>
          </cell>
          <cell r="I12" t="str">
            <v>MONTBARD</v>
          </cell>
          <cell r="K12">
            <v>263042142508562</v>
          </cell>
        </row>
        <row r="13">
          <cell r="A13" t="str">
            <v>0004</v>
          </cell>
          <cell r="B13" t="str">
            <v>WEISS</v>
          </cell>
          <cell r="C13" t="str">
            <v>Thomas</v>
          </cell>
          <cell r="D13" t="str">
            <v>Rue de la Mairie</v>
          </cell>
          <cell r="F13">
            <v>21450</v>
          </cell>
          <cell r="G13" t="str">
            <v>BAIGNEUX LES JUIFS</v>
          </cell>
          <cell r="H13">
            <v>27421</v>
          </cell>
          <cell r="I13" t="str">
            <v>DIJON</v>
          </cell>
          <cell r="K13">
            <v>175012123130928</v>
          </cell>
        </row>
        <row r="14">
          <cell r="A14" t="str">
            <v>0005</v>
          </cell>
        </row>
        <row r="15">
          <cell r="A15" t="str">
            <v>0006</v>
          </cell>
        </row>
        <row r="16">
          <cell r="A16" t="str">
            <v>0007</v>
          </cell>
        </row>
        <row r="17">
          <cell r="A17" t="str">
            <v>0008</v>
          </cell>
        </row>
        <row r="18">
          <cell r="A18" t="str">
            <v>0009</v>
          </cell>
        </row>
        <row r="19">
          <cell r="A19" t="str">
            <v>0010</v>
          </cell>
        </row>
        <row r="23">
          <cell r="A23" t="str">
            <v>0001</v>
          </cell>
          <cell r="B23" t="str">
            <v>WAGNER</v>
          </cell>
          <cell r="C23">
            <v>36676</v>
          </cell>
          <cell r="E23" t="str">
            <v>Mécanicien Affûteur</v>
          </cell>
          <cell r="F23" t="str">
            <v>I</v>
          </cell>
          <cell r="G23">
            <v>2</v>
          </cell>
          <cell r="H23">
            <v>145</v>
          </cell>
          <cell r="I23" t="str">
            <v>Chèque</v>
          </cell>
          <cell r="J23" t="str">
            <v>O</v>
          </cell>
          <cell r="K23" t="str">
            <v>H</v>
          </cell>
        </row>
        <row r="24">
          <cell r="A24" t="str">
            <v>0002</v>
          </cell>
          <cell r="B24" t="str">
            <v>LEPINE</v>
          </cell>
          <cell r="C24">
            <v>34821</v>
          </cell>
          <cell r="E24" t="str">
            <v>Responsable Tech.</v>
          </cell>
          <cell r="F24" t="str">
            <v>II</v>
          </cell>
          <cell r="G24">
            <v>2</v>
          </cell>
          <cell r="H24">
            <v>180</v>
          </cell>
          <cell r="I24" t="str">
            <v>Chèque</v>
          </cell>
          <cell r="J24" t="str">
            <v>C</v>
          </cell>
          <cell r="K24" t="str">
            <v>H</v>
          </cell>
        </row>
        <row r="25">
          <cell r="A25" t="str">
            <v>0003</v>
          </cell>
          <cell r="B25" t="str">
            <v>CADIEUX</v>
          </cell>
          <cell r="C25">
            <v>37291</v>
          </cell>
          <cell r="E25" t="str">
            <v>Secrétaire</v>
          </cell>
          <cell r="F25" t="str">
            <v>I</v>
          </cell>
          <cell r="G25">
            <v>1</v>
          </cell>
          <cell r="H25">
            <v>140</v>
          </cell>
          <cell r="I25" t="str">
            <v>Chèque</v>
          </cell>
          <cell r="J25" t="str">
            <v>E</v>
          </cell>
          <cell r="K25" t="str">
            <v>F</v>
          </cell>
        </row>
        <row r="26">
          <cell r="A26" t="str">
            <v>0004</v>
          </cell>
          <cell r="B26" t="str">
            <v>WEISS</v>
          </cell>
          <cell r="C26">
            <v>40378</v>
          </cell>
          <cell r="E26" t="str">
            <v>Aide mécanicien</v>
          </cell>
          <cell r="F26" t="str">
            <v>I</v>
          </cell>
          <cell r="G26">
            <v>1</v>
          </cell>
          <cell r="H26">
            <v>140</v>
          </cell>
          <cell r="I26" t="str">
            <v>Chèque</v>
          </cell>
          <cell r="J26" t="str">
            <v>O</v>
          </cell>
          <cell r="K26" t="str">
            <v>H</v>
          </cell>
        </row>
        <row r="27">
          <cell r="A27" t="str">
            <v>0005</v>
          </cell>
          <cell r="B27">
            <v>0</v>
          </cell>
        </row>
        <row r="28">
          <cell r="A28" t="str">
            <v>0006</v>
          </cell>
          <cell r="B28">
            <v>0</v>
          </cell>
        </row>
        <row r="29">
          <cell r="A29" t="str">
            <v>0007</v>
          </cell>
          <cell r="B29">
            <v>0</v>
          </cell>
        </row>
        <row r="30">
          <cell r="A30" t="str">
            <v>0008</v>
          </cell>
          <cell r="B30">
            <v>0</v>
          </cell>
        </row>
        <row r="31">
          <cell r="A31" t="str">
            <v>0009</v>
          </cell>
          <cell r="B31">
            <v>0</v>
          </cell>
        </row>
        <row r="32">
          <cell r="A32" t="str">
            <v>0010</v>
          </cell>
          <cell r="B32">
            <v>0</v>
          </cell>
        </row>
        <row r="36">
          <cell r="G36">
            <v>9</v>
          </cell>
        </row>
        <row r="38">
          <cell r="A38" t="str">
            <v>0001</v>
          </cell>
          <cell r="B38" t="str">
            <v>WAGNER</v>
          </cell>
          <cell r="C38">
            <v>35</v>
          </cell>
          <cell r="D38">
            <v>7</v>
          </cell>
          <cell r="E38">
            <v>151.66999999999999</v>
          </cell>
          <cell r="F38">
            <v>17.329999999999998</v>
          </cell>
          <cell r="G38">
            <v>169</v>
          </cell>
          <cell r="H38">
            <v>9.68</v>
          </cell>
          <cell r="I38">
            <v>12.1</v>
          </cell>
          <cell r="J38">
            <v>67.759999999999991</v>
          </cell>
          <cell r="K38">
            <v>1036.96</v>
          </cell>
          <cell r="L38">
            <v>0.11</v>
          </cell>
          <cell r="M38">
            <v>0.1</v>
          </cell>
        </row>
        <row r="39">
          <cell r="A39" t="str">
            <v>0002</v>
          </cell>
          <cell r="B39" t="str">
            <v>LEPINE</v>
          </cell>
          <cell r="C39">
            <v>35</v>
          </cell>
          <cell r="D39">
            <v>7</v>
          </cell>
          <cell r="E39">
            <v>151.66999999999999</v>
          </cell>
          <cell r="G39">
            <v>151.66999999999999</v>
          </cell>
          <cell r="H39">
            <v>10.94</v>
          </cell>
          <cell r="J39">
            <v>76.58</v>
          </cell>
        </row>
        <row r="40">
          <cell r="A40" t="str">
            <v>0003</v>
          </cell>
          <cell r="B40" t="str">
            <v>CADIEUX</v>
          </cell>
          <cell r="C40">
            <v>18</v>
          </cell>
          <cell r="D40">
            <v>3.6</v>
          </cell>
          <cell r="E40">
            <v>78</v>
          </cell>
          <cell r="G40">
            <v>78</v>
          </cell>
          <cell r="H40">
            <v>9</v>
          </cell>
          <cell r="J40">
            <v>32.4</v>
          </cell>
          <cell r="K40">
            <v>674.7</v>
          </cell>
          <cell r="L40">
            <v>0.09</v>
          </cell>
          <cell r="M40">
            <v>0.08</v>
          </cell>
        </row>
        <row r="41">
          <cell r="A41" t="str">
            <v>0004</v>
          </cell>
          <cell r="B41" t="str">
            <v>WEISS</v>
          </cell>
          <cell r="C41">
            <v>35</v>
          </cell>
          <cell r="D41">
            <v>7</v>
          </cell>
          <cell r="E41">
            <v>151.66999999999999</v>
          </cell>
          <cell r="F41">
            <v>17.329999999999998</v>
          </cell>
          <cell r="G41">
            <v>169</v>
          </cell>
          <cell r="H41">
            <v>9</v>
          </cell>
          <cell r="I41">
            <v>11.25</v>
          </cell>
          <cell r="J41">
            <v>63</v>
          </cell>
        </row>
        <row r="42">
          <cell r="A42" t="str">
            <v>0005</v>
          </cell>
          <cell r="B42">
            <v>0</v>
          </cell>
        </row>
        <row r="43">
          <cell r="A43" t="str">
            <v>0006</v>
          </cell>
          <cell r="B43">
            <v>0</v>
          </cell>
        </row>
        <row r="44">
          <cell r="A44" t="str">
            <v>0007</v>
          </cell>
          <cell r="B44">
            <v>0</v>
          </cell>
        </row>
        <row r="45">
          <cell r="A45" t="str">
            <v>0008</v>
          </cell>
          <cell r="B45">
            <v>0</v>
          </cell>
        </row>
        <row r="46">
          <cell r="A46" t="str">
            <v>0009</v>
          </cell>
          <cell r="B46">
            <v>0</v>
          </cell>
        </row>
        <row r="47">
          <cell r="A47" t="str">
            <v>0010</v>
          </cell>
          <cell r="B47">
            <v>0</v>
          </cell>
        </row>
        <row r="50">
          <cell r="C50">
            <v>1001</v>
          </cell>
          <cell r="D50">
            <v>1025</v>
          </cell>
          <cell r="E50">
            <v>2001</v>
          </cell>
          <cell r="I50">
            <v>1100</v>
          </cell>
          <cell r="J50">
            <v>1101</v>
          </cell>
          <cell r="K50">
            <v>4007</v>
          </cell>
          <cell r="L50">
            <v>4009</v>
          </cell>
          <cell r="M50">
            <v>4047</v>
          </cell>
          <cell r="N50">
            <v>5011</v>
          </cell>
        </row>
        <row r="51">
          <cell r="C51" t="str">
            <v>Sal Mensuel</v>
          </cell>
          <cell r="D51" t="str">
            <v>HS 25% exo IR</v>
          </cell>
          <cell r="E51" t="str">
            <v>Prime Ancienneté</v>
          </cell>
          <cell r="I51" t="str">
            <v>Abs Embauche</v>
          </cell>
          <cell r="J51" t="str">
            <v>Absence</v>
          </cell>
          <cell r="K51" t="str">
            <v>Congés payés</v>
          </cell>
          <cell r="L51" t="str">
            <v>Abs CP</v>
          </cell>
          <cell r="M51" t="str">
            <v>Indem. CP</v>
          </cell>
          <cell r="N51" t="str">
            <v>Prime</v>
          </cell>
        </row>
        <row r="52">
          <cell r="A52" t="str">
            <v>0001</v>
          </cell>
          <cell r="B52" t="str">
            <v>WAGNER</v>
          </cell>
          <cell r="C52">
            <v>1001</v>
          </cell>
          <cell r="D52">
            <v>1025</v>
          </cell>
          <cell r="E52">
            <v>2001</v>
          </cell>
          <cell r="G52" t="str">
            <v>0001</v>
          </cell>
          <cell r="H52" t="str">
            <v>WAGNER</v>
          </cell>
          <cell r="I52">
            <v>9.68</v>
          </cell>
          <cell r="J52">
            <v>9.68</v>
          </cell>
          <cell r="K52">
            <v>67.759999999999991</v>
          </cell>
          <cell r="L52">
            <v>67.759999999999991</v>
          </cell>
          <cell r="M52">
            <v>67.759999999999991</v>
          </cell>
        </row>
        <row r="53">
          <cell r="A53" t="str">
            <v>0002</v>
          </cell>
          <cell r="B53" t="str">
            <v>LEPINE</v>
          </cell>
          <cell r="C53">
            <v>1001</v>
          </cell>
          <cell r="G53" t="str">
            <v>0002</v>
          </cell>
          <cell r="H53" t="str">
            <v>LEPINE</v>
          </cell>
          <cell r="I53">
            <v>10.94</v>
          </cell>
          <cell r="J53">
            <v>10.94</v>
          </cell>
          <cell r="K53">
            <v>76.58</v>
          </cell>
          <cell r="L53">
            <v>76.58</v>
          </cell>
          <cell r="M53">
            <v>76.58</v>
          </cell>
        </row>
        <row r="54">
          <cell r="A54" t="str">
            <v>0003</v>
          </cell>
          <cell r="B54" t="str">
            <v>CADIEUX</v>
          </cell>
          <cell r="C54">
            <v>1001</v>
          </cell>
          <cell r="E54">
            <v>2001</v>
          </cell>
          <cell r="G54" t="str">
            <v>0003</v>
          </cell>
          <cell r="H54" t="str">
            <v>CADIEUX</v>
          </cell>
          <cell r="I54">
            <v>9</v>
          </cell>
          <cell r="J54">
            <v>9</v>
          </cell>
          <cell r="K54">
            <v>32.4</v>
          </cell>
          <cell r="L54">
            <v>32.4</v>
          </cell>
          <cell r="M54">
            <v>32.4</v>
          </cell>
        </row>
        <row r="55">
          <cell r="A55" t="str">
            <v>0004</v>
          </cell>
          <cell r="B55" t="str">
            <v>WEISS</v>
          </cell>
          <cell r="C55">
            <v>1001</v>
          </cell>
          <cell r="D55">
            <v>1025</v>
          </cell>
          <cell r="G55" t="str">
            <v>0004</v>
          </cell>
          <cell r="H55" t="str">
            <v>WEISS</v>
          </cell>
          <cell r="I55">
            <v>9</v>
          </cell>
          <cell r="J55">
            <v>9</v>
          </cell>
          <cell r="K55">
            <v>63</v>
          </cell>
          <cell r="L55">
            <v>63</v>
          </cell>
          <cell r="M55">
            <v>63</v>
          </cell>
        </row>
        <row r="56">
          <cell r="A56" t="str">
            <v>0005</v>
          </cell>
          <cell r="B56">
            <v>0</v>
          </cell>
          <cell r="G56" t="str">
            <v>0005</v>
          </cell>
          <cell r="H56">
            <v>0</v>
          </cell>
        </row>
        <row r="57">
          <cell r="A57" t="str">
            <v>0006</v>
          </cell>
          <cell r="B57">
            <v>0</v>
          </cell>
          <cell r="G57" t="str">
            <v>0006</v>
          </cell>
          <cell r="H57">
            <v>0</v>
          </cell>
        </row>
        <row r="58">
          <cell r="A58" t="str">
            <v>0007</v>
          </cell>
          <cell r="B58">
            <v>0</v>
          </cell>
          <cell r="G58" t="str">
            <v>0007</v>
          </cell>
          <cell r="H58">
            <v>0</v>
          </cell>
        </row>
        <row r="59">
          <cell r="A59" t="str">
            <v>0008</v>
          </cell>
          <cell r="B59">
            <v>0</v>
          </cell>
          <cell r="G59" t="str">
            <v>0008</v>
          </cell>
          <cell r="H59">
            <v>0</v>
          </cell>
        </row>
        <row r="60">
          <cell r="A60" t="str">
            <v>0009</v>
          </cell>
          <cell r="B60">
            <v>0</v>
          </cell>
          <cell r="G60" t="str">
            <v>0009</v>
          </cell>
          <cell r="H60">
            <v>0</v>
          </cell>
        </row>
        <row r="61">
          <cell r="A61" t="str">
            <v>0010</v>
          </cell>
          <cell r="B61">
            <v>0</v>
          </cell>
        </row>
        <row r="66">
          <cell r="A66" t="str">
            <v>0001</v>
          </cell>
          <cell r="B66" t="str">
            <v>WAGNER</v>
          </cell>
          <cell r="C66" t="str">
            <v>C10</v>
          </cell>
          <cell r="D66" t="str">
            <v>C11</v>
          </cell>
          <cell r="E66" t="str">
            <v>C20</v>
          </cell>
          <cell r="F66" t="str">
            <v>C21</v>
          </cell>
          <cell r="G66" t="str">
            <v>C22</v>
          </cell>
          <cell r="H66" t="str">
            <v>C30</v>
          </cell>
          <cell r="I66" t="str">
            <v>C31</v>
          </cell>
          <cell r="J66" t="str">
            <v>C40</v>
          </cell>
          <cell r="L66" t="str">
            <v xml:space="preserve"> </v>
          </cell>
          <cell r="M66" t="str">
            <v>C43</v>
          </cell>
          <cell r="P66" t="str">
            <v>C671</v>
          </cell>
          <cell r="Q66" t="str">
            <v>C900</v>
          </cell>
          <cell r="T66" t="str">
            <v>C910</v>
          </cell>
          <cell r="U66" t="str">
            <v>C911</v>
          </cell>
          <cell r="V66" t="str">
            <v>C912</v>
          </cell>
          <cell r="W66" t="str">
            <v>C913</v>
          </cell>
        </row>
        <row r="67">
          <cell r="A67" t="str">
            <v>0002</v>
          </cell>
          <cell r="B67" t="str">
            <v>LEPINE</v>
          </cell>
          <cell r="C67" t="str">
            <v>C10</v>
          </cell>
          <cell r="D67" t="str">
            <v>C11</v>
          </cell>
          <cell r="E67" t="str">
            <v>C20</v>
          </cell>
          <cell r="F67" t="str">
            <v>C21</v>
          </cell>
          <cell r="G67" t="str">
            <v>C22</v>
          </cell>
          <cell r="H67" t="str">
            <v>C30</v>
          </cell>
          <cell r="I67" t="str">
            <v>C31</v>
          </cell>
          <cell r="J67" t="str">
            <v>C40</v>
          </cell>
          <cell r="K67" t="str">
            <v>C41</v>
          </cell>
          <cell r="L67" t="str">
            <v>C42</v>
          </cell>
          <cell r="M67" t="str">
            <v>C43</v>
          </cell>
          <cell r="N67" t="str">
            <v>C44</v>
          </cell>
          <cell r="O67" t="str">
            <v>C45</v>
          </cell>
          <cell r="P67" t="str">
            <v>C672</v>
          </cell>
          <cell r="R67" t="str">
            <v>C901</v>
          </cell>
          <cell r="S67" t="str">
            <v>C902</v>
          </cell>
        </row>
        <row r="68">
          <cell r="A68" t="str">
            <v>0003</v>
          </cell>
          <cell r="B68" t="str">
            <v>CADIEUX</v>
          </cell>
          <cell r="C68" t="str">
            <v>C10</v>
          </cell>
          <cell r="D68" t="str">
            <v>C11</v>
          </cell>
          <cell r="E68" t="str">
            <v>C20</v>
          </cell>
          <cell r="F68" t="str">
            <v>C21</v>
          </cell>
          <cell r="G68" t="str">
            <v>C22</v>
          </cell>
          <cell r="H68" t="str">
            <v>C30</v>
          </cell>
          <cell r="I68" t="str">
            <v>C31</v>
          </cell>
          <cell r="J68" t="str">
            <v>C40</v>
          </cell>
          <cell r="M68" t="str">
            <v>C43</v>
          </cell>
          <cell r="P68" t="str">
            <v>C673</v>
          </cell>
          <cell r="Q68" t="str">
            <v>C903</v>
          </cell>
          <cell r="T68" t="str">
            <v>C904</v>
          </cell>
        </row>
        <row r="69">
          <cell r="A69" t="str">
            <v>0004</v>
          </cell>
          <cell r="B69" t="str">
            <v>WEISS</v>
          </cell>
          <cell r="C69" t="str">
            <v>C10</v>
          </cell>
          <cell r="D69" t="str">
            <v>C11</v>
          </cell>
          <cell r="E69" t="str">
            <v>C20</v>
          </cell>
          <cell r="F69" t="str">
            <v>C21</v>
          </cell>
          <cell r="G69" t="str">
            <v>C22</v>
          </cell>
          <cell r="H69" t="str">
            <v>C30</v>
          </cell>
          <cell r="I69" t="str">
            <v>C31</v>
          </cell>
          <cell r="J69" t="str">
            <v>C40</v>
          </cell>
          <cell r="M69" t="str">
            <v>C43</v>
          </cell>
          <cell r="P69" t="str">
            <v>C671</v>
          </cell>
          <cell r="Q69" t="str">
            <v>C900</v>
          </cell>
          <cell r="T69" t="str">
            <v>C910</v>
          </cell>
          <cell r="U69" t="str">
            <v>C911</v>
          </cell>
          <cell r="V69" t="str">
            <v>C912</v>
          </cell>
          <cell r="W69" t="str">
            <v>C913</v>
          </cell>
        </row>
        <row r="70">
          <cell r="A70" t="str">
            <v>0005</v>
          </cell>
          <cell r="B70">
            <v>0</v>
          </cell>
        </row>
        <row r="71">
          <cell r="A71" t="str">
            <v>0006</v>
          </cell>
          <cell r="B71">
            <v>0</v>
          </cell>
        </row>
        <row r="72">
          <cell r="A72" t="str">
            <v>0007</v>
          </cell>
          <cell r="B72">
            <v>0</v>
          </cell>
        </row>
        <row r="73">
          <cell r="A73" t="str">
            <v>0008</v>
          </cell>
          <cell r="B73">
            <v>0</v>
          </cell>
        </row>
        <row r="74">
          <cell r="A74" t="str">
            <v>0009</v>
          </cell>
          <cell r="B74">
            <v>0</v>
          </cell>
        </row>
        <row r="75">
          <cell r="A75" t="str">
            <v>0010</v>
          </cell>
          <cell r="B75">
            <v>0</v>
          </cell>
        </row>
        <row r="80">
          <cell r="A80" t="str">
            <v>CO10</v>
          </cell>
          <cell r="B80" t="str">
            <v>URSSAF Vieillesse TA</v>
          </cell>
          <cell r="D80">
            <v>6.6500000000000004E-2</v>
          </cell>
          <cell r="E80">
            <v>8.3000000000000004E-2</v>
          </cell>
        </row>
        <row r="81">
          <cell r="A81">
            <v>11</v>
          </cell>
          <cell r="B81" t="str">
            <v>URSSAF FNAL TA</v>
          </cell>
          <cell r="E81">
            <v>1E-3</v>
          </cell>
        </row>
        <row r="82">
          <cell r="A82">
            <v>20</v>
          </cell>
          <cell r="B82" t="str">
            <v>URSSAF Maladie</v>
          </cell>
          <cell r="D82">
            <v>8.5000000000000006E-3</v>
          </cell>
          <cell r="E82">
            <v>0.13100000000000001</v>
          </cell>
        </row>
        <row r="83">
          <cell r="A83">
            <v>21</v>
          </cell>
          <cell r="B83" t="str">
            <v>URSSAF Vieil. All. Fam</v>
          </cell>
          <cell r="E83">
            <v>7.0000000000000007E-2</v>
          </cell>
        </row>
        <row r="84">
          <cell r="A84">
            <v>22</v>
          </cell>
          <cell r="B84" t="str">
            <v>URSSAF Accident Travail</v>
          </cell>
          <cell r="E84">
            <v>3.5000000000000003E-2</v>
          </cell>
        </row>
        <row r="85">
          <cell r="A85">
            <v>30</v>
          </cell>
          <cell r="B85" t="str">
            <v>ASSEDIC  chômage</v>
          </cell>
          <cell r="D85">
            <v>2.4E-2</v>
          </cell>
          <cell r="E85">
            <v>0.04</v>
          </cell>
        </row>
        <row r="86">
          <cell r="A86">
            <v>31</v>
          </cell>
          <cell r="B86" t="str">
            <v>ASSEDIC  AGS</v>
          </cell>
          <cell r="E86">
            <v>3.0000000000000001E-3</v>
          </cell>
          <cell r="G86">
            <v>4.0000000000000001E-3</v>
          </cell>
          <cell r="H86">
            <v>40634</v>
          </cell>
        </row>
        <row r="87">
          <cell r="A87">
            <v>40</v>
          </cell>
          <cell r="B87" t="str">
            <v>Retraite CRIS</v>
          </cell>
          <cell r="D87">
            <v>0.03</v>
          </cell>
          <cell r="E87">
            <v>4.4999999999999998E-2</v>
          </cell>
        </row>
        <row r="88">
          <cell r="A88">
            <v>41</v>
          </cell>
          <cell r="B88" t="str">
            <v>CRC GMP</v>
          </cell>
          <cell r="D88">
            <v>24.35</v>
          </cell>
          <cell r="E88">
            <v>39.840000000000003</v>
          </cell>
          <cell r="F88">
            <v>23.83</v>
          </cell>
          <cell r="G88">
            <v>38.979999999999997</v>
          </cell>
          <cell r="H88">
            <v>40634</v>
          </cell>
        </row>
        <row r="89">
          <cell r="A89">
            <v>42</v>
          </cell>
          <cell r="B89" t="str">
            <v>Garantie décès</v>
          </cell>
          <cell r="E89">
            <v>1.4999999999999999E-2</v>
          </cell>
        </row>
        <row r="90">
          <cell r="A90">
            <v>43</v>
          </cell>
          <cell r="B90" t="str">
            <v>AGFF</v>
          </cell>
          <cell r="D90">
            <v>8.0000000000000002E-3</v>
          </cell>
          <cell r="E90">
            <v>1.2E-2</v>
          </cell>
        </row>
        <row r="91">
          <cell r="A91">
            <v>44</v>
          </cell>
          <cell r="B91" t="str">
            <v>AXA prévoyance</v>
          </cell>
          <cell r="D91">
            <v>1.7500000000000002E-2</v>
          </cell>
          <cell r="E91">
            <v>1.7600000000000001E-2</v>
          </cell>
        </row>
        <row r="92">
          <cell r="A92">
            <v>45</v>
          </cell>
          <cell r="B92" t="str">
            <v>CET</v>
          </cell>
          <cell r="D92">
            <v>1.2999999999999999E-3</v>
          </cell>
          <cell r="E92">
            <v>2.2000000000000001E-3</v>
          </cell>
        </row>
        <row r="93">
          <cell r="A93">
            <v>50</v>
          </cell>
          <cell r="B93" t="str">
            <v>Garantie décès GAN</v>
          </cell>
          <cell r="E93">
            <v>6.7100000000000007E-2</v>
          </cell>
        </row>
        <row r="94">
          <cell r="A94">
            <v>671</v>
          </cell>
          <cell r="B94" t="str">
            <v>Réduc. Loi Fillon 1 à 19 sal.</v>
          </cell>
        </row>
        <row r="95">
          <cell r="A95">
            <v>672</v>
          </cell>
          <cell r="B95" t="str">
            <v>Réduc. Loi Fillon 1 à 19 sal.</v>
          </cell>
        </row>
        <row r="96">
          <cell r="A96">
            <v>673</v>
          </cell>
          <cell r="B96" t="str">
            <v>Réduc. Loi Fillon 1 à 19 sal.</v>
          </cell>
        </row>
        <row r="97">
          <cell r="A97">
            <v>674</v>
          </cell>
          <cell r="B97" t="str">
            <v>Réduc. Loi Fillon 1 à 19 sal.</v>
          </cell>
        </row>
        <row r="98">
          <cell r="A98">
            <v>675</v>
          </cell>
          <cell r="B98" t="str">
            <v>Réduc. Loi Fillon 1 à 19 sal.</v>
          </cell>
        </row>
        <row r="99">
          <cell r="A99">
            <v>900</v>
          </cell>
          <cell r="B99" t="str">
            <v>URSSAF CSG Déduc. hors HS</v>
          </cell>
          <cell r="D99">
            <v>5.0999999999999997E-2</v>
          </cell>
        </row>
        <row r="100">
          <cell r="A100">
            <v>901</v>
          </cell>
          <cell r="B100" t="str">
            <v>URSSAF CSG Déduc. hors HS CADRE</v>
          </cell>
          <cell r="D100">
            <v>5.0999999999999997E-2</v>
          </cell>
        </row>
        <row r="101">
          <cell r="A101">
            <v>902</v>
          </cell>
          <cell r="B101" t="str">
            <v>URSSAF CSG Non dé.+ CRDS Hors HS CADRE</v>
          </cell>
          <cell r="D101">
            <v>2.9000000000000001E-2</v>
          </cell>
        </row>
        <row r="102">
          <cell r="A102">
            <v>903</v>
          </cell>
          <cell r="B102" t="str">
            <v>URSSAF CSG Déduc. hors HS</v>
          </cell>
          <cell r="D102">
            <v>5.0999999999999997E-2</v>
          </cell>
        </row>
        <row r="103">
          <cell r="A103">
            <v>904</v>
          </cell>
          <cell r="B103" t="str">
            <v>URSSAF CSG Non dé.+ CRDS Hors HS</v>
          </cell>
          <cell r="D103">
            <v>2.9000000000000001E-2</v>
          </cell>
        </row>
        <row r="104">
          <cell r="A104">
            <v>910</v>
          </cell>
          <cell r="B104" t="str">
            <v>URSSAF CSG Non dé.+ CRDS Hors HS</v>
          </cell>
          <cell r="D104">
            <v>2.9000000000000001E-2</v>
          </cell>
        </row>
        <row r="105">
          <cell r="A105">
            <v>911</v>
          </cell>
          <cell r="B105" t="str">
            <v>URSSAF CSG - CRDS Déd. sur HS</v>
          </cell>
          <cell r="D105">
            <v>0.08</v>
          </cell>
        </row>
        <row r="106">
          <cell r="A106">
            <v>912</v>
          </cell>
          <cell r="B106" t="str">
            <v>Réduction de coti. Salariales/HS</v>
          </cell>
          <cell r="D106">
            <v>0.215</v>
          </cell>
        </row>
        <row r="107">
          <cell r="A107">
            <v>913</v>
          </cell>
          <cell r="B107" t="str">
            <v>Déduction forfaitaire pat./ HS</v>
          </cell>
          <cell r="E107">
            <v>1.5</v>
          </cell>
        </row>
        <row r="111">
          <cell r="A111" t="str">
            <v>5001 Acompte</v>
          </cell>
        </row>
        <row r="112">
          <cell r="A112" t="str">
            <v>5002 Retenues Diverses</v>
          </cell>
        </row>
      </sheetData>
      <sheetData sheetId="5">
        <row r="21">
          <cell r="H21">
            <v>151.66999999999999</v>
          </cell>
        </row>
        <row r="22">
          <cell r="H22">
            <v>17.329999999999998</v>
          </cell>
          <cell r="J22">
            <v>209.69</v>
          </cell>
        </row>
        <row r="28">
          <cell r="J28">
            <v>1791.93</v>
          </cell>
        </row>
        <row r="39">
          <cell r="L39">
            <v>0</v>
          </cell>
        </row>
        <row r="41">
          <cell r="L41">
            <v>0</v>
          </cell>
        </row>
        <row r="42">
          <cell r="L42">
            <v>0</v>
          </cell>
        </row>
        <row r="53">
          <cell r="J53">
            <v>340.88006422000001</v>
          </cell>
          <cell r="L53">
            <v>407.61560000000009</v>
          </cell>
        </row>
        <row r="59">
          <cell r="L59">
            <v>1451.0499357799999</v>
          </cell>
        </row>
      </sheetData>
      <sheetData sheetId="6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Menu"/>
      <sheetName val="RevenuNet"/>
      <sheetName val="Certiftravail"/>
      <sheetName val="SoldeTcpte"/>
      <sheetName val="FicheVierge"/>
      <sheetName val="DONNEESALARIES"/>
      <sheetName val="Donnees"/>
      <sheetName val="CF"/>
      <sheetName val="Janvier"/>
      <sheetName val="Fevrier"/>
      <sheetName val="Mars"/>
      <sheetName val="Avril"/>
      <sheetName val="Mmai"/>
      <sheetName val="Juin"/>
      <sheetName val="Feuil1"/>
      <sheetName val="Juillet"/>
      <sheetName val="Aout"/>
      <sheetName val="Septembre"/>
      <sheetName val="Octobre"/>
      <sheetName val="Novembre"/>
      <sheetName val="Decembre"/>
      <sheetName val="Trim1"/>
      <sheetName val="Trim2"/>
      <sheetName val="Trim3"/>
      <sheetName val="Trim4"/>
      <sheetName val="BordAnnée"/>
      <sheetName val="Feuil2"/>
      <sheetName val="Feuil3"/>
    </sheetNames>
    <sheetDataSet>
      <sheetData sheetId="0"/>
      <sheetData sheetId="1"/>
      <sheetData sheetId="2"/>
      <sheetData sheetId="3"/>
      <sheetData sheetId="4"/>
      <sheetData sheetId="5"/>
      <sheetData sheetId="6">
        <row r="21">
          <cell r="D21">
            <v>10</v>
          </cell>
          <cell r="E21" t="str">
            <v>URSSAF Vieillesse TA</v>
          </cell>
          <cell r="F21">
            <v>6.6500000000000004E-2</v>
          </cell>
          <cell r="G21"/>
          <cell r="H21">
            <v>8.3000000000000004E-2</v>
          </cell>
          <cell r="I21"/>
          <cell r="J21"/>
          <cell r="K21"/>
          <cell r="L21"/>
          <cell r="M21"/>
        </row>
        <row r="22">
          <cell r="D22">
            <v>11</v>
          </cell>
          <cell r="E22" t="str">
            <v>URSSAF FNAL TA</v>
          </cell>
          <cell r="F22"/>
          <cell r="G22"/>
          <cell r="H22"/>
          <cell r="I22">
            <v>1E-3</v>
          </cell>
          <cell r="J22"/>
          <cell r="K22"/>
          <cell r="L22"/>
          <cell r="M22"/>
        </row>
        <row r="23">
          <cell r="D23">
            <v>20</v>
          </cell>
          <cell r="E23" t="str">
            <v>URSSAF Maladie</v>
          </cell>
          <cell r="F23">
            <v>8.5000000000000006E-3</v>
          </cell>
          <cell r="G23"/>
          <cell r="H23">
            <v>0.13100000000000001</v>
          </cell>
          <cell r="I23"/>
          <cell r="J23"/>
          <cell r="K23"/>
          <cell r="L23"/>
          <cell r="M23"/>
        </row>
        <row r="24">
          <cell r="D24">
            <v>21</v>
          </cell>
          <cell r="E24" t="str">
            <v>URSSAF Vieil. All. Fam</v>
          </cell>
          <cell r="F24"/>
          <cell r="G24"/>
          <cell r="H24"/>
          <cell r="I24">
            <v>7.0000000000000007E-2</v>
          </cell>
          <cell r="J24"/>
          <cell r="K24"/>
          <cell r="L24"/>
          <cell r="M24"/>
        </row>
        <row r="25">
          <cell r="D25">
            <v>22</v>
          </cell>
          <cell r="E25" t="str">
            <v>URSSAF Accident Travail</v>
          </cell>
          <cell r="F25"/>
          <cell r="G25"/>
          <cell r="H25"/>
          <cell r="I25">
            <v>3.5000000000000003E-2</v>
          </cell>
          <cell r="J25"/>
          <cell r="K25"/>
          <cell r="L25"/>
          <cell r="M25"/>
        </row>
        <row r="26">
          <cell r="D26">
            <v>30</v>
          </cell>
          <cell r="E26" t="str">
            <v>ASSEDIC  chômage</v>
          </cell>
          <cell r="F26">
            <v>2.4E-2</v>
          </cell>
          <cell r="G26"/>
          <cell r="H26">
            <v>0.04</v>
          </cell>
          <cell r="I26"/>
          <cell r="J26">
            <v>2.4E-2</v>
          </cell>
          <cell r="K26">
            <v>0.04</v>
          </cell>
          <cell r="L26"/>
          <cell r="M26"/>
        </row>
        <row r="27">
          <cell r="D27">
            <v>31</v>
          </cell>
          <cell r="E27" t="str">
            <v>ASSEDIC  AGS</v>
          </cell>
          <cell r="F27"/>
          <cell r="G27"/>
          <cell r="H27"/>
          <cell r="I27">
            <v>4.0000000000000001E-3</v>
          </cell>
          <cell r="J27"/>
          <cell r="K27">
            <v>3.0000000000000001E-3</v>
          </cell>
          <cell r="L27"/>
          <cell r="M27"/>
        </row>
        <row r="28">
          <cell r="D28">
            <v>40</v>
          </cell>
          <cell r="E28" t="str">
            <v>Retraite CRIS</v>
          </cell>
          <cell r="F28">
            <v>0.03</v>
          </cell>
          <cell r="G28"/>
          <cell r="H28">
            <v>4.4999999999999998E-2</v>
          </cell>
          <cell r="I28"/>
          <cell r="J28"/>
          <cell r="K28"/>
          <cell r="L28"/>
          <cell r="M28"/>
        </row>
        <row r="29">
          <cell r="D29">
            <v>41</v>
          </cell>
          <cell r="E29" t="str">
            <v>CRIC GMP</v>
          </cell>
          <cell r="F29">
            <v>23.83</v>
          </cell>
          <cell r="G29">
            <v>38.979999999999997</v>
          </cell>
          <cell r="H29">
            <v>23.83</v>
          </cell>
          <cell r="I29">
            <v>38.979999999999997</v>
          </cell>
          <cell r="J29"/>
          <cell r="K29"/>
          <cell r="L29"/>
          <cell r="M29"/>
        </row>
        <row r="30">
          <cell r="D30">
            <v>42</v>
          </cell>
          <cell r="E30" t="str">
            <v>Garantie décès GAN</v>
          </cell>
          <cell r="F30"/>
          <cell r="G30"/>
          <cell r="H30"/>
          <cell r="I30">
            <v>1.4999999999999999E-2</v>
          </cell>
          <cell r="J30">
            <v>6.7100000000000007E-2</v>
          </cell>
          <cell r="K30"/>
          <cell r="L30"/>
          <cell r="M30"/>
        </row>
        <row r="31">
          <cell r="D31">
            <v>43</v>
          </cell>
          <cell r="E31" t="str">
            <v>AGFF</v>
          </cell>
          <cell r="F31">
            <v>8.0000000000000002E-3</v>
          </cell>
          <cell r="G31"/>
          <cell r="H31">
            <v>1.2E-2</v>
          </cell>
          <cell r="I31"/>
          <cell r="J31"/>
          <cell r="K31"/>
          <cell r="L31"/>
          <cell r="M31"/>
        </row>
        <row r="32">
          <cell r="D32">
            <v>44</v>
          </cell>
          <cell r="E32" t="str">
            <v>AXA prévoyance</v>
          </cell>
          <cell r="F32">
            <v>1.7500000000000002E-2</v>
          </cell>
          <cell r="G32"/>
          <cell r="H32">
            <v>1.7600000000000001E-2</v>
          </cell>
          <cell r="I32"/>
          <cell r="J32"/>
          <cell r="K32"/>
          <cell r="L32"/>
          <cell r="M32"/>
        </row>
        <row r="33">
          <cell r="D33">
            <v>45</v>
          </cell>
          <cell r="E33" t="str">
            <v>CET</v>
          </cell>
          <cell r="F33">
            <v>1.2999999999999999E-3</v>
          </cell>
          <cell r="G33"/>
          <cell r="H33">
            <v>2.2000000000000001E-3</v>
          </cell>
          <cell r="I33"/>
          <cell r="J33"/>
          <cell r="K33"/>
          <cell r="L33"/>
          <cell r="M33"/>
        </row>
        <row r="34">
          <cell r="D34">
            <v>671</v>
          </cell>
          <cell r="E34" t="str">
            <v>Réduction Loi Fillon 1 à 19 sal.</v>
          </cell>
          <cell r="F34"/>
          <cell r="G34"/>
          <cell r="H34"/>
          <cell r="I34"/>
          <cell r="J34"/>
          <cell r="K34"/>
          <cell r="L34"/>
          <cell r="M34"/>
        </row>
        <row r="35">
          <cell r="D35">
            <v>900</v>
          </cell>
          <cell r="E35" t="str">
            <v>URSSAF CSG Déduc. hors HS</v>
          </cell>
          <cell r="F35">
            <v>5.0999999999999997E-2</v>
          </cell>
          <cell r="G35"/>
          <cell r="H35"/>
          <cell r="I35"/>
          <cell r="J35"/>
          <cell r="K35"/>
          <cell r="L35"/>
          <cell r="M35"/>
        </row>
        <row r="36">
          <cell r="D36">
            <v>910</v>
          </cell>
          <cell r="E36" t="str">
            <v>URSSAF CSG Non dé.+ CRDS Hors HS</v>
          </cell>
          <cell r="F36">
            <v>2.9000000000000001E-2</v>
          </cell>
          <cell r="G36"/>
          <cell r="H36"/>
          <cell r="I36"/>
          <cell r="J36"/>
          <cell r="K36"/>
          <cell r="L36"/>
          <cell r="M36"/>
        </row>
        <row r="37">
          <cell r="D37">
            <v>911</v>
          </cell>
          <cell r="E37" t="str">
            <v>URSSAF CSG - CRDS Déd. sur HS</v>
          </cell>
          <cell r="F37">
            <v>0.08</v>
          </cell>
          <cell r="G37"/>
          <cell r="H37"/>
          <cell r="I37"/>
          <cell r="J37"/>
          <cell r="K37"/>
          <cell r="L37"/>
          <cell r="M37"/>
        </row>
        <row r="38">
          <cell r="D38">
            <v>912</v>
          </cell>
          <cell r="E38" t="str">
            <v>Réduction de coti. Salariales/HS</v>
          </cell>
          <cell r="F38"/>
          <cell r="G38"/>
          <cell r="H38"/>
          <cell r="I38"/>
          <cell r="J38"/>
          <cell r="K38"/>
          <cell r="L38"/>
          <cell r="M38"/>
        </row>
        <row r="39">
          <cell r="D39">
            <v>913</v>
          </cell>
          <cell r="E39" t="str">
            <v>Déduction forfaitaire pat./ HS</v>
          </cell>
          <cell r="F39"/>
          <cell r="G39"/>
          <cell r="H39"/>
          <cell r="I39"/>
          <cell r="J39"/>
          <cell r="K39"/>
          <cell r="L39"/>
          <cell r="M39"/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 septembre"/>
    </sheetNames>
    <sheetDataSet>
      <sheetData sheetId="0">
        <row r="61">
          <cell r="B61">
            <v>10</v>
          </cell>
        </row>
        <row r="62">
          <cell r="B62">
            <v>170</v>
          </cell>
        </row>
        <row r="63">
          <cell r="H63">
            <v>16499.149999999998</v>
          </cell>
          <cell r="I63">
            <v>3060.4199999999996</v>
          </cell>
          <cell r="J63">
            <v>3686.2599999999993</v>
          </cell>
          <cell r="K63">
            <v>1566.0100000000002</v>
          </cell>
          <cell r="L63">
            <v>11526.990000000002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7"/>
  <dimension ref="A1:Y500"/>
  <sheetViews>
    <sheetView showGridLines="0" showZeros="0" topLeftCell="A19" workbookViewId="0">
      <selection activeCell="L35" sqref="L35"/>
    </sheetView>
  </sheetViews>
  <sheetFormatPr baseColWidth="10" defaultRowHeight="15"/>
  <cols>
    <col min="1" max="1" width="11.140625" style="1" customWidth="1"/>
    <col min="2" max="2" width="20.85546875" style="1" customWidth="1"/>
    <col min="3" max="4" width="11.85546875" style="1" hidden="1" customWidth="1"/>
    <col min="5" max="6" width="11.7109375" style="1" hidden="1" customWidth="1"/>
    <col min="7" max="7" width="12.7109375" style="1" customWidth="1"/>
    <col min="8" max="9" width="11.5703125" style="1" customWidth="1"/>
    <col min="10" max="10" width="10.7109375" style="1" customWidth="1"/>
    <col min="11" max="11" width="11.140625" style="2" customWidth="1"/>
    <col min="12" max="12" width="10.7109375" style="2" customWidth="1"/>
    <col min="13" max="13" width="11.42578125" style="2" customWidth="1"/>
    <col min="14" max="14" width="1.42578125" style="2" customWidth="1"/>
    <col min="15" max="15" width="4.7109375" style="3" customWidth="1"/>
    <col min="16" max="16" width="24.7109375" style="3" customWidth="1"/>
    <col min="17" max="17" width="9.5703125" style="3" customWidth="1"/>
    <col min="18" max="18" width="4.7109375" style="3" customWidth="1"/>
    <col min="19" max="19" width="16.7109375" style="3" customWidth="1"/>
    <col min="20" max="20" width="15.42578125" style="3" bestFit="1" customWidth="1"/>
    <col min="21" max="21" width="11.42578125" style="4"/>
    <col min="22" max="22" width="11" style="2" customWidth="1"/>
    <col min="23" max="23" width="12.28515625" style="2" customWidth="1"/>
    <col min="24" max="25" width="10.7109375" style="2" customWidth="1"/>
    <col min="26" max="256" width="11.42578125" style="1"/>
    <col min="257" max="257" width="11.140625" style="1" customWidth="1"/>
    <col min="258" max="258" width="20.85546875" style="1" customWidth="1"/>
    <col min="259" max="262" width="0" style="1" hidden="1" customWidth="1"/>
    <col min="263" max="263" width="12.7109375" style="1" customWidth="1"/>
    <col min="264" max="265" width="11.5703125" style="1" customWidth="1"/>
    <col min="266" max="266" width="10.7109375" style="1" customWidth="1"/>
    <col min="267" max="267" width="11.140625" style="1" customWidth="1"/>
    <col min="268" max="268" width="10.7109375" style="1" customWidth="1"/>
    <col min="269" max="269" width="11.42578125" style="1" customWidth="1"/>
    <col min="270" max="270" width="1.42578125" style="1" customWidth="1"/>
    <col min="271" max="271" width="4.7109375" style="1" customWidth="1"/>
    <col min="272" max="272" width="24.7109375" style="1" customWidth="1"/>
    <col min="273" max="273" width="9.5703125" style="1" customWidth="1"/>
    <col min="274" max="274" width="4.7109375" style="1" customWidth="1"/>
    <col min="275" max="275" width="16.7109375" style="1" customWidth="1"/>
    <col min="276" max="276" width="15.42578125" style="1" bestFit="1" customWidth="1"/>
    <col min="277" max="277" width="11.42578125" style="1"/>
    <col min="278" max="278" width="11" style="1" customWidth="1"/>
    <col min="279" max="279" width="12.28515625" style="1" customWidth="1"/>
    <col min="280" max="281" width="10.7109375" style="1" customWidth="1"/>
    <col min="282" max="512" width="11.42578125" style="1"/>
    <col min="513" max="513" width="11.140625" style="1" customWidth="1"/>
    <col min="514" max="514" width="20.85546875" style="1" customWidth="1"/>
    <col min="515" max="518" width="0" style="1" hidden="1" customWidth="1"/>
    <col min="519" max="519" width="12.7109375" style="1" customWidth="1"/>
    <col min="520" max="521" width="11.5703125" style="1" customWidth="1"/>
    <col min="522" max="522" width="10.7109375" style="1" customWidth="1"/>
    <col min="523" max="523" width="11.140625" style="1" customWidth="1"/>
    <col min="524" max="524" width="10.7109375" style="1" customWidth="1"/>
    <col min="525" max="525" width="11.42578125" style="1" customWidth="1"/>
    <col min="526" max="526" width="1.42578125" style="1" customWidth="1"/>
    <col min="527" max="527" width="4.7109375" style="1" customWidth="1"/>
    <col min="528" max="528" width="24.7109375" style="1" customWidth="1"/>
    <col min="529" max="529" width="9.5703125" style="1" customWidth="1"/>
    <col min="530" max="530" width="4.7109375" style="1" customWidth="1"/>
    <col min="531" max="531" width="16.7109375" style="1" customWidth="1"/>
    <col min="532" max="532" width="15.42578125" style="1" bestFit="1" customWidth="1"/>
    <col min="533" max="533" width="11.42578125" style="1"/>
    <col min="534" max="534" width="11" style="1" customWidth="1"/>
    <col min="535" max="535" width="12.28515625" style="1" customWidth="1"/>
    <col min="536" max="537" width="10.7109375" style="1" customWidth="1"/>
    <col min="538" max="768" width="11.42578125" style="1"/>
    <col min="769" max="769" width="11.140625" style="1" customWidth="1"/>
    <col min="770" max="770" width="20.85546875" style="1" customWidth="1"/>
    <col min="771" max="774" width="0" style="1" hidden="1" customWidth="1"/>
    <col min="775" max="775" width="12.7109375" style="1" customWidth="1"/>
    <col min="776" max="777" width="11.5703125" style="1" customWidth="1"/>
    <col min="778" max="778" width="10.7109375" style="1" customWidth="1"/>
    <col min="779" max="779" width="11.140625" style="1" customWidth="1"/>
    <col min="780" max="780" width="10.7109375" style="1" customWidth="1"/>
    <col min="781" max="781" width="11.42578125" style="1" customWidth="1"/>
    <col min="782" max="782" width="1.42578125" style="1" customWidth="1"/>
    <col min="783" max="783" width="4.7109375" style="1" customWidth="1"/>
    <col min="784" max="784" width="24.7109375" style="1" customWidth="1"/>
    <col min="785" max="785" width="9.5703125" style="1" customWidth="1"/>
    <col min="786" max="786" width="4.7109375" style="1" customWidth="1"/>
    <col min="787" max="787" width="16.7109375" style="1" customWidth="1"/>
    <col min="788" max="788" width="15.42578125" style="1" bestFit="1" customWidth="1"/>
    <col min="789" max="789" width="11.42578125" style="1"/>
    <col min="790" max="790" width="11" style="1" customWidth="1"/>
    <col min="791" max="791" width="12.28515625" style="1" customWidth="1"/>
    <col min="792" max="793" width="10.7109375" style="1" customWidth="1"/>
    <col min="794" max="1024" width="11.42578125" style="1"/>
    <col min="1025" max="1025" width="11.140625" style="1" customWidth="1"/>
    <col min="1026" max="1026" width="20.85546875" style="1" customWidth="1"/>
    <col min="1027" max="1030" width="0" style="1" hidden="1" customWidth="1"/>
    <col min="1031" max="1031" width="12.7109375" style="1" customWidth="1"/>
    <col min="1032" max="1033" width="11.5703125" style="1" customWidth="1"/>
    <col min="1034" max="1034" width="10.7109375" style="1" customWidth="1"/>
    <col min="1035" max="1035" width="11.140625" style="1" customWidth="1"/>
    <col min="1036" max="1036" width="10.7109375" style="1" customWidth="1"/>
    <col min="1037" max="1037" width="11.42578125" style="1" customWidth="1"/>
    <col min="1038" max="1038" width="1.42578125" style="1" customWidth="1"/>
    <col min="1039" max="1039" width="4.7109375" style="1" customWidth="1"/>
    <col min="1040" max="1040" width="24.7109375" style="1" customWidth="1"/>
    <col min="1041" max="1041" width="9.5703125" style="1" customWidth="1"/>
    <col min="1042" max="1042" width="4.7109375" style="1" customWidth="1"/>
    <col min="1043" max="1043" width="16.7109375" style="1" customWidth="1"/>
    <col min="1044" max="1044" width="15.42578125" style="1" bestFit="1" customWidth="1"/>
    <col min="1045" max="1045" width="11.42578125" style="1"/>
    <col min="1046" max="1046" width="11" style="1" customWidth="1"/>
    <col min="1047" max="1047" width="12.28515625" style="1" customWidth="1"/>
    <col min="1048" max="1049" width="10.7109375" style="1" customWidth="1"/>
    <col min="1050" max="1280" width="11.42578125" style="1"/>
    <col min="1281" max="1281" width="11.140625" style="1" customWidth="1"/>
    <col min="1282" max="1282" width="20.85546875" style="1" customWidth="1"/>
    <col min="1283" max="1286" width="0" style="1" hidden="1" customWidth="1"/>
    <col min="1287" max="1287" width="12.7109375" style="1" customWidth="1"/>
    <col min="1288" max="1289" width="11.5703125" style="1" customWidth="1"/>
    <col min="1290" max="1290" width="10.7109375" style="1" customWidth="1"/>
    <col min="1291" max="1291" width="11.140625" style="1" customWidth="1"/>
    <col min="1292" max="1292" width="10.7109375" style="1" customWidth="1"/>
    <col min="1293" max="1293" width="11.42578125" style="1" customWidth="1"/>
    <col min="1294" max="1294" width="1.42578125" style="1" customWidth="1"/>
    <col min="1295" max="1295" width="4.7109375" style="1" customWidth="1"/>
    <col min="1296" max="1296" width="24.7109375" style="1" customWidth="1"/>
    <col min="1297" max="1297" width="9.5703125" style="1" customWidth="1"/>
    <col min="1298" max="1298" width="4.7109375" style="1" customWidth="1"/>
    <col min="1299" max="1299" width="16.7109375" style="1" customWidth="1"/>
    <col min="1300" max="1300" width="15.42578125" style="1" bestFit="1" customWidth="1"/>
    <col min="1301" max="1301" width="11.42578125" style="1"/>
    <col min="1302" max="1302" width="11" style="1" customWidth="1"/>
    <col min="1303" max="1303" width="12.28515625" style="1" customWidth="1"/>
    <col min="1304" max="1305" width="10.7109375" style="1" customWidth="1"/>
    <col min="1306" max="1536" width="11.42578125" style="1"/>
    <col min="1537" max="1537" width="11.140625" style="1" customWidth="1"/>
    <col min="1538" max="1538" width="20.85546875" style="1" customWidth="1"/>
    <col min="1539" max="1542" width="0" style="1" hidden="1" customWidth="1"/>
    <col min="1543" max="1543" width="12.7109375" style="1" customWidth="1"/>
    <col min="1544" max="1545" width="11.5703125" style="1" customWidth="1"/>
    <col min="1546" max="1546" width="10.7109375" style="1" customWidth="1"/>
    <col min="1547" max="1547" width="11.140625" style="1" customWidth="1"/>
    <col min="1548" max="1548" width="10.7109375" style="1" customWidth="1"/>
    <col min="1549" max="1549" width="11.42578125" style="1" customWidth="1"/>
    <col min="1550" max="1550" width="1.42578125" style="1" customWidth="1"/>
    <col min="1551" max="1551" width="4.7109375" style="1" customWidth="1"/>
    <col min="1552" max="1552" width="24.7109375" style="1" customWidth="1"/>
    <col min="1553" max="1553" width="9.5703125" style="1" customWidth="1"/>
    <col min="1554" max="1554" width="4.7109375" style="1" customWidth="1"/>
    <col min="1555" max="1555" width="16.7109375" style="1" customWidth="1"/>
    <col min="1556" max="1556" width="15.42578125" style="1" bestFit="1" customWidth="1"/>
    <col min="1557" max="1557" width="11.42578125" style="1"/>
    <col min="1558" max="1558" width="11" style="1" customWidth="1"/>
    <col min="1559" max="1559" width="12.28515625" style="1" customWidth="1"/>
    <col min="1560" max="1561" width="10.7109375" style="1" customWidth="1"/>
    <col min="1562" max="1792" width="11.42578125" style="1"/>
    <col min="1793" max="1793" width="11.140625" style="1" customWidth="1"/>
    <col min="1794" max="1794" width="20.85546875" style="1" customWidth="1"/>
    <col min="1795" max="1798" width="0" style="1" hidden="1" customWidth="1"/>
    <col min="1799" max="1799" width="12.7109375" style="1" customWidth="1"/>
    <col min="1800" max="1801" width="11.5703125" style="1" customWidth="1"/>
    <col min="1802" max="1802" width="10.7109375" style="1" customWidth="1"/>
    <col min="1803" max="1803" width="11.140625" style="1" customWidth="1"/>
    <col min="1804" max="1804" width="10.7109375" style="1" customWidth="1"/>
    <col min="1805" max="1805" width="11.42578125" style="1" customWidth="1"/>
    <col min="1806" max="1806" width="1.42578125" style="1" customWidth="1"/>
    <col min="1807" max="1807" width="4.7109375" style="1" customWidth="1"/>
    <col min="1808" max="1808" width="24.7109375" style="1" customWidth="1"/>
    <col min="1809" max="1809" width="9.5703125" style="1" customWidth="1"/>
    <col min="1810" max="1810" width="4.7109375" style="1" customWidth="1"/>
    <col min="1811" max="1811" width="16.7109375" style="1" customWidth="1"/>
    <col min="1812" max="1812" width="15.42578125" style="1" bestFit="1" customWidth="1"/>
    <col min="1813" max="1813" width="11.42578125" style="1"/>
    <col min="1814" max="1814" width="11" style="1" customWidth="1"/>
    <col min="1815" max="1815" width="12.28515625" style="1" customWidth="1"/>
    <col min="1816" max="1817" width="10.7109375" style="1" customWidth="1"/>
    <col min="1818" max="2048" width="11.42578125" style="1"/>
    <col min="2049" max="2049" width="11.140625" style="1" customWidth="1"/>
    <col min="2050" max="2050" width="20.85546875" style="1" customWidth="1"/>
    <col min="2051" max="2054" width="0" style="1" hidden="1" customWidth="1"/>
    <col min="2055" max="2055" width="12.7109375" style="1" customWidth="1"/>
    <col min="2056" max="2057" width="11.5703125" style="1" customWidth="1"/>
    <col min="2058" max="2058" width="10.7109375" style="1" customWidth="1"/>
    <col min="2059" max="2059" width="11.140625" style="1" customWidth="1"/>
    <col min="2060" max="2060" width="10.7109375" style="1" customWidth="1"/>
    <col min="2061" max="2061" width="11.42578125" style="1" customWidth="1"/>
    <col min="2062" max="2062" width="1.42578125" style="1" customWidth="1"/>
    <col min="2063" max="2063" width="4.7109375" style="1" customWidth="1"/>
    <col min="2064" max="2064" width="24.7109375" style="1" customWidth="1"/>
    <col min="2065" max="2065" width="9.5703125" style="1" customWidth="1"/>
    <col min="2066" max="2066" width="4.7109375" style="1" customWidth="1"/>
    <col min="2067" max="2067" width="16.7109375" style="1" customWidth="1"/>
    <col min="2068" max="2068" width="15.42578125" style="1" bestFit="1" customWidth="1"/>
    <col min="2069" max="2069" width="11.42578125" style="1"/>
    <col min="2070" max="2070" width="11" style="1" customWidth="1"/>
    <col min="2071" max="2071" width="12.28515625" style="1" customWidth="1"/>
    <col min="2072" max="2073" width="10.7109375" style="1" customWidth="1"/>
    <col min="2074" max="2304" width="11.42578125" style="1"/>
    <col min="2305" max="2305" width="11.140625" style="1" customWidth="1"/>
    <col min="2306" max="2306" width="20.85546875" style="1" customWidth="1"/>
    <col min="2307" max="2310" width="0" style="1" hidden="1" customWidth="1"/>
    <col min="2311" max="2311" width="12.7109375" style="1" customWidth="1"/>
    <col min="2312" max="2313" width="11.5703125" style="1" customWidth="1"/>
    <col min="2314" max="2314" width="10.7109375" style="1" customWidth="1"/>
    <col min="2315" max="2315" width="11.140625" style="1" customWidth="1"/>
    <col min="2316" max="2316" width="10.7109375" style="1" customWidth="1"/>
    <col min="2317" max="2317" width="11.42578125" style="1" customWidth="1"/>
    <col min="2318" max="2318" width="1.42578125" style="1" customWidth="1"/>
    <col min="2319" max="2319" width="4.7109375" style="1" customWidth="1"/>
    <col min="2320" max="2320" width="24.7109375" style="1" customWidth="1"/>
    <col min="2321" max="2321" width="9.5703125" style="1" customWidth="1"/>
    <col min="2322" max="2322" width="4.7109375" style="1" customWidth="1"/>
    <col min="2323" max="2323" width="16.7109375" style="1" customWidth="1"/>
    <col min="2324" max="2324" width="15.42578125" style="1" bestFit="1" customWidth="1"/>
    <col min="2325" max="2325" width="11.42578125" style="1"/>
    <col min="2326" max="2326" width="11" style="1" customWidth="1"/>
    <col min="2327" max="2327" width="12.28515625" style="1" customWidth="1"/>
    <col min="2328" max="2329" width="10.7109375" style="1" customWidth="1"/>
    <col min="2330" max="2560" width="11.42578125" style="1"/>
    <col min="2561" max="2561" width="11.140625" style="1" customWidth="1"/>
    <col min="2562" max="2562" width="20.85546875" style="1" customWidth="1"/>
    <col min="2563" max="2566" width="0" style="1" hidden="1" customWidth="1"/>
    <col min="2567" max="2567" width="12.7109375" style="1" customWidth="1"/>
    <col min="2568" max="2569" width="11.5703125" style="1" customWidth="1"/>
    <col min="2570" max="2570" width="10.7109375" style="1" customWidth="1"/>
    <col min="2571" max="2571" width="11.140625" style="1" customWidth="1"/>
    <col min="2572" max="2572" width="10.7109375" style="1" customWidth="1"/>
    <col min="2573" max="2573" width="11.42578125" style="1" customWidth="1"/>
    <col min="2574" max="2574" width="1.42578125" style="1" customWidth="1"/>
    <col min="2575" max="2575" width="4.7109375" style="1" customWidth="1"/>
    <col min="2576" max="2576" width="24.7109375" style="1" customWidth="1"/>
    <col min="2577" max="2577" width="9.5703125" style="1" customWidth="1"/>
    <col min="2578" max="2578" width="4.7109375" style="1" customWidth="1"/>
    <col min="2579" max="2579" width="16.7109375" style="1" customWidth="1"/>
    <col min="2580" max="2580" width="15.42578125" style="1" bestFit="1" customWidth="1"/>
    <col min="2581" max="2581" width="11.42578125" style="1"/>
    <col min="2582" max="2582" width="11" style="1" customWidth="1"/>
    <col min="2583" max="2583" width="12.28515625" style="1" customWidth="1"/>
    <col min="2584" max="2585" width="10.7109375" style="1" customWidth="1"/>
    <col min="2586" max="2816" width="11.42578125" style="1"/>
    <col min="2817" max="2817" width="11.140625" style="1" customWidth="1"/>
    <col min="2818" max="2818" width="20.85546875" style="1" customWidth="1"/>
    <col min="2819" max="2822" width="0" style="1" hidden="1" customWidth="1"/>
    <col min="2823" max="2823" width="12.7109375" style="1" customWidth="1"/>
    <col min="2824" max="2825" width="11.5703125" style="1" customWidth="1"/>
    <col min="2826" max="2826" width="10.7109375" style="1" customWidth="1"/>
    <col min="2827" max="2827" width="11.140625" style="1" customWidth="1"/>
    <col min="2828" max="2828" width="10.7109375" style="1" customWidth="1"/>
    <col min="2829" max="2829" width="11.42578125" style="1" customWidth="1"/>
    <col min="2830" max="2830" width="1.42578125" style="1" customWidth="1"/>
    <col min="2831" max="2831" width="4.7109375" style="1" customWidth="1"/>
    <col min="2832" max="2832" width="24.7109375" style="1" customWidth="1"/>
    <col min="2833" max="2833" width="9.5703125" style="1" customWidth="1"/>
    <col min="2834" max="2834" width="4.7109375" style="1" customWidth="1"/>
    <col min="2835" max="2835" width="16.7109375" style="1" customWidth="1"/>
    <col min="2836" max="2836" width="15.42578125" style="1" bestFit="1" customWidth="1"/>
    <col min="2837" max="2837" width="11.42578125" style="1"/>
    <col min="2838" max="2838" width="11" style="1" customWidth="1"/>
    <col min="2839" max="2839" width="12.28515625" style="1" customWidth="1"/>
    <col min="2840" max="2841" width="10.7109375" style="1" customWidth="1"/>
    <col min="2842" max="3072" width="11.42578125" style="1"/>
    <col min="3073" max="3073" width="11.140625" style="1" customWidth="1"/>
    <col min="3074" max="3074" width="20.85546875" style="1" customWidth="1"/>
    <col min="3075" max="3078" width="0" style="1" hidden="1" customWidth="1"/>
    <col min="3079" max="3079" width="12.7109375" style="1" customWidth="1"/>
    <col min="3080" max="3081" width="11.5703125" style="1" customWidth="1"/>
    <col min="3082" max="3082" width="10.7109375" style="1" customWidth="1"/>
    <col min="3083" max="3083" width="11.140625" style="1" customWidth="1"/>
    <col min="3084" max="3084" width="10.7109375" style="1" customWidth="1"/>
    <col min="3085" max="3085" width="11.42578125" style="1" customWidth="1"/>
    <col min="3086" max="3086" width="1.42578125" style="1" customWidth="1"/>
    <col min="3087" max="3087" width="4.7109375" style="1" customWidth="1"/>
    <col min="3088" max="3088" width="24.7109375" style="1" customWidth="1"/>
    <col min="3089" max="3089" width="9.5703125" style="1" customWidth="1"/>
    <col min="3090" max="3090" width="4.7109375" style="1" customWidth="1"/>
    <col min="3091" max="3091" width="16.7109375" style="1" customWidth="1"/>
    <col min="3092" max="3092" width="15.42578125" style="1" bestFit="1" customWidth="1"/>
    <col min="3093" max="3093" width="11.42578125" style="1"/>
    <col min="3094" max="3094" width="11" style="1" customWidth="1"/>
    <col min="3095" max="3095" width="12.28515625" style="1" customWidth="1"/>
    <col min="3096" max="3097" width="10.7109375" style="1" customWidth="1"/>
    <col min="3098" max="3328" width="11.42578125" style="1"/>
    <col min="3329" max="3329" width="11.140625" style="1" customWidth="1"/>
    <col min="3330" max="3330" width="20.85546875" style="1" customWidth="1"/>
    <col min="3331" max="3334" width="0" style="1" hidden="1" customWidth="1"/>
    <col min="3335" max="3335" width="12.7109375" style="1" customWidth="1"/>
    <col min="3336" max="3337" width="11.5703125" style="1" customWidth="1"/>
    <col min="3338" max="3338" width="10.7109375" style="1" customWidth="1"/>
    <col min="3339" max="3339" width="11.140625" style="1" customWidth="1"/>
    <col min="3340" max="3340" width="10.7109375" style="1" customWidth="1"/>
    <col min="3341" max="3341" width="11.42578125" style="1" customWidth="1"/>
    <col min="3342" max="3342" width="1.42578125" style="1" customWidth="1"/>
    <col min="3343" max="3343" width="4.7109375" style="1" customWidth="1"/>
    <col min="3344" max="3344" width="24.7109375" style="1" customWidth="1"/>
    <col min="3345" max="3345" width="9.5703125" style="1" customWidth="1"/>
    <col min="3346" max="3346" width="4.7109375" style="1" customWidth="1"/>
    <col min="3347" max="3347" width="16.7109375" style="1" customWidth="1"/>
    <col min="3348" max="3348" width="15.42578125" style="1" bestFit="1" customWidth="1"/>
    <col min="3349" max="3349" width="11.42578125" style="1"/>
    <col min="3350" max="3350" width="11" style="1" customWidth="1"/>
    <col min="3351" max="3351" width="12.28515625" style="1" customWidth="1"/>
    <col min="3352" max="3353" width="10.7109375" style="1" customWidth="1"/>
    <col min="3354" max="3584" width="11.42578125" style="1"/>
    <col min="3585" max="3585" width="11.140625" style="1" customWidth="1"/>
    <col min="3586" max="3586" width="20.85546875" style="1" customWidth="1"/>
    <col min="3587" max="3590" width="0" style="1" hidden="1" customWidth="1"/>
    <col min="3591" max="3591" width="12.7109375" style="1" customWidth="1"/>
    <col min="3592" max="3593" width="11.5703125" style="1" customWidth="1"/>
    <col min="3594" max="3594" width="10.7109375" style="1" customWidth="1"/>
    <col min="3595" max="3595" width="11.140625" style="1" customWidth="1"/>
    <col min="3596" max="3596" width="10.7109375" style="1" customWidth="1"/>
    <col min="3597" max="3597" width="11.42578125" style="1" customWidth="1"/>
    <col min="3598" max="3598" width="1.42578125" style="1" customWidth="1"/>
    <col min="3599" max="3599" width="4.7109375" style="1" customWidth="1"/>
    <col min="3600" max="3600" width="24.7109375" style="1" customWidth="1"/>
    <col min="3601" max="3601" width="9.5703125" style="1" customWidth="1"/>
    <col min="3602" max="3602" width="4.7109375" style="1" customWidth="1"/>
    <col min="3603" max="3603" width="16.7109375" style="1" customWidth="1"/>
    <col min="3604" max="3604" width="15.42578125" style="1" bestFit="1" customWidth="1"/>
    <col min="3605" max="3605" width="11.42578125" style="1"/>
    <col min="3606" max="3606" width="11" style="1" customWidth="1"/>
    <col min="3607" max="3607" width="12.28515625" style="1" customWidth="1"/>
    <col min="3608" max="3609" width="10.7109375" style="1" customWidth="1"/>
    <col min="3610" max="3840" width="11.42578125" style="1"/>
    <col min="3841" max="3841" width="11.140625" style="1" customWidth="1"/>
    <col min="3842" max="3842" width="20.85546875" style="1" customWidth="1"/>
    <col min="3843" max="3846" width="0" style="1" hidden="1" customWidth="1"/>
    <col min="3847" max="3847" width="12.7109375" style="1" customWidth="1"/>
    <col min="3848" max="3849" width="11.5703125" style="1" customWidth="1"/>
    <col min="3850" max="3850" width="10.7109375" style="1" customWidth="1"/>
    <col min="3851" max="3851" width="11.140625" style="1" customWidth="1"/>
    <col min="3852" max="3852" width="10.7109375" style="1" customWidth="1"/>
    <col min="3853" max="3853" width="11.42578125" style="1" customWidth="1"/>
    <col min="3854" max="3854" width="1.42578125" style="1" customWidth="1"/>
    <col min="3855" max="3855" width="4.7109375" style="1" customWidth="1"/>
    <col min="3856" max="3856" width="24.7109375" style="1" customWidth="1"/>
    <col min="3857" max="3857" width="9.5703125" style="1" customWidth="1"/>
    <col min="3858" max="3858" width="4.7109375" style="1" customWidth="1"/>
    <col min="3859" max="3859" width="16.7109375" style="1" customWidth="1"/>
    <col min="3860" max="3860" width="15.42578125" style="1" bestFit="1" customWidth="1"/>
    <col min="3861" max="3861" width="11.42578125" style="1"/>
    <col min="3862" max="3862" width="11" style="1" customWidth="1"/>
    <col min="3863" max="3863" width="12.28515625" style="1" customWidth="1"/>
    <col min="3864" max="3865" width="10.7109375" style="1" customWidth="1"/>
    <col min="3866" max="4096" width="11.42578125" style="1"/>
    <col min="4097" max="4097" width="11.140625" style="1" customWidth="1"/>
    <col min="4098" max="4098" width="20.85546875" style="1" customWidth="1"/>
    <col min="4099" max="4102" width="0" style="1" hidden="1" customWidth="1"/>
    <col min="4103" max="4103" width="12.7109375" style="1" customWidth="1"/>
    <col min="4104" max="4105" width="11.5703125" style="1" customWidth="1"/>
    <col min="4106" max="4106" width="10.7109375" style="1" customWidth="1"/>
    <col min="4107" max="4107" width="11.140625" style="1" customWidth="1"/>
    <col min="4108" max="4108" width="10.7109375" style="1" customWidth="1"/>
    <col min="4109" max="4109" width="11.42578125" style="1" customWidth="1"/>
    <col min="4110" max="4110" width="1.42578125" style="1" customWidth="1"/>
    <col min="4111" max="4111" width="4.7109375" style="1" customWidth="1"/>
    <col min="4112" max="4112" width="24.7109375" style="1" customWidth="1"/>
    <col min="4113" max="4113" width="9.5703125" style="1" customWidth="1"/>
    <col min="4114" max="4114" width="4.7109375" style="1" customWidth="1"/>
    <col min="4115" max="4115" width="16.7109375" style="1" customWidth="1"/>
    <col min="4116" max="4116" width="15.42578125" style="1" bestFit="1" customWidth="1"/>
    <col min="4117" max="4117" width="11.42578125" style="1"/>
    <col min="4118" max="4118" width="11" style="1" customWidth="1"/>
    <col min="4119" max="4119" width="12.28515625" style="1" customWidth="1"/>
    <col min="4120" max="4121" width="10.7109375" style="1" customWidth="1"/>
    <col min="4122" max="4352" width="11.42578125" style="1"/>
    <col min="4353" max="4353" width="11.140625" style="1" customWidth="1"/>
    <col min="4354" max="4354" width="20.85546875" style="1" customWidth="1"/>
    <col min="4355" max="4358" width="0" style="1" hidden="1" customWidth="1"/>
    <col min="4359" max="4359" width="12.7109375" style="1" customWidth="1"/>
    <col min="4360" max="4361" width="11.5703125" style="1" customWidth="1"/>
    <col min="4362" max="4362" width="10.7109375" style="1" customWidth="1"/>
    <col min="4363" max="4363" width="11.140625" style="1" customWidth="1"/>
    <col min="4364" max="4364" width="10.7109375" style="1" customWidth="1"/>
    <col min="4365" max="4365" width="11.42578125" style="1" customWidth="1"/>
    <col min="4366" max="4366" width="1.42578125" style="1" customWidth="1"/>
    <col min="4367" max="4367" width="4.7109375" style="1" customWidth="1"/>
    <col min="4368" max="4368" width="24.7109375" style="1" customWidth="1"/>
    <col min="4369" max="4369" width="9.5703125" style="1" customWidth="1"/>
    <col min="4370" max="4370" width="4.7109375" style="1" customWidth="1"/>
    <col min="4371" max="4371" width="16.7109375" style="1" customWidth="1"/>
    <col min="4372" max="4372" width="15.42578125" style="1" bestFit="1" customWidth="1"/>
    <col min="4373" max="4373" width="11.42578125" style="1"/>
    <col min="4374" max="4374" width="11" style="1" customWidth="1"/>
    <col min="4375" max="4375" width="12.28515625" style="1" customWidth="1"/>
    <col min="4376" max="4377" width="10.7109375" style="1" customWidth="1"/>
    <col min="4378" max="4608" width="11.42578125" style="1"/>
    <col min="4609" max="4609" width="11.140625" style="1" customWidth="1"/>
    <col min="4610" max="4610" width="20.85546875" style="1" customWidth="1"/>
    <col min="4611" max="4614" width="0" style="1" hidden="1" customWidth="1"/>
    <col min="4615" max="4615" width="12.7109375" style="1" customWidth="1"/>
    <col min="4616" max="4617" width="11.5703125" style="1" customWidth="1"/>
    <col min="4618" max="4618" width="10.7109375" style="1" customWidth="1"/>
    <col min="4619" max="4619" width="11.140625" style="1" customWidth="1"/>
    <col min="4620" max="4620" width="10.7109375" style="1" customWidth="1"/>
    <col min="4621" max="4621" width="11.42578125" style="1" customWidth="1"/>
    <col min="4622" max="4622" width="1.42578125" style="1" customWidth="1"/>
    <col min="4623" max="4623" width="4.7109375" style="1" customWidth="1"/>
    <col min="4624" max="4624" width="24.7109375" style="1" customWidth="1"/>
    <col min="4625" max="4625" width="9.5703125" style="1" customWidth="1"/>
    <col min="4626" max="4626" width="4.7109375" style="1" customWidth="1"/>
    <col min="4627" max="4627" width="16.7109375" style="1" customWidth="1"/>
    <col min="4628" max="4628" width="15.42578125" style="1" bestFit="1" customWidth="1"/>
    <col min="4629" max="4629" width="11.42578125" style="1"/>
    <col min="4630" max="4630" width="11" style="1" customWidth="1"/>
    <col min="4631" max="4631" width="12.28515625" style="1" customWidth="1"/>
    <col min="4632" max="4633" width="10.7109375" style="1" customWidth="1"/>
    <col min="4634" max="4864" width="11.42578125" style="1"/>
    <col min="4865" max="4865" width="11.140625" style="1" customWidth="1"/>
    <col min="4866" max="4866" width="20.85546875" style="1" customWidth="1"/>
    <col min="4867" max="4870" width="0" style="1" hidden="1" customWidth="1"/>
    <col min="4871" max="4871" width="12.7109375" style="1" customWidth="1"/>
    <col min="4872" max="4873" width="11.5703125" style="1" customWidth="1"/>
    <col min="4874" max="4874" width="10.7109375" style="1" customWidth="1"/>
    <col min="4875" max="4875" width="11.140625" style="1" customWidth="1"/>
    <col min="4876" max="4876" width="10.7109375" style="1" customWidth="1"/>
    <col min="4877" max="4877" width="11.42578125" style="1" customWidth="1"/>
    <col min="4878" max="4878" width="1.42578125" style="1" customWidth="1"/>
    <col min="4879" max="4879" width="4.7109375" style="1" customWidth="1"/>
    <col min="4880" max="4880" width="24.7109375" style="1" customWidth="1"/>
    <col min="4881" max="4881" width="9.5703125" style="1" customWidth="1"/>
    <col min="4882" max="4882" width="4.7109375" style="1" customWidth="1"/>
    <col min="4883" max="4883" width="16.7109375" style="1" customWidth="1"/>
    <col min="4884" max="4884" width="15.42578125" style="1" bestFit="1" customWidth="1"/>
    <col min="4885" max="4885" width="11.42578125" style="1"/>
    <col min="4886" max="4886" width="11" style="1" customWidth="1"/>
    <col min="4887" max="4887" width="12.28515625" style="1" customWidth="1"/>
    <col min="4888" max="4889" width="10.7109375" style="1" customWidth="1"/>
    <col min="4890" max="5120" width="11.42578125" style="1"/>
    <col min="5121" max="5121" width="11.140625" style="1" customWidth="1"/>
    <col min="5122" max="5122" width="20.85546875" style="1" customWidth="1"/>
    <col min="5123" max="5126" width="0" style="1" hidden="1" customWidth="1"/>
    <col min="5127" max="5127" width="12.7109375" style="1" customWidth="1"/>
    <col min="5128" max="5129" width="11.5703125" style="1" customWidth="1"/>
    <col min="5130" max="5130" width="10.7109375" style="1" customWidth="1"/>
    <col min="5131" max="5131" width="11.140625" style="1" customWidth="1"/>
    <col min="5132" max="5132" width="10.7109375" style="1" customWidth="1"/>
    <col min="5133" max="5133" width="11.42578125" style="1" customWidth="1"/>
    <col min="5134" max="5134" width="1.42578125" style="1" customWidth="1"/>
    <col min="5135" max="5135" width="4.7109375" style="1" customWidth="1"/>
    <col min="5136" max="5136" width="24.7109375" style="1" customWidth="1"/>
    <col min="5137" max="5137" width="9.5703125" style="1" customWidth="1"/>
    <col min="5138" max="5138" width="4.7109375" style="1" customWidth="1"/>
    <col min="5139" max="5139" width="16.7109375" style="1" customWidth="1"/>
    <col min="5140" max="5140" width="15.42578125" style="1" bestFit="1" customWidth="1"/>
    <col min="5141" max="5141" width="11.42578125" style="1"/>
    <col min="5142" max="5142" width="11" style="1" customWidth="1"/>
    <col min="5143" max="5143" width="12.28515625" style="1" customWidth="1"/>
    <col min="5144" max="5145" width="10.7109375" style="1" customWidth="1"/>
    <col min="5146" max="5376" width="11.42578125" style="1"/>
    <col min="5377" max="5377" width="11.140625" style="1" customWidth="1"/>
    <col min="5378" max="5378" width="20.85546875" style="1" customWidth="1"/>
    <col min="5379" max="5382" width="0" style="1" hidden="1" customWidth="1"/>
    <col min="5383" max="5383" width="12.7109375" style="1" customWidth="1"/>
    <col min="5384" max="5385" width="11.5703125" style="1" customWidth="1"/>
    <col min="5386" max="5386" width="10.7109375" style="1" customWidth="1"/>
    <col min="5387" max="5387" width="11.140625" style="1" customWidth="1"/>
    <col min="5388" max="5388" width="10.7109375" style="1" customWidth="1"/>
    <col min="5389" max="5389" width="11.42578125" style="1" customWidth="1"/>
    <col min="5390" max="5390" width="1.42578125" style="1" customWidth="1"/>
    <col min="5391" max="5391" width="4.7109375" style="1" customWidth="1"/>
    <col min="5392" max="5392" width="24.7109375" style="1" customWidth="1"/>
    <col min="5393" max="5393" width="9.5703125" style="1" customWidth="1"/>
    <col min="5394" max="5394" width="4.7109375" style="1" customWidth="1"/>
    <col min="5395" max="5395" width="16.7109375" style="1" customWidth="1"/>
    <col min="5396" max="5396" width="15.42578125" style="1" bestFit="1" customWidth="1"/>
    <col min="5397" max="5397" width="11.42578125" style="1"/>
    <col min="5398" max="5398" width="11" style="1" customWidth="1"/>
    <col min="5399" max="5399" width="12.28515625" style="1" customWidth="1"/>
    <col min="5400" max="5401" width="10.7109375" style="1" customWidth="1"/>
    <col min="5402" max="5632" width="11.42578125" style="1"/>
    <col min="5633" max="5633" width="11.140625" style="1" customWidth="1"/>
    <col min="5634" max="5634" width="20.85546875" style="1" customWidth="1"/>
    <col min="5635" max="5638" width="0" style="1" hidden="1" customWidth="1"/>
    <col min="5639" max="5639" width="12.7109375" style="1" customWidth="1"/>
    <col min="5640" max="5641" width="11.5703125" style="1" customWidth="1"/>
    <col min="5642" max="5642" width="10.7109375" style="1" customWidth="1"/>
    <col min="5643" max="5643" width="11.140625" style="1" customWidth="1"/>
    <col min="5644" max="5644" width="10.7109375" style="1" customWidth="1"/>
    <col min="5645" max="5645" width="11.42578125" style="1" customWidth="1"/>
    <col min="5646" max="5646" width="1.42578125" style="1" customWidth="1"/>
    <col min="5647" max="5647" width="4.7109375" style="1" customWidth="1"/>
    <col min="5648" max="5648" width="24.7109375" style="1" customWidth="1"/>
    <col min="5649" max="5649" width="9.5703125" style="1" customWidth="1"/>
    <col min="5650" max="5650" width="4.7109375" style="1" customWidth="1"/>
    <col min="5651" max="5651" width="16.7109375" style="1" customWidth="1"/>
    <col min="5652" max="5652" width="15.42578125" style="1" bestFit="1" customWidth="1"/>
    <col min="5653" max="5653" width="11.42578125" style="1"/>
    <col min="5654" max="5654" width="11" style="1" customWidth="1"/>
    <col min="5655" max="5655" width="12.28515625" style="1" customWidth="1"/>
    <col min="5656" max="5657" width="10.7109375" style="1" customWidth="1"/>
    <col min="5658" max="5888" width="11.42578125" style="1"/>
    <col min="5889" max="5889" width="11.140625" style="1" customWidth="1"/>
    <col min="5890" max="5890" width="20.85546875" style="1" customWidth="1"/>
    <col min="5891" max="5894" width="0" style="1" hidden="1" customWidth="1"/>
    <col min="5895" max="5895" width="12.7109375" style="1" customWidth="1"/>
    <col min="5896" max="5897" width="11.5703125" style="1" customWidth="1"/>
    <col min="5898" max="5898" width="10.7109375" style="1" customWidth="1"/>
    <col min="5899" max="5899" width="11.140625" style="1" customWidth="1"/>
    <col min="5900" max="5900" width="10.7109375" style="1" customWidth="1"/>
    <col min="5901" max="5901" width="11.42578125" style="1" customWidth="1"/>
    <col min="5902" max="5902" width="1.42578125" style="1" customWidth="1"/>
    <col min="5903" max="5903" width="4.7109375" style="1" customWidth="1"/>
    <col min="5904" max="5904" width="24.7109375" style="1" customWidth="1"/>
    <col min="5905" max="5905" width="9.5703125" style="1" customWidth="1"/>
    <col min="5906" max="5906" width="4.7109375" style="1" customWidth="1"/>
    <col min="5907" max="5907" width="16.7109375" style="1" customWidth="1"/>
    <col min="5908" max="5908" width="15.42578125" style="1" bestFit="1" customWidth="1"/>
    <col min="5909" max="5909" width="11.42578125" style="1"/>
    <col min="5910" max="5910" width="11" style="1" customWidth="1"/>
    <col min="5911" max="5911" width="12.28515625" style="1" customWidth="1"/>
    <col min="5912" max="5913" width="10.7109375" style="1" customWidth="1"/>
    <col min="5914" max="6144" width="11.42578125" style="1"/>
    <col min="6145" max="6145" width="11.140625" style="1" customWidth="1"/>
    <col min="6146" max="6146" width="20.85546875" style="1" customWidth="1"/>
    <col min="6147" max="6150" width="0" style="1" hidden="1" customWidth="1"/>
    <col min="6151" max="6151" width="12.7109375" style="1" customWidth="1"/>
    <col min="6152" max="6153" width="11.5703125" style="1" customWidth="1"/>
    <col min="6154" max="6154" width="10.7109375" style="1" customWidth="1"/>
    <col min="6155" max="6155" width="11.140625" style="1" customWidth="1"/>
    <col min="6156" max="6156" width="10.7109375" style="1" customWidth="1"/>
    <col min="6157" max="6157" width="11.42578125" style="1" customWidth="1"/>
    <col min="6158" max="6158" width="1.42578125" style="1" customWidth="1"/>
    <col min="6159" max="6159" width="4.7109375" style="1" customWidth="1"/>
    <col min="6160" max="6160" width="24.7109375" style="1" customWidth="1"/>
    <col min="6161" max="6161" width="9.5703125" style="1" customWidth="1"/>
    <col min="6162" max="6162" width="4.7109375" style="1" customWidth="1"/>
    <col min="6163" max="6163" width="16.7109375" style="1" customWidth="1"/>
    <col min="6164" max="6164" width="15.42578125" style="1" bestFit="1" customWidth="1"/>
    <col min="6165" max="6165" width="11.42578125" style="1"/>
    <col min="6166" max="6166" width="11" style="1" customWidth="1"/>
    <col min="6167" max="6167" width="12.28515625" style="1" customWidth="1"/>
    <col min="6168" max="6169" width="10.7109375" style="1" customWidth="1"/>
    <col min="6170" max="6400" width="11.42578125" style="1"/>
    <col min="6401" max="6401" width="11.140625" style="1" customWidth="1"/>
    <col min="6402" max="6402" width="20.85546875" style="1" customWidth="1"/>
    <col min="6403" max="6406" width="0" style="1" hidden="1" customWidth="1"/>
    <col min="6407" max="6407" width="12.7109375" style="1" customWidth="1"/>
    <col min="6408" max="6409" width="11.5703125" style="1" customWidth="1"/>
    <col min="6410" max="6410" width="10.7109375" style="1" customWidth="1"/>
    <col min="6411" max="6411" width="11.140625" style="1" customWidth="1"/>
    <col min="6412" max="6412" width="10.7109375" style="1" customWidth="1"/>
    <col min="6413" max="6413" width="11.42578125" style="1" customWidth="1"/>
    <col min="6414" max="6414" width="1.42578125" style="1" customWidth="1"/>
    <col min="6415" max="6415" width="4.7109375" style="1" customWidth="1"/>
    <col min="6416" max="6416" width="24.7109375" style="1" customWidth="1"/>
    <col min="6417" max="6417" width="9.5703125" style="1" customWidth="1"/>
    <col min="6418" max="6418" width="4.7109375" style="1" customWidth="1"/>
    <col min="6419" max="6419" width="16.7109375" style="1" customWidth="1"/>
    <col min="6420" max="6420" width="15.42578125" style="1" bestFit="1" customWidth="1"/>
    <col min="6421" max="6421" width="11.42578125" style="1"/>
    <col min="6422" max="6422" width="11" style="1" customWidth="1"/>
    <col min="6423" max="6423" width="12.28515625" style="1" customWidth="1"/>
    <col min="6424" max="6425" width="10.7109375" style="1" customWidth="1"/>
    <col min="6426" max="6656" width="11.42578125" style="1"/>
    <col min="6657" max="6657" width="11.140625" style="1" customWidth="1"/>
    <col min="6658" max="6658" width="20.85546875" style="1" customWidth="1"/>
    <col min="6659" max="6662" width="0" style="1" hidden="1" customWidth="1"/>
    <col min="6663" max="6663" width="12.7109375" style="1" customWidth="1"/>
    <col min="6664" max="6665" width="11.5703125" style="1" customWidth="1"/>
    <col min="6666" max="6666" width="10.7109375" style="1" customWidth="1"/>
    <col min="6667" max="6667" width="11.140625" style="1" customWidth="1"/>
    <col min="6668" max="6668" width="10.7109375" style="1" customWidth="1"/>
    <col min="6669" max="6669" width="11.42578125" style="1" customWidth="1"/>
    <col min="6670" max="6670" width="1.42578125" style="1" customWidth="1"/>
    <col min="6671" max="6671" width="4.7109375" style="1" customWidth="1"/>
    <col min="6672" max="6672" width="24.7109375" style="1" customWidth="1"/>
    <col min="6673" max="6673" width="9.5703125" style="1" customWidth="1"/>
    <col min="6674" max="6674" width="4.7109375" style="1" customWidth="1"/>
    <col min="6675" max="6675" width="16.7109375" style="1" customWidth="1"/>
    <col min="6676" max="6676" width="15.42578125" style="1" bestFit="1" customWidth="1"/>
    <col min="6677" max="6677" width="11.42578125" style="1"/>
    <col min="6678" max="6678" width="11" style="1" customWidth="1"/>
    <col min="6679" max="6679" width="12.28515625" style="1" customWidth="1"/>
    <col min="6680" max="6681" width="10.7109375" style="1" customWidth="1"/>
    <col min="6682" max="6912" width="11.42578125" style="1"/>
    <col min="6913" max="6913" width="11.140625" style="1" customWidth="1"/>
    <col min="6914" max="6914" width="20.85546875" style="1" customWidth="1"/>
    <col min="6915" max="6918" width="0" style="1" hidden="1" customWidth="1"/>
    <col min="6919" max="6919" width="12.7109375" style="1" customWidth="1"/>
    <col min="6920" max="6921" width="11.5703125" style="1" customWidth="1"/>
    <col min="6922" max="6922" width="10.7109375" style="1" customWidth="1"/>
    <col min="6923" max="6923" width="11.140625" style="1" customWidth="1"/>
    <col min="6924" max="6924" width="10.7109375" style="1" customWidth="1"/>
    <col min="6925" max="6925" width="11.42578125" style="1" customWidth="1"/>
    <col min="6926" max="6926" width="1.42578125" style="1" customWidth="1"/>
    <col min="6927" max="6927" width="4.7109375" style="1" customWidth="1"/>
    <col min="6928" max="6928" width="24.7109375" style="1" customWidth="1"/>
    <col min="6929" max="6929" width="9.5703125" style="1" customWidth="1"/>
    <col min="6930" max="6930" width="4.7109375" style="1" customWidth="1"/>
    <col min="6931" max="6931" width="16.7109375" style="1" customWidth="1"/>
    <col min="6932" max="6932" width="15.42578125" style="1" bestFit="1" customWidth="1"/>
    <col min="6933" max="6933" width="11.42578125" style="1"/>
    <col min="6934" max="6934" width="11" style="1" customWidth="1"/>
    <col min="6935" max="6935" width="12.28515625" style="1" customWidth="1"/>
    <col min="6936" max="6937" width="10.7109375" style="1" customWidth="1"/>
    <col min="6938" max="7168" width="11.42578125" style="1"/>
    <col min="7169" max="7169" width="11.140625" style="1" customWidth="1"/>
    <col min="7170" max="7170" width="20.85546875" style="1" customWidth="1"/>
    <col min="7171" max="7174" width="0" style="1" hidden="1" customWidth="1"/>
    <col min="7175" max="7175" width="12.7109375" style="1" customWidth="1"/>
    <col min="7176" max="7177" width="11.5703125" style="1" customWidth="1"/>
    <col min="7178" max="7178" width="10.7109375" style="1" customWidth="1"/>
    <col min="7179" max="7179" width="11.140625" style="1" customWidth="1"/>
    <col min="7180" max="7180" width="10.7109375" style="1" customWidth="1"/>
    <col min="7181" max="7181" width="11.42578125" style="1" customWidth="1"/>
    <col min="7182" max="7182" width="1.42578125" style="1" customWidth="1"/>
    <col min="7183" max="7183" width="4.7109375" style="1" customWidth="1"/>
    <col min="7184" max="7184" width="24.7109375" style="1" customWidth="1"/>
    <col min="7185" max="7185" width="9.5703125" style="1" customWidth="1"/>
    <col min="7186" max="7186" width="4.7109375" style="1" customWidth="1"/>
    <col min="7187" max="7187" width="16.7109375" style="1" customWidth="1"/>
    <col min="7188" max="7188" width="15.42578125" style="1" bestFit="1" customWidth="1"/>
    <col min="7189" max="7189" width="11.42578125" style="1"/>
    <col min="7190" max="7190" width="11" style="1" customWidth="1"/>
    <col min="7191" max="7191" width="12.28515625" style="1" customWidth="1"/>
    <col min="7192" max="7193" width="10.7109375" style="1" customWidth="1"/>
    <col min="7194" max="7424" width="11.42578125" style="1"/>
    <col min="7425" max="7425" width="11.140625" style="1" customWidth="1"/>
    <col min="7426" max="7426" width="20.85546875" style="1" customWidth="1"/>
    <col min="7427" max="7430" width="0" style="1" hidden="1" customWidth="1"/>
    <col min="7431" max="7431" width="12.7109375" style="1" customWidth="1"/>
    <col min="7432" max="7433" width="11.5703125" style="1" customWidth="1"/>
    <col min="7434" max="7434" width="10.7109375" style="1" customWidth="1"/>
    <col min="7435" max="7435" width="11.140625" style="1" customWidth="1"/>
    <col min="7436" max="7436" width="10.7109375" style="1" customWidth="1"/>
    <col min="7437" max="7437" width="11.42578125" style="1" customWidth="1"/>
    <col min="7438" max="7438" width="1.42578125" style="1" customWidth="1"/>
    <col min="7439" max="7439" width="4.7109375" style="1" customWidth="1"/>
    <col min="7440" max="7440" width="24.7109375" style="1" customWidth="1"/>
    <col min="7441" max="7441" width="9.5703125" style="1" customWidth="1"/>
    <col min="7442" max="7442" width="4.7109375" style="1" customWidth="1"/>
    <col min="7443" max="7443" width="16.7109375" style="1" customWidth="1"/>
    <col min="7444" max="7444" width="15.42578125" style="1" bestFit="1" customWidth="1"/>
    <col min="7445" max="7445" width="11.42578125" style="1"/>
    <col min="7446" max="7446" width="11" style="1" customWidth="1"/>
    <col min="7447" max="7447" width="12.28515625" style="1" customWidth="1"/>
    <col min="7448" max="7449" width="10.7109375" style="1" customWidth="1"/>
    <col min="7450" max="7680" width="11.42578125" style="1"/>
    <col min="7681" max="7681" width="11.140625" style="1" customWidth="1"/>
    <col min="7682" max="7682" width="20.85546875" style="1" customWidth="1"/>
    <col min="7683" max="7686" width="0" style="1" hidden="1" customWidth="1"/>
    <col min="7687" max="7687" width="12.7109375" style="1" customWidth="1"/>
    <col min="7688" max="7689" width="11.5703125" style="1" customWidth="1"/>
    <col min="7690" max="7690" width="10.7109375" style="1" customWidth="1"/>
    <col min="7691" max="7691" width="11.140625" style="1" customWidth="1"/>
    <col min="7692" max="7692" width="10.7109375" style="1" customWidth="1"/>
    <col min="7693" max="7693" width="11.42578125" style="1" customWidth="1"/>
    <col min="7694" max="7694" width="1.42578125" style="1" customWidth="1"/>
    <col min="7695" max="7695" width="4.7109375" style="1" customWidth="1"/>
    <col min="7696" max="7696" width="24.7109375" style="1" customWidth="1"/>
    <col min="7697" max="7697" width="9.5703125" style="1" customWidth="1"/>
    <col min="7698" max="7698" width="4.7109375" style="1" customWidth="1"/>
    <col min="7699" max="7699" width="16.7109375" style="1" customWidth="1"/>
    <col min="7700" max="7700" width="15.42578125" style="1" bestFit="1" customWidth="1"/>
    <col min="7701" max="7701" width="11.42578125" style="1"/>
    <col min="7702" max="7702" width="11" style="1" customWidth="1"/>
    <col min="7703" max="7703" width="12.28515625" style="1" customWidth="1"/>
    <col min="7704" max="7705" width="10.7109375" style="1" customWidth="1"/>
    <col min="7706" max="7936" width="11.42578125" style="1"/>
    <col min="7937" max="7937" width="11.140625" style="1" customWidth="1"/>
    <col min="7938" max="7938" width="20.85546875" style="1" customWidth="1"/>
    <col min="7939" max="7942" width="0" style="1" hidden="1" customWidth="1"/>
    <col min="7943" max="7943" width="12.7109375" style="1" customWidth="1"/>
    <col min="7944" max="7945" width="11.5703125" style="1" customWidth="1"/>
    <col min="7946" max="7946" width="10.7109375" style="1" customWidth="1"/>
    <col min="7947" max="7947" width="11.140625" style="1" customWidth="1"/>
    <col min="7948" max="7948" width="10.7109375" style="1" customWidth="1"/>
    <col min="7949" max="7949" width="11.42578125" style="1" customWidth="1"/>
    <col min="7950" max="7950" width="1.42578125" style="1" customWidth="1"/>
    <col min="7951" max="7951" width="4.7109375" style="1" customWidth="1"/>
    <col min="7952" max="7952" width="24.7109375" style="1" customWidth="1"/>
    <col min="7953" max="7953" width="9.5703125" style="1" customWidth="1"/>
    <col min="7954" max="7954" width="4.7109375" style="1" customWidth="1"/>
    <col min="7955" max="7955" width="16.7109375" style="1" customWidth="1"/>
    <col min="7956" max="7956" width="15.42578125" style="1" bestFit="1" customWidth="1"/>
    <col min="7957" max="7957" width="11.42578125" style="1"/>
    <col min="7958" max="7958" width="11" style="1" customWidth="1"/>
    <col min="7959" max="7959" width="12.28515625" style="1" customWidth="1"/>
    <col min="7960" max="7961" width="10.7109375" style="1" customWidth="1"/>
    <col min="7962" max="8192" width="11.42578125" style="1"/>
    <col min="8193" max="8193" width="11.140625" style="1" customWidth="1"/>
    <col min="8194" max="8194" width="20.85546875" style="1" customWidth="1"/>
    <col min="8195" max="8198" width="0" style="1" hidden="1" customWidth="1"/>
    <col min="8199" max="8199" width="12.7109375" style="1" customWidth="1"/>
    <col min="8200" max="8201" width="11.5703125" style="1" customWidth="1"/>
    <col min="8202" max="8202" width="10.7109375" style="1" customWidth="1"/>
    <col min="8203" max="8203" width="11.140625" style="1" customWidth="1"/>
    <col min="8204" max="8204" width="10.7109375" style="1" customWidth="1"/>
    <col min="8205" max="8205" width="11.42578125" style="1" customWidth="1"/>
    <col min="8206" max="8206" width="1.42578125" style="1" customWidth="1"/>
    <col min="8207" max="8207" width="4.7109375" style="1" customWidth="1"/>
    <col min="8208" max="8208" width="24.7109375" style="1" customWidth="1"/>
    <col min="8209" max="8209" width="9.5703125" style="1" customWidth="1"/>
    <col min="8210" max="8210" width="4.7109375" style="1" customWidth="1"/>
    <col min="8211" max="8211" width="16.7109375" style="1" customWidth="1"/>
    <col min="8212" max="8212" width="15.42578125" style="1" bestFit="1" customWidth="1"/>
    <col min="8213" max="8213" width="11.42578125" style="1"/>
    <col min="8214" max="8214" width="11" style="1" customWidth="1"/>
    <col min="8215" max="8215" width="12.28515625" style="1" customWidth="1"/>
    <col min="8216" max="8217" width="10.7109375" style="1" customWidth="1"/>
    <col min="8218" max="8448" width="11.42578125" style="1"/>
    <col min="8449" max="8449" width="11.140625" style="1" customWidth="1"/>
    <col min="8450" max="8450" width="20.85546875" style="1" customWidth="1"/>
    <col min="8451" max="8454" width="0" style="1" hidden="1" customWidth="1"/>
    <col min="8455" max="8455" width="12.7109375" style="1" customWidth="1"/>
    <col min="8456" max="8457" width="11.5703125" style="1" customWidth="1"/>
    <col min="8458" max="8458" width="10.7109375" style="1" customWidth="1"/>
    <col min="8459" max="8459" width="11.140625" style="1" customWidth="1"/>
    <col min="8460" max="8460" width="10.7109375" style="1" customWidth="1"/>
    <col min="8461" max="8461" width="11.42578125" style="1" customWidth="1"/>
    <col min="8462" max="8462" width="1.42578125" style="1" customWidth="1"/>
    <col min="8463" max="8463" width="4.7109375" style="1" customWidth="1"/>
    <col min="8464" max="8464" width="24.7109375" style="1" customWidth="1"/>
    <col min="8465" max="8465" width="9.5703125" style="1" customWidth="1"/>
    <col min="8466" max="8466" width="4.7109375" style="1" customWidth="1"/>
    <col min="8467" max="8467" width="16.7109375" style="1" customWidth="1"/>
    <col min="8468" max="8468" width="15.42578125" style="1" bestFit="1" customWidth="1"/>
    <col min="8469" max="8469" width="11.42578125" style="1"/>
    <col min="8470" max="8470" width="11" style="1" customWidth="1"/>
    <col min="8471" max="8471" width="12.28515625" style="1" customWidth="1"/>
    <col min="8472" max="8473" width="10.7109375" style="1" customWidth="1"/>
    <col min="8474" max="8704" width="11.42578125" style="1"/>
    <col min="8705" max="8705" width="11.140625" style="1" customWidth="1"/>
    <col min="8706" max="8706" width="20.85546875" style="1" customWidth="1"/>
    <col min="8707" max="8710" width="0" style="1" hidden="1" customWidth="1"/>
    <col min="8711" max="8711" width="12.7109375" style="1" customWidth="1"/>
    <col min="8712" max="8713" width="11.5703125" style="1" customWidth="1"/>
    <col min="8714" max="8714" width="10.7109375" style="1" customWidth="1"/>
    <col min="8715" max="8715" width="11.140625" style="1" customWidth="1"/>
    <col min="8716" max="8716" width="10.7109375" style="1" customWidth="1"/>
    <col min="8717" max="8717" width="11.42578125" style="1" customWidth="1"/>
    <col min="8718" max="8718" width="1.42578125" style="1" customWidth="1"/>
    <col min="8719" max="8719" width="4.7109375" style="1" customWidth="1"/>
    <col min="8720" max="8720" width="24.7109375" style="1" customWidth="1"/>
    <col min="8721" max="8721" width="9.5703125" style="1" customWidth="1"/>
    <col min="8722" max="8722" width="4.7109375" style="1" customWidth="1"/>
    <col min="8723" max="8723" width="16.7109375" style="1" customWidth="1"/>
    <col min="8724" max="8724" width="15.42578125" style="1" bestFit="1" customWidth="1"/>
    <col min="8725" max="8725" width="11.42578125" style="1"/>
    <col min="8726" max="8726" width="11" style="1" customWidth="1"/>
    <col min="8727" max="8727" width="12.28515625" style="1" customWidth="1"/>
    <col min="8728" max="8729" width="10.7109375" style="1" customWidth="1"/>
    <col min="8730" max="8960" width="11.42578125" style="1"/>
    <col min="8961" max="8961" width="11.140625" style="1" customWidth="1"/>
    <col min="8962" max="8962" width="20.85546875" style="1" customWidth="1"/>
    <col min="8963" max="8966" width="0" style="1" hidden="1" customWidth="1"/>
    <col min="8967" max="8967" width="12.7109375" style="1" customWidth="1"/>
    <col min="8968" max="8969" width="11.5703125" style="1" customWidth="1"/>
    <col min="8970" max="8970" width="10.7109375" style="1" customWidth="1"/>
    <col min="8971" max="8971" width="11.140625" style="1" customWidth="1"/>
    <col min="8972" max="8972" width="10.7109375" style="1" customWidth="1"/>
    <col min="8973" max="8973" width="11.42578125" style="1" customWidth="1"/>
    <col min="8974" max="8974" width="1.42578125" style="1" customWidth="1"/>
    <col min="8975" max="8975" width="4.7109375" style="1" customWidth="1"/>
    <col min="8976" max="8976" width="24.7109375" style="1" customWidth="1"/>
    <col min="8977" max="8977" width="9.5703125" style="1" customWidth="1"/>
    <col min="8978" max="8978" width="4.7109375" style="1" customWidth="1"/>
    <col min="8979" max="8979" width="16.7109375" style="1" customWidth="1"/>
    <col min="8980" max="8980" width="15.42578125" style="1" bestFit="1" customWidth="1"/>
    <col min="8981" max="8981" width="11.42578125" style="1"/>
    <col min="8982" max="8982" width="11" style="1" customWidth="1"/>
    <col min="8983" max="8983" width="12.28515625" style="1" customWidth="1"/>
    <col min="8984" max="8985" width="10.7109375" style="1" customWidth="1"/>
    <col min="8986" max="9216" width="11.42578125" style="1"/>
    <col min="9217" max="9217" width="11.140625" style="1" customWidth="1"/>
    <col min="9218" max="9218" width="20.85546875" style="1" customWidth="1"/>
    <col min="9219" max="9222" width="0" style="1" hidden="1" customWidth="1"/>
    <col min="9223" max="9223" width="12.7109375" style="1" customWidth="1"/>
    <col min="9224" max="9225" width="11.5703125" style="1" customWidth="1"/>
    <col min="9226" max="9226" width="10.7109375" style="1" customWidth="1"/>
    <col min="9227" max="9227" width="11.140625" style="1" customWidth="1"/>
    <col min="9228" max="9228" width="10.7109375" style="1" customWidth="1"/>
    <col min="9229" max="9229" width="11.42578125" style="1" customWidth="1"/>
    <col min="9230" max="9230" width="1.42578125" style="1" customWidth="1"/>
    <col min="9231" max="9231" width="4.7109375" style="1" customWidth="1"/>
    <col min="9232" max="9232" width="24.7109375" style="1" customWidth="1"/>
    <col min="9233" max="9233" width="9.5703125" style="1" customWidth="1"/>
    <col min="9234" max="9234" width="4.7109375" style="1" customWidth="1"/>
    <col min="9235" max="9235" width="16.7109375" style="1" customWidth="1"/>
    <col min="9236" max="9236" width="15.42578125" style="1" bestFit="1" customWidth="1"/>
    <col min="9237" max="9237" width="11.42578125" style="1"/>
    <col min="9238" max="9238" width="11" style="1" customWidth="1"/>
    <col min="9239" max="9239" width="12.28515625" style="1" customWidth="1"/>
    <col min="9240" max="9241" width="10.7109375" style="1" customWidth="1"/>
    <col min="9242" max="9472" width="11.42578125" style="1"/>
    <col min="9473" max="9473" width="11.140625" style="1" customWidth="1"/>
    <col min="9474" max="9474" width="20.85546875" style="1" customWidth="1"/>
    <col min="9475" max="9478" width="0" style="1" hidden="1" customWidth="1"/>
    <col min="9479" max="9479" width="12.7109375" style="1" customWidth="1"/>
    <col min="9480" max="9481" width="11.5703125" style="1" customWidth="1"/>
    <col min="9482" max="9482" width="10.7109375" style="1" customWidth="1"/>
    <col min="9483" max="9483" width="11.140625" style="1" customWidth="1"/>
    <col min="9484" max="9484" width="10.7109375" style="1" customWidth="1"/>
    <col min="9485" max="9485" width="11.42578125" style="1" customWidth="1"/>
    <col min="9486" max="9486" width="1.42578125" style="1" customWidth="1"/>
    <col min="9487" max="9487" width="4.7109375" style="1" customWidth="1"/>
    <col min="9488" max="9488" width="24.7109375" style="1" customWidth="1"/>
    <col min="9489" max="9489" width="9.5703125" style="1" customWidth="1"/>
    <col min="9490" max="9490" width="4.7109375" style="1" customWidth="1"/>
    <col min="9491" max="9491" width="16.7109375" style="1" customWidth="1"/>
    <col min="9492" max="9492" width="15.42578125" style="1" bestFit="1" customWidth="1"/>
    <col min="9493" max="9493" width="11.42578125" style="1"/>
    <col min="9494" max="9494" width="11" style="1" customWidth="1"/>
    <col min="9495" max="9495" width="12.28515625" style="1" customWidth="1"/>
    <col min="9496" max="9497" width="10.7109375" style="1" customWidth="1"/>
    <col min="9498" max="9728" width="11.42578125" style="1"/>
    <col min="9729" max="9729" width="11.140625" style="1" customWidth="1"/>
    <col min="9730" max="9730" width="20.85546875" style="1" customWidth="1"/>
    <col min="9731" max="9734" width="0" style="1" hidden="1" customWidth="1"/>
    <col min="9735" max="9735" width="12.7109375" style="1" customWidth="1"/>
    <col min="9736" max="9737" width="11.5703125" style="1" customWidth="1"/>
    <col min="9738" max="9738" width="10.7109375" style="1" customWidth="1"/>
    <col min="9739" max="9739" width="11.140625" style="1" customWidth="1"/>
    <col min="9740" max="9740" width="10.7109375" style="1" customWidth="1"/>
    <col min="9741" max="9741" width="11.42578125" style="1" customWidth="1"/>
    <col min="9742" max="9742" width="1.42578125" style="1" customWidth="1"/>
    <col min="9743" max="9743" width="4.7109375" style="1" customWidth="1"/>
    <col min="9744" max="9744" width="24.7109375" style="1" customWidth="1"/>
    <col min="9745" max="9745" width="9.5703125" style="1" customWidth="1"/>
    <col min="9746" max="9746" width="4.7109375" style="1" customWidth="1"/>
    <col min="9747" max="9747" width="16.7109375" style="1" customWidth="1"/>
    <col min="9748" max="9748" width="15.42578125" style="1" bestFit="1" customWidth="1"/>
    <col min="9749" max="9749" width="11.42578125" style="1"/>
    <col min="9750" max="9750" width="11" style="1" customWidth="1"/>
    <col min="9751" max="9751" width="12.28515625" style="1" customWidth="1"/>
    <col min="9752" max="9753" width="10.7109375" style="1" customWidth="1"/>
    <col min="9754" max="9984" width="11.42578125" style="1"/>
    <col min="9985" max="9985" width="11.140625" style="1" customWidth="1"/>
    <col min="9986" max="9986" width="20.85546875" style="1" customWidth="1"/>
    <col min="9987" max="9990" width="0" style="1" hidden="1" customWidth="1"/>
    <col min="9991" max="9991" width="12.7109375" style="1" customWidth="1"/>
    <col min="9992" max="9993" width="11.5703125" style="1" customWidth="1"/>
    <col min="9994" max="9994" width="10.7109375" style="1" customWidth="1"/>
    <col min="9995" max="9995" width="11.140625" style="1" customWidth="1"/>
    <col min="9996" max="9996" width="10.7109375" style="1" customWidth="1"/>
    <col min="9997" max="9997" width="11.42578125" style="1" customWidth="1"/>
    <col min="9998" max="9998" width="1.42578125" style="1" customWidth="1"/>
    <col min="9999" max="9999" width="4.7109375" style="1" customWidth="1"/>
    <col min="10000" max="10000" width="24.7109375" style="1" customWidth="1"/>
    <col min="10001" max="10001" width="9.5703125" style="1" customWidth="1"/>
    <col min="10002" max="10002" width="4.7109375" style="1" customWidth="1"/>
    <col min="10003" max="10003" width="16.7109375" style="1" customWidth="1"/>
    <col min="10004" max="10004" width="15.42578125" style="1" bestFit="1" customWidth="1"/>
    <col min="10005" max="10005" width="11.42578125" style="1"/>
    <col min="10006" max="10006" width="11" style="1" customWidth="1"/>
    <col min="10007" max="10007" width="12.28515625" style="1" customWidth="1"/>
    <col min="10008" max="10009" width="10.7109375" style="1" customWidth="1"/>
    <col min="10010" max="10240" width="11.42578125" style="1"/>
    <col min="10241" max="10241" width="11.140625" style="1" customWidth="1"/>
    <col min="10242" max="10242" width="20.85546875" style="1" customWidth="1"/>
    <col min="10243" max="10246" width="0" style="1" hidden="1" customWidth="1"/>
    <col min="10247" max="10247" width="12.7109375" style="1" customWidth="1"/>
    <col min="10248" max="10249" width="11.5703125" style="1" customWidth="1"/>
    <col min="10250" max="10250" width="10.7109375" style="1" customWidth="1"/>
    <col min="10251" max="10251" width="11.140625" style="1" customWidth="1"/>
    <col min="10252" max="10252" width="10.7109375" style="1" customWidth="1"/>
    <col min="10253" max="10253" width="11.42578125" style="1" customWidth="1"/>
    <col min="10254" max="10254" width="1.42578125" style="1" customWidth="1"/>
    <col min="10255" max="10255" width="4.7109375" style="1" customWidth="1"/>
    <col min="10256" max="10256" width="24.7109375" style="1" customWidth="1"/>
    <col min="10257" max="10257" width="9.5703125" style="1" customWidth="1"/>
    <col min="10258" max="10258" width="4.7109375" style="1" customWidth="1"/>
    <col min="10259" max="10259" width="16.7109375" style="1" customWidth="1"/>
    <col min="10260" max="10260" width="15.42578125" style="1" bestFit="1" customWidth="1"/>
    <col min="10261" max="10261" width="11.42578125" style="1"/>
    <col min="10262" max="10262" width="11" style="1" customWidth="1"/>
    <col min="10263" max="10263" width="12.28515625" style="1" customWidth="1"/>
    <col min="10264" max="10265" width="10.7109375" style="1" customWidth="1"/>
    <col min="10266" max="10496" width="11.42578125" style="1"/>
    <col min="10497" max="10497" width="11.140625" style="1" customWidth="1"/>
    <col min="10498" max="10498" width="20.85546875" style="1" customWidth="1"/>
    <col min="10499" max="10502" width="0" style="1" hidden="1" customWidth="1"/>
    <col min="10503" max="10503" width="12.7109375" style="1" customWidth="1"/>
    <col min="10504" max="10505" width="11.5703125" style="1" customWidth="1"/>
    <col min="10506" max="10506" width="10.7109375" style="1" customWidth="1"/>
    <col min="10507" max="10507" width="11.140625" style="1" customWidth="1"/>
    <col min="10508" max="10508" width="10.7109375" style="1" customWidth="1"/>
    <col min="10509" max="10509" width="11.42578125" style="1" customWidth="1"/>
    <col min="10510" max="10510" width="1.42578125" style="1" customWidth="1"/>
    <col min="10511" max="10511" width="4.7109375" style="1" customWidth="1"/>
    <col min="10512" max="10512" width="24.7109375" style="1" customWidth="1"/>
    <col min="10513" max="10513" width="9.5703125" style="1" customWidth="1"/>
    <col min="10514" max="10514" width="4.7109375" style="1" customWidth="1"/>
    <col min="10515" max="10515" width="16.7109375" style="1" customWidth="1"/>
    <col min="10516" max="10516" width="15.42578125" style="1" bestFit="1" customWidth="1"/>
    <col min="10517" max="10517" width="11.42578125" style="1"/>
    <col min="10518" max="10518" width="11" style="1" customWidth="1"/>
    <col min="10519" max="10519" width="12.28515625" style="1" customWidth="1"/>
    <col min="10520" max="10521" width="10.7109375" style="1" customWidth="1"/>
    <col min="10522" max="10752" width="11.42578125" style="1"/>
    <col min="10753" max="10753" width="11.140625" style="1" customWidth="1"/>
    <col min="10754" max="10754" width="20.85546875" style="1" customWidth="1"/>
    <col min="10755" max="10758" width="0" style="1" hidden="1" customWidth="1"/>
    <col min="10759" max="10759" width="12.7109375" style="1" customWidth="1"/>
    <col min="10760" max="10761" width="11.5703125" style="1" customWidth="1"/>
    <col min="10762" max="10762" width="10.7109375" style="1" customWidth="1"/>
    <col min="10763" max="10763" width="11.140625" style="1" customWidth="1"/>
    <col min="10764" max="10764" width="10.7109375" style="1" customWidth="1"/>
    <col min="10765" max="10765" width="11.42578125" style="1" customWidth="1"/>
    <col min="10766" max="10766" width="1.42578125" style="1" customWidth="1"/>
    <col min="10767" max="10767" width="4.7109375" style="1" customWidth="1"/>
    <col min="10768" max="10768" width="24.7109375" style="1" customWidth="1"/>
    <col min="10769" max="10769" width="9.5703125" style="1" customWidth="1"/>
    <col min="10770" max="10770" width="4.7109375" style="1" customWidth="1"/>
    <col min="10771" max="10771" width="16.7109375" style="1" customWidth="1"/>
    <col min="10772" max="10772" width="15.42578125" style="1" bestFit="1" customWidth="1"/>
    <col min="10773" max="10773" width="11.42578125" style="1"/>
    <col min="10774" max="10774" width="11" style="1" customWidth="1"/>
    <col min="10775" max="10775" width="12.28515625" style="1" customWidth="1"/>
    <col min="10776" max="10777" width="10.7109375" style="1" customWidth="1"/>
    <col min="10778" max="11008" width="11.42578125" style="1"/>
    <col min="11009" max="11009" width="11.140625" style="1" customWidth="1"/>
    <col min="11010" max="11010" width="20.85546875" style="1" customWidth="1"/>
    <col min="11011" max="11014" width="0" style="1" hidden="1" customWidth="1"/>
    <col min="11015" max="11015" width="12.7109375" style="1" customWidth="1"/>
    <col min="11016" max="11017" width="11.5703125" style="1" customWidth="1"/>
    <col min="11018" max="11018" width="10.7109375" style="1" customWidth="1"/>
    <col min="11019" max="11019" width="11.140625" style="1" customWidth="1"/>
    <col min="11020" max="11020" width="10.7109375" style="1" customWidth="1"/>
    <col min="11021" max="11021" width="11.42578125" style="1" customWidth="1"/>
    <col min="11022" max="11022" width="1.42578125" style="1" customWidth="1"/>
    <col min="11023" max="11023" width="4.7109375" style="1" customWidth="1"/>
    <col min="11024" max="11024" width="24.7109375" style="1" customWidth="1"/>
    <col min="11025" max="11025" width="9.5703125" style="1" customWidth="1"/>
    <col min="11026" max="11026" width="4.7109375" style="1" customWidth="1"/>
    <col min="11027" max="11027" width="16.7109375" style="1" customWidth="1"/>
    <col min="11028" max="11028" width="15.42578125" style="1" bestFit="1" customWidth="1"/>
    <col min="11029" max="11029" width="11.42578125" style="1"/>
    <col min="11030" max="11030" width="11" style="1" customWidth="1"/>
    <col min="11031" max="11031" width="12.28515625" style="1" customWidth="1"/>
    <col min="11032" max="11033" width="10.7109375" style="1" customWidth="1"/>
    <col min="11034" max="11264" width="11.42578125" style="1"/>
    <col min="11265" max="11265" width="11.140625" style="1" customWidth="1"/>
    <col min="11266" max="11266" width="20.85546875" style="1" customWidth="1"/>
    <col min="11267" max="11270" width="0" style="1" hidden="1" customWidth="1"/>
    <col min="11271" max="11271" width="12.7109375" style="1" customWidth="1"/>
    <col min="11272" max="11273" width="11.5703125" style="1" customWidth="1"/>
    <col min="11274" max="11274" width="10.7109375" style="1" customWidth="1"/>
    <col min="11275" max="11275" width="11.140625" style="1" customWidth="1"/>
    <col min="11276" max="11276" width="10.7109375" style="1" customWidth="1"/>
    <col min="11277" max="11277" width="11.42578125" style="1" customWidth="1"/>
    <col min="11278" max="11278" width="1.42578125" style="1" customWidth="1"/>
    <col min="11279" max="11279" width="4.7109375" style="1" customWidth="1"/>
    <col min="11280" max="11280" width="24.7109375" style="1" customWidth="1"/>
    <col min="11281" max="11281" width="9.5703125" style="1" customWidth="1"/>
    <col min="11282" max="11282" width="4.7109375" style="1" customWidth="1"/>
    <col min="11283" max="11283" width="16.7109375" style="1" customWidth="1"/>
    <col min="11284" max="11284" width="15.42578125" style="1" bestFit="1" customWidth="1"/>
    <col min="11285" max="11285" width="11.42578125" style="1"/>
    <col min="11286" max="11286" width="11" style="1" customWidth="1"/>
    <col min="11287" max="11287" width="12.28515625" style="1" customWidth="1"/>
    <col min="11288" max="11289" width="10.7109375" style="1" customWidth="1"/>
    <col min="11290" max="11520" width="11.42578125" style="1"/>
    <col min="11521" max="11521" width="11.140625" style="1" customWidth="1"/>
    <col min="11522" max="11522" width="20.85546875" style="1" customWidth="1"/>
    <col min="11523" max="11526" width="0" style="1" hidden="1" customWidth="1"/>
    <col min="11527" max="11527" width="12.7109375" style="1" customWidth="1"/>
    <col min="11528" max="11529" width="11.5703125" style="1" customWidth="1"/>
    <col min="11530" max="11530" width="10.7109375" style="1" customWidth="1"/>
    <col min="11531" max="11531" width="11.140625" style="1" customWidth="1"/>
    <col min="11532" max="11532" width="10.7109375" style="1" customWidth="1"/>
    <col min="11533" max="11533" width="11.42578125" style="1" customWidth="1"/>
    <col min="11534" max="11534" width="1.42578125" style="1" customWidth="1"/>
    <col min="11535" max="11535" width="4.7109375" style="1" customWidth="1"/>
    <col min="11536" max="11536" width="24.7109375" style="1" customWidth="1"/>
    <col min="11537" max="11537" width="9.5703125" style="1" customWidth="1"/>
    <col min="11538" max="11538" width="4.7109375" style="1" customWidth="1"/>
    <col min="11539" max="11539" width="16.7109375" style="1" customWidth="1"/>
    <col min="11540" max="11540" width="15.42578125" style="1" bestFit="1" customWidth="1"/>
    <col min="11541" max="11541" width="11.42578125" style="1"/>
    <col min="11542" max="11542" width="11" style="1" customWidth="1"/>
    <col min="11543" max="11543" width="12.28515625" style="1" customWidth="1"/>
    <col min="11544" max="11545" width="10.7109375" style="1" customWidth="1"/>
    <col min="11546" max="11776" width="11.42578125" style="1"/>
    <col min="11777" max="11777" width="11.140625" style="1" customWidth="1"/>
    <col min="11778" max="11778" width="20.85546875" style="1" customWidth="1"/>
    <col min="11779" max="11782" width="0" style="1" hidden="1" customWidth="1"/>
    <col min="11783" max="11783" width="12.7109375" style="1" customWidth="1"/>
    <col min="11784" max="11785" width="11.5703125" style="1" customWidth="1"/>
    <col min="11786" max="11786" width="10.7109375" style="1" customWidth="1"/>
    <col min="11787" max="11787" width="11.140625" style="1" customWidth="1"/>
    <col min="11788" max="11788" width="10.7109375" style="1" customWidth="1"/>
    <col min="11789" max="11789" width="11.42578125" style="1" customWidth="1"/>
    <col min="11790" max="11790" width="1.42578125" style="1" customWidth="1"/>
    <col min="11791" max="11791" width="4.7109375" style="1" customWidth="1"/>
    <col min="11792" max="11792" width="24.7109375" style="1" customWidth="1"/>
    <col min="11793" max="11793" width="9.5703125" style="1" customWidth="1"/>
    <col min="11794" max="11794" width="4.7109375" style="1" customWidth="1"/>
    <col min="11795" max="11795" width="16.7109375" style="1" customWidth="1"/>
    <col min="11796" max="11796" width="15.42578125" style="1" bestFit="1" customWidth="1"/>
    <col min="11797" max="11797" width="11.42578125" style="1"/>
    <col min="11798" max="11798" width="11" style="1" customWidth="1"/>
    <col min="11799" max="11799" width="12.28515625" style="1" customWidth="1"/>
    <col min="11800" max="11801" width="10.7109375" style="1" customWidth="1"/>
    <col min="11802" max="12032" width="11.42578125" style="1"/>
    <col min="12033" max="12033" width="11.140625" style="1" customWidth="1"/>
    <col min="12034" max="12034" width="20.85546875" style="1" customWidth="1"/>
    <col min="12035" max="12038" width="0" style="1" hidden="1" customWidth="1"/>
    <col min="12039" max="12039" width="12.7109375" style="1" customWidth="1"/>
    <col min="12040" max="12041" width="11.5703125" style="1" customWidth="1"/>
    <col min="12042" max="12042" width="10.7109375" style="1" customWidth="1"/>
    <col min="12043" max="12043" width="11.140625" style="1" customWidth="1"/>
    <col min="12044" max="12044" width="10.7109375" style="1" customWidth="1"/>
    <col min="12045" max="12045" width="11.42578125" style="1" customWidth="1"/>
    <col min="12046" max="12046" width="1.42578125" style="1" customWidth="1"/>
    <col min="12047" max="12047" width="4.7109375" style="1" customWidth="1"/>
    <col min="12048" max="12048" width="24.7109375" style="1" customWidth="1"/>
    <col min="12049" max="12049" width="9.5703125" style="1" customWidth="1"/>
    <col min="12050" max="12050" width="4.7109375" style="1" customWidth="1"/>
    <col min="12051" max="12051" width="16.7109375" style="1" customWidth="1"/>
    <col min="12052" max="12052" width="15.42578125" style="1" bestFit="1" customWidth="1"/>
    <col min="12053" max="12053" width="11.42578125" style="1"/>
    <col min="12054" max="12054" width="11" style="1" customWidth="1"/>
    <col min="12055" max="12055" width="12.28515625" style="1" customWidth="1"/>
    <col min="12056" max="12057" width="10.7109375" style="1" customWidth="1"/>
    <col min="12058" max="12288" width="11.42578125" style="1"/>
    <col min="12289" max="12289" width="11.140625" style="1" customWidth="1"/>
    <col min="12290" max="12290" width="20.85546875" style="1" customWidth="1"/>
    <col min="12291" max="12294" width="0" style="1" hidden="1" customWidth="1"/>
    <col min="12295" max="12295" width="12.7109375" style="1" customWidth="1"/>
    <col min="12296" max="12297" width="11.5703125" style="1" customWidth="1"/>
    <col min="12298" max="12298" width="10.7109375" style="1" customWidth="1"/>
    <col min="12299" max="12299" width="11.140625" style="1" customWidth="1"/>
    <col min="12300" max="12300" width="10.7109375" style="1" customWidth="1"/>
    <col min="12301" max="12301" width="11.42578125" style="1" customWidth="1"/>
    <col min="12302" max="12302" width="1.42578125" style="1" customWidth="1"/>
    <col min="12303" max="12303" width="4.7109375" style="1" customWidth="1"/>
    <col min="12304" max="12304" width="24.7109375" style="1" customWidth="1"/>
    <col min="12305" max="12305" width="9.5703125" style="1" customWidth="1"/>
    <col min="12306" max="12306" width="4.7109375" style="1" customWidth="1"/>
    <col min="12307" max="12307" width="16.7109375" style="1" customWidth="1"/>
    <col min="12308" max="12308" width="15.42578125" style="1" bestFit="1" customWidth="1"/>
    <col min="12309" max="12309" width="11.42578125" style="1"/>
    <col min="12310" max="12310" width="11" style="1" customWidth="1"/>
    <col min="12311" max="12311" width="12.28515625" style="1" customWidth="1"/>
    <col min="12312" max="12313" width="10.7109375" style="1" customWidth="1"/>
    <col min="12314" max="12544" width="11.42578125" style="1"/>
    <col min="12545" max="12545" width="11.140625" style="1" customWidth="1"/>
    <col min="12546" max="12546" width="20.85546875" style="1" customWidth="1"/>
    <col min="12547" max="12550" width="0" style="1" hidden="1" customWidth="1"/>
    <col min="12551" max="12551" width="12.7109375" style="1" customWidth="1"/>
    <col min="12552" max="12553" width="11.5703125" style="1" customWidth="1"/>
    <col min="12554" max="12554" width="10.7109375" style="1" customWidth="1"/>
    <col min="12555" max="12555" width="11.140625" style="1" customWidth="1"/>
    <col min="12556" max="12556" width="10.7109375" style="1" customWidth="1"/>
    <col min="12557" max="12557" width="11.42578125" style="1" customWidth="1"/>
    <col min="12558" max="12558" width="1.42578125" style="1" customWidth="1"/>
    <col min="12559" max="12559" width="4.7109375" style="1" customWidth="1"/>
    <col min="12560" max="12560" width="24.7109375" style="1" customWidth="1"/>
    <col min="12561" max="12561" width="9.5703125" style="1" customWidth="1"/>
    <col min="12562" max="12562" width="4.7109375" style="1" customWidth="1"/>
    <col min="12563" max="12563" width="16.7109375" style="1" customWidth="1"/>
    <col min="12564" max="12564" width="15.42578125" style="1" bestFit="1" customWidth="1"/>
    <col min="12565" max="12565" width="11.42578125" style="1"/>
    <col min="12566" max="12566" width="11" style="1" customWidth="1"/>
    <col min="12567" max="12567" width="12.28515625" style="1" customWidth="1"/>
    <col min="12568" max="12569" width="10.7109375" style="1" customWidth="1"/>
    <col min="12570" max="12800" width="11.42578125" style="1"/>
    <col min="12801" max="12801" width="11.140625" style="1" customWidth="1"/>
    <col min="12802" max="12802" width="20.85546875" style="1" customWidth="1"/>
    <col min="12803" max="12806" width="0" style="1" hidden="1" customWidth="1"/>
    <col min="12807" max="12807" width="12.7109375" style="1" customWidth="1"/>
    <col min="12808" max="12809" width="11.5703125" style="1" customWidth="1"/>
    <col min="12810" max="12810" width="10.7109375" style="1" customWidth="1"/>
    <col min="12811" max="12811" width="11.140625" style="1" customWidth="1"/>
    <col min="12812" max="12812" width="10.7109375" style="1" customWidth="1"/>
    <col min="12813" max="12813" width="11.42578125" style="1" customWidth="1"/>
    <col min="12814" max="12814" width="1.42578125" style="1" customWidth="1"/>
    <col min="12815" max="12815" width="4.7109375" style="1" customWidth="1"/>
    <col min="12816" max="12816" width="24.7109375" style="1" customWidth="1"/>
    <col min="12817" max="12817" width="9.5703125" style="1" customWidth="1"/>
    <col min="12818" max="12818" width="4.7109375" style="1" customWidth="1"/>
    <col min="12819" max="12819" width="16.7109375" style="1" customWidth="1"/>
    <col min="12820" max="12820" width="15.42578125" style="1" bestFit="1" customWidth="1"/>
    <col min="12821" max="12821" width="11.42578125" style="1"/>
    <col min="12822" max="12822" width="11" style="1" customWidth="1"/>
    <col min="12823" max="12823" width="12.28515625" style="1" customWidth="1"/>
    <col min="12824" max="12825" width="10.7109375" style="1" customWidth="1"/>
    <col min="12826" max="13056" width="11.42578125" style="1"/>
    <col min="13057" max="13057" width="11.140625" style="1" customWidth="1"/>
    <col min="13058" max="13058" width="20.85546875" style="1" customWidth="1"/>
    <col min="13059" max="13062" width="0" style="1" hidden="1" customWidth="1"/>
    <col min="13063" max="13063" width="12.7109375" style="1" customWidth="1"/>
    <col min="13064" max="13065" width="11.5703125" style="1" customWidth="1"/>
    <col min="13066" max="13066" width="10.7109375" style="1" customWidth="1"/>
    <col min="13067" max="13067" width="11.140625" style="1" customWidth="1"/>
    <col min="13068" max="13068" width="10.7109375" style="1" customWidth="1"/>
    <col min="13069" max="13069" width="11.42578125" style="1" customWidth="1"/>
    <col min="13070" max="13070" width="1.42578125" style="1" customWidth="1"/>
    <col min="13071" max="13071" width="4.7109375" style="1" customWidth="1"/>
    <col min="13072" max="13072" width="24.7109375" style="1" customWidth="1"/>
    <col min="13073" max="13073" width="9.5703125" style="1" customWidth="1"/>
    <col min="13074" max="13074" width="4.7109375" style="1" customWidth="1"/>
    <col min="13075" max="13075" width="16.7109375" style="1" customWidth="1"/>
    <col min="13076" max="13076" width="15.42578125" style="1" bestFit="1" customWidth="1"/>
    <col min="13077" max="13077" width="11.42578125" style="1"/>
    <col min="13078" max="13078" width="11" style="1" customWidth="1"/>
    <col min="13079" max="13079" width="12.28515625" style="1" customWidth="1"/>
    <col min="13080" max="13081" width="10.7109375" style="1" customWidth="1"/>
    <col min="13082" max="13312" width="11.42578125" style="1"/>
    <col min="13313" max="13313" width="11.140625" style="1" customWidth="1"/>
    <col min="13314" max="13314" width="20.85546875" style="1" customWidth="1"/>
    <col min="13315" max="13318" width="0" style="1" hidden="1" customWidth="1"/>
    <col min="13319" max="13319" width="12.7109375" style="1" customWidth="1"/>
    <col min="13320" max="13321" width="11.5703125" style="1" customWidth="1"/>
    <col min="13322" max="13322" width="10.7109375" style="1" customWidth="1"/>
    <col min="13323" max="13323" width="11.140625" style="1" customWidth="1"/>
    <col min="13324" max="13324" width="10.7109375" style="1" customWidth="1"/>
    <col min="13325" max="13325" width="11.42578125" style="1" customWidth="1"/>
    <col min="13326" max="13326" width="1.42578125" style="1" customWidth="1"/>
    <col min="13327" max="13327" width="4.7109375" style="1" customWidth="1"/>
    <col min="13328" max="13328" width="24.7109375" style="1" customWidth="1"/>
    <col min="13329" max="13329" width="9.5703125" style="1" customWidth="1"/>
    <col min="13330" max="13330" width="4.7109375" style="1" customWidth="1"/>
    <col min="13331" max="13331" width="16.7109375" style="1" customWidth="1"/>
    <col min="13332" max="13332" width="15.42578125" style="1" bestFit="1" customWidth="1"/>
    <col min="13333" max="13333" width="11.42578125" style="1"/>
    <col min="13334" max="13334" width="11" style="1" customWidth="1"/>
    <col min="13335" max="13335" width="12.28515625" style="1" customWidth="1"/>
    <col min="13336" max="13337" width="10.7109375" style="1" customWidth="1"/>
    <col min="13338" max="13568" width="11.42578125" style="1"/>
    <col min="13569" max="13569" width="11.140625" style="1" customWidth="1"/>
    <col min="13570" max="13570" width="20.85546875" style="1" customWidth="1"/>
    <col min="13571" max="13574" width="0" style="1" hidden="1" customWidth="1"/>
    <col min="13575" max="13575" width="12.7109375" style="1" customWidth="1"/>
    <col min="13576" max="13577" width="11.5703125" style="1" customWidth="1"/>
    <col min="13578" max="13578" width="10.7109375" style="1" customWidth="1"/>
    <col min="13579" max="13579" width="11.140625" style="1" customWidth="1"/>
    <col min="13580" max="13580" width="10.7109375" style="1" customWidth="1"/>
    <col min="13581" max="13581" width="11.42578125" style="1" customWidth="1"/>
    <col min="13582" max="13582" width="1.42578125" style="1" customWidth="1"/>
    <col min="13583" max="13583" width="4.7109375" style="1" customWidth="1"/>
    <col min="13584" max="13584" width="24.7109375" style="1" customWidth="1"/>
    <col min="13585" max="13585" width="9.5703125" style="1" customWidth="1"/>
    <col min="13586" max="13586" width="4.7109375" style="1" customWidth="1"/>
    <col min="13587" max="13587" width="16.7109375" style="1" customWidth="1"/>
    <col min="13588" max="13588" width="15.42578125" style="1" bestFit="1" customWidth="1"/>
    <col min="13589" max="13589" width="11.42578125" style="1"/>
    <col min="13590" max="13590" width="11" style="1" customWidth="1"/>
    <col min="13591" max="13591" width="12.28515625" style="1" customWidth="1"/>
    <col min="13592" max="13593" width="10.7109375" style="1" customWidth="1"/>
    <col min="13594" max="13824" width="11.42578125" style="1"/>
    <col min="13825" max="13825" width="11.140625" style="1" customWidth="1"/>
    <col min="13826" max="13826" width="20.85546875" style="1" customWidth="1"/>
    <col min="13827" max="13830" width="0" style="1" hidden="1" customWidth="1"/>
    <col min="13831" max="13831" width="12.7109375" style="1" customWidth="1"/>
    <col min="13832" max="13833" width="11.5703125" style="1" customWidth="1"/>
    <col min="13834" max="13834" width="10.7109375" style="1" customWidth="1"/>
    <col min="13835" max="13835" width="11.140625" style="1" customWidth="1"/>
    <col min="13836" max="13836" width="10.7109375" style="1" customWidth="1"/>
    <col min="13837" max="13837" width="11.42578125" style="1" customWidth="1"/>
    <col min="13838" max="13838" width="1.42578125" style="1" customWidth="1"/>
    <col min="13839" max="13839" width="4.7109375" style="1" customWidth="1"/>
    <col min="13840" max="13840" width="24.7109375" style="1" customWidth="1"/>
    <col min="13841" max="13841" width="9.5703125" style="1" customWidth="1"/>
    <col min="13842" max="13842" width="4.7109375" style="1" customWidth="1"/>
    <col min="13843" max="13843" width="16.7109375" style="1" customWidth="1"/>
    <col min="13844" max="13844" width="15.42578125" style="1" bestFit="1" customWidth="1"/>
    <col min="13845" max="13845" width="11.42578125" style="1"/>
    <col min="13846" max="13846" width="11" style="1" customWidth="1"/>
    <col min="13847" max="13847" width="12.28515625" style="1" customWidth="1"/>
    <col min="13848" max="13849" width="10.7109375" style="1" customWidth="1"/>
    <col min="13850" max="14080" width="11.42578125" style="1"/>
    <col min="14081" max="14081" width="11.140625" style="1" customWidth="1"/>
    <col min="14082" max="14082" width="20.85546875" style="1" customWidth="1"/>
    <col min="14083" max="14086" width="0" style="1" hidden="1" customWidth="1"/>
    <col min="14087" max="14087" width="12.7109375" style="1" customWidth="1"/>
    <col min="14088" max="14089" width="11.5703125" style="1" customWidth="1"/>
    <col min="14090" max="14090" width="10.7109375" style="1" customWidth="1"/>
    <col min="14091" max="14091" width="11.140625" style="1" customWidth="1"/>
    <col min="14092" max="14092" width="10.7109375" style="1" customWidth="1"/>
    <col min="14093" max="14093" width="11.42578125" style="1" customWidth="1"/>
    <col min="14094" max="14094" width="1.42578125" style="1" customWidth="1"/>
    <col min="14095" max="14095" width="4.7109375" style="1" customWidth="1"/>
    <col min="14096" max="14096" width="24.7109375" style="1" customWidth="1"/>
    <col min="14097" max="14097" width="9.5703125" style="1" customWidth="1"/>
    <col min="14098" max="14098" width="4.7109375" style="1" customWidth="1"/>
    <col min="14099" max="14099" width="16.7109375" style="1" customWidth="1"/>
    <col min="14100" max="14100" width="15.42578125" style="1" bestFit="1" customWidth="1"/>
    <col min="14101" max="14101" width="11.42578125" style="1"/>
    <col min="14102" max="14102" width="11" style="1" customWidth="1"/>
    <col min="14103" max="14103" width="12.28515625" style="1" customWidth="1"/>
    <col min="14104" max="14105" width="10.7109375" style="1" customWidth="1"/>
    <col min="14106" max="14336" width="11.42578125" style="1"/>
    <col min="14337" max="14337" width="11.140625" style="1" customWidth="1"/>
    <col min="14338" max="14338" width="20.85546875" style="1" customWidth="1"/>
    <col min="14339" max="14342" width="0" style="1" hidden="1" customWidth="1"/>
    <col min="14343" max="14343" width="12.7109375" style="1" customWidth="1"/>
    <col min="14344" max="14345" width="11.5703125" style="1" customWidth="1"/>
    <col min="14346" max="14346" width="10.7109375" style="1" customWidth="1"/>
    <col min="14347" max="14347" width="11.140625" style="1" customWidth="1"/>
    <col min="14348" max="14348" width="10.7109375" style="1" customWidth="1"/>
    <col min="14349" max="14349" width="11.42578125" style="1" customWidth="1"/>
    <col min="14350" max="14350" width="1.42578125" style="1" customWidth="1"/>
    <col min="14351" max="14351" width="4.7109375" style="1" customWidth="1"/>
    <col min="14352" max="14352" width="24.7109375" style="1" customWidth="1"/>
    <col min="14353" max="14353" width="9.5703125" style="1" customWidth="1"/>
    <col min="14354" max="14354" width="4.7109375" style="1" customWidth="1"/>
    <col min="14355" max="14355" width="16.7109375" style="1" customWidth="1"/>
    <col min="14356" max="14356" width="15.42578125" style="1" bestFit="1" customWidth="1"/>
    <col min="14357" max="14357" width="11.42578125" style="1"/>
    <col min="14358" max="14358" width="11" style="1" customWidth="1"/>
    <col min="14359" max="14359" width="12.28515625" style="1" customWidth="1"/>
    <col min="14360" max="14361" width="10.7109375" style="1" customWidth="1"/>
    <col min="14362" max="14592" width="11.42578125" style="1"/>
    <col min="14593" max="14593" width="11.140625" style="1" customWidth="1"/>
    <col min="14594" max="14594" width="20.85546875" style="1" customWidth="1"/>
    <col min="14595" max="14598" width="0" style="1" hidden="1" customWidth="1"/>
    <col min="14599" max="14599" width="12.7109375" style="1" customWidth="1"/>
    <col min="14600" max="14601" width="11.5703125" style="1" customWidth="1"/>
    <col min="14602" max="14602" width="10.7109375" style="1" customWidth="1"/>
    <col min="14603" max="14603" width="11.140625" style="1" customWidth="1"/>
    <col min="14604" max="14604" width="10.7109375" style="1" customWidth="1"/>
    <col min="14605" max="14605" width="11.42578125" style="1" customWidth="1"/>
    <col min="14606" max="14606" width="1.42578125" style="1" customWidth="1"/>
    <col min="14607" max="14607" width="4.7109375" style="1" customWidth="1"/>
    <col min="14608" max="14608" width="24.7109375" style="1" customWidth="1"/>
    <col min="14609" max="14609" width="9.5703125" style="1" customWidth="1"/>
    <col min="14610" max="14610" width="4.7109375" style="1" customWidth="1"/>
    <col min="14611" max="14611" width="16.7109375" style="1" customWidth="1"/>
    <col min="14612" max="14612" width="15.42578125" style="1" bestFit="1" customWidth="1"/>
    <col min="14613" max="14613" width="11.42578125" style="1"/>
    <col min="14614" max="14614" width="11" style="1" customWidth="1"/>
    <col min="14615" max="14615" width="12.28515625" style="1" customWidth="1"/>
    <col min="14616" max="14617" width="10.7109375" style="1" customWidth="1"/>
    <col min="14618" max="14848" width="11.42578125" style="1"/>
    <col min="14849" max="14849" width="11.140625" style="1" customWidth="1"/>
    <col min="14850" max="14850" width="20.85546875" style="1" customWidth="1"/>
    <col min="14851" max="14854" width="0" style="1" hidden="1" customWidth="1"/>
    <col min="14855" max="14855" width="12.7109375" style="1" customWidth="1"/>
    <col min="14856" max="14857" width="11.5703125" style="1" customWidth="1"/>
    <col min="14858" max="14858" width="10.7109375" style="1" customWidth="1"/>
    <col min="14859" max="14859" width="11.140625" style="1" customWidth="1"/>
    <col min="14860" max="14860" width="10.7109375" style="1" customWidth="1"/>
    <col min="14861" max="14861" width="11.42578125" style="1" customWidth="1"/>
    <col min="14862" max="14862" width="1.42578125" style="1" customWidth="1"/>
    <col min="14863" max="14863" width="4.7109375" style="1" customWidth="1"/>
    <col min="14864" max="14864" width="24.7109375" style="1" customWidth="1"/>
    <col min="14865" max="14865" width="9.5703125" style="1" customWidth="1"/>
    <col min="14866" max="14866" width="4.7109375" style="1" customWidth="1"/>
    <col min="14867" max="14867" width="16.7109375" style="1" customWidth="1"/>
    <col min="14868" max="14868" width="15.42578125" style="1" bestFit="1" customWidth="1"/>
    <col min="14869" max="14869" width="11.42578125" style="1"/>
    <col min="14870" max="14870" width="11" style="1" customWidth="1"/>
    <col min="14871" max="14871" width="12.28515625" style="1" customWidth="1"/>
    <col min="14872" max="14873" width="10.7109375" style="1" customWidth="1"/>
    <col min="14874" max="15104" width="11.42578125" style="1"/>
    <col min="15105" max="15105" width="11.140625" style="1" customWidth="1"/>
    <col min="15106" max="15106" width="20.85546875" style="1" customWidth="1"/>
    <col min="15107" max="15110" width="0" style="1" hidden="1" customWidth="1"/>
    <col min="15111" max="15111" width="12.7109375" style="1" customWidth="1"/>
    <col min="15112" max="15113" width="11.5703125" style="1" customWidth="1"/>
    <col min="15114" max="15114" width="10.7109375" style="1" customWidth="1"/>
    <col min="15115" max="15115" width="11.140625" style="1" customWidth="1"/>
    <col min="15116" max="15116" width="10.7109375" style="1" customWidth="1"/>
    <col min="15117" max="15117" width="11.42578125" style="1" customWidth="1"/>
    <col min="15118" max="15118" width="1.42578125" style="1" customWidth="1"/>
    <col min="15119" max="15119" width="4.7109375" style="1" customWidth="1"/>
    <col min="15120" max="15120" width="24.7109375" style="1" customWidth="1"/>
    <col min="15121" max="15121" width="9.5703125" style="1" customWidth="1"/>
    <col min="15122" max="15122" width="4.7109375" style="1" customWidth="1"/>
    <col min="15123" max="15123" width="16.7109375" style="1" customWidth="1"/>
    <col min="15124" max="15124" width="15.42578125" style="1" bestFit="1" customWidth="1"/>
    <col min="15125" max="15125" width="11.42578125" style="1"/>
    <col min="15126" max="15126" width="11" style="1" customWidth="1"/>
    <col min="15127" max="15127" width="12.28515625" style="1" customWidth="1"/>
    <col min="15128" max="15129" width="10.7109375" style="1" customWidth="1"/>
    <col min="15130" max="15360" width="11.42578125" style="1"/>
    <col min="15361" max="15361" width="11.140625" style="1" customWidth="1"/>
    <col min="15362" max="15362" width="20.85546875" style="1" customWidth="1"/>
    <col min="15363" max="15366" width="0" style="1" hidden="1" customWidth="1"/>
    <col min="15367" max="15367" width="12.7109375" style="1" customWidth="1"/>
    <col min="15368" max="15369" width="11.5703125" style="1" customWidth="1"/>
    <col min="15370" max="15370" width="10.7109375" style="1" customWidth="1"/>
    <col min="15371" max="15371" width="11.140625" style="1" customWidth="1"/>
    <col min="15372" max="15372" width="10.7109375" style="1" customWidth="1"/>
    <col min="15373" max="15373" width="11.42578125" style="1" customWidth="1"/>
    <col min="15374" max="15374" width="1.42578125" style="1" customWidth="1"/>
    <col min="15375" max="15375" width="4.7109375" style="1" customWidth="1"/>
    <col min="15376" max="15376" width="24.7109375" style="1" customWidth="1"/>
    <col min="15377" max="15377" width="9.5703125" style="1" customWidth="1"/>
    <col min="15378" max="15378" width="4.7109375" style="1" customWidth="1"/>
    <col min="15379" max="15379" width="16.7109375" style="1" customWidth="1"/>
    <col min="15380" max="15380" width="15.42578125" style="1" bestFit="1" customWidth="1"/>
    <col min="15381" max="15381" width="11.42578125" style="1"/>
    <col min="15382" max="15382" width="11" style="1" customWidth="1"/>
    <col min="15383" max="15383" width="12.28515625" style="1" customWidth="1"/>
    <col min="15384" max="15385" width="10.7109375" style="1" customWidth="1"/>
    <col min="15386" max="15616" width="11.42578125" style="1"/>
    <col min="15617" max="15617" width="11.140625" style="1" customWidth="1"/>
    <col min="15618" max="15618" width="20.85546875" style="1" customWidth="1"/>
    <col min="15619" max="15622" width="0" style="1" hidden="1" customWidth="1"/>
    <col min="15623" max="15623" width="12.7109375" style="1" customWidth="1"/>
    <col min="15624" max="15625" width="11.5703125" style="1" customWidth="1"/>
    <col min="15626" max="15626" width="10.7109375" style="1" customWidth="1"/>
    <col min="15627" max="15627" width="11.140625" style="1" customWidth="1"/>
    <col min="15628" max="15628" width="10.7109375" style="1" customWidth="1"/>
    <col min="15629" max="15629" width="11.42578125" style="1" customWidth="1"/>
    <col min="15630" max="15630" width="1.42578125" style="1" customWidth="1"/>
    <col min="15631" max="15631" width="4.7109375" style="1" customWidth="1"/>
    <col min="15632" max="15632" width="24.7109375" style="1" customWidth="1"/>
    <col min="15633" max="15633" width="9.5703125" style="1" customWidth="1"/>
    <col min="15634" max="15634" width="4.7109375" style="1" customWidth="1"/>
    <col min="15635" max="15635" width="16.7109375" style="1" customWidth="1"/>
    <col min="15636" max="15636" width="15.42578125" style="1" bestFit="1" customWidth="1"/>
    <col min="15637" max="15637" width="11.42578125" style="1"/>
    <col min="15638" max="15638" width="11" style="1" customWidth="1"/>
    <col min="15639" max="15639" width="12.28515625" style="1" customWidth="1"/>
    <col min="15640" max="15641" width="10.7109375" style="1" customWidth="1"/>
    <col min="15642" max="15872" width="11.42578125" style="1"/>
    <col min="15873" max="15873" width="11.140625" style="1" customWidth="1"/>
    <col min="15874" max="15874" width="20.85546875" style="1" customWidth="1"/>
    <col min="15875" max="15878" width="0" style="1" hidden="1" customWidth="1"/>
    <col min="15879" max="15879" width="12.7109375" style="1" customWidth="1"/>
    <col min="15880" max="15881" width="11.5703125" style="1" customWidth="1"/>
    <col min="15882" max="15882" width="10.7109375" style="1" customWidth="1"/>
    <col min="15883" max="15883" width="11.140625" style="1" customWidth="1"/>
    <col min="15884" max="15884" width="10.7109375" style="1" customWidth="1"/>
    <col min="15885" max="15885" width="11.42578125" style="1" customWidth="1"/>
    <col min="15886" max="15886" width="1.42578125" style="1" customWidth="1"/>
    <col min="15887" max="15887" width="4.7109375" style="1" customWidth="1"/>
    <col min="15888" max="15888" width="24.7109375" style="1" customWidth="1"/>
    <col min="15889" max="15889" width="9.5703125" style="1" customWidth="1"/>
    <col min="15890" max="15890" width="4.7109375" style="1" customWidth="1"/>
    <col min="15891" max="15891" width="16.7109375" style="1" customWidth="1"/>
    <col min="15892" max="15892" width="15.42578125" style="1" bestFit="1" customWidth="1"/>
    <col min="15893" max="15893" width="11.42578125" style="1"/>
    <col min="15894" max="15894" width="11" style="1" customWidth="1"/>
    <col min="15895" max="15895" width="12.28515625" style="1" customWidth="1"/>
    <col min="15896" max="15897" width="10.7109375" style="1" customWidth="1"/>
    <col min="15898" max="16128" width="11.42578125" style="1"/>
    <col min="16129" max="16129" width="11.140625" style="1" customWidth="1"/>
    <col min="16130" max="16130" width="20.85546875" style="1" customWidth="1"/>
    <col min="16131" max="16134" width="0" style="1" hidden="1" customWidth="1"/>
    <col min="16135" max="16135" width="12.7109375" style="1" customWidth="1"/>
    <col min="16136" max="16137" width="11.5703125" style="1" customWidth="1"/>
    <col min="16138" max="16138" width="10.7109375" style="1" customWidth="1"/>
    <col min="16139" max="16139" width="11.140625" style="1" customWidth="1"/>
    <col min="16140" max="16140" width="10.7109375" style="1" customWidth="1"/>
    <col min="16141" max="16141" width="11.42578125" style="1" customWidth="1"/>
    <col min="16142" max="16142" width="1.42578125" style="1" customWidth="1"/>
    <col min="16143" max="16143" width="4.7109375" style="1" customWidth="1"/>
    <col min="16144" max="16144" width="24.7109375" style="1" customWidth="1"/>
    <col min="16145" max="16145" width="9.5703125" style="1" customWidth="1"/>
    <col min="16146" max="16146" width="4.7109375" style="1" customWidth="1"/>
    <col min="16147" max="16147" width="16.7109375" style="1" customWidth="1"/>
    <col min="16148" max="16148" width="15.42578125" style="1" bestFit="1" customWidth="1"/>
    <col min="16149" max="16149" width="11.42578125" style="1"/>
    <col min="16150" max="16150" width="11" style="1" customWidth="1"/>
    <col min="16151" max="16151" width="12.28515625" style="1" customWidth="1"/>
    <col min="16152" max="16153" width="10.7109375" style="1" customWidth="1"/>
    <col min="16154" max="16384" width="11.42578125" style="1"/>
  </cols>
  <sheetData>
    <row r="1" spans="1:20">
      <c r="A1" s="207" t="s">
        <v>57</v>
      </c>
      <c r="B1" s="207" t="s">
        <v>58</v>
      </c>
    </row>
    <row r="2" spans="1:20">
      <c r="J2" s="5" t="s">
        <v>59</v>
      </c>
    </row>
    <row r="3" spans="1:20" ht="20.25">
      <c r="A3" s="4"/>
      <c r="B3" s="4"/>
      <c r="H3" s="6" t="s">
        <v>0</v>
      </c>
      <c r="J3" s="227">
        <v>40817</v>
      </c>
      <c r="K3" s="227"/>
      <c r="P3" s="7" t="s">
        <v>1</v>
      </c>
      <c r="Q3" s="8" t="s">
        <v>59</v>
      </c>
      <c r="S3" s="9" t="s">
        <v>2</v>
      </c>
      <c r="T3" s="10"/>
    </row>
    <row r="4" spans="1:20">
      <c r="A4" s="4"/>
      <c r="B4" s="4"/>
      <c r="K4" s="1"/>
      <c r="P4" s="11"/>
      <c r="Q4" s="12" t="s">
        <v>60</v>
      </c>
      <c r="S4" s="13" t="s">
        <v>3</v>
      </c>
      <c r="T4" s="14">
        <v>40817</v>
      </c>
    </row>
    <row r="5" spans="1:20">
      <c r="A5" s="4"/>
      <c r="B5" s="4"/>
      <c r="H5" s="15" t="s">
        <v>4</v>
      </c>
      <c r="I5" s="16">
        <v>40817</v>
      </c>
      <c r="J5" s="17" t="s">
        <v>5</v>
      </c>
      <c r="K5" s="16">
        <v>40847</v>
      </c>
      <c r="P5" s="11"/>
      <c r="Q5" s="18" t="s">
        <v>61</v>
      </c>
    </row>
    <row r="6" spans="1:20">
      <c r="A6" s="4"/>
      <c r="B6" s="4"/>
      <c r="H6" s="19" t="s">
        <v>6</v>
      </c>
      <c r="I6" s="16">
        <v>40847</v>
      </c>
    </row>
    <row r="7" spans="1:20">
      <c r="A7" s="228" t="s">
        <v>7</v>
      </c>
      <c r="B7" s="228"/>
      <c r="K7" s="1"/>
      <c r="L7" s="20"/>
    </row>
    <row r="8" spans="1:20">
      <c r="A8" s="228" t="s">
        <v>8</v>
      </c>
      <c r="B8" s="228"/>
      <c r="K8" s="1"/>
      <c r="L8" s="20"/>
      <c r="O8" s="21">
        <v>1001</v>
      </c>
      <c r="P8" s="80" t="s">
        <v>62</v>
      </c>
      <c r="Q8" s="23">
        <v>1468.17</v>
      </c>
      <c r="S8" s="24" t="s">
        <v>9</v>
      </c>
      <c r="T8" s="25">
        <v>151.66999999999999</v>
      </c>
    </row>
    <row r="9" spans="1:20">
      <c r="H9" s="26" t="s">
        <v>60</v>
      </c>
      <c r="I9" s="27" t="s">
        <v>227</v>
      </c>
      <c r="J9" s="27" t="s">
        <v>228</v>
      </c>
      <c r="K9" s="28"/>
      <c r="O9" s="21">
        <v>1025</v>
      </c>
      <c r="P9" s="80" t="s">
        <v>63</v>
      </c>
      <c r="Q9" s="23">
        <v>209.69</v>
      </c>
      <c r="S9" s="24" t="s">
        <v>10</v>
      </c>
      <c r="T9" s="25">
        <v>17.329999999999998</v>
      </c>
    </row>
    <row r="10" spans="1:20">
      <c r="A10" s="229"/>
      <c r="B10" s="230"/>
      <c r="D10" s="1" t="b">
        <v>0</v>
      </c>
      <c r="H10" s="29" t="s">
        <v>61</v>
      </c>
      <c r="I10" s="30" t="s">
        <v>64</v>
      </c>
      <c r="J10" s="31"/>
      <c r="K10" s="32"/>
      <c r="L10" s="20"/>
      <c r="M10" s="33"/>
      <c r="O10" s="21">
        <v>2001</v>
      </c>
      <c r="P10" s="80" t="s">
        <v>65</v>
      </c>
      <c r="Q10" s="23">
        <v>114.07</v>
      </c>
      <c r="S10" s="21"/>
      <c r="T10" s="25">
        <v>0</v>
      </c>
    </row>
    <row r="11" spans="1:20" ht="15.75">
      <c r="A11" s="231"/>
      <c r="B11" s="231"/>
      <c r="H11" s="34"/>
      <c r="I11" s="35">
        <v>0</v>
      </c>
      <c r="J11" s="31"/>
      <c r="K11" s="32"/>
      <c r="O11" s="21"/>
      <c r="P11" s="22"/>
      <c r="Q11" s="23">
        <v>0</v>
      </c>
      <c r="R11" s="36"/>
      <c r="S11" s="37"/>
      <c r="T11" s="23">
        <v>0</v>
      </c>
    </row>
    <row r="12" spans="1:20">
      <c r="A12" s="38"/>
      <c r="B12" s="39"/>
      <c r="H12" s="34"/>
      <c r="I12" s="40">
        <v>89390</v>
      </c>
      <c r="J12" s="35" t="s">
        <v>66</v>
      </c>
      <c r="K12" s="32"/>
      <c r="M12" s="20"/>
      <c r="O12" s="21"/>
      <c r="P12" s="22"/>
      <c r="Q12" s="23">
        <v>0</v>
      </c>
      <c r="R12" s="36"/>
      <c r="S12" s="37"/>
      <c r="T12" s="23">
        <v>0</v>
      </c>
    </row>
    <row r="13" spans="1:20">
      <c r="A13" s="38"/>
      <c r="B13" s="41"/>
      <c r="H13" s="42"/>
      <c r="I13" s="43"/>
      <c r="J13" s="43"/>
      <c r="K13" s="44"/>
      <c r="O13" s="21"/>
      <c r="P13" s="22"/>
      <c r="Q13" s="23">
        <v>0</v>
      </c>
      <c r="R13" s="36"/>
      <c r="S13" s="37"/>
      <c r="T13" s="23">
        <v>0</v>
      </c>
    </row>
    <row r="14" spans="1:20">
      <c r="A14" s="38"/>
      <c r="B14" s="208"/>
      <c r="O14" s="21"/>
      <c r="P14" s="22"/>
      <c r="Q14" s="23">
        <v>0</v>
      </c>
      <c r="R14" s="36"/>
      <c r="S14" s="37"/>
      <c r="T14" s="23">
        <v>0</v>
      </c>
    </row>
    <row r="15" spans="1:20">
      <c r="A15" s="45" t="s">
        <v>67</v>
      </c>
      <c r="H15" s="46"/>
      <c r="I15" s="47"/>
      <c r="J15" s="48"/>
      <c r="K15" s="49"/>
      <c r="O15" s="21"/>
      <c r="P15" s="22"/>
      <c r="Q15" s="23">
        <v>0</v>
      </c>
      <c r="R15" s="36"/>
      <c r="S15" s="22"/>
    </row>
    <row r="16" spans="1:20" ht="15.75" customHeight="1">
      <c r="H16" s="2"/>
      <c r="I16" s="2"/>
      <c r="J16" s="2"/>
      <c r="O16" s="21"/>
      <c r="P16" s="22"/>
      <c r="Q16" s="23">
        <v>0</v>
      </c>
      <c r="R16" s="36"/>
      <c r="S16" s="22"/>
    </row>
    <row r="17" spans="1:23" ht="15.75" customHeight="1" thickBot="1">
      <c r="A17" s="50"/>
      <c r="H17" s="2"/>
      <c r="I17" s="2"/>
      <c r="J17" s="2"/>
    </row>
    <row r="18" spans="1:23" ht="16.5" thickTop="1" thickBot="1">
      <c r="A18" s="51" t="s">
        <v>11</v>
      </c>
      <c r="B18" s="52" t="s">
        <v>68</v>
      </c>
      <c r="C18" s="51"/>
      <c r="D18" s="51"/>
      <c r="E18" s="53"/>
      <c r="F18" s="53"/>
      <c r="G18" s="51" t="s">
        <v>12</v>
      </c>
      <c r="H18" s="51" t="s">
        <v>13</v>
      </c>
      <c r="I18" s="51" t="s">
        <v>14</v>
      </c>
      <c r="J18" s="54" t="s">
        <v>15</v>
      </c>
      <c r="K18" s="55" t="s">
        <v>69</v>
      </c>
      <c r="L18" s="56" t="s">
        <v>16</v>
      </c>
      <c r="P18" s="57" t="s">
        <v>17</v>
      </c>
      <c r="Q18" s="58">
        <v>1791.93</v>
      </c>
      <c r="S18" s="59" t="s">
        <v>18</v>
      </c>
      <c r="T18" s="58">
        <v>169</v>
      </c>
      <c r="V18" s="46"/>
    </row>
    <row r="19" spans="1:23" ht="16.5" thickTop="1" thickBot="1">
      <c r="A19" s="60" t="s">
        <v>231</v>
      </c>
      <c r="B19" s="61"/>
      <c r="C19" s="62"/>
      <c r="D19" s="2"/>
      <c r="E19" s="2"/>
      <c r="F19" s="2"/>
      <c r="G19" s="61"/>
      <c r="H19" s="61"/>
      <c r="I19" s="61"/>
      <c r="J19" s="63"/>
      <c r="K19" s="61"/>
      <c r="L19" s="64"/>
    </row>
    <row r="20" spans="1:23">
      <c r="A20" s="65" t="s">
        <v>19</v>
      </c>
      <c r="B20" s="66" t="s">
        <v>20</v>
      </c>
      <c r="C20" s="67"/>
      <c r="D20" s="65"/>
      <c r="E20" s="68"/>
      <c r="F20" s="69"/>
      <c r="G20" s="70"/>
      <c r="H20" s="65" t="s">
        <v>21</v>
      </c>
      <c r="I20" s="71" t="s">
        <v>22</v>
      </c>
      <c r="J20" s="65" t="s">
        <v>23</v>
      </c>
    </row>
    <row r="21" spans="1:23">
      <c r="A21" s="72">
        <v>1001</v>
      </c>
      <c r="B21" s="1" t="s">
        <v>70</v>
      </c>
      <c r="C21" s="1">
        <v>151.66999999999999</v>
      </c>
      <c r="D21" s="1">
        <v>9.68</v>
      </c>
      <c r="E21" s="73">
        <v>151.66999999999999</v>
      </c>
      <c r="F21" s="73">
        <v>9.68</v>
      </c>
      <c r="G21" s="74"/>
      <c r="H21" s="75">
        <v>151.66999999999999</v>
      </c>
      <c r="I21" s="76">
        <v>9.68</v>
      </c>
      <c r="J21" s="77">
        <v>1468.17</v>
      </c>
      <c r="O21" s="21" t="s">
        <v>71</v>
      </c>
      <c r="P21" s="78" t="s">
        <v>72</v>
      </c>
      <c r="Q21" s="79">
        <v>-319</v>
      </c>
      <c r="R21" s="80"/>
      <c r="S21" s="78" t="s">
        <v>24</v>
      </c>
      <c r="T21" s="23">
        <v>407.61999999999989</v>
      </c>
    </row>
    <row r="22" spans="1:23">
      <c r="A22" s="72">
        <v>1025</v>
      </c>
      <c r="B22" s="1" t="s">
        <v>73</v>
      </c>
      <c r="C22" s="1">
        <v>17.329999999999998</v>
      </c>
      <c r="D22" s="1">
        <v>12.1</v>
      </c>
      <c r="E22" s="73">
        <v>17.329999999999998</v>
      </c>
      <c r="F22" s="73">
        <v>12.1</v>
      </c>
      <c r="G22" s="74"/>
      <c r="H22" s="81">
        <v>17.329999999999998</v>
      </c>
      <c r="I22" s="82">
        <v>12.1</v>
      </c>
      <c r="J22" s="83">
        <v>209.69</v>
      </c>
      <c r="L22" s="49"/>
      <c r="O22" s="84" t="s">
        <v>74</v>
      </c>
      <c r="P22" s="85" t="s">
        <v>75</v>
      </c>
      <c r="Q22" s="209" t="s">
        <v>76</v>
      </c>
      <c r="R22" s="80"/>
      <c r="S22" s="78" t="s">
        <v>25</v>
      </c>
      <c r="T22" s="23">
        <v>340.88</v>
      </c>
      <c r="W22" s="4"/>
    </row>
    <row r="23" spans="1:23">
      <c r="A23" s="72">
        <v>2001</v>
      </c>
      <c r="B23" s="1" t="s">
        <v>77</v>
      </c>
      <c r="C23" s="1">
        <v>1036.96</v>
      </c>
      <c r="D23" s="1">
        <v>0.11</v>
      </c>
      <c r="E23" s="73">
        <v>1036.96</v>
      </c>
      <c r="F23" s="73">
        <v>0.11</v>
      </c>
      <c r="G23" s="74"/>
      <c r="H23" s="81">
        <v>1036.96</v>
      </c>
      <c r="I23" s="87">
        <v>0.11</v>
      </c>
      <c r="J23" s="83">
        <v>114.07</v>
      </c>
      <c r="O23" s="84">
        <v>0</v>
      </c>
      <c r="P23" s="85"/>
      <c r="Q23" s="86">
        <v>0</v>
      </c>
      <c r="R23" s="80"/>
      <c r="S23" s="88" t="s">
        <v>26</v>
      </c>
      <c r="T23" s="89">
        <v>748.49999999999989</v>
      </c>
      <c r="W23" s="4"/>
    </row>
    <row r="24" spans="1:23">
      <c r="A24" s="90"/>
      <c r="B24" s="91"/>
      <c r="D24" s="92"/>
      <c r="E24" s="73"/>
      <c r="F24" s="73"/>
      <c r="G24" s="74"/>
      <c r="H24" s="93"/>
      <c r="I24" s="82"/>
      <c r="J24" s="83"/>
      <c r="O24" s="84">
        <v>0</v>
      </c>
      <c r="P24" s="85"/>
      <c r="Q24" s="86">
        <v>0</v>
      </c>
      <c r="R24" s="80"/>
      <c r="S24" s="88" t="s">
        <v>27</v>
      </c>
      <c r="T24" s="94" t="s">
        <v>78</v>
      </c>
      <c r="W24" s="4"/>
    </row>
    <row r="25" spans="1:23">
      <c r="A25" s="90"/>
      <c r="B25" s="91"/>
      <c r="D25" s="92"/>
      <c r="E25" s="73"/>
      <c r="F25" s="73"/>
      <c r="G25" s="74"/>
      <c r="H25" s="93"/>
      <c r="I25" s="82"/>
      <c r="J25" s="83"/>
      <c r="O25" s="84" t="s">
        <v>79</v>
      </c>
      <c r="P25" s="85" t="s">
        <v>80</v>
      </c>
      <c r="Q25" s="209" t="s">
        <v>76</v>
      </c>
      <c r="R25" s="80"/>
      <c r="S25" s="78"/>
      <c r="T25" s="23"/>
      <c r="W25" s="4"/>
    </row>
    <row r="26" spans="1:23">
      <c r="A26" s="90"/>
      <c r="B26" s="91"/>
      <c r="D26" s="92"/>
      <c r="E26" s="73"/>
      <c r="F26" s="73"/>
      <c r="G26" s="74"/>
      <c r="H26" s="93"/>
      <c r="I26" s="82"/>
      <c r="J26" s="83"/>
      <c r="O26" s="84" t="s">
        <v>81</v>
      </c>
      <c r="P26" s="85" t="s">
        <v>82</v>
      </c>
      <c r="Q26" s="86">
        <v>203.39929999999998</v>
      </c>
      <c r="R26" s="80"/>
      <c r="S26" s="78"/>
      <c r="T26" s="23"/>
      <c r="W26" s="4"/>
    </row>
    <row r="27" spans="1:23">
      <c r="A27" s="90"/>
      <c r="B27" s="91"/>
      <c r="C27" s="95"/>
      <c r="D27" s="92"/>
      <c r="E27" s="73"/>
      <c r="F27" s="73"/>
      <c r="G27" s="74"/>
      <c r="H27" s="96"/>
      <c r="I27" s="82"/>
      <c r="J27" s="83"/>
      <c r="M27" s="46"/>
      <c r="O27" s="84" t="s">
        <v>83</v>
      </c>
      <c r="P27" s="85" t="s">
        <v>84</v>
      </c>
      <c r="Q27" s="86">
        <v>203.39929999999998</v>
      </c>
      <c r="R27" s="80"/>
      <c r="S27" s="78" t="s">
        <v>28</v>
      </c>
      <c r="T27" s="23">
        <v>0</v>
      </c>
      <c r="W27" s="4"/>
    </row>
    <row r="28" spans="1:23" ht="15.75" thickBot="1">
      <c r="A28" s="90"/>
      <c r="B28" s="91"/>
      <c r="C28" s="95"/>
      <c r="D28" s="92"/>
      <c r="E28" s="73"/>
      <c r="F28" s="73"/>
      <c r="G28" s="74"/>
      <c r="H28" s="96"/>
      <c r="I28" s="82"/>
      <c r="J28" s="83"/>
      <c r="O28" s="97" t="s">
        <v>85</v>
      </c>
      <c r="P28" s="98" t="s">
        <v>86</v>
      </c>
      <c r="Q28" s="99">
        <v>-26</v>
      </c>
      <c r="R28" s="100"/>
      <c r="S28" s="101"/>
      <c r="T28" s="102"/>
      <c r="W28" s="4"/>
    </row>
    <row r="29" spans="1:23" ht="16.5" thickTop="1" thickBot="1">
      <c r="A29" s="90"/>
      <c r="B29" s="91"/>
      <c r="C29" s="95"/>
      <c r="D29" s="92"/>
      <c r="E29" s="73"/>
      <c r="F29" s="73"/>
      <c r="G29" s="74"/>
      <c r="H29" s="96"/>
      <c r="I29" s="96"/>
      <c r="J29" s="83"/>
      <c r="O29" s="80"/>
      <c r="P29" s="103"/>
      <c r="Q29" s="104"/>
      <c r="W29" s="4"/>
    </row>
    <row r="30" spans="1:23" ht="15.75" thickTop="1">
      <c r="A30" s="105">
        <v>5001</v>
      </c>
      <c r="B30" s="106" t="s">
        <v>29</v>
      </c>
      <c r="D30" s="50"/>
      <c r="H30" s="107"/>
      <c r="I30" s="81"/>
      <c r="J30" s="108">
        <v>1791.93</v>
      </c>
      <c r="O30" s="109"/>
      <c r="P30" s="110" t="s">
        <v>30</v>
      </c>
      <c r="Q30" s="111"/>
      <c r="R30" s="112"/>
      <c r="S30" s="111" t="s">
        <v>31</v>
      </c>
      <c r="T30" s="113"/>
      <c r="W30" s="4"/>
    </row>
    <row r="31" spans="1:23">
      <c r="A31" s="65" t="s">
        <v>32</v>
      </c>
      <c r="B31" s="66" t="s">
        <v>20</v>
      </c>
      <c r="C31" s="67"/>
      <c r="D31" s="65"/>
      <c r="E31" s="68"/>
      <c r="F31" s="69"/>
      <c r="G31" s="70"/>
      <c r="H31" s="65" t="s">
        <v>21</v>
      </c>
      <c r="I31" s="65" t="s">
        <v>33</v>
      </c>
      <c r="J31" s="65" t="s">
        <v>34</v>
      </c>
      <c r="K31" s="65" t="s">
        <v>35</v>
      </c>
      <c r="L31" s="65" t="s">
        <v>36</v>
      </c>
      <c r="O31" s="114" t="s">
        <v>87</v>
      </c>
      <c r="P31" s="115" t="s">
        <v>88</v>
      </c>
      <c r="Q31" s="116">
        <v>119.16</v>
      </c>
      <c r="R31" s="3" t="s">
        <v>89</v>
      </c>
      <c r="S31" s="114" t="s">
        <v>90</v>
      </c>
      <c r="T31" s="116">
        <v>150.51999999999998</v>
      </c>
      <c r="V31" s="4"/>
      <c r="W31" s="4"/>
    </row>
    <row r="32" spans="1:23">
      <c r="A32" s="72" t="s">
        <v>87</v>
      </c>
      <c r="B32" s="210" t="s">
        <v>88</v>
      </c>
      <c r="C32" s="118"/>
      <c r="D32" s="118"/>
      <c r="E32" s="119"/>
      <c r="F32" s="120"/>
      <c r="G32" s="74"/>
      <c r="H32" s="121">
        <v>1791.93</v>
      </c>
      <c r="I32" s="122" t="s">
        <v>91</v>
      </c>
      <c r="J32" s="123">
        <v>119.16</v>
      </c>
      <c r="K32" s="122" t="s">
        <v>92</v>
      </c>
      <c r="L32" s="123">
        <v>148.72999999999999</v>
      </c>
      <c r="O32" s="21" t="s">
        <v>93</v>
      </c>
      <c r="P32" s="78" t="s">
        <v>94</v>
      </c>
      <c r="Q32" s="124">
        <v>15.23</v>
      </c>
      <c r="R32" s="3" t="s">
        <v>95</v>
      </c>
      <c r="S32" s="21" t="s">
        <v>96</v>
      </c>
      <c r="T32" s="23">
        <v>360.18</v>
      </c>
      <c r="V32" s="4"/>
    </row>
    <row r="33" spans="1:22">
      <c r="A33" s="72" t="s">
        <v>89</v>
      </c>
      <c r="B33" s="210" t="s">
        <v>90</v>
      </c>
      <c r="C33" s="118"/>
      <c r="D33" s="118"/>
      <c r="E33" s="119"/>
      <c r="F33" s="120"/>
      <c r="G33" s="74"/>
      <c r="H33" s="121">
        <v>1791.93</v>
      </c>
      <c r="I33" s="122">
        <v>0</v>
      </c>
      <c r="J33" s="123">
        <v>0</v>
      </c>
      <c r="K33" s="122" t="s">
        <v>97</v>
      </c>
      <c r="L33" s="123">
        <v>1.79</v>
      </c>
      <c r="O33" s="21"/>
      <c r="P33" s="78"/>
      <c r="Q33" s="125"/>
      <c r="R33" s="3" t="s">
        <v>98</v>
      </c>
      <c r="S33" s="21" t="s">
        <v>99</v>
      </c>
      <c r="T33" s="23">
        <v>62.72</v>
      </c>
      <c r="V33" s="4"/>
    </row>
    <row r="34" spans="1:22">
      <c r="A34" s="72" t="s">
        <v>93</v>
      </c>
      <c r="B34" s="210" t="s">
        <v>94</v>
      </c>
      <c r="C34" s="118"/>
      <c r="D34" s="118"/>
      <c r="E34" s="119"/>
      <c r="F34" s="120"/>
      <c r="G34" s="74"/>
      <c r="H34" s="121">
        <v>1791.93</v>
      </c>
      <c r="I34" s="122" t="s">
        <v>100</v>
      </c>
      <c r="J34" s="123">
        <v>15.23</v>
      </c>
      <c r="K34" s="122" t="s">
        <v>101</v>
      </c>
      <c r="L34" s="123">
        <v>234.74</v>
      </c>
      <c r="O34" s="21" t="s">
        <v>102</v>
      </c>
      <c r="P34" s="78" t="s">
        <v>103</v>
      </c>
      <c r="Q34" s="124">
        <v>43.01</v>
      </c>
      <c r="R34" s="3" t="s">
        <v>104</v>
      </c>
      <c r="S34" s="21" t="s">
        <v>105</v>
      </c>
      <c r="T34" s="23">
        <v>77.06</v>
      </c>
      <c r="V34" s="4"/>
    </row>
    <row r="35" spans="1:22">
      <c r="A35" s="72" t="s">
        <v>95</v>
      </c>
      <c r="B35" s="210" t="s">
        <v>96</v>
      </c>
      <c r="C35" s="118"/>
      <c r="D35" s="118"/>
      <c r="E35" s="119"/>
      <c r="F35" s="120"/>
      <c r="G35" s="74"/>
      <c r="H35" s="121">
        <v>1791.93</v>
      </c>
      <c r="I35" s="122">
        <v>0</v>
      </c>
      <c r="J35" s="123">
        <v>0</v>
      </c>
      <c r="K35" s="122" t="s">
        <v>106</v>
      </c>
      <c r="L35" s="123">
        <v>125.44</v>
      </c>
      <c r="O35" s="21" t="s">
        <v>107</v>
      </c>
      <c r="P35" s="78" t="s">
        <v>108</v>
      </c>
      <c r="Q35" s="124">
        <v>53.76</v>
      </c>
      <c r="R35" s="3" t="s">
        <v>107</v>
      </c>
      <c r="S35" s="21" t="s">
        <v>108</v>
      </c>
      <c r="T35" s="23">
        <v>80.64</v>
      </c>
      <c r="V35" s="4"/>
    </row>
    <row r="36" spans="1:22">
      <c r="A36" s="72" t="s">
        <v>98</v>
      </c>
      <c r="B36" s="210" t="s">
        <v>99</v>
      </c>
      <c r="C36" s="118"/>
      <c r="D36" s="118"/>
      <c r="E36" s="119"/>
      <c r="F36" s="120"/>
      <c r="G36" s="74"/>
      <c r="H36" s="121">
        <v>1791.93</v>
      </c>
      <c r="I36" s="122">
        <v>0</v>
      </c>
      <c r="J36" s="123">
        <v>0</v>
      </c>
      <c r="K36" s="122" t="s">
        <v>109</v>
      </c>
      <c r="L36" s="123">
        <v>62.72</v>
      </c>
      <c r="O36" s="21">
        <v>0</v>
      </c>
      <c r="P36" s="78"/>
      <c r="Q36" s="124">
        <v>0</v>
      </c>
      <c r="R36" s="3">
        <v>0</v>
      </c>
      <c r="S36" s="21"/>
      <c r="T36" s="23">
        <v>0</v>
      </c>
      <c r="V36" s="4"/>
    </row>
    <row r="37" spans="1:22">
      <c r="A37" s="72" t="s">
        <v>102</v>
      </c>
      <c r="B37" s="210" t="s">
        <v>103</v>
      </c>
      <c r="C37" s="118"/>
      <c r="D37" s="118"/>
      <c r="E37" s="119"/>
      <c r="F37" s="120"/>
      <c r="G37" s="74"/>
      <c r="H37" s="121">
        <v>1791.93</v>
      </c>
      <c r="I37" s="122" t="s">
        <v>110</v>
      </c>
      <c r="J37" s="123">
        <v>43.01</v>
      </c>
      <c r="K37" s="122" t="s">
        <v>111</v>
      </c>
      <c r="L37" s="123">
        <v>71.680000000000007</v>
      </c>
      <c r="O37" s="21" t="s">
        <v>112</v>
      </c>
      <c r="P37" s="78"/>
      <c r="Q37" s="124">
        <v>0</v>
      </c>
      <c r="R37" s="3" t="s">
        <v>112</v>
      </c>
      <c r="S37" s="21"/>
      <c r="T37" s="23">
        <v>0</v>
      </c>
      <c r="V37" s="4"/>
    </row>
    <row r="38" spans="1:22">
      <c r="A38" s="72" t="s">
        <v>104</v>
      </c>
      <c r="B38" s="210" t="s">
        <v>105</v>
      </c>
      <c r="C38" s="118"/>
      <c r="D38" s="118"/>
      <c r="E38" s="119"/>
      <c r="F38" s="120"/>
      <c r="G38" s="74"/>
      <c r="H38" s="121">
        <v>1791.93</v>
      </c>
      <c r="I38" s="122">
        <v>0</v>
      </c>
      <c r="J38" s="123">
        <v>0</v>
      </c>
      <c r="K38" s="122" t="s">
        <v>113</v>
      </c>
      <c r="L38" s="123">
        <v>5.38</v>
      </c>
      <c r="O38" s="21" t="s">
        <v>114</v>
      </c>
      <c r="P38" s="78" t="s">
        <v>115</v>
      </c>
      <c r="Q38" s="124">
        <v>14.34</v>
      </c>
      <c r="R38" s="3" t="s">
        <v>114</v>
      </c>
      <c r="S38" s="21" t="s">
        <v>115</v>
      </c>
      <c r="T38" s="23">
        <v>21.5</v>
      </c>
      <c r="V38" s="4"/>
    </row>
    <row r="39" spans="1:22">
      <c r="A39" s="72" t="s">
        <v>107</v>
      </c>
      <c r="B39" s="210" t="s">
        <v>108</v>
      </c>
      <c r="C39" s="118"/>
      <c r="D39" s="118"/>
      <c r="E39" s="119"/>
      <c r="F39" s="120"/>
      <c r="G39" s="74"/>
      <c r="H39" s="121">
        <v>1791.93</v>
      </c>
      <c r="I39" s="122" t="s">
        <v>116</v>
      </c>
      <c r="J39" s="123">
        <v>53.76</v>
      </c>
      <c r="K39" s="122" t="s">
        <v>117</v>
      </c>
      <c r="L39" s="123">
        <v>80.64</v>
      </c>
      <c r="O39" s="21">
        <v>0</v>
      </c>
      <c r="P39" s="78"/>
      <c r="Q39" s="124">
        <v>0</v>
      </c>
      <c r="R39" s="3">
        <v>0</v>
      </c>
      <c r="S39" s="21"/>
      <c r="T39" s="23">
        <v>0</v>
      </c>
      <c r="V39" s="4"/>
    </row>
    <row r="40" spans="1:22">
      <c r="A40" s="72">
        <v>0</v>
      </c>
      <c r="B40" s="117"/>
      <c r="C40" s="118"/>
      <c r="D40" s="118"/>
      <c r="E40" s="119"/>
      <c r="F40" s="120"/>
      <c r="G40" s="74"/>
      <c r="H40" s="121"/>
      <c r="I40" s="122"/>
      <c r="J40" s="123">
        <v>0</v>
      </c>
      <c r="K40" s="122"/>
      <c r="L40" s="123">
        <v>0</v>
      </c>
      <c r="O40" s="21">
        <v>0</v>
      </c>
      <c r="P40" s="78"/>
      <c r="Q40" s="124">
        <v>0</v>
      </c>
      <c r="R40" s="3">
        <v>0</v>
      </c>
      <c r="S40" s="21"/>
      <c r="T40" s="23">
        <v>0</v>
      </c>
      <c r="V40" s="4"/>
    </row>
    <row r="41" spans="1:22">
      <c r="A41" s="72" t="s">
        <v>112</v>
      </c>
      <c r="B41" s="117"/>
      <c r="C41" s="118"/>
      <c r="D41" s="118"/>
      <c r="E41" s="119"/>
      <c r="F41" s="120"/>
      <c r="G41" s="74"/>
      <c r="H41" s="121"/>
      <c r="I41" s="122"/>
      <c r="J41" s="123">
        <v>0</v>
      </c>
      <c r="K41" s="122"/>
      <c r="L41" s="123">
        <v>0</v>
      </c>
      <c r="O41" s="21"/>
      <c r="P41" s="78"/>
      <c r="Q41" s="124">
        <v>0</v>
      </c>
      <c r="S41" s="21"/>
      <c r="T41" s="23"/>
      <c r="V41" s="4"/>
    </row>
    <row r="42" spans="1:22">
      <c r="A42" s="72" t="s">
        <v>114</v>
      </c>
      <c r="B42" s="210" t="s">
        <v>115</v>
      </c>
      <c r="C42" s="126"/>
      <c r="D42" s="126"/>
      <c r="E42" s="126"/>
      <c r="F42" s="126"/>
      <c r="G42" s="126"/>
      <c r="H42" s="121">
        <v>1791.93</v>
      </c>
      <c r="I42" s="122" t="s">
        <v>118</v>
      </c>
      <c r="J42" s="123">
        <v>14.34</v>
      </c>
      <c r="K42" s="122" t="s">
        <v>119</v>
      </c>
      <c r="L42" s="123">
        <v>21.5</v>
      </c>
      <c r="O42" s="84" t="s">
        <v>74</v>
      </c>
      <c r="P42" s="85" t="s">
        <v>75</v>
      </c>
      <c r="Q42" s="124">
        <v>78.260000000000005</v>
      </c>
      <c r="S42" s="21"/>
      <c r="T42" s="23"/>
      <c r="V42" s="4"/>
    </row>
    <row r="43" spans="1:22">
      <c r="A43" s="72">
        <v>0</v>
      </c>
      <c r="B43" s="117"/>
      <c r="C43" s="118"/>
      <c r="D43" s="118"/>
      <c r="E43" s="119"/>
      <c r="F43" s="120"/>
      <c r="G43" s="74"/>
      <c r="H43" s="121"/>
      <c r="I43" s="122"/>
      <c r="J43" s="123">
        <v>0</v>
      </c>
      <c r="K43" s="122"/>
      <c r="L43" s="123">
        <v>0</v>
      </c>
      <c r="O43" s="84">
        <v>0</v>
      </c>
      <c r="P43" s="85"/>
      <c r="Q43" s="124">
        <v>0</v>
      </c>
      <c r="S43" s="21"/>
      <c r="T43" s="23"/>
    </row>
    <row r="44" spans="1:22">
      <c r="A44" s="72">
        <v>0</v>
      </c>
      <c r="B44" s="117"/>
      <c r="C44" s="118"/>
      <c r="D44" s="118"/>
      <c r="E44" s="119"/>
      <c r="F44" s="120"/>
      <c r="G44" s="74"/>
      <c r="H44" s="121"/>
      <c r="I44" s="122"/>
      <c r="J44" s="123">
        <v>0</v>
      </c>
      <c r="K44" s="122"/>
      <c r="L44" s="123">
        <v>0</v>
      </c>
      <c r="O44" s="84">
        <v>0</v>
      </c>
      <c r="P44" s="85"/>
      <c r="Q44" s="124">
        <v>0</v>
      </c>
      <c r="S44" s="21"/>
      <c r="T44" s="23"/>
    </row>
    <row r="45" spans="1:22">
      <c r="A45" s="72" t="s">
        <v>71</v>
      </c>
      <c r="B45" s="210" t="s">
        <v>72</v>
      </c>
      <c r="C45" s="118"/>
      <c r="D45" s="118"/>
      <c r="E45" s="119"/>
      <c r="F45" s="120"/>
      <c r="G45" s="74"/>
      <c r="H45" s="211" t="s">
        <v>120</v>
      </c>
      <c r="I45" s="122">
        <v>0</v>
      </c>
      <c r="J45" s="123">
        <v>0</v>
      </c>
      <c r="K45" s="122">
        <v>0</v>
      </c>
      <c r="L45" s="127">
        <v>-319</v>
      </c>
      <c r="O45" s="84" t="s">
        <v>79</v>
      </c>
      <c r="P45" s="85" t="s">
        <v>80</v>
      </c>
      <c r="Q45" s="124">
        <v>44.5</v>
      </c>
      <c r="S45" s="128"/>
      <c r="T45" s="23"/>
    </row>
    <row r="46" spans="1:22">
      <c r="A46" s="129" t="s">
        <v>74</v>
      </c>
      <c r="B46" s="210" t="s">
        <v>75</v>
      </c>
      <c r="C46" s="118"/>
      <c r="D46" s="118"/>
      <c r="E46" s="119"/>
      <c r="F46" s="120"/>
      <c r="G46" s="74"/>
      <c r="H46" s="130" t="s">
        <v>76</v>
      </c>
      <c r="I46" s="122" t="s">
        <v>121</v>
      </c>
      <c r="J46" s="123">
        <v>78.260000000000005</v>
      </c>
      <c r="K46" s="122">
        <v>0</v>
      </c>
      <c r="L46" s="123">
        <v>0</v>
      </c>
      <c r="O46" s="84" t="s">
        <v>81</v>
      </c>
      <c r="P46" s="85" t="s">
        <v>82</v>
      </c>
      <c r="Q46" s="124">
        <v>16.27</v>
      </c>
      <c r="S46" s="21"/>
      <c r="T46" s="23"/>
    </row>
    <row r="47" spans="1:22">
      <c r="A47" s="129">
        <v>0</v>
      </c>
      <c r="B47" s="117"/>
      <c r="C47" s="118"/>
      <c r="D47" s="118"/>
      <c r="E47" s="119"/>
      <c r="F47" s="120"/>
      <c r="G47" s="74"/>
      <c r="H47" s="130"/>
      <c r="I47" s="122"/>
      <c r="J47" s="123">
        <v>0</v>
      </c>
      <c r="K47" s="122"/>
      <c r="L47" s="123">
        <v>0</v>
      </c>
      <c r="O47" s="84" t="s">
        <v>83</v>
      </c>
      <c r="P47" s="85" t="s">
        <v>84</v>
      </c>
      <c r="Q47" s="124">
        <v>-43.65</v>
      </c>
      <c r="S47" s="21"/>
      <c r="T47" s="23"/>
    </row>
    <row r="48" spans="1:22">
      <c r="A48" s="129">
        <v>0</v>
      </c>
      <c r="B48" s="117"/>
      <c r="C48" s="118"/>
      <c r="D48" s="118"/>
      <c r="E48" s="119"/>
      <c r="F48" s="120"/>
      <c r="G48" s="74"/>
      <c r="H48" s="130"/>
      <c r="I48" s="122"/>
      <c r="J48" s="123">
        <v>0</v>
      </c>
      <c r="K48" s="122"/>
      <c r="L48" s="123">
        <v>0</v>
      </c>
      <c r="O48" s="131"/>
      <c r="P48" s="132"/>
      <c r="Q48" s="133"/>
      <c r="S48" s="21"/>
      <c r="T48" s="23"/>
    </row>
    <row r="49" spans="1:20">
      <c r="A49" s="129" t="s">
        <v>79</v>
      </c>
      <c r="B49" s="210" t="s">
        <v>80</v>
      </c>
      <c r="C49" s="118"/>
      <c r="D49" s="118"/>
      <c r="E49" s="119"/>
      <c r="F49" s="120"/>
      <c r="G49" s="74"/>
      <c r="H49" s="130" t="s">
        <v>76</v>
      </c>
      <c r="I49" s="122" t="s">
        <v>122</v>
      </c>
      <c r="J49" s="123">
        <v>44.5</v>
      </c>
      <c r="K49" s="122">
        <v>0</v>
      </c>
      <c r="L49" s="123">
        <v>0</v>
      </c>
      <c r="M49" s="134"/>
      <c r="N49" s="1"/>
      <c r="O49" s="135"/>
      <c r="P49" s="136" t="s">
        <v>37</v>
      </c>
      <c r="Q49" s="137">
        <v>340.88</v>
      </c>
      <c r="S49" s="138" t="s">
        <v>38</v>
      </c>
      <c r="T49" s="89">
        <v>407.62</v>
      </c>
    </row>
    <row r="50" spans="1:20">
      <c r="A50" s="129" t="s">
        <v>81</v>
      </c>
      <c r="B50" s="210" t="s">
        <v>82</v>
      </c>
      <c r="C50" s="118"/>
      <c r="D50" s="118"/>
      <c r="E50" s="119"/>
      <c r="F50" s="120"/>
      <c r="G50" s="74"/>
      <c r="H50" s="121">
        <v>203.39929999999998</v>
      </c>
      <c r="I50" s="122" t="s">
        <v>123</v>
      </c>
      <c r="J50" s="123">
        <v>16.27</v>
      </c>
      <c r="K50" s="122">
        <v>0</v>
      </c>
      <c r="L50" s="123">
        <v>0</v>
      </c>
      <c r="O50" s="4"/>
      <c r="Q50" s="4"/>
      <c r="R50" s="4"/>
      <c r="S50" s="139" t="s">
        <v>39</v>
      </c>
      <c r="T50" s="140">
        <v>1451.05</v>
      </c>
    </row>
    <row r="51" spans="1:20">
      <c r="A51" s="129" t="s">
        <v>83</v>
      </c>
      <c r="B51" s="210" t="s">
        <v>84</v>
      </c>
      <c r="C51" s="118"/>
      <c r="D51" s="118"/>
      <c r="E51" s="119"/>
      <c r="F51" s="120"/>
      <c r="G51" s="74"/>
      <c r="H51" s="121">
        <v>203.39929999999998</v>
      </c>
      <c r="I51" s="122">
        <v>0.21460000000000001</v>
      </c>
      <c r="J51" s="123">
        <v>-43.65</v>
      </c>
      <c r="K51" s="122">
        <v>0</v>
      </c>
      <c r="L51" s="123">
        <v>0</v>
      </c>
    </row>
    <row r="52" spans="1:20">
      <c r="A52" s="129" t="s">
        <v>85</v>
      </c>
      <c r="B52" s="210" t="s">
        <v>86</v>
      </c>
      <c r="C52" s="118"/>
      <c r="D52" s="118"/>
      <c r="E52" s="119"/>
      <c r="F52" s="120"/>
      <c r="G52" s="74"/>
      <c r="H52" s="141">
        <v>17.329999999999998</v>
      </c>
      <c r="I52" s="122">
        <v>0</v>
      </c>
      <c r="J52" s="123">
        <v>0</v>
      </c>
      <c r="K52" s="142">
        <v>1.5</v>
      </c>
      <c r="L52" s="143">
        <v>-26</v>
      </c>
    </row>
    <row r="53" spans="1:20">
      <c r="A53" s="144"/>
      <c r="B53" s="4"/>
      <c r="C53" s="2"/>
      <c r="D53" s="2"/>
      <c r="E53" s="2"/>
      <c r="F53" s="2"/>
      <c r="G53" s="2"/>
      <c r="H53" s="141"/>
      <c r="I53" s="145"/>
      <c r="J53" s="141"/>
      <c r="K53" s="145"/>
      <c r="L53" s="141"/>
    </row>
    <row r="54" spans="1:20">
      <c r="A54" s="144"/>
      <c r="C54" s="2"/>
      <c r="D54" s="2"/>
      <c r="E54" s="2"/>
      <c r="F54" s="2"/>
      <c r="G54" s="2"/>
      <c r="H54" s="146"/>
      <c r="I54" s="147"/>
      <c r="J54" s="141"/>
      <c r="K54" s="145"/>
      <c r="L54" s="141"/>
    </row>
    <row r="55" spans="1:20">
      <c r="A55" s="148"/>
      <c r="B55" s="118"/>
      <c r="C55" s="118"/>
      <c r="D55" s="119"/>
      <c r="E55" s="120"/>
      <c r="F55" s="149"/>
      <c r="G55" s="150" t="s">
        <v>40</v>
      </c>
      <c r="H55" s="151"/>
      <c r="I55" s="152"/>
      <c r="J55" s="153">
        <v>340.88</v>
      </c>
      <c r="K55" s="145"/>
      <c r="L55" s="153">
        <v>407.61999999999989</v>
      </c>
    </row>
    <row r="56" spans="1:20">
      <c r="A56" s="154" t="s">
        <v>19</v>
      </c>
      <c r="B56" s="155" t="s">
        <v>20</v>
      </c>
      <c r="C56" s="156"/>
      <c r="D56" s="157"/>
      <c r="E56" s="157"/>
      <c r="F56" s="158"/>
      <c r="G56" s="159"/>
      <c r="H56" s="154"/>
      <c r="I56" s="154"/>
      <c r="J56" s="154" t="s">
        <v>41</v>
      </c>
      <c r="K56" s="154"/>
      <c r="L56" s="154" t="s">
        <v>42</v>
      </c>
    </row>
    <row r="57" spans="1:20">
      <c r="A57" s="160"/>
      <c r="B57" s="161"/>
      <c r="C57" s="162"/>
      <c r="D57" s="162"/>
      <c r="E57" s="162"/>
      <c r="F57" s="162"/>
      <c r="G57" s="162"/>
      <c r="H57" s="163"/>
      <c r="I57" s="164"/>
      <c r="J57" s="165"/>
      <c r="K57" s="163"/>
      <c r="L57" s="166">
        <v>0</v>
      </c>
    </row>
    <row r="58" spans="1:20">
      <c r="A58" s="167"/>
      <c r="B58" s="168"/>
      <c r="C58" s="169"/>
      <c r="D58" s="169"/>
      <c r="E58" s="169"/>
      <c r="F58" s="169"/>
      <c r="G58" s="169"/>
      <c r="H58" s="170"/>
      <c r="I58" s="171"/>
      <c r="J58" s="172"/>
      <c r="K58" s="170"/>
      <c r="L58" s="166">
        <v>0</v>
      </c>
      <c r="M58" s="173"/>
      <c r="N58" s="1"/>
      <c r="O58" s="174"/>
    </row>
    <row r="59" spans="1:20">
      <c r="A59" s="225" t="s">
        <v>43</v>
      </c>
      <c r="B59" s="226"/>
      <c r="C59" s="175"/>
      <c r="D59" s="175"/>
      <c r="E59" s="176"/>
      <c r="F59" s="176"/>
      <c r="G59" s="177"/>
      <c r="H59" s="178"/>
      <c r="I59" s="179"/>
      <c r="K59" s="180" t="s">
        <v>44</v>
      </c>
      <c r="L59" s="181">
        <v>1451.05</v>
      </c>
      <c r="O59" s="174">
        <v>0</v>
      </c>
      <c r="Q59" s="4"/>
    </row>
    <row r="60" spans="1:20">
      <c r="A60" s="182" t="s">
        <v>45</v>
      </c>
      <c r="B60" s="183">
        <v>0</v>
      </c>
      <c r="C60" s="175"/>
      <c r="D60" s="175"/>
      <c r="E60" s="176"/>
      <c r="F60" s="176"/>
      <c r="G60" s="176"/>
      <c r="H60" s="184"/>
      <c r="I60" s="118"/>
      <c r="J60" s="185"/>
      <c r="K60" s="186"/>
      <c r="L60" s="187"/>
      <c r="M60" s="4"/>
      <c r="O60" s="174" t="s">
        <v>79</v>
      </c>
      <c r="Q60" s="4"/>
    </row>
    <row r="61" spans="1:20">
      <c r="A61" s="182" t="s">
        <v>46</v>
      </c>
      <c r="B61" s="188">
        <f>'[4] septembre'!$B$61+2.5</f>
        <v>12.5</v>
      </c>
      <c r="C61" s="176"/>
      <c r="D61" s="176"/>
      <c r="E61" s="176"/>
      <c r="F61" s="176"/>
      <c r="G61" s="189"/>
      <c r="H61" s="190" t="s">
        <v>17</v>
      </c>
      <c r="I61" s="190" t="s">
        <v>47</v>
      </c>
      <c r="J61" s="190" t="s">
        <v>48</v>
      </c>
      <c r="K61" s="190" t="s">
        <v>49</v>
      </c>
      <c r="L61" s="190" t="s">
        <v>50</v>
      </c>
      <c r="O61" s="174" t="s">
        <v>81</v>
      </c>
      <c r="Q61" s="4"/>
    </row>
    <row r="62" spans="1:20">
      <c r="A62" s="182" t="s">
        <v>51</v>
      </c>
      <c r="B62" s="188">
        <f>'[4] septembre'!$B$62</f>
        <v>170</v>
      </c>
      <c r="C62" s="176"/>
      <c r="D62" s="176"/>
      <c r="E62" s="176"/>
      <c r="F62" s="176"/>
      <c r="G62" s="191" t="s">
        <v>52</v>
      </c>
      <c r="H62" s="192">
        <v>1791.93</v>
      </c>
      <c r="I62" s="192">
        <v>340.88</v>
      </c>
      <c r="J62" s="192">
        <v>407.61999999999989</v>
      </c>
      <c r="K62" s="193">
        <v>169</v>
      </c>
      <c r="L62" s="194" t="s">
        <v>78</v>
      </c>
      <c r="O62" s="174" t="s">
        <v>83</v>
      </c>
      <c r="Q62" s="4"/>
    </row>
    <row r="63" spans="1:20">
      <c r="A63" s="195" t="s">
        <v>53</v>
      </c>
      <c r="B63" s="196"/>
      <c r="C63" s="189"/>
      <c r="D63" s="189"/>
      <c r="E63" s="189"/>
      <c r="F63" s="19"/>
      <c r="G63" s="191" t="s">
        <v>54</v>
      </c>
      <c r="H63" s="192">
        <f>'[4] septembre'!$H$63+H62</f>
        <v>18291.079999999998</v>
      </c>
      <c r="I63" s="192">
        <f>'[4] septembre'!$I$63+I62</f>
        <v>3401.2999999999997</v>
      </c>
      <c r="J63" s="192">
        <f>'[4] septembre'!$J$63+J62</f>
        <v>4093.8799999999992</v>
      </c>
      <c r="K63" s="197">
        <f>'[4] septembre'!$K$63+K62</f>
        <v>1735.0100000000002</v>
      </c>
      <c r="L63" s="194">
        <f>'[4] septembre'!$L$63+L62</f>
        <v>12812.850000000002</v>
      </c>
      <c r="O63" s="174" t="s">
        <v>85</v>
      </c>
      <c r="P63" s="4"/>
      <c r="Q63" s="4"/>
    </row>
    <row r="64" spans="1:20">
      <c r="A64" s="198" t="s">
        <v>55</v>
      </c>
      <c r="B64" s="199"/>
      <c r="C64" s="200"/>
      <c r="D64" s="200"/>
      <c r="E64" s="201"/>
      <c r="F64" s="201"/>
      <c r="G64" s="202"/>
      <c r="H64" s="202"/>
      <c r="I64" s="202"/>
      <c r="J64" s="202"/>
      <c r="K64" s="202"/>
      <c r="L64" s="187"/>
      <c r="M64" s="4"/>
      <c r="O64" s="174">
        <v>0</v>
      </c>
      <c r="P64" s="4"/>
      <c r="Q64" s="4"/>
    </row>
    <row r="65" spans="1:20" s="2" customFormat="1">
      <c r="A65" s="203" t="s">
        <v>56</v>
      </c>
      <c r="B65" s="204"/>
      <c r="C65" s="204"/>
      <c r="D65" s="204"/>
      <c r="E65" s="118"/>
      <c r="F65" s="118"/>
      <c r="G65" s="205"/>
      <c r="H65" s="205"/>
      <c r="I65" s="205"/>
      <c r="J65" s="205"/>
      <c r="K65" s="205"/>
      <c r="L65" s="205"/>
      <c r="O65" s="174">
        <v>0</v>
      </c>
      <c r="P65" s="4"/>
      <c r="Q65" s="4"/>
      <c r="R65" s="3"/>
      <c r="S65" s="3"/>
      <c r="T65" s="3"/>
    </row>
    <row r="66" spans="1:20" s="2" customFormat="1">
      <c r="A66" s="4"/>
      <c r="O66" s="3"/>
      <c r="P66" s="4"/>
      <c r="Q66" s="4"/>
      <c r="R66" s="3"/>
      <c r="S66" s="3"/>
      <c r="T66" s="3"/>
    </row>
    <row r="67" spans="1:20" s="2" customFormat="1">
      <c r="A67" s="206"/>
      <c r="O67" s="3"/>
      <c r="P67" s="4"/>
      <c r="Q67" s="4"/>
      <c r="R67" s="3"/>
      <c r="S67" s="3"/>
      <c r="T67" s="3"/>
    </row>
    <row r="68" spans="1:20" s="2" customFormat="1">
      <c r="A68" s="4"/>
      <c r="O68" s="3"/>
      <c r="P68" s="3"/>
      <c r="Q68" s="3"/>
      <c r="R68" s="3"/>
      <c r="S68" s="3"/>
      <c r="T68" s="3"/>
    </row>
    <row r="69" spans="1:20" s="2" customFormat="1">
      <c r="A69" s="4"/>
      <c r="O69" s="3"/>
      <c r="P69" s="3"/>
      <c r="Q69" s="3"/>
      <c r="R69" s="3"/>
      <c r="S69" s="3"/>
      <c r="T69" s="3"/>
    </row>
    <row r="70" spans="1:20" s="2" customFormat="1">
      <c r="A70" s="4"/>
      <c r="O70" s="3"/>
      <c r="P70" s="3"/>
      <c r="Q70" s="3"/>
      <c r="R70" s="3"/>
      <c r="S70" s="3"/>
      <c r="T70" s="3"/>
    </row>
    <row r="71" spans="1:20" s="2" customFormat="1">
      <c r="A71" s="4"/>
      <c r="O71" s="3"/>
      <c r="P71" s="3"/>
      <c r="Q71" s="3"/>
      <c r="R71" s="3"/>
      <c r="S71" s="3"/>
      <c r="T71" s="3"/>
    </row>
    <row r="72" spans="1:20" s="2" customFormat="1">
      <c r="A72" s="4"/>
      <c r="O72" s="3"/>
      <c r="P72" s="3"/>
      <c r="Q72" s="3"/>
      <c r="R72" s="3"/>
      <c r="S72" s="3"/>
      <c r="T72" s="3"/>
    </row>
    <row r="73" spans="1:20" s="2" customFormat="1">
      <c r="A73" s="4"/>
      <c r="O73" s="3"/>
      <c r="P73" s="3"/>
      <c r="Q73" s="3"/>
      <c r="R73" s="3"/>
      <c r="S73" s="3"/>
      <c r="T73" s="3"/>
    </row>
    <row r="74" spans="1:20" s="2" customFormat="1">
      <c r="A74" s="4"/>
      <c r="O74" s="3"/>
      <c r="P74" s="3"/>
      <c r="Q74" s="3"/>
      <c r="R74" s="3"/>
      <c r="S74" s="3"/>
      <c r="T74" s="3"/>
    </row>
    <row r="75" spans="1:20" s="2" customFormat="1">
      <c r="A75" s="4"/>
      <c r="O75" s="3"/>
      <c r="P75" s="3"/>
      <c r="Q75" s="3"/>
      <c r="R75" s="3"/>
      <c r="S75" s="3"/>
      <c r="T75" s="3"/>
    </row>
    <row r="76" spans="1:20" s="2" customFormat="1">
      <c r="A76" s="4"/>
      <c r="O76" s="3"/>
      <c r="P76" s="3"/>
      <c r="Q76" s="3"/>
      <c r="R76" s="3"/>
      <c r="S76" s="3"/>
      <c r="T76" s="3"/>
    </row>
    <row r="77" spans="1:20" s="2" customFormat="1">
      <c r="A77" s="4"/>
      <c r="O77" s="3"/>
      <c r="P77" s="3"/>
      <c r="Q77" s="3"/>
      <c r="R77" s="3"/>
      <c r="S77" s="3"/>
      <c r="T77" s="3"/>
    </row>
    <row r="78" spans="1:20" s="2" customFormat="1">
      <c r="A78" s="4"/>
      <c r="O78" s="3"/>
      <c r="P78" s="3"/>
      <c r="Q78" s="3"/>
      <c r="R78" s="3"/>
      <c r="S78" s="3"/>
      <c r="T78" s="3"/>
    </row>
    <row r="79" spans="1:20" s="2" customFormat="1">
      <c r="A79" s="4"/>
      <c r="O79" s="3"/>
      <c r="P79" s="3"/>
      <c r="Q79" s="3"/>
      <c r="R79" s="3"/>
      <c r="S79" s="3"/>
      <c r="T79" s="3"/>
    </row>
    <row r="80" spans="1:20" s="2" customFormat="1">
      <c r="A80" s="4"/>
      <c r="O80" s="3"/>
      <c r="P80" s="3"/>
      <c r="Q80" s="3"/>
      <c r="R80" s="3"/>
      <c r="S80" s="3"/>
      <c r="T80" s="3"/>
    </row>
    <row r="81" spans="1:20" s="2" customFormat="1">
      <c r="A81" s="4"/>
      <c r="O81" s="3"/>
      <c r="P81" s="3"/>
      <c r="Q81" s="3"/>
      <c r="R81" s="3"/>
      <c r="S81" s="3"/>
      <c r="T81" s="3"/>
    </row>
    <row r="82" spans="1:20" s="2" customFormat="1">
      <c r="A82" s="4"/>
      <c r="O82" s="3"/>
      <c r="P82" s="3"/>
      <c r="Q82" s="3"/>
      <c r="R82" s="3"/>
      <c r="S82" s="3"/>
      <c r="T82" s="3"/>
    </row>
    <row r="83" spans="1:20" s="2" customFormat="1">
      <c r="A83" s="4"/>
      <c r="O83" s="3"/>
      <c r="P83" s="3"/>
      <c r="Q83" s="3"/>
      <c r="R83" s="3"/>
      <c r="S83" s="3"/>
      <c r="T83" s="3"/>
    </row>
    <row r="84" spans="1:20" s="2" customFormat="1">
      <c r="A84" s="4"/>
      <c r="O84" s="3"/>
      <c r="P84" s="3"/>
      <c r="Q84" s="3"/>
      <c r="R84" s="3"/>
      <c r="S84" s="3"/>
      <c r="T84" s="3"/>
    </row>
    <row r="85" spans="1:20" s="2" customFormat="1">
      <c r="A85" s="4"/>
      <c r="O85" s="3"/>
      <c r="P85" s="3"/>
      <c r="Q85" s="3"/>
      <c r="R85" s="3"/>
      <c r="S85" s="3"/>
      <c r="T85" s="3"/>
    </row>
    <row r="86" spans="1:20" s="2" customFormat="1">
      <c r="A86" s="4"/>
      <c r="O86" s="3"/>
      <c r="P86" s="3"/>
      <c r="Q86" s="3"/>
      <c r="R86" s="3"/>
      <c r="S86" s="3"/>
      <c r="T86" s="3"/>
    </row>
    <row r="87" spans="1:20" s="2" customFormat="1">
      <c r="A87" s="4"/>
      <c r="O87" s="3"/>
      <c r="P87" s="3"/>
      <c r="Q87" s="3"/>
      <c r="R87" s="3"/>
      <c r="S87" s="3"/>
      <c r="T87" s="3"/>
    </row>
    <row r="88" spans="1:20" s="2" customFormat="1">
      <c r="A88" s="4"/>
      <c r="O88" s="3"/>
      <c r="P88" s="3"/>
      <c r="Q88" s="3"/>
      <c r="R88" s="3"/>
      <c r="S88" s="3"/>
      <c r="T88" s="3"/>
    </row>
    <row r="89" spans="1:20" s="2" customFormat="1">
      <c r="A89" s="4"/>
      <c r="O89" s="3"/>
      <c r="P89" s="3"/>
      <c r="Q89" s="3"/>
      <c r="R89" s="3"/>
      <c r="S89" s="3"/>
      <c r="T89" s="3"/>
    </row>
    <row r="90" spans="1:20" s="2" customFormat="1">
      <c r="A90" s="4"/>
      <c r="O90" s="3"/>
      <c r="P90" s="3"/>
      <c r="Q90" s="3"/>
      <c r="R90" s="3"/>
      <c r="S90" s="3"/>
      <c r="T90" s="3"/>
    </row>
    <row r="91" spans="1:20" s="2" customFormat="1">
      <c r="A91" s="4"/>
      <c r="O91" s="3"/>
      <c r="P91" s="3"/>
      <c r="Q91" s="3"/>
      <c r="R91" s="3"/>
      <c r="S91" s="3"/>
      <c r="T91" s="3"/>
    </row>
    <row r="92" spans="1:20" s="2" customFormat="1">
      <c r="A92" s="4"/>
      <c r="O92" s="3"/>
      <c r="P92" s="3"/>
      <c r="Q92" s="3"/>
      <c r="R92" s="3"/>
      <c r="S92" s="3"/>
      <c r="T92" s="3"/>
    </row>
    <row r="93" spans="1:20" s="2" customFormat="1">
      <c r="A93" s="4"/>
      <c r="O93" s="3"/>
      <c r="P93" s="3"/>
      <c r="Q93" s="3"/>
      <c r="R93" s="3"/>
      <c r="S93" s="3"/>
      <c r="T93" s="3"/>
    </row>
    <row r="94" spans="1:20" s="2" customFormat="1">
      <c r="A94" s="4"/>
      <c r="O94" s="3"/>
      <c r="P94" s="3"/>
      <c r="Q94" s="3"/>
      <c r="R94" s="3"/>
      <c r="S94" s="3"/>
      <c r="T94" s="3"/>
    </row>
    <row r="95" spans="1:20" s="2" customFormat="1">
      <c r="A95" s="4"/>
      <c r="O95" s="3"/>
      <c r="P95" s="3"/>
      <c r="Q95" s="3"/>
      <c r="R95" s="3"/>
      <c r="S95" s="3"/>
      <c r="T95" s="3"/>
    </row>
    <row r="96" spans="1:20" s="2" customFormat="1">
      <c r="A96" s="4"/>
      <c r="O96" s="3"/>
      <c r="P96" s="3"/>
      <c r="Q96" s="3"/>
      <c r="R96" s="3"/>
      <c r="S96" s="3"/>
      <c r="T96" s="3"/>
    </row>
    <row r="97" spans="1:20" s="2" customFormat="1">
      <c r="A97" s="4"/>
      <c r="O97" s="3"/>
      <c r="P97" s="3"/>
      <c r="Q97" s="3"/>
      <c r="R97" s="3"/>
      <c r="S97" s="3"/>
      <c r="T97" s="3"/>
    </row>
    <row r="98" spans="1:20" s="2" customFormat="1">
      <c r="A98" s="4"/>
      <c r="O98" s="3"/>
      <c r="P98" s="3"/>
      <c r="Q98" s="3"/>
      <c r="R98" s="3"/>
      <c r="S98" s="3"/>
      <c r="T98" s="3"/>
    </row>
    <row r="99" spans="1:20" s="2" customFormat="1">
      <c r="A99" s="4"/>
      <c r="O99" s="3"/>
      <c r="P99" s="3"/>
      <c r="Q99" s="3"/>
      <c r="R99" s="3"/>
      <c r="S99" s="3"/>
      <c r="T99" s="3"/>
    </row>
    <row r="100" spans="1:20" s="2" customFormat="1">
      <c r="A100" s="4"/>
      <c r="O100" s="3"/>
      <c r="P100" s="3"/>
      <c r="Q100" s="3"/>
      <c r="R100" s="3"/>
      <c r="S100" s="3"/>
      <c r="T100" s="3"/>
    </row>
    <row r="101" spans="1:20" s="2" customFormat="1">
      <c r="A101" s="4"/>
      <c r="O101" s="3"/>
      <c r="P101" s="3"/>
      <c r="Q101" s="3"/>
      <c r="R101" s="3"/>
      <c r="S101" s="3"/>
      <c r="T101" s="3"/>
    </row>
    <row r="102" spans="1:20" s="2" customFormat="1">
      <c r="A102" s="4"/>
      <c r="O102" s="3"/>
      <c r="P102" s="3"/>
      <c r="Q102" s="3"/>
      <c r="R102" s="3"/>
      <c r="S102" s="3"/>
      <c r="T102" s="3"/>
    </row>
    <row r="103" spans="1:20" s="2" customFormat="1">
      <c r="A103" s="4"/>
      <c r="O103" s="3"/>
      <c r="P103" s="3"/>
      <c r="Q103" s="3"/>
      <c r="R103" s="3"/>
      <c r="S103" s="3"/>
      <c r="T103" s="3"/>
    </row>
    <row r="104" spans="1:20" s="2" customFormat="1">
      <c r="A104" s="4"/>
      <c r="O104" s="3"/>
      <c r="P104" s="3"/>
      <c r="Q104" s="3"/>
      <c r="R104" s="3"/>
      <c r="S104" s="3"/>
      <c r="T104" s="3"/>
    </row>
    <row r="105" spans="1:20" s="2" customFormat="1">
      <c r="A105" s="4"/>
      <c r="O105" s="3"/>
      <c r="P105" s="3"/>
      <c r="Q105" s="3"/>
      <c r="R105" s="3"/>
      <c r="S105" s="3"/>
      <c r="T105" s="3"/>
    </row>
    <row r="106" spans="1:20" s="2" customFormat="1">
      <c r="A106" s="4"/>
      <c r="O106" s="3"/>
      <c r="P106" s="3"/>
      <c r="Q106" s="3"/>
      <c r="R106" s="3"/>
      <c r="S106" s="3"/>
      <c r="T106" s="3"/>
    </row>
    <row r="107" spans="1:20" s="2" customFormat="1">
      <c r="A107" s="4"/>
      <c r="O107" s="3"/>
      <c r="P107" s="3"/>
      <c r="Q107" s="3"/>
      <c r="R107" s="3"/>
      <c r="S107" s="3"/>
      <c r="T107" s="3"/>
    </row>
    <row r="108" spans="1:20" s="2" customFormat="1">
      <c r="A108" s="4"/>
      <c r="O108" s="3"/>
      <c r="P108" s="3"/>
      <c r="Q108" s="3"/>
      <c r="R108" s="3"/>
      <c r="S108" s="3"/>
      <c r="T108" s="3"/>
    </row>
    <row r="109" spans="1:20" s="2" customFormat="1">
      <c r="A109" s="4"/>
      <c r="O109" s="3"/>
      <c r="P109" s="3"/>
      <c r="Q109" s="3"/>
      <c r="R109" s="3"/>
      <c r="S109" s="3"/>
      <c r="T109" s="3"/>
    </row>
    <row r="110" spans="1:20" s="2" customFormat="1">
      <c r="A110" s="4"/>
      <c r="O110" s="3"/>
      <c r="P110" s="3"/>
      <c r="Q110" s="3"/>
      <c r="R110" s="3"/>
      <c r="S110" s="3"/>
      <c r="T110" s="3"/>
    </row>
    <row r="111" spans="1:20" s="2" customFormat="1">
      <c r="A111" s="4"/>
      <c r="O111" s="3"/>
      <c r="P111" s="3"/>
      <c r="Q111" s="3"/>
      <c r="R111" s="3"/>
      <c r="S111" s="3"/>
      <c r="T111" s="3"/>
    </row>
    <row r="112" spans="1:20" s="2" customFormat="1">
      <c r="A112" s="4"/>
      <c r="O112" s="3"/>
      <c r="P112" s="3"/>
      <c r="Q112" s="3"/>
      <c r="R112" s="3"/>
      <c r="S112" s="3"/>
      <c r="T112" s="3"/>
    </row>
    <row r="113" spans="1:20" s="2" customFormat="1">
      <c r="A113" s="4"/>
      <c r="O113" s="3"/>
      <c r="P113" s="3"/>
      <c r="Q113" s="3"/>
      <c r="R113" s="3"/>
      <c r="S113" s="3"/>
      <c r="T113" s="3"/>
    </row>
    <row r="114" spans="1:20" s="2" customFormat="1">
      <c r="A114" s="4"/>
      <c r="O114" s="3"/>
      <c r="P114" s="3"/>
      <c r="Q114" s="3"/>
      <c r="R114" s="3"/>
      <c r="S114" s="3"/>
      <c r="T114" s="3"/>
    </row>
    <row r="115" spans="1:20" s="2" customFormat="1">
      <c r="A115" s="4"/>
      <c r="O115" s="3"/>
      <c r="P115" s="3"/>
      <c r="Q115" s="3"/>
      <c r="R115" s="3"/>
      <c r="S115" s="3"/>
      <c r="T115" s="3"/>
    </row>
    <row r="116" spans="1:20" s="2" customFormat="1">
      <c r="A116" s="4"/>
      <c r="O116" s="3"/>
      <c r="P116" s="3"/>
      <c r="Q116" s="3"/>
      <c r="R116" s="3"/>
      <c r="S116" s="3"/>
      <c r="T116" s="3"/>
    </row>
    <row r="117" spans="1:20" s="2" customFormat="1">
      <c r="A117" s="4"/>
      <c r="O117" s="3"/>
      <c r="P117" s="3"/>
      <c r="Q117" s="3"/>
      <c r="R117" s="3"/>
      <c r="S117" s="3"/>
      <c r="T117" s="3"/>
    </row>
    <row r="118" spans="1:20" s="2" customFormat="1">
      <c r="A118" s="4"/>
      <c r="O118" s="3"/>
      <c r="P118" s="3"/>
      <c r="Q118" s="3"/>
      <c r="R118" s="3"/>
      <c r="S118" s="3"/>
      <c r="T118" s="3"/>
    </row>
    <row r="119" spans="1:20" s="2" customFormat="1">
      <c r="A119" s="4"/>
      <c r="O119" s="3"/>
      <c r="P119" s="3"/>
      <c r="Q119" s="3"/>
      <c r="R119" s="3"/>
      <c r="S119" s="3"/>
      <c r="T119" s="3"/>
    </row>
    <row r="120" spans="1:20" s="2" customFormat="1">
      <c r="A120" s="4"/>
      <c r="O120" s="3"/>
      <c r="P120" s="3"/>
      <c r="Q120" s="3"/>
      <c r="R120" s="3"/>
      <c r="S120" s="3"/>
      <c r="T120" s="3"/>
    </row>
    <row r="121" spans="1:20" s="2" customFormat="1">
      <c r="A121" s="4"/>
      <c r="O121" s="3"/>
      <c r="P121" s="3"/>
      <c r="Q121" s="3"/>
      <c r="R121" s="3"/>
      <c r="S121" s="3"/>
      <c r="T121" s="3"/>
    </row>
    <row r="122" spans="1:20" s="2" customFormat="1">
      <c r="A122" s="4"/>
      <c r="O122" s="3"/>
      <c r="P122" s="3"/>
      <c r="Q122" s="3"/>
      <c r="R122" s="3"/>
      <c r="S122" s="3"/>
      <c r="T122" s="3"/>
    </row>
    <row r="123" spans="1:20" s="2" customFormat="1">
      <c r="A123" s="4"/>
      <c r="O123" s="3"/>
      <c r="P123" s="3"/>
      <c r="Q123" s="3"/>
      <c r="R123" s="3"/>
      <c r="S123" s="3"/>
      <c r="T123" s="3"/>
    </row>
    <row r="124" spans="1:20" s="2" customFormat="1">
      <c r="A124" s="4"/>
      <c r="O124" s="3"/>
      <c r="P124" s="3"/>
      <c r="Q124" s="3"/>
      <c r="R124" s="3"/>
      <c r="S124" s="3"/>
      <c r="T124" s="3"/>
    </row>
    <row r="125" spans="1:20" s="2" customFormat="1">
      <c r="A125" s="4"/>
      <c r="O125" s="3"/>
      <c r="P125" s="3"/>
      <c r="Q125" s="3"/>
      <c r="R125" s="3"/>
      <c r="S125" s="3"/>
      <c r="T125" s="3"/>
    </row>
    <row r="126" spans="1:20" s="2" customFormat="1">
      <c r="A126" s="4"/>
      <c r="O126" s="3"/>
      <c r="P126" s="3"/>
      <c r="Q126" s="3"/>
      <c r="R126" s="3"/>
      <c r="S126" s="3"/>
      <c r="T126" s="3"/>
    </row>
    <row r="127" spans="1:20" s="2" customFormat="1">
      <c r="A127" s="4"/>
      <c r="O127" s="3"/>
      <c r="P127" s="3"/>
      <c r="Q127" s="3"/>
      <c r="R127" s="3"/>
      <c r="S127" s="3"/>
      <c r="T127" s="3"/>
    </row>
    <row r="128" spans="1:20" s="2" customFormat="1">
      <c r="A128" s="4"/>
      <c r="O128" s="3"/>
      <c r="P128" s="3"/>
      <c r="Q128" s="3"/>
      <c r="R128" s="3"/>
      <c r="S128" s="3"/>
      <c r="T128" s="3"/>
    </row>
    <row r="129" spans="1:20" s="2" customFormat="1">
      <c r="A129" s="4"/>
      <c r="O129" s="3"/>
      <c r="P129" s="3"/>
      <c r="Q129" s="3"/>
      <c r="R129" s="3"/>
      <c r="S129" s="3"/>
      <c r="T129" s="3"/>
    </row>
    <row r="130" spans="1:20" s="2" customFormat="1">
      <c r="A130" s="4"/>
      <c r="O130" s="3"/>
      <c r="P130" s="3"/>
      <c r="Q130" s="3"/>
      <c r="R130" s="3"/>
      <c r="S130" s="3"/>
      <c r="T130" s="3"/>
    </row>
    <row r="131" spans="1:20" s="2" customFormat="1">
      <c r="A131" s="4"/>
      <c r="O131" s="3"/>
      <c r="P131" s="3"/>
      <c r="Q131" s="3"/>
      <c r="R131" s="3"/>
      <c r="S131" s="3"/>
      <c r="T131" s="3"/>
    </row>
    <row r="132" spans="1:20" s="2" customFormat="1">
      <c r="A132" s="4"/>
      <c r="O132" s="3"/>
      <c r="P132" s="3"/>
      <c r="Q132" s="3"/>
      <c r="R132" s="3"/>
      <c r="S132" s="3"/>
      <c r="T132" s="3"/>
    </row>
    <row r="133" spans="1:20" s="2" customFormat="1">
      <c r="A133" s="4"/>
      <c r="O133" s="3"/>
      <c r="P133" s="3"/>
      <c r="Q133" s="3"/>
      <c r="R133" s="3"/>
      <c r="S133" s="3"/>
      <c r="T133" s="3"/>
    </row>
    <row r="134" spans="1:20" s="2" customFormat="1">
      <c r="A134" s="4"/>
      <c r="O134" s="3"/>
      <c r="P134" s="3"/>
      <c r="Q134" s="3"/>
      <c r="R134" s="3"/>
      <c r="S134" s="3"/>
      <c r="T134" s="3"/>
    </row>
    <row r="135" spans="1:20" s="2" customFormat="1">
      <c r="A135" s="4"/>
      <c r="O135" s="3"/>
      <c r="P135" s="3"/>
      <c r="Q135" s="3"/>
      <c r="R135" s="3"/>
      <c r="S135" s="3"/>
      <c r="T135" s="3"/>
    </row>
    <row r="136" spans="1:20" s="2" customFormat="1">
      <c r="A136" s="4"/>
      <c r="O136" s="3"/>
      <c r="P136" s="3"/>
      <c r="Q136" s="3"/>
      <c r="R136" s="3"/>
      <c r="S136" s="3"/>
      <c r="T136" s="3"/>
    </row>
    <row r="137" spans="1:20" s="2" customFormat="1">
      <c r="A137" s="4"/>
      <c r="O137" s="3"/>
      <c r="P137" s="3"/>
      <c r="Q137" s="3"/>
      <c r="R137" s="3"/>
      <c r="S137" s="3"/>
      <c r="T137" s="3"/>
    </row>
    <row r="138" spans="1:20" s="2" customFormat="1">
      <c r="A138" s="4"/>
      <c r="O138" s="3"/>
      <c r="P138" s="3"/>
      <c r="Q138" s="3"/>
      <c r="R138" s="3"/>
      <c r="S138" s="3"/>
      <c r="T138" s="3"/>
    </row>
    <row r="139" spans="1:20" s="2" customFormat="1">
      <c r="A139" s="4"/>
      <c r="O139" s="3"/>
      <c r="P139" s="3"/>
      <c r="Q139" s="3"/>
      <c r="R139" s="3"/>
      <c r="S139" s="3"/>
      <c r="T139" s="3"/>
    </row>
    <row r="140" spans="1:20" s="2" customFormat="1">
      <c r="A140" s="4"/>
      <c r="O140" s="3"/>
      <c r="P140" s="3"/>
      <c r="Q140" s="3"/>
      <c r="R140" s="3"/>
      <c r="S140" s="3"/>
      <c r="T140" s="3"/>
    </row>
    <row r="141" spans="1:20" s="2" customFormat="1">
      <c r="A141" s="4"/>
      <c r="O141" s="3"/>
      <c r="P141" s="3"/>
      <c r="Q141" s="3"/>
      <c r="R141" s="3"/>
      <c r="S141" s="3"/>
      <c r="T141" s="3"/>
    </row>
    <row r="142" spans="1:20" s="2" customFormat="1">
      <c r="A142" s="4"/>
      <c r="O142" s="3"/>
      <c r="P142" s="3"/>
      <c r="Q142" s="3"/>
      <c r="R142" s="3"/>
      <c r="S142" s="3"/>
      <c r="T142" s="3"/>
    </row>
    <row r="143" spans="1:20" s="2" customFormat="1">
      <c r="A143" s="4"/>
      <c r="O143" s="3"/>
      <c r="P143" s="3"/>
      <c r="Q143" s="3"/>
      <c r="R143" s="3"/>
      <c r="S143" s="3"/>
      <c r="T143" s="3"/>
    </row>
    <row r="144" spans="1:20" s="2" customFormat="1">
      <c r="A144" s="4"/>
      <c r="O144" s="3"/>
      <c r="P144" s="3"/>
      <c r="Q144" s="3"/>
      <c r="R144" s="3"/>
      <c r="S144" s="3"/>
      <c r="T144" s="3"/>
    </row>
    <row r="145" spans="1:20" s="2" customFormat="1">
      <c r="A145" s="4"/>
      <c r="O145" s="3"/>
      <c r="P145" s="3"/>
      <c r="Q145" s="3"/>
      <c r="R145" s="3"/>
      <c r="S145" s="3"/>
      <c r="T145" s="3"/>
    </row>
    <row r="146" spans="1:20" s="2" customFormat="1">
      <c r="A146" s="4"/>
      <c r="O146" s="3"/>
      <c r="P146" s="3"/>
      <c r="Q146" s="3"/>
      <c r="R146" s="3"/>
      <c r="S146" s="3"/>
      <c r="T146" s="3"/>
    </row>
    <row r="147" spans="1:20" s="2" customFormat="1">
      <c r="A147" s="4"/>
      <c r="O147" s="3"/>
      <c r="P147" s="3"/>
      <c r="Q147" s="3"/>
      <c r="R147" s="3"/>
      <c r="S147" s="3"/>
      <c r="T147" s="3"/>
    </row>
    <row r="148" spans="1:20" s="2" customFormat="1">
      <c r="A148" s="4"/>
      <c r="O148" s="3"/>
      <c r="P148" s="3"/>
      <c r="Q148" s="3"/>
      <c r="R148" s="3"/>
      <c r="S148" s="3"/>
      <c r="T148" s="3"/>
    </row>
    <row r="149" spans="1:20" s="2" customFormat="1">
      <c r="A149" s="4"/>
      <c r="O149" s="3"/>
      <c r="P149" s="3"/>
      <c r="Q149" s="3"/>
      <c r="R149" s="3"/>
      <c r="S149" s="3"/>
      <c r="T149" s="3"/>
    </row>
    <row r="150" spans="1:20" s="2" customFormat="1">
      <c r="A150" s="4"/>
      <c r="O150" s="3"/>
      <c r="P150" s="3"/>
      <c r="Q150" s="3"/>
      <c r="R150" s="3"/>
      <c r="S150" s="3"/>
      <c r="T150" s="3"/>
    </row>
    <row r="151" spans="1:20" s="2" customFormat="1">
      <c r="A151" s="4"/>
      <c r="O151" s="3"/>
      <c r="P151" s="3"/>
      <c r="Q151" s="3"/>
      <c r="R151" s="3"/>
      <c r="S151" s="3"/>
      <c r="T151" s="3"/>
    </row>
    <row r="152" spans="1:20" s="2" customFormat="1">
      <c r="A152" s="4"/>
      <c r="O152" s="3"/>
      <c r="P152" s="3"/>
      <c r="Q152" s="3"/>
      <c r="R152" s="3"/>
      <c r="S152" s="3"/>
      <c r="T152" s="3"/>
    </row>
    <row r="153" spans="1:20" s="2" customFormat="1">
      <c r="A153" s="4"/>
      <c r="O153" s="3"/>
      <c r="P153" s="3"/>
      <c r="Q153" s="3"/>
      <c r="R153" s="3"/>
      <c r="S153" s="3"/>
      <c r="T153" s="3"/>
    </row>
    <row r="154" spans="1:20" s="2" customFormat="1">
      <c r="A154" s="4"/>
      <c r="O154" s="3"/>
      <c r="P154" s="3"/>
      <c r="Q154" s="3"/>
      <c r="R154" s="3"/>
      <c r="S154" s="3"/>
      <c r="T154" s="3"/>
    </row>
    <row r="155" spans="1:20" s="2" customFormat="1">
      <c r="A155" s="4"/>
      <c r="O155" s="3"/>
      <c r="P155" s="3"/>
      <c r="Q155" s="3"/>
      <c r="R155" s="3"/>
      <c r="S155" s="3"/>
      <c r="T155" s="3"/>
    </row>
    <row r="156" spans="1:20" s="2" customFormat="1">
      <c r="A156" s="4"/>
      <c r="O156" s="3"/>
      <c r="P156" s="3"/>
      <c r="Q156" s="3"/>
      <c r="R156" s="3"/>
      <c r="S156" s="3"/>
      <c r="T156" s="3"/>
    </row>
    <row r="157" spans="1:20" s="2" customFormat="1">
      <c r="A157" s="4"/>
      <c r="O157" s="3"/>
      <c r="P157" s="3"/>
      <c r="Q157" s="3"/>
      <c r="R157" s="3"/>
      <c r="S157" s="3"/>
      <c r="T157" s="3"/>
    </row>
    <row r="158" spans="1:20" s="2" customFormat="1">
      <c r="A158" s="4"/>
      <c r="O158" s="3"/>
      <c r="P158" s="3"/>
      <c r="Q158" s="3"/>
      <c r="R158" s="3"/>
      <c r="S158" s="3"/>
      <c r="T158" s="3"/>
    </row>
    <row r="159" spans="1:20" s="2" customFormat="1">
      <c r="A159" s="4"/>
      <c r="O159" s="3"/>
      <c r="P159" s="3"/>
      <c r="Q159" s="3"/>
      <c r="R159" s="3"/>
      <c r="S159" s="3"/>
      <c r="T159" s="3"/>
    </row>
    <row r="160" spans="1:20" s="2" customFormat="1">
      <c r="A160" s="4"/>
      <c r="O160" s="3"/>
      <c r="P160" s="3"/>
      <c r="Q160" s="3"/>
      <c r="R160" s="3"/>
      <c r="S160" s="3"/>
      <c r="T160" s="3"/>
    </row>
    <row r="161" spans="1:20" s="2" customFormat="1">
      <c r="A161" s="4"/>
      <c r="O161" s="3"/>
      <c r="P161" s="3"/>
      <c r="Q161" s="3"/>
      <c r="R161" s="3"/>
      <c r="S161" s="3"/>
      <c r="T161" s="3"/>
    </row>
    <row r="162" spans="1:20" s="2" customFormat="1">
      <c r="A162" s="4"/>
      <c r="O162" s="3"/>
      <c r="P162" s="3"/>
      <c r="Q162" s="3"/>
      <c r="R162" s="3"/>
      <c r="S162" s="3"/>
      <c r="T162" s="3"/>
    </row>
    <row r="163" spans="1:20" s="2" customFormat="1">
      <c r="A163" s="4"/>
      <c r="O163" s="3"/>
      <c r="P163" s="3"/>
      <c r="Q163" s="3"/>
      <c r="R163" s="3"/>
      <c r="S163" s="3"/>
      <c r="T163" s="3"/>
    </row>
    <row r="164" spans="1:20" s="2" customFormat="1">
      <c r="A164" s="4"/>
      <c r="O164" s="3"/>
      <c r="P164" s="3"/>
      <c r="Q164" s="3"/>
      <c r="R164" s="3"/>
      <c r="S164" s="3"/>
      <c r="T164" s="3"/>
    </row>
    <row r="165" spans="1:20" s="2" customFormat="1">
      <c r="A165" s="4"/>
      <c r="O165" s="3"/>
      <c r="P165" s="3"/>
      <c r="Q165" s="3"/>
      <c r="R165" s="3"/>
      <c r="S165" s="3"/>
      <c r="T165" s="3"/>
    </row>
    <row r="166" spans="1:20" s="2" customFormat="1">
      <c r="A166" s="4"/>
      <c r="O166" s="3"/>
      <c r="P166" s="3"/>
      <c r="Q166" s="3"/>
      <c r="R166" s="3"/>
      <c r="S166" s="3"/>
      <c r="T166" s="3"/>
    </row>
    <row r="167" spans="1:20" s="2" customFormat="1">
      <c r="A167" s="4"/>
      <c r="O167" s="3"/>
      <c r="P167" s="3"/>
      <c r="Q167" s="3"/>
      <c r="R167" s="3"/>
      <c r="S167" s="3"/>
      <c r="T167" s="3"/>
    </row>
    <row r="168" spans="1:20" s="2" customFormat="1">
      <c r="A168" s="4"/>
      <c r="O168" s="3"/>
      <c r="P168" s="3"/>
      <c r="Q168" s="3"/>
      <c r="R168" s="3"/>
      <c r="S168" s="3"/>
      <c r="T168" s="3"/>
    </row>
    <row r="169" spans="1:20" s="2" customFormat="1">
      <c r="A169" s="4"/>
      <c r="O169" s="3"/>
      <c r="P169" s="3"/>
      <c r="Q169" s="3"/>
      <c r="R169" s="3"/>
      <c r="S169" s="3"/>
      <c r="T169" s="3"/>
    </row>
    <row r="170" spans="1:20" s="2" customFormat="1">
      <c r="A170" s="4"/>
      <c r="O170" s="3"/>
      <c r="P170" s="3"/>
      <c r="Q170" s="3"/>
      <c r="R170" s="3"/>
      <c r="S170" s="3"/>
      <c r="T170" s="3"/>
    </row>
    <row r="171" spans="1:20" s="2" customFormat="1">
      <c r="A171" s="4"/>
      <c r="O171" s="3"/>
      <c r="P171" s="3"/>
      <c r="Q171" s="3"/>
      <c r="R171" s="3"/>
      <c r="S171" s="3"/>
      <c r="T171" s="3"/>
    </row>
    <row r="172" spans="1:20" s="2" customFormat="1">
      <c r="A172" s="4"/>
      <c r="O172" s="3"/>
      <c r="P172" s="3"/>
      <c r="Q172" s="3"/>
      <c r="R172" s="3"/>
      <c r="S172" s="3"/>
      <c r="T172" s="3"/>
    </row>
    <row r="173" spans="1:20" s="2" customFormat="1">
      <c r="A173" s="4"/>
      <c r="O173" s="3"/>
      <c r="P173" s="3"/>
      <c r="Q173" s="3"/>
      <c r="R173" s="3"/>
      <c r="S173" s="3"/>
      <c r="T173" s="3"/>
    </row>
    <row r="174" spans="1:20" s="2" customFormat="1">
      <c r="A174" s="4"/>
      <c r="O174" s="3"/>
      <c r="P174" s="3"/>
      <c r="Q174" s="3"/>
      <c r="R174" s="3"/>
      <c r="S174" s="3"/>
      <c r="T174" s="3"/>
    </row>
    <row r="175" spans="1:20" s="2" customFormat="1">
      <c r="A175" s="4"/>
      <c r="O175" s="3"/>
      <c r="P175" s="3"/>
      <c r="Q175" s="3"/>
      <c r="R175" s="3"/>
      <c r="S175" s="3"/>
      <c r="T175" s="3"/>
    </row>
    <row r="176" spans="1:20" s="2" customFormat="1">
      <c r="A176" s="4"/>
      <c r="O176" s="3"/>
      <c r="P176" s="3"/>
      <c r="Q176" s="3"/>
      <c r="R176" s="3"/>
      <c r="S176" s="3"/>
      <c r="T176" s="3"/>
    </row>
    <row r="177" spans="1:20" s="2" customFormat="1">
      <c r="A177" s="4"/>
      <c r="O177" s="3"/>
      <c r="P177" s="3"/>
      <c r="Q177" s="3"/>
      <c r="R177" s="3"/>
      <c r="S177" s="3"/>
      <c r="T177" s="3"/>
    </row>
    <row r="178" spans="1:20" s="2" customFormat="1">
      <c r="A178" s="4"/>
      <c r="O178" s="3"/>
      <c r="P178" s="3"/>
      <c r="Q178" s="3"/>
      <c r="R178" s="3"/>
      <c r="S178" s="3"/>
      <c r="T178" s="3"/>
    </row>
    <row r="179" spans="1:20" s="2" customFormat="1">
      <c r="A179" s="4"/>
      <c r="O179" s="3"/>
      <c r="P179" s="3"/>
      <c r="Q179" s="3"/>
      <c r="R179" s="3"/>
      <c r="S179" s="3"/>
      <c r="T179" s="3"/>
    </row>
    <row r="180" spans="1:20" s="2" customFormat="1">
      <c r="A180" s="4"/>
      <c r="O180" s="3"/>
      <c r="P180" s="3"/>
      <c r="Q180" s="3"/>
      <c r="R180" s="3"/>
      <c r="S180" s="3"/>
      <c r="T180" s="3"/>
    </row>
    <row r="181" spans="1:20" s="2" customFormat="1">
      <c r="A181" s="4"/>
      <c r="O181" s="3"/>
      <c r="P181" s="3"/>
      <c r="Q181" s="3"/>
      <c r="R181" s="3"/>
      <c r="S181" s="3"/>
      <c r="T181" s="3"/>
    </row>
    <row r="182" spans="1:20" s="2" customFormat="1">
      <c r="A182" s="4"/>
      <c r="O182" s="3"/>
      <c r="P182" s="3"/>
      <c r="Q182" s="3"/>
      <c r="R182" s="3"/>
      <c r="S182" s="3"/>
      <c r="T182" s="3"/>
    </row>
    <row r="183" spans="1:20" s="2" customFormat="1">
      <c r="A183" s="4"/>
      <c r="O183" s="3"/>
      <c r="P183" s="3"/>
      <c r="Q183" s="3"/>
      <c r="R183" s="3"/>
      <c r="S183" s="3"/>
      <c r="T183" s="3"/>
    </row>
    <row r="184" spans="1:20" s="2" customFormat="1">
      <c r="A184" s="4"/>
      <c r="O184" s="3"/>
      <c r="P184" s="3"/>
      <c r="Q184" s="3"/>
      <c r="R184" s="3"/>
      <c r="S184" s="3"/>
      <c r="T184" s="3"/>
    </row>
    <row r="185" spans="1:20" s="2" customFormat="1">
      <c r="A185" s="4"/>
      <c r="O185" s="3"/>
      <c r="P185" s="3"/>
      <c r="Q185" s="3"/>
      <c r="R185" s="3"/>
      <c r="S185" s="3"/>
      <c r="T185" s="3"/>
    </row>
    <row r="186" spans="1:20" s="2" customFormat="1">
      <c r="A186" s="4"/>
      <c r="O186" s="3"/>
      <c r="P186" s="3"/>
      <c r="Q186" s="3"/>
      <c r="R186" s="3"/>
      <c r="S186" s="3"/>
      <c r="T186" s="3"/>
    </row>
    <row r="187" spans="1:20" s="2" customFormat="1">
      <c r="A187" s="4"/>
      <c r="O187" s="3"/>
      <c r="P187" s="3"/>
      <c r="Q187" s="3"/>
      <c r="R187" s="3"/>
      <c r="S187" s="3"/>
      <c r="T187" s="3"/>
    </row>
    <row r="188" spans="1:20" s="2" customFormat="1">
      <c r="A188" s="4"/>
      <c r="O188" s="3"/>
      <c r="P188" s="3"/>
      <c r="Q188" s="3"/>
      <c r="R188" s="3"/>
      <c r="S188" s="3"/>
      <c r="T188" s="3"/>
    </row>
    <row r="189" spans="1:20" s="2" customFormat="1">
      <c r="A189" s="4"/>
      <c r="O189" s="3"/>
      <c r="P189" s="3"/>
      <c r="Q189" s="3"/>
      <c r="R189" s="3"/>
      <c r="S189" s="3"/>
      <c r="T189" s="3"/>
    </row>
    <row r="190" spans="1:20" s="2" customFormat="1">
      <c r="A190" s="4"/>
      <c r="O190" s="3"/>
      <c r="P190" s="3"/>
      <c r="Q190" s="3"/>
      <c r="R190" s="3"/>
      <c r="S190" s="3"/>
      <c r="T190" s="3"/>
    </row>
    <row r="191" spans="1:20" s="2" customFormat="1">
      <c r="A191" s="4"/>
      <c r="O191" s="3"/>
      <c r="P191" s="3"/>
      <c r="Q191" s="3"/>
      <c r="R191" s="3"/>
      <c r="S191" s="3"/>
      <c r="T191" s="3"/>
    </row>
    <row r="192" spans="1:20" s="2" customFormat="1">
      <c r="A192" s="4"/>
      <c r="O192" s="3"/>
      <c r="P192" s="3"/>
      <c r="Q192" s="3"/>
      <c r="R192" s="3"/>
      <c r="S192" s="3"/>
      <c r="T192" s="3"/>
    </row>
    <row r="193" spans="1:20" s="2" customFormat="1">
      <c r="A193" s="4"/>
      <c r="O193" s="3"/>
      <c r="P193" s="3"/>
      <c r="Q193" s="3"/>
      <c r="R193" s="3"/>
      <c r="S193" s="3"/>
      <c r="T193" s="3"/>
    </row>
    <row r="194" spans="1:20" s="2" customFormat="1">
      <c r="A194" s="4"/>
      <c r="O194" s="3"/>
      <c r="P194" s="3"/>
      <c r="Q194" s="3"/>
      <c r="R194" s="3"/>
      <c r="S194" s="3"/>
      <c r="T194" s="3"/>
    </row>
    <row r="195" spans="1:20" s="2" customFormat="1">
      <c r="A195" s="4"/>
      <c r="O195" s="3"/>
      <c r="P195" s="3"/>
      <c r="Q195" s="3"/>
      <c r="R195" s="3"/>
      <c r="S195" s="3"/>
      <c r="T195" s="3"/>
    </row>
    <row r="196" spans="1:20" s="2" customFormat="1">
      <c r="A196" s="4"/>
      <c r="O196" s="3"/>
      <c r="P196" s="3"/>
      <c r="Q196" s="3"/>
      <c r="R196" s="3"/>
      <c r="S196" s="3"/>
      <c r="T196" s="3"/>
    </row>
    <row r="197" spans="1:20" s="2" customFormat="1">
      <c r="A197" s="4"/>
      <c r="O197" s="3"/>
      <c r="P197" s="3"/>
      <c r="Q197" s="3"/>
      <c r="R197" s="3"/>
      <c r="S197" s="3"/>
      <c r="T197" s="3"/>
    </row>
    <row r="198" spans="1:20" s="2" customFormat="1">
      <c r="A198" s="4"/>
      <c r="O198" s="3"/>
      <c r="P198" s="3"/>
      <c r="Q198" s="3"/>
      <c r="R198" s="3"/>
      <c r="S198" s="3"/>
      <c r="T198" s="3"/>
    </row>
    <row r="199" spans="1:20" s="2" customFormat="1">
      <c r="A199" s="4"/>
      <c r="O199" s="3"/>
      <c r="P199" s="3"/>
      <c r="Q199" s="3"/>
      <c r="R199" s="3"/>
      <c r="S199" s="3"/>
      <c r="T199" s="3"/>
    </row>
    <row r="200" spans="1:20" s="2" customFormat="1">
      <c r="A200" s="4"/>
      <c r="O200" s="3"/>
      <c r="P200" s="3"/>
      <c r="Q200" s="3"/>
      <c r="R200" s="3"/>
      <c r="S200" s="3"/>
      <c r="T200" s="3"/>
    </row>
    <row r="201" spans="1:20" s="2" customFormat="1">
      <c r="A201" s="4"/>
      <c r="O201" s="3"/>
      <c r="P201" s="3"/>
      <c r="Q201" s="3"/>
      <c r="R201" s="3"/>
      <c r="S201" s="3"/>
      <c r="T201" s="3"/>
    </row>
    <row r="202" spans="1:20" s="2" customFormat="1">
      <c r="A202" s="4"/>
      <c r="O202" s="3"/>
      <c r="P202" s="3"/>
      <c r="Q202" s="3"/>
      <c r="R202" s="3"/>
      <c r="S202" s="3"/>
      <c r="T202" s="3"/>
    </row>
    <row r="203" spans="1:20" s="2" customFormat="1">
      <c r="A203" s="4"/>
      <c r="O203" s="3"/>
      <c r="P203" s="3"/>
      <c r="Q203" s="3"/>
      <c r="R203" s="3"/>
      <c r="S203" s="3"/>
      <c r="T203" s="3"/>
    </row>
    <row r="204" spans="1:20" s="2" customFormat="1">
      <c r="A204" s="4"/>
      <c r="O204" s="3"/>
      <c r="P204" s="3"/>
      <c r="Q204" s="3"/>
      <c r="R204" s="3"/>
      <c r="S204" s="3"/>
      <c r="T204" s="3"/>
    </row>
    <row r="205" spans="1:20" s="2" customFormat="1">
      <c r="A205" s="4"/>
      <c r="O205" s="3"/>
      <c r="P205" s="3"/>
      <c r="Q205" s="3"/>
      <c r="R205" s="3"/>
      <c r="S205" s="3"/>
      <c r="T205" s="3"/>
    </row>
    <row r="206" spans="1:20" s="2" customFormat="1">
      <c r="A206" s="4"/>
      <c r="O206" s="3"/>
      <c r="P206" s="3"/>
      <c r="Q206" s="3"/>
      <c r="R206" s="3"/>
      <c r="S206" s="3"/>
      <c r="T206" s="3"/>
    </row>
    <row r="207" spans="1:20" s="2" customFormat="1">
      <c r="A207" s="4"/>
      <c r="O207" s="3"/>
      <c r="P207" s="3"/>
      <c r="Q207" s="3"/>
      <c r="R207" s="3"/>
      <c r="S207" s="3"/>
      <c r="T207" s="3"/>
    </row>
    <row r="208" spans="1:20" s="2" customFormat="1">
      <c r="A208" s="4"/>
      <c r="O208" s="3"/>
      <c r="P208" s="3"/>
      <c r="Q208" s="3"/>
      <c r="R208" s="3"/>
      <c r="S208" s="3"/>
      <c r="T208" s="3"/>
    </row>
    <row r="209" spans="1:20" s="2" customFormat="1">
      <c r="A209" s="4"/>
      <c r="O209" s="3"/>
      <c r="P209" s="3"/>
      <c r="Q209" s="3"/>
      <c r="R209" s="3"/>
      <c r="S209" s="3"/>
      <c r="T209" s="3"/>
    </row>
    <row r="210" spans="1:20" s="2" customFormat="1">
      <c r="A210" s="4"/>
      <c r="O210" s="3"/>
      <c r="P210" s="3"/>
      <c r="Q210" s="3"/>
      <c r="R210" s="3"/>
      <c r="S210" s="3"/>
      <c r="T210" s="3"/>
    </row>
    <row r="211" spans="1:20" s="2" customFormat="1">
      <c r="A211" s="4"/>
      <c r="O211" s="3"/>
      <c r="P211" s="3"/>
      <c r="Q211" s="3"/>
      <c r="R211" s="3"/>
      <c r="S211" s="3"/>
      <c r="T211" s="3"/>
    </row>
    <row r="212" spans="1:20" s="2" customFormat="1">
      <c r="A212" s="4"/>
      <c r="O212" s="3"/>
      <c r="P212" s="3"/>
      <c r="Q212" s="3"/>
      <c r="R212" s="3"/>
      <c r="S212" s="3"/>
      <c r="T212" s="3"/>
    </row>
    <row r="213" spans="1:20" s="2" customFormat="1">
      <c r="A213" s="4"/>
      <c r="O213" s="3"/>
      <c r="P213" s="3"/>
      <c r="Q213" s="3"/>
      <c r="R213" s="3"/>
      <c r="S213" s="3"/>
      <c r="T213" s="3"/>
    </row>
    <row r="214" spans="1:20" s="2" customFormat="1">
      <c r="A214" s="4"/>
      <c r="O214" s="3"/>
      <c r="P214" s="3"/>
      <c r="Q214" s="3"/>
      <c r="R214" s="3"/>
      <c r="S214" s="3"/>
      <c r="T214" s="3"/>
    </row>
    <row r="215" spans="1:20" s="2" customFormat="1">
      <c r="A215" s="4"/>
      <c r="O215" s="3"/>
      <c r="P215" s="3"/>
      <c r="Q215" s="3"/>
      <c r="R215" s="3"/>
      <c r="S215" s="3"/>
      <c r="T215" s="3"/>
    </row>
    <row r="216" spans="1:20" s="2" customFormat="1">
      <c r="A216" s="4"/>
      <c r="O216" s="3"/>
      <c r="P216" s="3"/>
      <c r="Q216" s="3"/>
      <c r="R216" s="3"/>
      <c r="S216" s="3"/>
      <c r="T216" s="3"/>
    </row>
    <row r="217" spans="1:20" s="2" customFormat="1">
      <c r="A217" s="4"/>
      <c r="O217" s="3"/>
      <c r="P217" s="3"/>
      <c r="Q217" s="3"/>
      <c r="R217" s="3"/>
      <c r="S217" s="3"/>
      <c r="T217" s="3"/>
    </row>
    <row r="218" spans="1:20" s="2" customFormat="1">
      <c r="A218" s="4"/>
      <c r="O218" s="3"/>
      <c r="P218" s="3"/>
      <c r="Q218" s="3"/>
      <c r="R218" s="3"/>
      <c r="S218" s="3"/>
      <c r="T218" s="3"/>
    </row>
    <row r="219" spans="1:20" s="2" customFormat="1">
      <c r="A219" s="4"/>
      <c r="O219" s="3"/>
      <c r="P219" s="3"/>
      <c r="Q219" s="3"/>
      <c r="R219" s="3"/>
      <c r="S219" s="3"/>
      <c r="T219" s="3"/>
    </row>
    <row r="220" spans="1:20" s="2" customFormat="1">
      <c r="A220" s="4"/>
      <c r="O220" s="3"/>
      <c r="P220" s="3"/>
      <c r="Q220" s="3"/>
      <c r="R220" s="3"/>
      <c r="S220" s="3"/>
      <c r="T220" s="3"/>
    </row>
    <row r="221" spans="1:20" s="2" customFormat="1">
      <c r="A221" s="4"/>
      <c r="O221" s="3"/>
      <c r="P221" s="3"/>
      <c r="Q221" s="3"/>
      <c r="R221" s="3"/>
      <c r="S221" s="3"/>
      <c r="T221" s="3"/>
    </row>
    <row r="222" spans="1:20" s="2" customFormat="1">
      <c r="A222" s="4"/>
      <c r="O222" s="3"/>
      <c r="P222" s="3"/>
      <c r="Q222" s="3"/>
      <c r="R222" s="3"/>
      <c r="S222" s="3"/>
      <c r="T222" s="3"/>
    </row>
    <row r="223" spans="1:20" s="2" customFormat="1">
      <c r="A223" s="4"/>
      <c r="O223" s="3"/>
      <c r="P223" s="3"/>
      <c r="Q223" s="3"/>
      <c r="R223" s="3"/>
      <c r="S223" s="3"/>
      <c r="T223" s="3"/>
    </row>
    <row r="224" spans="1:20" s="2" customFormat="1">
      <c r="A224" s="4"/>
      <c r="O224" s="3"/>
      <c r="P224" s="3"/>
      <c r="Q224" s="3"/>
      <c r="R224" s="3"/>
      <c r="S224" s="3"/>
      <c r="T224" s="3"/>
    </row>
    <row r="225" spans="1:20" s="2" customFormat="1">
      <c r="A225" s="4"/>
      <c r="O225" s="3"/>
      <c r="P225" s="3"/>
      <c r="Q225" s="3"/>
      <c r="R225" s="3"/>
      <c r="S225" s="3"/>
      <c r="T225" s="3"/>
    </row>
    <row r="226" spans="1:20" s="2" customFormat="1">
      <c r="A226" s="4"/>
      <c r="O226" s="3"/>
      <c r="P226" s="3"/>
      <c r="Q226" s="3"/>
      <c r="R226" s="3"/>
      <c r="S226" s="3"/>
      <c r="T226" s="3"/>
    </row>
    <row r="227" spans="1:20" s="2" customFormat="1">
      <c r="A227" s="4"/>
      <c r="O227" s="3"/>
      <c r="P227" s="3"/>
      <c r="Q227" s="3"/>
      <c r="R227" s="3"/>
      <c r="S227" s="3"/>
      <c r="T227" s="3"/>
    </row>
    <row r="228" spans="1:20" s="2" customFormat="1">
      <c r="A228" s="4"/>
      <c r="O228" s="3"/>
      <c r="P228" s="3"/>
      <c r="Q228" s="3"/>
      <c r="R228" s="3"/>
      <c r="S228" s="3"/>
      <c r="T228" s="3"/>
    </row>
    <row r="229" spans="1:20" s="2" customFormat="1">
      <c r="A229" s="4"/>
      <c r="O229" s="3"/>
      <c r="P229" s="3"/>
      <c r="Q229" s="3"/>
      <c r="R229" s="3"/>
      <c r="S229" s="3"/>
      <c r="T229" s="3"/>
    </row>
    <row r="230" spans="1:20" s="2" customFormat="1">
      <c r="A230" s="4"/>
      <c r="O230" s="3"/>
      <c r="P230" s="3"/>
      <c r="Q230" s="3"/>
      <c r="R230" s="3"/>
      <c r="S230" s="3"/>
      <c r="T230" s="3"/>
    </row>
    <row r="231" spans="1:20" s="2" customFormat="1">
      <c r="A231" s="4"/>
      <c r="O231" s="3"/>
      <c r="P231" s="3"/>
      <c r="Q231" s="3"/>
      <c r="R231" s="3"/>
      <c r="S231" s="3"/>
      <c r="T231" s="3"/>
    </row>
    <row r="232" spans="1:20" s="2" customFormat="1">
      <c r="A232" s="4"/>
      <c r="O232" s="3"/>
      <c r="P232" s="3"/>
      <c r="Q232" s="3"/>
      <c r="R232" s="3"/>
      <c r="S232" s="3"/>
      <c r="T232" s="3"/>
    </row>
    <row r="233" spans="1:20" s="2" customFormat="1">
      <c r="A233" s="4"/>
      <c r="O233" s="3"/>
      <c r="P233" s="3"/>
      <c r="Q233" s="3"/>
      <c r="R233" s="3"/>
      <c r="S233" s="3"/>
      <c r="T233" s="3"/>
    </row>
    <row r="234" spans="1:20" s="2" customFormat="1">
      <c r="A234" s="4"/>
      <c r="O234" s="3"/>
      <c r="P234" s="3"/>
      <c r="Q234" s="3"/>
      <c r="R234" s="3"/>
      <c r="S234" s="3"/>
      <c r="T234" s="3"/>
    </row>
    <row r="235" spans="1:20" s="2" customFormat="1">
      <c r="A235" s="4"/>
      <c r="O235" s="3"/>
      <c r="P235" s="3"/>
      <c r="Q235" s="3"/>
      <c r="R235" s="3"/>
      <c r="S235" s="3"/>
      <c r="T235" s="3"/>
    </row>
    <row r="236" spans="1:20" s="2" customFormat="1">
      <c r="A236" s="4"/>
      <c r="O236" s="3"/>
      <c r="P236" s="3"/>
      <c r="Q236" s="3"/>
      <c r="R236" s="3"/>
      <c r="S236" s="3"/>
      <c r="T236" s="3"/>
    </row>
    <row r="237" spans="1:20" s="2" customFormat="1">
      <c r="A237" s="4"/>
      <c r="O237" s="3"/>
      <c r="P237" s="3"/>
      <c r="Q237" s="3"/>
      <c r="R237" s="3"/>
      <c r="S237" s="3"/>
      <c r="T237" s="3"/>
    </row>
    <row r="238" spans="1:20" s="2" customFormat="1">
      <c r="A238" s="4"/>
      <c r="O238" s="3"/>
      <c r="P238" s="3"/>
      <c r="Q238" s="3"/>
      <c r="R238" s="3"/>
      <c r="S238" s="3"/>
      <c r="T238" s="3"/>
    </row>
    <row r="239" spans="1:20" s="2" customFormat="1">
      <c r="A239" s="4"/>
      <c r="O239" s="3"/>
      <c r="P239" s="3"/>
      <c r="Q239" s="3"/>
      <c r="R239" s="3"/>
      <c r="S239" s="3"/>
      <c r="T239" s="3"/>
    </row>
    <row r="240" spans="1:20" s="2" customFormat="1">
      <c r="A240" s="4"/>
      <c r="O240" s="3"/>
      <c r="P240" s="3"/>
      <c r="Q240" s="3"/>
      <c r="R240" s="3"/>
      <c r="S240" s="3"/>
      <c r="T240" s="3"/>
    </row>
    <row r="241" spans="1:20" s="2" customFormat="1">
      <c r="A241" s="4"/>
      <c r="O241" s="3"/>
      <c r="P241" s="3"/>
      <c r="Q241" s="3"/>
      <c r="R241" s="3"/>
      <c r="S241" s="3"/>
      <c r="T241" s="3"/>
    </row>
    <row r="242" spans="1:20" s="2" customFormat="1">
      <c r="A242" s="4"/>
      <c r="O242" s="3"/>
      <c r="P242" s="3"/>
      <c r="Q242" s="3"/>
      <c r="R242" s="3"/>
      <c r="S242" s="3"/>
      <c r="T242" s="3"/>
    </row>
    <row r="243" spans="1:20" s="2" customFormat="1">
      <c r="A243" s="4"/>
      <c r="O243" s="3"/>
      <c r="P243" s="3"/>
      <c r="Q243" s="3"/>
      <c r="R243" s="3"/>
      <c r="S243" s="3"/>
      <c r="T243" s="3"/>
    </row>
    <row r="244" spans="1:20" s="2" customFormat="1">
      <c r="A244" s="4"/>
      <c r="O244" s="3"/>
      <c r="P244" s="3"/>
      <c r="Q244" s="3"/>
      <c r="R244" s="3"/>
      <c r="S244" s="3"/>
      <c r="T244" s="3"/>
    </row>
    <row r="245" spans="1:20" s="2" customFormat="1">
      <c r="A245" s="4"/>
      <c r="O245" s="3"/>
      <c r="P245" s="3"/>
      <c r="Q245" s="3"/>
      <c r="R245" s="3"/>
      <c r="S245" s="3"/>
      <c r="T245" s="3"/>
    </row>
    <row r="246" spans="1:20" s="2" customFormat="1">
      <c r="A246" s="4"/>
      <c r="O246" s="3"/>
      <c r="P246" s="3"/>
      <c r="Q246" s="3"/>
      <c r="R246" s="3"/>
      <c r="S246" s="3"/>
      <c r="T246" s="3"/>
    </row>
    <row r="247" spans="1:20" s="2" customFormat="1">
      <c r="A247" s="4"/>
      <c r="O247" s="3"/>
      <c r="P247" s="3"/>
      <c r="Q247" s="3"/>
      <c r="R247" s="3"/>
      <c r="S247" s="3"/>
      <c r="T247" s="3"/>
    </row>
    <row r="248" spans="1:20" s="2" customFormat="1">
      <c r="A248" s="4"/>
      <c r="O248" s="3"/>
      <c r="P248" s="3"/>
      <c r="Q248" s="3"/>
      <c r="R248" s="3"/>
      <c r="S248" s="3"/>
      <c r="T248" s="3"/>
    </row>
    <row r="249" spans="1:20" s="2" customFormat="1">
      <c r="A249" s="4"/>
      <c r="O249" s="3"/>
      <c r="P249" s="3"/>
      <c r="Q249" s="3"/>
      <c r="R249" s="3"/>
      <c r="S249" s="3"/>
      <c r="T249" s="3"/>
    </row>
    <row r="250" spans="1:20" s="2" customFormat="1">
      <c r="A250" s="4"/>
      <c r="O250" s="3"/>
      <c r="P250" s="3"/>
      <c r="Q250" s="3"/>
      <c r="R250" s="3"/>
      <c r="S250" s="3"/>
      <c r="T250" s="3"/>
    </row>
    <row r="251" spans="1:20" s="2" customFormat="1">
      <c r="A251" s="4"/>
      <c r="O251" s="3"/>
      <c r="P251" s="3"/>
      <c r="Q251" s="3"/>
      <c r="R251" s="3"/>
      <c r="S251" s="3"/>
      <c r="T251" s="3"/>
    </row>
    <row r="252" spans="1:20" s="2" customFormat="1">
      <c r="A252" s="4"/>
      <c r="O252" s="3"/>
      <c r="P252" s="3"/>
      <c r="Q252" s="3"/>
      <c r="R252" s="3"/>
      <c r="S252" s="3"/>
      <c r="T252" s="3"/>
    </row>
    <row r="253" spans="1:20" s="2" customFormat="1">
      <c r="A253" s="4"/>
      <c r="O253" s="3"/>
      <c r="P253" s="3"/>
      <c r="Q253" s="3"/>
      <c r="R253" s="3"/>
      <c r="S253" s="3"/>
      <c r="T253" s="3"/>
    </row>
    <row r="254" spans="1:20" s="2" customFormat="1">
      <c r="A254" s="4"/>
      <c r="O254" s="3"/>
      <c r="P254" s="3"/>
      <c r="Q254" s="3"/>
      <c r="R254" s="3"/>
      <c r="S254" s="3"/>
      <c r="T254" s="3"/>
    </row>
    <row r="255" spans="1:20" s="2" customFormat="1">
      <c r="A255" s="4"/>
      <c r="O255" s="3"/>
      <c r="P255" s="3"/>
      <c r="Q255" s="3"/>
      <c r="R255" s="3"/>
      <c r="S255" s="3"/>
      <c r="T255" s="3"/>
    </row>
    <row r="256" spans="1:20" s="2" customFormat="1">
      <c r="A256" s="4"/>
      <c r="O256" s="3"/>
      <c r="P256" s="3"/>
      <c r="Q256" s="3"/>
      <c r="R256" s="3"/>
      <c r="S256" s="3"/>
      <c r="T256" s="3"/>
    </row>
    <row r="257" spans="1:20" s="2" customFormat="1">
      <c r="A257" s="4"/>
      <c r="O257" s="3"/>
      <c r="P257" s="3"/>
      <c r="Q257" s="3"/>
      <c r="R257" s="3"/>
      <c r="S257" s="3"/>
      <c r="T257" s="3"/>
    </row>
    <row r="258" spans="1:20" s="2" customFormat="1">
      <c r="A258" s="4"/>
      <c r="O258" s="3"/>
      <c r="P258" s="3"/>
      <c r="Q258" s="3"/>
      <c r="R258" s="3"/>
      <c r="S258" s="3"/>
      <c r="T258" s="3"/>
    </row>
    <row r="259" spans="1:20" s="2" customFormat="1">
      <c r="A259" s="4"/>
      <c r="O259" s="3"/>
      <c r="P259" s="3"/>
      <c r="Q259" s="3"/>
      <c r="R259" s="3"/>
      <c r="S259" s="3"/>
      <c r="T259" s="3"/>
    </row>
    <row r="260" spans="1:20" s="2" customFormat="1">
      <c r="A260" s="4"/>
      <c r="O260" s="3"/>
      <c r="P260" s="3"/>
      <c r="Q260" s="3"/>
      <c r="R260" s="3"/>
      <c r="S260" s="3"/>
      <c r="T260" s="3"/>
    </row>
    <row r="261" spans="1:20" s="2" customFormat="1">
      <c r="A261" s="4"/>
      <c r="O261" s="3"/>
      <c r="P261" s="3"/>
      <c r="Q261" s="3"/>
      <c r="R261" s="3"/>
      <c r="S261" s="3"/>
      <c r="T261" s="3"/>
    </row>
    <row r="262" spans="1:20" s="2" customFormat="1">
      <c r="A262" s="4"/>
      <c r="O262" s="3"/>
      <c r="P262" s="3"/>
      <c r="Q262" s="3"/>
      <c r="R262" s="3"/>
      <c r="S262" s="3"/>
      <c r="T262" s="3"/>
    </row>
    <row r="263" spans="1:20" s="2" customFormat="1">
      <c r="A263" s="4"/>
      <c r="O263" s="3"/>
      <c r="P263" s="3"/>
      <c r="Q263" s="3"/>
      <c r="R263" s="3"/>
      <c r="S263" s="3"/>
      <c r="T263" s="3"/>
    </row>
    <row r="264" spans="1:20" s="2" customFormat="1">
      <c r="A264" s="4"/>
      <c r="O264" s="3"/>
      <c r="P264" s="3"/>
      <c r="Q264" s="3"/>
      <c r="R264" s="3"/>
      <c r="S264" s="3"/>
      <c r="T264" s="3"/>
    </row>
    <row r="265" spans="1:20" s="2" customFormat="1">
      <c r="A265" s="4"/>
      <c r="O265" s="3"/>
      <c r="P265" s="3"/>
      <c r="Q265" s="3"/>
      <c r="R265" s="3"/>
      <c r="S265" s="3"/>
      <c r="T265" s="3"/>
    </row>
    <row r="266" spans="1:20" s="2" customFormat="1">
      <c r="A266" s="4"/>
      <c r="O266" s="3"/>
      <c r="P266" s="3"/>
      <c r="Q266" s="3"/>
      <c r="R266" s="3"/>
      <c r="S266" s="3"/>
      <c r="T266" s="3"/>
    </row>
    <row r="267" spans="1:20" s="2" customFormat="1">
      <c r="A267" s="4"/>
      <c r="O267" s="3"/>
      <c r="P267" s="3"/>
      <c r="Q267" s="3"/>
      <c r="R267" s="3"/>
      <c r="S267" s="3"/>
      <c r="T267" s="3"/>
    </row>
    <row r="268" spans="1:20" s="2" customFormat="1">
      <c r="A268" s="4"/>
      <c r="O268" s="3"/>
      <c r="P268" s="3"/>
      <c r="Q268" s="3"/>
      <c r="R268" s="3"/>
      <c r="S268" s="3"/>
      <c r="T268" s="3"/>
    </row>
    <row r="269" spans="1:20" s="2" customFormat="1">
      <c r="A269" s="4"/>
      <c r="O269" s="3"/>
      <c r="P269" s="3"/>
      <c r="Q269" s="3"/>
      <c r="R269" s="3"/>
      <c r="S269" s="3"/>
      <c r="T269" s="3"/>
    </row>
    <row r="270" spans="1:20" s="2" customFormat="1">
      <c r="A270" s="4"/>
      <c r="O270" s="3"/>
      <c r="P270" s="3"/>
      <c r="Q270" s="3"/>
      <c r="R270" s="3"/>
      <c r="S270" s="3"/>
      <c r="T270" s="3"/>
    </row>
    <row r="271" spans="1:20" s="2" customFormat="1">
      <c r="A271" s="4"/>
      <c r="O271" s="3"/>
      <c r="P271" s="3"/>
      <c r="Q271" s="3"/>
      <c r="R271" s="3"/>
      <c r="S271" s="3"/>
      <c r="T271" s="3"/>
    </row>
    <row r="272" spans="1:20" s="2" customFormat="1">
      <c r="A272" s="4"/>
      <c r="O272" s="3"/>
      <c r="P272" s="3"/>
      <c r="Q272" s="3"/>
      <c r="R272" s="3"/>
      <c r="S272" s="3"/>
      <c r="T272" s="3"/>
    </row>
    <row r="273" spans="1:20" s="2" customFormat="1">
      <c r="A273" s="4"/>
      <c r="O273" s="3"/>
      <c r="P273" s="3"/>
      <c r="Q273" s="3"/>
      <c r="R273" s="3"/>
      <c r="S273" s="3"/>
      <c r="T273" s="3"/>
    </row>
    <row r="274" spans="1:20" s="2" customFormat="1">
      <c r="A274" s="4"/>
      <c r="O274" s="3"/>
      <c r="P274" s="3"/>
      <c r="Q274" s="3"/>
      <c r="R274" s="3"/>
      <c r="S274" s="3"/>
      <c r="T274" s="3"/>
    </row>
    <row r="275" spans="1:20" s="2" customFormat="1">
      <c r="A275" s="4"/>
      <c r="O275" s="3"/>
      <c r="P275" s="3"/>
      <c r="Q275" s="3"/>
      <c r="R275" s="3"/>
      <c r="S275" s="3"/>
      <c r="T275" s="3"/>
    </row>
    <row r="276" spans="1:20" s="2" customFormat="1">
      <c r="A276" s="4"/>
      <c r="O276" s="3"/>
      <c r="P276" s="3"/>
      <c r="Q276" s="3"/>
      <c r="R276" s="3"/>
      <c r="S276" s="3"/>
      <c r="T276" s="3"/>
    </row>
    <row r="277" spans="1:20" s="2" customFormat="1">
      <c r="A277" s="4"/>
      <c r="O277" s="3"/>
      <c r="P277" s="3"/>
      <c r="Q277" s="3"/>
      <c r="R277" s="3"/>
      <c r="S277" s="3"/>
      <c r="T277" s="3"/>
    </row>
    <row r="278" spans="1:20" s="2" customFormat="1">
      <c r="A278" s="4"/>
      <c r="O278" s="3"/>
      <c r="P278" s="3"/>
      <c r="Q278" s="3"/>
      <c r="R278" s="3"/>
      <c r="S278" s="3"/>
      <c r="T278" s="3"/>
    </row>
    <row r="279" spans="1:20" s="2" customFormat="1">
      <c r="A279" s="4"/>
      <c r="O279" s="3"/>
      <c r="P279" s="3"/>
      <c r="Q279" s="3"/>
      <c r="R279" s="3"/>
      <c r="S279" s="3"/>
      <c r="T279" s="3"/>
    </row>
    <row r="280" spans="1:20" s="2" customFormat="1">
      <c r="A280" s="4"/>
      <c r="O280" s="3"/>
      <c r="P280" s="3"/>
      <c r="Q280" s="3"/>
      <c r="R280" s="3"/>
      <c r="S280" s="3"/>
      <c r="T280" s="3"/>
    </row>
    <row r="281" spans="1:20" s="2" customFormat="1">
      <c r="A281" s="4"/>
      <c r="O281" s="3"/>
      <c r="P281" s="3"/>
      <c r="Q281" s="3"/>
      <c r="R281" s="3"/>
      <c r="S281" s="3"/>
      <c r="T281" s="3"/>
    </row>
    <row r="282" spans="1:20" s="2" customFormat="1">
      <c r="A282" s="4"/>
      <c r="O282" s="3"/>
      <c r="P282" s="3"/>
      <c r="Q282" s="3"/>
      <c r="R282" s="3"/>
      <c r="S282" s="3"/>
      <c r="T282" s="3"/>
    </row>
    <row r="283" spans="1:20" s="2" customFormat="1">
      <c r="A283" s="4"/>
      <c r="O283" s="3"/>
      <c r="P283" s="3"/>
      <c r="Q283" s="3"/>
      <c r="R283" s="3"/>
      <c r="S283" s="3"/>
      <c r="T283" s="3"/>
    </row>
    <row r="284" spans="1:20" s="2" customFormat="1">
      <c r="A284" s="4"/>
      <c r="O284" s="3"/>
      <c r="P284" s="3"/>
      <c r="Q284" s="3"/>
      <c r="R284" s="3"/>
      <c r="S284" s="3"/>
      <c r="T284" s="3"/>
    </row>
    <row r="285" spans="1:20" s="2" customFormat="1">
      <c r="A285" s="4"/>
      <c r="O285" s="3"/>
      <c r="P285" s="3"/>
      <c r="Q285" s="3"/>
      <c r="R285" s="3"/>
      <c r="S285" s="3"/>
      <c r="T285" s="3"/>
    </row>
    <row r="286" spans="1:20" s="2" customFormat="1">
      <c r="A286" s="4"/>
      <c r="O286" s="3"/>
      <c r="P286" s="3"/>
      <c r="Q286" s="3"/>
      <c r="R286" s="3"/>
      <c r="S286" s="3"/>
      <c r="T286" s="3"/>
    </row>
    <row r="287" spans="1:20" s="2" customFormat="1">
      <c r="A287" s="4"/>
      <c r="O287" s="3"/>
      <c r="P287" s="3"/>
      <c r="Q287" s="3"/>
      <c r="R287" s="3"/>
      <c r="S287" s="3"/>
      <c r="T287" s="3"/>
    </row>
    <row r="288" spans="1:20" s="2" customFormat="1">
      <c r="A288" s="4"/>
      <c r="O288" s="3"/>
      <c r="P288" s="3"/>
      <c r="Q288" s="3"/>
      <c r="R288" s="3"/>
      <c r="S288" s="3"/>
      <c r="T288" s="3"/>
    </row>
    <row r="289" spans="1:20" s="2" customFormat="1">
      <c r="A289" s="4"/>
      <c r="O289" s="3"/>
      <c r="P289" s="3"/>
      <c r="Q289" s="3"/>
      <c r="R289" s="3"/>
      <c r="S289" s="3"/>
      <c r="T289" s="3"/>
    </row>
    <row r="290" spans="1:20" s="2" customFormat="1">
      <c r="A290" s="4"/>
      <c r="O290" s="3"/>
      <c r="P290" s="3"/>
      <c r="Q290" s="3"/>
      <c r="R290" s="3"/>
      <c r="S290" s="3"/>
      <c r="T290" s="3"/>
    </row>
    <row r="291" spans="1:20" s="2" customFormat="1">
      <c r="A291" s="4"/>
      <c r="O291" s="3"/>
      <c r="P291" s="3"/>
      <c r="Q291" s="3"/>
      <c r="R291" s="3"/>
      <c r="S291" s="3"/>
      <c r="T291" s="3"/>
    </row>
    <row r="292" spans="1:20" s="2" customFormat="1">
      <c r="A292" s="4"/>
      <c r="O292" s="3"/>
      <c r="P292" s="3"/>
      <c r="Q292" s="3"/>
      <c r="R292" s="3"/>
      <c r="S292" s="3"/>
      <c r="T292" s="3"/>
    </row>
    <row r="293" spans="1:20" s="2" customFormat="1">
      <c r="A293" s="4"/>
      <c r="O293" s="3"/>
      <c r="P293" s="3"/>
      <c r="Q293" s="3"/>
      <c r="R293" s="3"/>
      <c r="S293" s="3"/>
      <c r="T293" s="3"/>
    </row>
    <row r="294" spans="1:20" s="2" customFormat="1">
      <c r="A294" s="4"/>
      <c r="O294" s="3"/>
      <c r="P294" s="3"/>
      <c r="Q294" s="3"/>
      <c r="R294" s="3"/>
      <c r="S294" s="3"/>
      <c r="T294" s="3"/>
    </row>
    <row r="295" spans="1:20" s="2" customFormat="1">
      <c r="A295" s="4"/>
      <c r="O295" s="3"/>
      <c r="P295" s="3"/>
      <c r="Q295" s="3"/>
      <c r="R295" s="3"/>
      <c r="S295" s="3"/>
      <c r="T295" s="3"/>
    </row>
    <row r="296" spans="1:20" s="2" customFormat="1">
      <c r="A296" s="4"/>
      <c r="O296" s="3"/>
      <c r="P296" s="3"/>
      <c r="Q296" s="3"/>
      <c r="R296" s="3"/>
      <c r="S296" s="3"/>
      <c r="T296" s="3"/>
    </row>
    <row r="297" spans="1:20" s="2" customFormat="1">
      <c r="A297" s="4"/>
      <c r="O297" s="3"/>
      <c r="P297" s="3"/>
      <c r="Q297" s="3"/>
      <c r="R297" s="3"/>
      <c r="S297" s="3"/>
      <c r="T297" s="3"/>
    </row>
    <row r="298" spans="1:20" s="2" customFormat="1">
      <c r="A298" s="4"/>
      <c r="O298" s="3"/>
      <c r="P298" s="3"/>
      <c r="Q298" s="3"/>
      <c r="R298" s="3"/>
      <c r="S298" s="3"/>
      <c r="T298" s="3"/>
    </row>
    <row r="299" spans="1:20" s="2" customFormat="1">
      <c r="A299" s="4"/>
      <c r="O299" s="3"/>
      <c r="P299" s="3"/>
      <c r="Q299" s="3"/>
      <c r="R299" s="3"/>
      <c r="S299" s="3"/>
      <c r="T299" s="3"/>
    </row>
    <row r="300" spans="1:20" s="2" customFormat="1">
      <c r="A300" s="4"/>
      <c r="O300" s="3"/>
      <c r="P300" s="3"/>
      <c r="Q300" s="3"/>
      <c r="R300" s="3"/>
      <c r="S300" s="3"/>
      <c r="T300" s="3"/>
    </row>
    <row r="301" spans="1:20" s="2" customFormat="1">
      <c r="A301" s="4"/>
      <c r="O301" s="3"/>
      <c r="P301" s="3"/>
      <c r="Q301" s="3"/>
      <c r="R301" s="3"/>
      <c r="S301" s="3"/>
      <c r="T301" s="3"/>
    </row>
    <row r="302" spans="1:20" s="2" customFormat="1">
      <c r="A302" s="4"/>
      <c r="O302" s="3"/>
      <c r="P302" s="3"/>
      <c r="Q302" s="3"/>
      <c r="R302" s="3"/>
      <c r="S302" s="3"/>
      <c r="T302" s="3"/>
    </row>
    <row r="303" spans="1:20" s="2" customFormat="1">
      <c r="A303" s="4"/>
      <c r="O303" s="3"/>
      <c r="P303" s="3"/>
      <c r="Q303" s="3"/>
      <c r="R303" s="3"/>
      <c r="S303" s="3"/>
      <c r="T303" s="3"/>
    </row>
    <row r="304" spans="1:20" s="2" customFormat="1">
      <c r="A304" s="4"/>
      <c r="O304" s="3"/>
      <c r="P304" s="3"/>
      <c r="Q304" s="3"/>
      <c r="R304" s="3"/>
      <c r="S304" s="3"/>
      <c r="T304" s="3"/>
    </row>
    <row r="305" spans="1:20" s="2" customFormat="1">
      <c r="A305" s="4"/>
      <c r="O305" s="3"/>
      <c r="P305" s="3"/>
      <c r="Q305" s="3"/>
      <c r="R305" s="3"/>
      <c r="S305" s="3"/>
      <c r="T305" s="3"/>
    </row>
    <row r="306" spans="1:20" s="2" customFormat="1">
      <c r="A306" s="4"/>
      <c r="O306" s="3"/>
      <c r="P306" s="3"/>
      <c r="Q306" s="3"/>
      <c r="R306" s="3"/>
      <c r="S306" s="3"/>
      <c r="T306" s="3"/>
    </row>
    <row r="307" spans="1:20" s="2" customFormat="1">
      <c r="A307" s="4"/>
      <c r="O307" s="3"/>
      <c r="P307" s="3"/>
      <c r="Q307" s="3"/>
      <c r="R307" s="3"/>
      <c r="S307" s="3"/>
      <c r="T307" s="3"/>
    </row>
    <row r="308" spans="1:20" s="2" customFormat="1">
      <c r="A308" s="4"/>
      <c r="O308" s="3"/>
      <c r="P308" s="3"/>
      <c r="Q308" s="3"/>
      <c r="R308" s="3"/>
      <c r="S308" s="3"/>
      <c r="T308" s="3"/>
    </row>
    <row r="309" spans="1:20" s="2" customFormat="1">
      <c r="A309" s="4"/>
      <c r="O309" s="3"/>
      <c r="P309" s="3"/>
      <c r="Q309" s="3"/>
      <c r="R309" s="3"/>
      <c r="S309" s="3"/>
      <c r="T309" s="3"/>
    </row>
    <row r="310" spans="1:20" s="2" customFormat="1">
      <c r="A310" s="4"/>
      <c r="O310" s="3"/>
      <c r="P310" s="3"/>
      <c r="Q310" s="3"/>
      <c r="R310" s="3"/>
      <c r="S310" s="3"/>
      <c r="T310" s="3"/>
    </row>
    <row r="311" spans="1:20" s="2" customFormat="1">
      <c r="A311" s="4"/>
      <c r="O311" s="3"/>
      <c r="P311" s="3"/>
      <c r="Q311" s="3"/>
      <c r="R311" s="3"/>
      <c r="S311" s="3"/>
      <c r="T311" s="3"/>
    </row>
    <row r="312" spans="1:20" s="2" customFormat="1">
      <c r="A312" s="4"/>
      <c r="O312" s="3"/>
      <c r="P312" s="3"/>
      <c r="Q312" s="3"/>
      <c r="R312" s="3"/>
      <c r="S312" s="3"/>
      <c r="T312" s="3"/>
    </row>
    <row r="313" spans="1:20" s="2" customFormat="1">
      <c r="A313" s="4"/>
      <c r="O313" s="3"/>
      <c r="P313" s="3"/>
      <c r="Q313" s="3"/>
      <c r="R313" s="3"/>
      <c r="S313" s="3"/>
      <c r="T313" s="3"/>
    </row>
    <row r="314" spans="1:20" s="2" customFormat="1">
      <c r="A314" s="4"/>
      <c r="O314" s="3"/>
      <c r="P314" s="3"/>
      <c r="Q314" s="3"/>
      <c r="R314" s="3"/>
      <c r="S314" s="3"/>
      <c r="T314" s="3"/>
    </row>
    <row r="315" spans="1:20" s="2" customFormat="1">
      <c r="A315" s="4"/>
      <c r="O315" s="3"/>
      <c r="P315" s="3"/>
      <c r="Q315" s="3"/>
      <c r="R315" s="3"/>
      <c r="S315" s="3"/>
      <c r="T315" s="3"/>
    </row>
    <row r="316" spans="1:20" s="2" customFormat="1">
      <c r="A316" s="4"/>
      <c r="O316" s="3"/>
      <c r="P316" s="3"/>
      <c r="Q316" s="3"/>
      <c r="R316" s="3"/>
      <c r="S316" s="3"/>
      <c r="T316" s="3"/>
    </row>
    <row r="317" spans="1:20" s="2" customFormat="1">
      <c r="A317" s="4"/>
      <c r="O317" s="3"/>
      <c r="P317" s="3"/>
      <c r="Q317" s="3"/>
      <c r="R317" s="3"/>
      <c r="S317" s="3"/>
      <c r="T317" s="3"/>
    </row>
    <row r="318" spans="1:20" s="2" customFormat="1">
      <c r="A318" s="4"/>
      <c r="O318" s="3"/>
      <c r="P318" s="3"/>
      <c r="Q318" s="3"/>
      <c r="R318" s="3"/>
      <c r="S318" s="3"/>
      <c r="T318" s="3"/>
    </row>
    <row r="319" spans="1:20" s="2" customFormat="1">
      <c r="A319" s="4"/>
      <c r="O319" s="3"/>
      <c r="P319" s="3"/>
      <c r="Q319" s="3"/>
      <c r="R319" s="3"/>
      <c r="S319" s="3"/>
      <c r="T319" s="3"/>
    </row>
    <row r="320" spans="1:20" s="2" customFormat="1">
      <c r="A320" s="4"/>
      <c r="O320" s="3"/>
      <c r="P320" s="3"/>
      <c r="Q320" s="3"/>
      <c r="R320" s="3"/>
      <c r="S320" s="3"/>
      <c r="T320" s="3"/>
    </row>
    <row r="321" spans="1:20" s="2" customFormat="1">
      <c r="A321" s="4"/>
      <c r="O321" s="3"/>
      <c r="P321" s="3"/>
      <c r="Q321" s="3"/>
      <c r="R321" s="3"/>
      <c r="S321" s="3"/>
      <c r="T321" s="3"/>
    </row>
    <row r="322" spans="1:20" s="2" customFormat="1">
      <c r="A322" s="4"/>
      <c r="O322" s="3"/>
      <c r="P322" s="3"/>
      <c r="Q322" s="3"/>
      <c r="R322" s="3"/>
      <c r="S322" s="3"/>
      <c r="T322" s="3"/>
    </row>
    <row r="323" spans="1:20" s="2" customFormat="1">
      <c r="A323" s="4"/>
      <c r="O323" s="3"/>
      <c r="P323" s="3"/>
      <c r="Q323" s="3"/>
      <c r="R323" s="3"/>
      <c r="S323" s="3"/>
      <c r="T323" s="3"/>
    </row>
    <row r="324" spans="1:20" s="2" customFormat="1">
      <c r="A324" s="4"/>
      <c r="O324" s="3"/>
      <c r="P324" s="3"/>
      <c r="Q324" s="3"/>
      <c r="R324" s="3"/>
      <c r="S324" s="3"/>
      <c r="T324" s="3"/>
    </row>
    <row r="325" spans="1:20" s="2" customFormat="1">
      <c r="A325" s="4"/>
      <c r="O325" s="3"/>
      <c r="P325" s="3"/>
      <c r="Q325" s="3"/>
      <c r="R325" s="3"/>
      <c r="S325" s="3"/>
      <c r="T325" s="3"/>
    </row>
    <row r="326" spans="1:20" s="2" customFormat="1">
      <c r="A326" s="4"/>
      <c r="O326" s="3"/>
      <c r="P326" s="3"/>
      <c r="Q326" s="3"/>
      <c r="R326" s="3"/>
      <c r="S326" s="3"/>
      <c r="T326" s="3"/>
    </row>
    <row r="327" spans="1:20" s="2" customFormat="1">
      <c r="A327" s="4"/>
      <c r="O327" s="3"/>
      <c r="P327" s="3"/>
      <c r="Q327" s="3"/>
      <c r="R327" s="3"/>
      <c r="S327" s="3"/>
      <c r="T327" s="3"/>
    </row>
    <row r="328" spans="1:20" s="2" customFormat="1">
      <c r="A328" s="4"/>
      <c r="O328" s="3"/>
      <c r="P328" s="3"/>
      <c r="Q328" s="3"/>
      <c r="R328" s="3"/>
      <c r="S328" s="3"/>
      <c r="T328" s="3"/>
    </row>
    <row r="329" spans="1:20" s="2" customFormat="1">
      <c r="A329" s="4"/>
      <c r="O329" s="3"/>
      <c r="P329" s="3"/>
      <c r="Q329" s="3"/>
      <c r="R329" s="3"/>
      <c r="S329" s="3"/>
      <c r="T329" s="3"/>
    </row>
    <row r="330" spans="1:20" s="2" customFormat="1">
      <c r="A330" s="4"/>
      <c r="O330" s="3"/>
      <c r="P330" s="3"/>
      <c r="Q330" s="3"/>
      <c r="R330" s="3"/>
      <c r="S330" s="3"/>
      <c r="T330" s="3"/>
    </row>
    <row r="331" spans="1:20" s="2" customFormat="1">
      <c r="A331" s="4"/>
      <c r="O331" s="3"/>
      <c r="P331" s="3"/>
      <c r="Q331" s="3"/>
      <c r="R331" s="3"/>
      <c r="S331" s="3"/>
      <c r="T331" s="3"/>
    </row>
    <row r="332" spans="1:20" s="2" customFormat="1">
      <c r="A332" s="4"/>
      <c r="O332" s="3"/>
      <c r="P332" s="3"/>
      <c r="Q332" s="3"/>
      <c r="R332" s="3"/>
      <c r="S332" s="3"/>
      <c r="T332" s="3"/>
    </row>
    <row r="333" spans="1:20" s="2" customFormat="1">
      <c r="A333" s="4"/>
      <c r="O333" s="3"/>
      <c r="P333" s="3"/>
      <c r="Q333" s="3"/>
      <c r="R333" s="3"/>
      <c r="S333" s="3"/>
      <c r="T333" s="3"/>
    </row>
    <row r="334" spans="1:20" s="2" customFormat="1">
      <c r="A334" s="4"/>
      <c r="O334" s="3"/>
      <c r="P334" s="3"/>
      <c r="Q334" s="3"/>
      <c r="R334" s="3"/>
      <c r="S334" s="3"/>
      <c r="T334" s="3"/>
    </row>
    <row r="335" spans="1:20" s="2" customFormat="1">
      <c r="A335" s="4"/>
      <c r="O335" s="3"/>
      <c r="P335" s="3"/>
      <c r="Q335" s="3"/>
      <c r="R335" s="3"/>
      <c r="S335" s="3"/>
      <c r="T335" s="3"/>
    </row>
    <row r="336" spans="1:20" s="2" customFormat="1">
      <c r="A336" s="4"/>
      <c r="O336" s="3"/>
      <c r="P336" s="3"/>
      <c r="Q336" s="3"/>
      <c r="R336" s="3"/>
      <c r="S336" s="3"/>
      <c r="T336" s="3"/>
    </row>
    <row r="337" spans="1:20" s="2" customFormat="1">
      <c r="A337" s="4"/>
      <c r="O337" s="3"/>
      <c r="P337" s="3"/>
      <c r="Q337" s="3"/>
      <c r="R337" s="3"/>
      <c r="S337" s="3"/>
      <c r="T337" s="3"/>
    </row>
    <row r="338" spans="1:20" s="2" customFormat="1">
      <c r="A338" s="4"/>
      <c r="O338" s="3"/>
      <c r="P338" s="3"/>
      <c r="Q338" s="3"/>
      <c r="R338" s="3"/>
      <c r="S338" s="3"/>
      <c r="T338" s="3"/>
    </row>
    <row r="339" spans="1:20" s="2" customFormat="1">
      <c r="A339" s="4"/>
      <c r="O339" s="3"/>
      <c r="P339" s="3"/>
      <c r="Q339" s="3"/>
      <c r="R339" s="3"/>
      <c r="S339" s="3"/>
      <c r="T339" s="3"/>
    </row>
    <row r="340" spans="1:20" s="2" customFormat="1">
      <c r="A340" s="4"/>
      <c r="O340" s="3"/>
      <c r="P340" s="3"/>
      <c r="Q340" s="3"/>
      <c r="R340" s="3"/>
      <c r="S340" s="3"/>
      <c r="T340" s="3"/>
    </row>
    <row r="341" spans="1:20" s="2" customFormat="1">
      <c r="A341" s="4"/>
      <c r="O341" s="3"/>
      <c r="P341" s="3"/>
      <c r="Q341" s="3"/>
      <c r="R341" s="3"/>
      <c r="S341" s="3"/>
      <c r="T341" s="3"/>
    </row>
    <row r="342" spans="1:20" s="2" customFormat="1">
      <c r="A342" s="4"/>
      <c r="O342" s="3"/>
      <c r="P342" s="3"/>
      <c r="Q342" s="3"/>
      <c r="R342" s="3"/>
      <c r="S342" s="3"/>
      <c r="T342" s="3"/>
    </row>
    <row r="343" spans="1:20" s="2" customFormat="1">
      <c r="A343" s="4"/>
      <c r="O343" s="3"/>
      <c r="P343" s="3"/>
      <c r="Q343" s="3"/>
      <c r="R343" s="3"/>
      <c r="S343" s="3"/>
      <c r="T343" s="3"/>
    </row>
    <row r="344" spans="1:20" s="2" customFormat="1">
      <c r="A344" s="4"/>
      <c r="O344" s="3"/>
      <c r="P344" s="3"/>
      <c r="Q344" s="3"/>
      <c r="R344" s="3"/>
      <c r="S344" s="3"/>
      <c r="T344" s="3"/>
    </row>
    <row r="345" spans="1:20" s="2" customFormat="1">
      <c r="A345" s="4"/>
      <c r="O345" s="3"/>
      <c r="P345" s="3"/>
      <c r="Q345" s="3"/>
      <c r="R345" s="3"/>
      <c r="S345" s="3"/>
      <c r="T345" s="3"/>
    </row>
    <row r="346" spans="1:20" s="2" customFormat="1">
      <c r="A346" s="4"/>
      <c r="O346" s="3"/>
      <c r="P346" s="3"/>
      <c r="Q346" s="3"/>
      <c r="R346" s="3"/>
      <c r="S346" s="3"/>
      <c r="T346" s="3"/>
    </row>
    <row r="347" spans="1:20" s="2" customFormat="1">
      <c r="A347" s="4"/>
      <c r="O347" s="3"/>
      <c r="P347" s="3"/>
      <c r="Q347" s="3"/>
      <c r="R347" s="3"/>
      <c r="S347" s="3"/>
      <c r="T347" s="3"/>
    </row>
    <row r="348" spans="1:20" s="2" customFormat="1">
      <c r="A348" s="4"/>
      <c r="O348" s="3"/>
      <c r="P348" s="3"/>
      <c r="Q348" s="3"/>
      <c r="R348" s="3"/>
      <c r="S348" s="3"/>
      <c r="T348" s="3"/>
    </row>
    <row r="349" spans="1:20" s="2" customFormat="1">
      <c r="A349" s="4"/>
      <c r="O349" s="3"/>
      <c r="P349" s="3"/>
      <c r="Q349" s="3"/>
      <c r="R349" s="3"/>
      <c r="S349" s="3"/>
      <c r="T349" s="3"/>
    </row>
    <row r="350" spans="1:20" s="2" customFormat="1">
      <c r="A350" s="4"/>
      <c r="O350" s="3"/>
      <c r="P350" s="3"/>
      <c r="Q350" s="3"/>
      <c r="R350" s="3"/>
      <c r="S350" s="3"/>
      <c r="T350" s="3"/>
    </row>
    <row r="351" spans="1:20" s="2" customFormat="1">
      <c r="A351" s="4"/>
      <c r="O351" s="3"/>
      <c r="P351" s="3"/>
      <c r="Q351" s="3"/>
      <c r="R351" s="3"/>
      <c r="S351" s="3"/>
      <c r="T351" s="3"/>
    </row>
    <row r="352" spans="1:20" s="2" customFormat="1">
      <c r="A352" s="4"/>
      <c r="O352" s="3"/>
      <c r="P352" s="3"/>
      <c r="Q352" s="3"/>
      <c r="R352" s="3"/>
      <c r="S352" s="3"/>
      <c r="T352" s="3"/>
    </row>
    <row r="353" spans="1:20" s="2" customFormat="1">
      <c r="A353" s="4"/>
      <c r="O353" s="3"/>
      <c r="P353" s="3"/>
      <c r="Q353" s="3"/>
      <c r="R353" s="3"/>
      <c r="S353" s="3"/>
      <c r="T353" s="3"/>
    </row>
    <row r="354" spans="1:20" s="2" customFormat="1">
      <c r="A354" s="4"/>
      <c r="O354" s="3"/>
      <c r="P354" s="3"/>
      <c r="Q354" s="3"/>
      <c r="R354" s="3"/>
      <c r="S354" s="3"/>
      <c r="T354" s="3"/>
    </row>
    <row r="355" spans="1:20" s="2" customFormat="1">
      <c r="A355" s="4"/>
      <c r="O355" s="3"/>
      <c r="P355" s="3"/>
      <c r="Q355" s="3"/>
      <c r="R355" s="3"/>
      <c r="S355" s="3"/>
      <c r="T355" s="3"/>
    </row>
    <row r="356" spans="1:20" s="2" customFormat="1">
      <c r="A356" s="4"/>
      <c r="O356" s="3"/>
      <c r="P356" s="3"/>
      <c r="Q356" s="3"/>
      <c r="R356" s="3"/>
      <c r="S356" s="3"/>
      <c r="T356" s="3"/>
    </row>
    <row r="357" spans="1:20" s="2" customFormat="1">
      <c r="A357" s="4"/>
      <c r="O357" s="3"/>
      <c r="P357" s="3"/>
      <c r="Q357" s="3"/>
      <c r="R357" s="3"/>
      <c r="S357" s="3"/>
      <c r="T357" s="3"/>
    </row>
    <row r="358" spans="1:20" s="2" customFormat="1">
      <c r="A358" s="4"/>
      <c r="O358" s="3"/>
      <c r="P358" s="3"/>
      <c r="Q358" s="3"/>
      <c r="R358" s="3"/>
      <c r="S358" s="3"/>
      <c r="T358" s="3"/>
    </row>
    <row r="359" spans="1:20" s="2" customFormat="1">
      <c r="A359" s="4"/>
      <c r="O359" s="3"/>
      <c r="P359" s="3"/>
      <c r="Q359" s="3"/>
      <c r="R359" s="3"/>
      <c r="S359" s="3"/>
      <c r="T359" s="3"/>
    </row>
    <row r="360" spans="1:20" s="2" customFormat="1">
      <c r="A360" s="4"/>
      <c r="O360" s="3"/>
      <c r="P360" s="3"/>
      <c r="Q360" s="3"/>
      <c r="R360" s="3"/>
      <c r="S360" s="3"/>
      <c r="T360" s="3"/>
    </row>
    <row r="361" spans="1:20" s="2" customFormat="1">
      <c r="A361" s="4"/>
      <c r="O361" s="3"/>
      <c r="P361" s="3"/>
      <c r="Q361" s="3"/>
      <c r="R361" s="3"/>
      <c r="S361" s="3"/>
      <c r="T361" s="3"/>
    </row>
    <row r="362" spans="1:20" s="2" customFormat="1">
      <c r="A362" s="4"/>
      <c r="O362" s="3"/>
      <c r="P362" s="3"/>
      <c r="Q362" s="3"/>
      <c r="R362" s="3"/>
      <c r="S362" s="3"/>
      <c r="T362" s="3"/>
    </row>
    <row r="363" spans="1:20" s="2" customFormat="1">
      <c r="A363" s="4"/>
      <c r="O363" s="3"/>
      <c r="P363" s="3"/>
      <c r="Q363" s="3"/>
      <c r="R363" s="3"/>
      <c r="S363" s="3"/>
      <c r="T363" s="3"/>
    </row>
    <row r="364" spans="1:20" s="2" customFormat="1">
      <c r="A364" s="4"/>
      <c r="O364" s="3"/>
      <c r="P364" s="3"/>
      <c r="Q364" s="3"/>
      <c r="R364" s="3"/>
      <c r="S364" s="3"/>
      <c r="T364" s="3"/>
    </row>
    <row r="365" spans="1:20" s="2" customFormat="1">
      <c r="A365" s="4"/>
      <c r="O365" s="3"/>
      <c r="P365" s="3"/>
      <c r="Q365" s="3"/>
      <c r="R365" s="3"/>
      <c r="S365" s="3"/>
      <c r="T365" s="3"/>
    </row>
    <row r="366" spans="1:20" s="2" customFormat="1">
      <c r="A366" s="4"/>
      <c r="O366" s="3"/>
      <c r="P366" s="3"/>
      <c r="Q366" s="3"/>
      <c r="R366" s="3"/>
      <c r="S366" s="3"/>
      <c r="T366" s="3"/>
    </row>
    <row r="367" spans="1:20" s="2" customFormat="1">
      <c r="A367" s="4"/>
      <c r="O367" s="3"/>
      <c r="P367" s="3"/>
      <c r="Q367" s="3"/>
      <c r="R367" s="3"/>
      <c r="S367" s="3"/>
      <c r="T367" s="3"/>
    </row>
    <row r="368" spans="1:20" s="2" customFormat="1">
      <c r="A368" s="4"/>
      <c r="O368" s="3"/>
      <c r="P368" s="3"/>
      <c r="Q368" s="3"/>
      <c r="R368" s="3"/>
      <c r="S368" s="3"/>
      <c r="T368" s="3"/>
    </row>
    <row r="369" spans="1:20" s="2" customFormat="1">
      <c r="A369" s="4"/>
      <c r="O369" s="3"/>
      <c r="P369" s="3"/>
      <c r="Q369" s="3"/>
      <c r="R369" s="3"/>
      <c r="S369" s="3"/>
      <c r="T369" s="3"/>
    </row>
    <row r="370" spans="1:20" s="2" customFormat="1">
      <c r="A370" s="4"/>
      <c r="O370" s="3"/>
      <c r="P370" s="3"/>
      <c r="Q370" s="3"/>
      <c r="R370" s="3"/>
      <c r="S370" s="3"/>
      <c r="T370" s="3"/>
    </row>
    <row r="371" spans="1:20" s="2" customFormat="1">
      <c r="A371" s="4"/>
      <c r="O371" s="3"/>
      <c r="P371" s="3"/>
      <c r="Q371" s="3"/>
      <c r="R371" s="3"/>
      <c r="S371" s="3"/>
      <c r="T371" s="3"/>
    </row>
    <row r="372" spans="1:20" s="2" customFormat="1">
      <c r="A372" s="4"/>
      <c r="O372" s="3"/>
      <c r="P372" s="3"/>
      <c r="Q372" s="3"/>
      <c r="R372" s="3"/>
      <c r="S372" s="3"/>
      <c r="T372" s="3"/>
    </row>
    <row r="373" spans="1:20" s="2" customFormat="1">
      <c r="A373" s="4"/>
      <c r="O373" s="3"/>
      <c r="P373" s="3"/>
      <c r="Q373" s="3"/>
      <c r="R373" s="3"/>
      <c r="S373" s="3"/>
      <c r="T373" s="3"/>
    </row>
    <row r="374" spans="1:20" s="2" customFormat="1">
      <c r="A374" s="4"/>
      <c r="O374" s="3"/>
      <c r="P374" s="3"/>
      <c r="Q374" s="3"/>
      <c r="R374" s="3"/>
      <c r="S374" s="3"/>
      <c r="T374" s="3"/>
    </row>
    <row r="375" spans="1:20" s="2" customFormat="1">
      <c r="A375" s="4"/>
      <c r="O375" s="3"/>
      <c r="P375" s="3"/>
      <c r="Q375" s="3"/>
      <c r="R375" s="3"/>
      <c r="S375" s="3"/>
      <c r="T375" s="3"/>
    </row>
    <row r="376" spans="1:20" s="2" customFormat="1">
      <c r="A376" s="4"/>
      <c r="O376" s="3"/>
      <c r="P376" s="3"/>
      <c r="Q376" s="3"/>
      <c r="R376" s="3"/>
      <c r="S376" s="3"/>
      <c r="T376" s="3"/>
    </row>
    <row r="377" spans="1:20" s="2" customFormat="1">
      <c r="A377" s="4"/>
      <c r="O377" s="3"/>
      <c r="P377" s="3"/>
      <c r="Q377" s="3"/>
      <c r="R377" s="3"/>
      <c r="S377" s="3"/>
      <c r="T377" s="3"/>
    </row>
    <row r="378" spans="1:20" s="2" customFormat="1">
      <c r="A378" s="4"/>
      <c r="O378" s="3"/>
      <c r="P378" s="3"/>
      <c r="Q378" s="3"/>
      <c r="R378" s="3"/>
      <c r="S378" s="3"/>
      <c r="T378" s="3"/>
    </row>
    <row r="379" spans="1:20" s="2" customFormat="1">
      <c r="A379" s="4"/>
      <c r="O379" s="3"/>
      <c r="P379" s="3"/>
      <c r="Q379" s="3"/>
      <c r="R379" s="3"/>
      <c r="S379" s="3"/>
      <c r="T379" s="3"/>
    </row>
    <row r="380" spans="1:20" s="2" customFormat="1">
      <c r="A380" s="4"/>
      <c r="O380" s="3"/>
      <c r="P380" s="3"/>
      <c r="Q380" s="3"/>
      <c r="R380" s="3"/>
      <c r="S380" s="3"/>
      <c r="T380" s="3"/>
    </row>
    <row r="381" spans="1:20" s="2" customFormat="1">
      <c r="A381" s="4"/>
      <c r="O381" s="3"/>
      <c r="P381" s="3"/>
      <c r="Q381" s="3"/>
      <c r="R381" s="3"/>
      <c r="S381" s="3"/>
      <c r="T381" s="3"/>
    </row>
    <row r="382" spans="1:20" s="2" customFormat="1">
      <c r="A382" s="4"/>
      <c r="O382" s="3"/>
      <c r="P382" s="3"/>
      <c r="Q382" s="3"/>
      <c r="R382" s="3"/>
      <c r="S382" s="3"/>
      <c r="T382" s="3"/>
    </row>
    <row r="383" spans="1:20" s="2" customFormat="1">
      <c r="A383" s="4"/>
      <c r="O383" s="3"/>
      <c r="P383" s="3"/>
      <c r="Q383" s="3"/>
      <c r="R383" s="3"/>
      <c r="S383" s="3"/>
      <c r="T383" s="3"/>
    </row>
    <row r="384" spans="1:20" s="2" customFormat="1">
      <c r="A384" s="4"/>
      <c r="O384" s="3"/>
      <c r="P384" s="3"/>
      <c r="Q384" s="3"/>
      <c r="R384" s="3"/>
      <c r="S384" s="3"/>
      <c r="T384" s="3"/>
    </row>
    <row r="385" spans="1:20" s="2" customFormat="1">
      <c r="A385" s="4"/>
      <c r="O385" s="3"/>
      <c r="P385" s="3"/>
      <c r="Q385" s="3"/>
      <c r="R385" s="3"/>
      <c r="S385" s="3"/>
      <c r="T385" s="3"/>
    </row>
    <row r="386" spans="1:20" s="2" customFormat="1">
      <c r="A386" s="4"/>
      <c r="O386" s="3"/>
      <c r="P386" s="3"/>
      <c r="Q386" s="3"/>
      <c r="R386" s="3"/>
      <c r="S386" s="3"/>
      <c r="T386" s="3"/>
    </row>
    <row r="387" spans="1:20" s="2" customFormat="1">
      <c r="A387" s="4"/>
      <c r="O387" s="3"/>
      <c r="P387" s="3"/>
      <c r="Q387" s="3"/>
      <c r="R387" s="3"/>
      <c r="S387" s="3"/>
      <c r="T387" s="3"/>
    </row>
    <row r="388" spans="1:20" s="2" customFormat="1">
      <c r="A388" s="4"/>
      <c r="O388" s="3"/>
      <c r="P388" s="3"/>
      <c r="Q388" s="3"/>
      <c r="R388" s="3"/>
      <c r="S388" s="3"/>
      <c r="T388" s="3"/>
    </row>
    <row r="389" spans="1:20" s="2" customFormat="1">
      <c r="A389" s="4"/>
      <c r="O389" s="3"/>
      <c r="P389" s="3"/>
      <c r="Q389" s="3"/>
      <c r="R389" s="3"/>
      <c r="S389" s="3"/>
      <c r="T389" s="3"/>
    </row>
    <row r="390" spans="1:20" s="2" customFormat="1">
      <c r="A390" s="4"/>
      <c r="O390" s="3"/>
      <c r="P390" s="3"/>
      <c r="Q390" s="3"/>
      <c r="R390" s="3"/>
      <c r="S390" s="3"/>
      <c r="T390" s="3"/>
    </row>
    <row r="391" spans="1:20" s="2" customFormat="1">
      <c r="A391" s="4"/>
      <c r="O391" s="3"/>
      <c r="P391" s="3"/>
      <c r="Q391" s="3"/>
      <c r="R391" s="3"/>
      <c r="S391" s="3"/>
      <c r="T391" s="3"/>
    </row>
    <row r="392" spans="1:20" s="2" customFormat="1">
      <c r="A392" s="4"/>
      <c r="O392" s="3"/>
      <c r="P392" s="3"/>
      <c r="Q392" s="3"/>
      <c r="R392" s="3"/>
      <c r="S392" s="3"/>
      <c r="T392" s="3"/>
    </row>
    <row r="393" spans="1:20" s="2" customFormat="1">
      <c r="A393" s="4"/>
      <c r="O393" s="3"/>
      <c r="P393" s="3"/>
      <c r="Q393" s="3"/>
      <c r="R393" s="3"/>
      <c r="S393" s="3"/>
      <c r="T393" s="3"/>
    </row>
    <row r="394" spans="1:20" s="2" customFormat="1">
      <c r="A394" s="4"/>
      <c r="O394" s="3"/>
      <c r="P394" s="3"/>
      <c r="Q394" s="3"/>
      <c r="R394" s="3"/>
      <c r="S394" s="3"/>
      <c r="T394" s="3"/>
    </row>
    <row r="395" spans="1:20" s="2" customFormat="1">
      <c r="A395" s="4"/>
      <c r="O395" s="3"/>
      <c r="P395" s="3"/>
      <c r="Q395" s="3"/>
      <c r="R395" s="3"/>
      <c r="S395" s="3"/>
      <c r="T395" s="3"/>
    </row>
    <row r="396" spans="1:20" s="2" customFormat="1">
      <c r="A396" s="4"/>
      <c r="O396" s="3"/>
      <c r="P396" s="3"/>
      <c r="Q396" s="3"/>
      <c r="R396" s="3"/>
      <c r="S396" s="3"/>
      <c r="T396" s="3"/>
    </row>
    <row r="397" spans="1:20" s="2" customFormat="1">
      <c r="A397" s="4"/>
      <c r="O397" s="3"/>
      <c r="P397" s="3"/>
      <c r="Q397" s="3"/>
      <c r="R397" s="3"/>
      <c r="S397" s="3"/>
      <c r="T397" s="3"/>
    </row>
    <row r="398" spans="1:20" s="2" customFormat="1">
      <c r="A398" s="4"/>
      <c r="O398" s="3"/>
      <c r="P398" s="3"/>
      <c r="Q398" s="3"/>
      <c r="R398" s="3"/>
      <c r="S398" s="3"/>
      <c r="T398" s="3"/>
    </row>
    <row r="399" spans="1:20" s="2" customFormat="1">
      <c r="A399" s="4"/>
      <c r="O399" s="3"/>
      <c r="P399" s="3"/>
      <c r="Q399" s="3"/>
      <c r="R399" s="3"/>
      <c r="S399" s="3"/>
      <c r="T399" s="3"/>
    </row>
    <row r="400" spans="1:20" s="2" customFormat="1">
      <c r="A400" s="4"/>
      <c r="O400" s="3"/>
      <c r="P400" s="3"/>
      <c r="Q400" s="3"/>
      <c r="R400" s="3"/>
      <c r="S400" s="3"/>
      <c r="T400" s="3"/>
    </row>
    <row r="401" spans="1:20" s="2" customFormat="1">
      <c r="A401" s="4"/>
      <c r="O401" s="3"/>
      <c r="P401" s="3"/>
      <c r="Q401" s="3"/>
      <c r="R401" s="3"/>
      <c r="S401" s="3"/>
      <c r="T401" s="3"/>
    </row>
    <row r="402" spans="1:20" s="2" customFormat="1">
      <c r="A402" s="4"/>
      <c r="O402" s="3"/>
      <c r="P402" s="3"/>
      <c r="Q402" s="3"/>
      <c r="R402" s="3"/>
      <c r="S402" s="3"/>
      <c r="T402" s="3"/>
    </row>
    <row r="403" spans="1:20" s="2" customFormat="1">
      <c r="A403" s="4"/>
      <c r="O403" s="3"/>
      <c r="P403" s="3"/>
      <c r="Q403" s="3"/>
      <c r="R403" s="3"/>
      <c r="S403" s="3"/>
      <c r="T403" s="3"/>
    </row>
    <row r="404" spans="1:20" s="2" customFormat="1">
      <c r="A404" s="4"/>
      <c r="O404" s="3"/>
      <c r="P404" s="3"/>
      <c r="Q404" s="3"/>
      <c r="R404" s="3"/>
      <c r="S404" s="3"/>
      <c r="T404" s="3"/>
    </row>
    <row r="405" spans="1:20" s="2" customFormat="1">
      <c r="A405" s="4"/>
      <c r="O405" s="3"/>
      <c r="P405" s="3"/>
      <c r="Q405" s="3"/>
      <c r="R405" s="3"/>
      <c r="S405" s="3"/>
      <c r="T405" s="3"/>
    </row>
    <row r="406" spans="1:20" s="2" customFormat="1">
      <c r="A406" s="4"/>
      <c r="O406" s="3"/>
      <c r="P406" s="3"/>
      <c r="Q406" s="3"/>
      <c r="R406" s="3"/>
      <c r="S406" s="3"/>
      <c r="T406" s="3"/>
    </row>
    <row r="407" spans="1:20" s="2" customFormat="1">
      <c r="A407" s="4"/>
      <c r="O407" s="3"/>
      <c r="P407" s="3"/>
      <c r="Q407" s="3"/>
      <c r="R407" s="3"/>
      <c r="S407" s="3"/>
      <c r="T407" s="3"/>
    </row>
    <row r="408" spans="1:20" s="2" customFormat="1">
      <c r="A408" s="4"/>
      <c r="O408" s="3"/>
      <c r="P408" s="3"/>
      <c r="Q408" s="3"/>
      <c r="R408" s="3"/>
      <c r="S408" s="3"/>
      <c r="T408" s="3"/>
    </row>
    <row r="409" spans="1:20" s="2" customFormat="1">
      <c r="A409" s="4"/>
      <c r="O409" s="3"/>
      <c r="P409" s="3"/>
      <c r="Q409" s="3"/>
      <c r="R409" s="3"/>
      <c r="S409" s="3"/>
      <c r="T409" s="3"/>
    </row>
    <row r="410" spans="1:20" s="2" customFormat="1">
      <c r="A410" s="4"/>
      <c r="O410" s="3"/>
      <c r="P410" s="3"/>
      <c r="Q410" s="3"/>
      <c r="R410" s="3"/>
      <c r="S410" s="3"/>
      <c r="T410" s="3"/>
    </row>
    <row r="411" spans="1:20" s="2" customFormat="1">
      <c r="A411" s="4"/>
      <c r="O411" s="3"/>
      <c r="P411" s="3"/>
      <c r="Q411" s="3"/>
      <c r="R411" s="3"/>
      <c r="S411" s="3"/>
      <c r="T411" s="3"/>
    </row>
    <row r="412" spans="1:20" s="2" customFormat="1">
      <c r="A412" s="4"/>
      <c r="O412" s="3"/>
      <c r="P412" s="3"/>
      <c r="Q412" s="3"/>
      <c r="R412" s="3"/>
      <c r="S412" s="3"/>
      <c r="T412" s="3"/>
    </row>
    <row r="413" spans="1:20" s="2" customFormat="1">
      <c r="A413" s="4"/>
      <c r="O413" s="3"/>
      <c r="P413" s="3"/>
      <c r="Q413" s="3"/>
      <c r="R413" s="3"/>
      <c r="S413" s="3"/>
      <c r="T413" s="3"/>
    </row>
    <row r="414" spans="1:20" s="2" customFormat="1">
      <c r="A414" s="4"/>
      <c r="O414" s="3"/>
      <c r="P414" s="3"/>
      <c r="Q414" s="3"/>
      <c r="R414" s="3"/>
      <c r="S414" s="3"/>
      <c r="T414" s="3"/>
    </row>
    <row r="415" spans="1:20" s="2" customFormat="1">
      <c r="A415" s="4"/>
      <c r="O415" s="3"/>
      <c r="P415" s="3"/>
      <c r="Q415" s="3"/>
      <c r="R415" s="3"/>
      <c r="S415" s="3"/>
      <c r="T415" s="3"/>
    </row>
    <row r="416" spans="1:20" s="2" customFormat="1">
      <c r="A416" s="4"/>
      <c r="O416" s="3"/>
      <c r="P416" s="3"/>
      <c r="Q416" s="3"/>
      <c r="R416" s="3"/>
      <c r="S416" s="3"/>
      <c r="T416" s="3"/>
    </row>
    <row r="417" spans="1:20" s="2" customFormat="1">
      <c r="A417" s="4"/>
      <c r="O417" s="3"/>
      <c r="P417" s="3"/>
      <c r="Q417" s="3"/>
      <c r="R417" s="3"/>
      <c r="S417" s="3"/>
      <c r="T417" s="3"/>
    </row>
    <row r="418" spans="1:20" s="2" customFormat="1">
      <c r="A418" s="4"/>
      <c r="O418" s="3"/>
      <c r="P418" s="3"/>
      <c r="Q418" s="3"/>
      <c r="R418" s="3"/>
      <c r="S418" s="3"/>
      <c r="T418" s="3"/>
    </row>
    <row r="419" spans="1:20" s="2" customFormat="1">
      <c r="A419" s="4"/>
      <c r="O419" s="3"/>
      <c r="P419" s="3"/>
      <c r="Q419" s="3"/>
      <c r="R419" s="3"/>
      <c r="S419" s="3"/>
      <c r="T419" s="3"/>
    </row>
    <row r="420" spans="1:20" s="2" customFormat="1">
      <c r="A420" s="4"/>
      <c r="O420" s="3"/>
      <c r="P420" s="3"/>
      <c r="Q420" s="3"/>
      <c r="R420" s="3"/>
      <c r="S420" s="3"/>
      <c r="T420" s="3"/>
    </row>
    <row r="421" spans="1:20" s="2" customFormat="1">
      <c r="A421" s="4"/>
      <c r="O421" s="3"/>
      <c r="P421" s="3"/>
      <c r="Q421" s="3"/>
      <c r="R421" s="3"/>
      <c r="S421" s="3"/>
      <c r="T421" s="3"/>
    </row>
    <row r="422" spans="1:20" s="2" customFormat="1">
      <c r="A422" s="4"/>
      <c r="O422" s="3"/>
      <c r="P422" s="3"/>
      <c r="Q422" s="3"/>
      <c r="R422" s="3"/>
      <c r="S422" s="3"/>
      <c r="T422" s="3"/>
    </row>
    <row r="423" spans="1:20" s="2" customFormat="1">
      <c r="A423" s="4"/>
      <c r="O423" s="3"/>
      <c r="P423" s="3"/>
      <c r="Q423" s="3"/>
      <c r="R423" s="3"/>
      <c r="S423" s="3"/>
      <c r="T423" s="3"/>
    </row>
    <row r="424" spans="1:20" s="2" customFormat="1">
      <c r="A424" s="4"/>
      <c r="O424" s="3"/>
      <c r="P424" s="3"/>
      <c r="Q424" s="3"/>
      <c r="R424" s="3"/>
      <c r="S424" s="3"/>
      <c r="T424" s="3"/>
    </row>
    <row r="425" spans="1:20" s="2" customFormat="1">
      <c r="A425" s="4"/>
      <c r="O425" s="3"/>
      <c r="P425" s="3"/>
      <c r="Q425" s="3"/>
      <c r="R425" s="3"/>
      <c r="S425" s="3"/>
      <c r="T425" s="3"/>
    </row>
    <row r="426" spans="1:20" s="2" customFormat="1">
      <c r="A426" s="4"/>
      <c r="O426" s="3"/>
      <c r="P426" s="3"/>
      <c r="Q426" s="3"/>
      <c r="R426" s="3"/>
      <c r="S426" s="3"/>
      <c r="T426" s="3"/>
    </row>
    <row r="427" spans="1:20" s="2" customFormat="1">
      <c r="A427" s="4"/>
      <c r="O427" s="3"/>
      <c r="P427" s="3"/>
      <c r="Q427" s="3"/>
      <c r="R427" s="3"/>
      <c r="S427" s="3"/>
      <c r="T427" s="3"/>
    </row>
    <row r="428" spans="1:20" s="2" customFormat="1">
      <c r="A428" s="4"/>
      <c r="O428" s="3"/>
      <c r="P428" s="3"/>
      <c r="Q428" s="3"/>
      <c r="R428" s="3"/>
      <c r="S428" s="3"/>
      <c r="T428" s="3"/>
    </row>
    <row r="429" spans="1:20" s="2" customFormat="1">
      <c r="A429" s="4"/>
      <c r="O429" s="3"/>
      <c r="P429" s="3"/>
      <c r="Q429" s="3"/>
      <c r="R429" s="3"/>
      <c r="S429" s="3"/>
      <c r="T429" s="3"/>
    </row>
    <row r="430" spans="1:20" s="2" customFormat="1">
      <c r="A430" s="4"/>
      <c r="O430" s="3"/>
      <c r="P430" s="3"/>
      <c r="Q430" s="3"/>
      <c r="R430" s="3"/>
      <c r="S430" s="3"/>
      <c r="T430" s="3"/>
    </row>
    <row r="431" spans="1:20" s="2" customFormat="1">
      <c r="A431" s="4"/>
      <c r="O431" s="3"/>
      <c r="P431" s="3"/>
      <c r="Q431" s="3"/>
      <c r="R431" s="3"/>
      <c r="S431" s="3"/>
      <c r="T431" s="3"/>
    </row>
    <row r="432" spans="1:20" s="2" customFormat="1">
      <c r="A432" s="4"/>
      <c r="O432" s="3"/>
      <c r="P432" s="3"/>
      <c r="Q432" s="3"/>
      <c r="R432" s="3"/>
      <c r="S432" s="3"/>
      <c r="T432" s="3"/>
    </row>
    <row r="433" spans="1:20" s="2" customFormat="1">
      <c r="A433" s="4"/>
      <c r="O433" s="3"/>
      <c r="P433" s="3"/>
      <c r="Q433" s="3"/>
      <c r="R433" s="3"/>
      <c r="S433" s="3"/>
      <c r="T433" s="3"/>
    </row>
    <row r="434" spans="1:20" s="2" customFormat="1">
      <c r="A434" s="4"/>
      <c r="O434" s="3"/>
      <c r="P434" s="3"/>
      <c r="Q434" s="3"/>
      <c r="R434" s="3"/>
      <c r="S434" s="3"/>
      <c r="T434" s="3"/>
    </row>
    <row r="435" spans="1:20" s="2" customFormat="1">
      <c r="A435" s="4"/>
      <c r="O435" s="3"/>
      <c r="P435" s="3"/>
      <c r="Q435" s="3"/>
      <c r="R435" s="3"/>
      <c r="S435" s="3"/>
      <c r="T435" s="3"/>
    </row>
    <row r="436" spans="1:20" s="2" customFormat="1">
      <c r="A436" s="4"/>
      <c r="O436" s="3"/>
      <c r="P436" s="3"/>
      <c r="Q436" s="3"/>
      <c r="R436" s="3"/>
      <c r="S436" s="3"/>
      <c r="T436" s="3"/>
    </row>
    <row r="437" spans="1:20" s="2" customFormat="1">
      <c r="A437" s="4"/>
      <c r="O437" s="3"/>
      <c r="P437" s="3"/>
      <c r="Q437" s="3"/>
      <c r="R437" s="3"/>
      <c r="S437" s="3"/>
      <c r="T437" s="3"/>
    </row>
    <row r="438" spans="1:20" s="2" customFormat="1">
      <c r="A438" s="4"/>
      <c r="O438" s="3"/>
      <c r="P438" s="3"/>
      <c r="Q438" s="3"/>
      <c r="R438" s="3"/>
      <c r="S438" s="3"/>
      <c r="T438" s="3"/>
    </row>
    <row r="439" spans="1:20" s="2" customFormat="1">
      <c r="A439" s="4"/>
      <c r="O439" s="3"/>
      <c r="P439" s="3"/>
      <c r="Q439" s="3"/>
      <c r="R439" s="3"/>
      <c r="S439" s="3"/>
      <c r="T439" s="3"/>
    </row>
    <row r="440" spans="1:20" s="2" customFormat="1">
      <c r="A440" s="4"/>
      <c r="O440" s="3"/>
      <c r="P440" s="3"/>
      <c r="Q440" s="3"/>
      <c r="R440" s="3"/>
      <c r="S440" s="3"/>
      <c r="T440" s="3"/>
    </row>
    <row r="441" spans="1:20" s="2" customFormat="1">
      <c r="A441" s="4"/>
      <c r="O441" s="3"/>
      <c r="P441" s="3"/>
      <c r="Q441" s="3"/>
      <c r="R441" s="3"/>
      <c r="S441" s="3"/>
      <c r="T441" s="3"/>
    </row>
    <row r="442" spans="1:20" s="2" customFormat="1">
      <c r="A442" s="4"/>
      <c r="O442" s="3"/>
      <c r="P442" s="3"/>
      <c r="Q442" s="3"/>
      <c r="R442" s="3"/>
      <c r="S442" s="3"/>
      <c r="T442" s="3"/>
    </row>
    <row r="443" spans="1:20" s="2" customFormat="1">
      <c r="A443" s="4"/>
      <c r="O443" s="3"/>
      <c r="P443" s="3"/>
      <c r="Q443" s="3"/>
      <c r="R443" s="3"/>
      <c r="S443" s="3"/>
      <c r="T443" s="3"/>
    </row>
    <row r="444" spans="1:20" s="2" customFormat="1">
      <c r="A444" s="4"/>
      <c r="O444" s="3"/>
      <c r="P444" s="3"/>
      <c r="Q444" s="3"/>
      <c r="R444" s="3"/>
      <c r="S444" s="3"/>
      <c r="T444" s="3"/>
    </row>
    <row r="445" spans="1:20" s="2" customFormat="1">
      <c r="A445" s="4"/>
      <c r="O445" s="3"/>
      <c r="P445" s="3"/>
      <c r="Q445" s="3"/>
      <c r="R445" s="3"/>
      <c r="S445" s="3"/>
      <c r="T445" s="3"/>
    </row>
    <row r="446" spans="1:20" s="2" customFormat="1">
      <c r="A446" s="4"/>
      <c r="O446" s="3"/>
      <c r="P446" s="3"/>
      <c r="Q446" s="3"/>
      <c r="R446" s="3"/>
      <c r="S446" s="3"/>
      <c r="T446" s="3"/>
    </row>
    <row r="447" spans="1:20" s="2" customFormat="1">
      <c r="A447" s="4"/>
      <c r="O447" s="3"/>
      <c r="P447" s="3"/>
      <c r="Q447" s="3"/>
      <c r="R447" s="3"/>
      <c r="S447" s="3"/>
      <c r="T447" s="3"/>
    </row>
    <row r="448" spans="1:20" s="2" customFormat="1">
      <c r="A448" s="4"/>
      <c r="O448" s="3"/>
      <c r="P448" s="3"/>
      <c r="Q448" s="3"/>
      <c r="R448" s="3"/>
      <c r="S448" s="3"/>
      <c r="T448" s="3"/>
    </row>
    <row r="449" spans="1:20" s="2" customFormat="1">
      <c r="A449" s="4"/>
      <c r="O449" s="3"/>
      <c r="P449" s="3"/>
      <c r="Q449" s="3"/>
      <c r="R449" s="3"/>
      <c r="S449" s="3"/>
      <c r="T449" s="3"/>
    </row>
    <row r="450" spans="1:20" s="2" customFormat="1">
      <c r="A450" s="4"/>
      <c r="O450" s="3"/>
      <c r="P450" s="3"/>
      <c r="Q450" s="3"/>
      <c r="R450" s="3"/>
      <c r="S450" s="3"/>
      <c r="T450" s="3"/>
    </row>
    <row r="451" spans="1:20" s="2" customFormat="1">
      <c r="A451" s="4"/>
      <c r="O451" s="3"/>
      <c r="P451" s="3"/>
      <c r="Q451" s="3"/>
      <c r="R451" s="3"/>
      <c r="S451" s="3"/>
      <c r="T451" s="3"/>
    </row>
    <row r="452" spans="1:20" s="2" customFormat="1">
      <c r="A452" s="4"/>
      <c r="O452" s="3"/>
      <c r="P452" s="3"/>
      <c r="Q452" s="3"/>
      <c r="R452" s="3"/>
      <c r="S452" s="3"/>
      <c r="T452" s="3"/>
    </row>
    <row r="453" spans="1:20" s="2" customFormat="1">
      <c r="A453" s="4"/>
      <c r="O453" s="3"/>
      <c r="P453" s="3"/>
      <c r="Q453" s="3"/>
      <c r="R453" s="3"/>
      <c r="S453" s="3"/>
      <c r="T453" s="3"/>
    </row>
    <row r="454" spans="1:20" s="2" customFormat="1">
      <c r="A454" s="4"/>
      <c r="O454" s="3"/>
      <c r="P454" s="3"/>
      <c r="Q454" s="3"/>
      <c r="R454" s="3"/>
      <c r="S454" s="3"/>
      <c r="T454" s="3"/>
    </row>
    <row r="455" spans="1:20" s="2" customFormat="1">
      <c r="A455" s="4"/>
      <c r="O455" s="3"/>
      <c r="P455" s="3"/>
      <c r="Q455" s="3"/>
      <c r="R455" s="3"/>
      <c r="S455" s="3"/>
      <c r="T455" s="3"/>
    </row>
    <row r="456" spans="1:20" s="2" customFormat="1">
      <c r="A456" s="4"/>
      <c r="O456" s="3"/>
      <c r="P456" s="3"/>
      <c r="Q456" s="3"/>
      <c r="R456" s="3"/>
      <c r="S456" s="3"/>
      <c r="T456" s="3"/>
    </row>
    <row r="457" spans="1:20" s="2" customFormat="1">
      <c r="A457" s="4"/>
      <c r="O457" s="3"/>
      <c r="P457" s="3"/>
      <c r="Q457" s="3"/>
      <c r="R457" s="3"/>
      <c r="S457" s="3"/>
      <c r="T457" s="3"/>
    </row>
    <row r="458" spans="1:20">
      <c r="A458" s="4"/>
    </row>
    <row r="459" spans="1:20">
      <c r="A459" s="4"/>
    </row>
    <row r="460" spans="1:20">
      <c r="A460" s="4"/>
    </row>
    <row r="461" spans="1:20">
      <c r="A461" s="4"/>
    </row>
    <row r="462" spans="1:20">
      <c r="A462" s="4"/>
    </row>
    <row r="463" spans="1:20">
      <c r="A463" s="4"/>
    </row>
    <row r="464" spans="1:20">
      <c r="A464" s="4"/>
    </row>
    <row r="465" spans="1:1">
      <c r="A465" s="4"/>
    </row>
    <row r="466" spans="1:1">
      <c r="A466" s="4"/>
    </row>
    <row r="467" spans="1:1">
      <c r="A467" s="4"/>
    </row>
    <row r="468" spans="1:1">
      <c r="A468" s="4"/>
    </row>
    <row r="469" spans="1:1">
      <c r="A469" s="4"/>
    </row>
    <row r="470" spans="1:1">
      <c r="A470" s="4"/>
    </row>
    <row r="471" spans="1:1">
      <c r="A471" s="4"/>
    </row>
    <row r="472" spans="1:1">
      <c r="A472" s="4"/>
    </row>
    <row r="473" spans="1:1">
      <c r="A473" s="4"/>
    </row>
    <row r="474" spans="1:1">
      <c r="A474" s="4"/>
    </row>
    <row r="475" spans="1:1">
      <c r="A475" s="4"/>
    </row>
    <row r="476" spans="1:1">
      <c r="A476" s="4"/>
    </row>
    <row r="477" spans="1:1">
      <c r="A477" s="4"/>
    </row>
    <row r="478" spans="1:1">
      <c r="A478" s="4"/>
    </row>
    <row r="479" spans="1:1">
      <c r="A479" s="4"/>
    </row>
    <row r="480" spans="1:1">
      <c r="A480" s="4"/>
    </row>
    <row r="481" spans="1:1">
      <c r="A481" s="4"/>
    </row>
    <row r="482" spans="1:1">
      <c r="A482" s="4"/>
    </row>
    <row r="483" spans="1:1">
      <c r="A483" s="4"/>
    </row>
    <row r="484" spans="1:1">
      <c r="A484" s="4"/>
    </row>
    <row r="485" spans="1:1">
      <c r="A485" s="4"/>
    </row>
    <row r="486" spans="1:1">
      <c r="A486" s="4"/>
    </row>
    <row r="487" spans="1:1">
      <c r="A487" s="4"/>
    </row>
    <row r="488" spans="1:1">
      <c r="A488" s="4"/>
    </row>
    <row r="489" spans="1:1">
      <c r="A489" s="4"/>
    </row>
    <row r="490" spans="1:1">
      <c r="A490" s="4"/>
    </row>
    <row r="491" spans="1:1">
      <c r="A491" s="4"/>
    </row>
    <row r="492" spans="1:1">
      <c r="A492" s="4"/>
    </row>
    <row r="493" spans="1:1">
      <c r="A493" s="4"/>
    </row>
    <row r="494" spans="1:1">
      <c r="A494" s="4"/>
    </row>
    <row r="495" spans="1:1">
      <c r="A495" s="4"/>
    </row>
    <row r="496" spans="1:1">
      <c r="A496" s="4"/>
    </row>
    <row r="497" spans="1:1">
      <c r="A497" s="4"/>
    </row>
    <row r="498" spans="1:1">
      <c r="A498" s="4"/>
    </row>
    <row r="499" spans="1:1">
      <c r="A499" s="4"/>
    </row>
    <row r="500" spans="1:1">
      <c r="A500" s="4"/>
    </row>
  </sheetData>
  <sheetProtection selectLockedCells="1"/>
  <mergeCells count="6">
    <mergeCell ref="A59:B59"/>
    <mergeCell ref="J3:K3"/>
    <mergeCell ref="A7:B7"/>
    <mergeCell ref="A8:B8"/>
    <mergeCell ref="A10:B10"/>
    <mergeCell ref="A11:B11"/>
  </mergeCells>
  <pageMargins left="0.31496062992125984" right="0" top="0.15748031496062992" bottom="0.15748031496062992" header="0.11811023622047245" footer="0.31496062992125984"/>
  <pageSetup paperSize="9" scale="85" orientation="portrait" horizontalDpi="4294967294" r:id="rId1"/>
  <colBreaks count="1" manualBreakCount="1">
    <brk id="13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BL12"/>
  <sheetViews>
    <sheetView tabSelected="1" topLeftCell="V1" workbookViewId="0">
      <selection activeCell="V4" sqref="V4"/>
    </sheetView>
  </sheetViews>
  <sheetFormatPr baseColWidth="10" defaultRowHeight="15"/>
  <sheetData>
    <row r="1" spans="1:64">
      <c r="A1" t="s">
        <v>124</v>
      </c>
      <c r="Y1" t="s">
        <v>125</v>
      </c>
      <c r="AG1" t="s">
        <v>126</v>
      </c>
      <c r="BH1" t="s">
        <v>127</v>
      </c>
    </row>
    <row r="2" spans="1:64" ht="45">
      <c r="A2" s="212" t="s">
        <v>128</v>
      </c>
      <c r="B2" s="212" t="s">
        <v>129</v>
      </c>
      <c r="C2" s="212" t="s">
        <v>130</v>
      </c>
      <c r="D2" s="212" t="s">
        <v>52</v>
      </c>
      <c r="E2" s="213" t="s">
        <v>70</v>
      </c>
      <c r="F2" s="213" t="s">
        <v>131</v>
      </c>
      <c r="G2" s="213" t="s">
        <v>23</v>
      </c>
      <c r="H2" s="213" t="s">
        <v>132</v>
      </c>
      <c r="I2" s="213" t="s">
        <v>133</v>
      </c>
      <c r="J2" s="213" t="s">
        <v>63</v>
      </c>
      <c r="K2" s="213" t="s">
        <v>65</v>
      </c>
      <c r="L2" s="214" t="s">
        <v>134</v>
      </c>
      <c r="M2" s="214" t="s">
        <v>135</v>
      </c>
      <c r="N2" s="215" t="s">
        <v>136</v>
      </c>
      <c r="O2" s="214" t="s">
        <v>137</v>
      </c>
      <c r="P2" s="214" t="s">
        <v>138</v>
      </c>
      <c r="Q2" s="214" t="s">
        <v>139</v>
      </c>
      <c r="R2" s="214" t="s">
        <v>140</v>
      </c>
      <c r="S2" s="214" t="s">
        <v>141</v>
      </c>
      <c r="T2" s="214" t="s">
        <v>142</v>
      </c>
      <c r="U2" s="214" t="s">
        <v>143</v>
      </c>
      <c r="V2" s="216" t="s">
        <v>144</v>
      </c>
      <c r="W2" s="216" t="s">
        <v>232</v>
      </c>
      <c r="X2" s="214" t="s">
        <v>233</v>
      </c>
      <c r="Y2" s="217" t="s">
        <v>88</v>
      </c>
      <c r="Z2" s="217" t="s">
        <v>94</v>
      </c>
      <c r="AA2" s="217" t="s">
        <v>103</v>
      </c>
      <c r="AB2" s="217" t="s">
        <v>108</v>
      </c>
      <c r="AC2" s="217" t="s">
        <v>145</v>
      </c>
      <c r="AD2" s="217" t="s">
        <v>115</v>
      </c>
      <c r="AE2" s="217" t="s">
        <v>146</v>
      </c>
      <c r="AF2" s="217" t="s">
        <v>147</v>
      </c>
      <c r="AG2" s="217" t="s">
        <v>88</v>
      </c>
      <c r="AH2" s="217" t="s">
        <v>90</v>
      </c>
      <c r="AI2" s="217" t="s">
        <v>94</v>
      </c>
      <c r="AJ2" s="217" t="s">
        <v>96</v>
      </c>
      <c r="AK2" s="217" t="s">
        <v>99</v>
      </c>
      <c r="AL2" s="217" t="s">
        <v>103</v>
      </c>
      <c r="AM2" s="217" t="s">
        <v>105</v>
      </c>
      <c r="AN2" s="217" t="s">
        <v>108</v>
      </c>
      <c r="AO2" s="217" t="s">
        <v>145</v>
      </c>
      <c r="AP2" s="217" t="s">
        <v>148</v>
      </c>
      <c r="AQ2" s="217" t="s">
        <v>115</v>
      </c>
      <c r="AR2" s="217" t="s">
        <v>146</v>
      </c>
      <c r="AS2" s="217" t="s">
        <v>147</v>
      </c>
      <c r="AT2" s="218" t="s">
        <v>149</v>
      </c>
      <c r="AU2" s="218" t="s">
        <v>150</v>
      </c>
      <c r="AV2" s="218" t="s">
        <v>151</v>
      </c>
      <c r="AW2" s="218" t="s">
        <v>152</v>
      </c>
      <c r="AX2" s="218" t="s">
        <v>153</v>
      </c>
      <c r="AY2" s="218" t="s">
        <v>154</v>
      </c>
      <c r="AZ2" s="218" t="s">
        <v>155</v>
      </c>
      <c r="BA2" s="218" t="s">
        <v>156</v>
      </c>
      <c r="BB2" s="218" t="s">
        <v>157</v>
      </c>
      <c r="BC2" s="218" t="s">
        <v>158</v>
      </c>
      <c r="BD2" s="218" t="s">
        <v>229</v>
      </c>
      <c r="BE2" s="218" t="s">
        <v>44</v>
      </c>
      <c r="BF2" s="218" t="s">
        <v>159</v>
      </c>
      <c r="BG2" s="218" t="s">
        <v>160</v>
      </c>
      <c r="BH2" s="218" t="s">
        <v>161</v>
      </c>
      <c r="BI2" s="218" t="s">
        <v>162</v>
      </c>
      <c r="BJ2" s="218" t="s">
        <v>163</v>
      </c>
      <c r="BK2" s="218" t="s">
        <v>164</v>
      </c>
      <c r="BL2" s="218" t="s">
        <v>165</v>
      </c>
    </row>
    <row r="3" spans="1:64">
      <c r="A3" t="s">
        <v>166</v>
      </c>
      <c r="B3" t="s">
        <v>167</v>
      </c>
      <c r="C3" t="s">
        <v>168</v>
      </c>
      <c r="D3" t="s">
        <v>169</v>
      </c>
      <c r="E3" t="s">
        <v>170</v>
      </c>
      <c r="F3" t="s">
        <v>171</v>
      </c>
      <c r="G3" t="s">
        <v>172</v>
      </c>
      <c r="H3" t="s">
        <v>173</v>
      </c>
      <c r="I3" t="s">
        <v>174</v>
      </c>
      <c r="J3" t="s">
        <v>175</v>
      </c>
      <c r="K3" t="s">
        <v>176</v>
      </c>
      <c r="L3" s="219" t="s">
        <v>177</v>
      </c>
      <c r="M3" t="s">
        <v>178</v>
      </c>
      <c r="N3" t="s">
        <v>179</v>
      </c>
      <c r="O3" t="s">
        <v>180</v>
      </c>
      <c r="P3" s="219" t="s">
        <v>181</v>
      </c>
      <c r="Q3" s="219" t="s">
        <v>182</v>
      </c>
      <c r="R3" t="s">
        <v>183</v>
      </c>
      <c r="S3" t="s">
        <v>184</v>
      </c>
      <c r="T3" t="s">
        <v>185</v>
      </c>
      <c r="U3" t="s">
        <v>186</v>
      </c>
      <c r="V3" t="s">
        <v>187</v>
      </c>
      <c r="W3" t="s">
        <v>235</v>
      </c>
      <c r="X3" t="s">
        <v>234</v>
      </c>
      <c r="Y3" t="s">
        <v>188</v>
      </c>
      <c r="Z3" t="s">
        <v>189</v>
      </c>
      <c r="AA3" t="s">
        <v>190</v>
      </c>
      <c r="AB3" t="s">
        <v>191</v>
      </c>
      <c r="AC3" t="s">
        <v>192</v>
      </c>
      <c r="AD3" t="s">
        <v>193</v>
      </c>
      <c r="AE3" t="s">
        <v>194</v>
      </c>
      <c r="AF3" t="s">
        <v>195</v>
      </c>
      <c r="AG3" t="s">
        <v>196</v>
      </c>
      <c r="AH3" t="s">
        <v>197</v>
      </c>
      <c r="AI3" t="s">
        <v>198</v>
      </c>
      <c r="AJ3" t="s">
        <v>199</v>
      </c>
      <c r="AK3" t="s">
        <v>200</v>
      </c>
      <c r="AL3" t="s">
        <v>201</v>
      </c>
      <c r="AM3" t="s">
        <v>202</v>
      </c>
      <c r="AN3" t="s">
        <v>203</v>
      </c>
      <c r="AO3" t="s">
        <v>204</v>
      </c>
      <c r="AP3" t="s">
        <v>205</v>
      </c>
      <c r="AQ3" t="s">
        <v>206</v>
      </c>
      <c r="AR3" t="s">
        <v>207</v>
      </c>
      <c r="AS3" t="s">
        <v>208</v>
      </c>
      <c r="AT3" t="s">
        <v>209</v>
      </c>
      <c r="AU3" t="s">
        <v>210</v>
      </c>
      <c r="AV3" t="s">
        <v>211</v>
      </c>
      <c r="AW3" t="s">
        <v>212</v>
      </c>
      <c r="AX3" t="s">
        <v>213</v>
      </c>
      <c r="AY3" t="s">
        <v>214</v>
      </c>
      <c r="AZ3" t="s">
        <v>215</v>
      </c>
      <c r="BA3" t="s">
        <v>216</v>
      </c>
      <c r="BB3" t="s">
        <v>217</v>
      </c>
      <c r="BC3" t="s">
        <v>218</v>
      </c>
      <c r="BD3" t="s">
        <v>230</v>
      </c>
      <c r="BE3" t="s">
        <v>219</v>
      </c>
      <c r="BF3" t="s">
        <v>220</v>
      </c>
      <c r="BG3" t="s">
        <v>221</v>
      </c>
      <c r="BH3" t="s">
        <v>222</v>
      </c>
      <c r="BI3" t="s">
        <v>223</v>
      </c>
      <c r="BJ3" t="s">
        <v>224</v>
      </c>
      <c r="BK3" t="s">
        <v>225</v>
      </c>
      <c r="BL3" t="s">
        <v>226</v>
      </c>
    </row>
    <row r="4" spans="1:64">
      <c r="A4" s="220" t="s">
        <v>231</v>
      </c>
      <c r="B4" t="str">
        <f>feuillevierge!I9</f>
        <v>JESUS</v>
      </c>
      <c r="C4" t="str">
        <f>feuillevierge!J9</f>
        <v>Clovis</v>
      </c>
      <c r="D4" s="221">
        <f>feuillevierge!J3</f>
        <v>40817</v>
      </c>
      <c r="E4">
        <f>feuillevierge!NBHNORMAL</f>
        <v>151.66999999999999</v>
      </c>
      <c r="F4" s="219">
        <f>feuillevierge!I21</f>
        <v>9.68</v>
      </c>
      <c r="G4" s="219">
        <f>feuillevierge!J21</f>
        <v>1468.17</v>
      </c>
      <c r="H4">
        <f>feuillevierge!NBHS</f>
        <v>17.329999999999998</v>
      </c>
      <c r="I4" s="219">
        <f>feuillevierge!I22</f>
        <v>12.1</v>
      </c>
      <c r="J4">
        <f>feuillevierge!MONTHS</f>
        <v>209.69</v>
      </c>
      <c r="K4" s="219">
        <f>feuillevierge!J23</f>
        <v>114.07</v>
      </c>
      <c r="L4" s="219">
        <f>feuillevierge!H24</f>
        <v>0</v>
      </c>
      <c r="M4" s="219">
        <f>feuillevierge!J24</f>
        <v>0</v>
      </c>
      <c r="N4" s="219">
        <f>feuillevierge!H25</f>
        <v>0</v>
      </c>
      <c r="O4" s="219">
        <f>feuillevierge!J25</f>
        <v>0</v>
      </c>
      <c r="P4" s="219">
        <f>feuillevierge!H26</f>
        <v>0</v>
      </c>
      <c r="Q4" s="219">
        <f>feuillevierge!J26</f>
        <v>0</v>
      </c>
      <c r="R4" s="219">
        <f>feuillevierge!H27</f>
        <v>0</v>
      </c>
      <c r="S4" s="219">
        <f>feuillevierge!J27</f>
        <v>0</v>
      </c>
      <c r="T4" s="219">
        <f>feuillevierge!H28</f>
        <v>0</v>
      </c>
      <c r="U4" s="219">
        <f>feuillevierge!J29</f>
        <v>0</v>
      </c>
      <c r="V4">
        <f>feuillevierge!Brut</f>
        <v>1791.93</v>
      </c>
      <c r="W4" s="224" t="str">
        <f>feuillevierge!H49</f>
        <v>1534,54</v>
      </c>
      <c r="X4" s="219">
        <f>+feuillevierge!H50</f>
        <v>203.39929999999998</v>
      </c>
      <c r="Y4" s="219">
        <f>feuillevierge!J32</f>
        <v>119.16</v>
      </c>
      <c r="Z4" s="219">
        <f>feuillevierge!J34</f>
        <v>15.23</v>
      </c>
      <c r="AA4" s="219">
        <f>feuillevierge!J37</f>
        <v>43.01</v>
      </c>
      <c r="AB4" s="219">
        <f>feuillevierge!J39</f>
        <v>53.76</v>
      </c>
      <c r="AC4" s="219">
        <f>feuillevierge!J40</f>
        <v>0</v>
      </c>
      <c r="AD4" s="219">
        <f>feuillevierge!J42</f>
        <v>14.34</v>
      </c>
      <c r="AE4" s="219">
        <f>feuillevierge!J43</f>
        <v>0</v>
      </c>
      <c r="AF4" s="219">
        <f>feuillevierge!J44</f>
        <v>0</v>
      </c>
      <c r="AG4" s="219">
        <f>feuillevierge!L32</f>
        <v>148.72999999999999</v>
      </c>
      <c r="AH4" s="219">
        <f>feuillevierge!L33</f>
        <v>1.79</v>
      </c>
      <c r="AI4" s="219">
        <f>feuillevierge!L34</f>
        <v>234.74</v>
      </c>
      <c r="AJ4" s="219">
        <f>feuillevierge!L35</f>
        <v>125.44</v>
      </c>
      <c r="AK4" s="219">
        <f>feuillevierge!L36</f>
        <v>62.72</v>
      </c>
      <c r="AL4" s="219">
        <f>feuillevierge!L37</f>
        <v>71.680000000000007</v>
      </c>
      <c r="AM4" s="219">
        <f>feuillevierge!L38</f>
        <v>5.38</v>
      </c>
      <c r="AN4" s="219">
        <f>feuillevierge!L39</f>
        <v>80.64</v>
      </c>
      <c r="AO4" s="219">
        <f>feuillevierge!L40</f>
        <v>0</v>
      </c>
      <c r="AP4" s="219">
        <f>feuillevierge!L41</f>
        <v>0</v>
      </c>
      <c r="AQ4" s="219">
        <f>feuillevierge!L42</f>
        <v>21.5</v>
      </c>
      <c r="AR4" s="219">
        <f>feuillevierge!L43</f>
        <v>0</v>
      </c>
      <c r="AS4" s="219">
        <f>feuillevierge!L44</f>
        <v>0</v>
      </c>
      <c r="AT4" s="222">
        <f>feuillevierge!L45</f>
        <v>-319</v>
      </c>
      <c r="AU4" s="219">
        <f>feuillevierge!J46</f>
        <v>78.260000000000005</v>
      </c>
      <c r="AV4" s="219">
        <f>feuillevierge!J47</f>
        <v>0</v>
      </c>
      <c r="AW4" s="219">
        <f>feuillevierge!J48</f>
        <v>0</v>
      </c>
      <c r="AX4" s="219">
        <f>feuillevierge!J49</f>
        <v>44.5</v>
      </c>
      <c r="AY4" s="219">
        <f>feuillevierge!J50</f>
        <v>16.27</v>
      </c>
      <c r="AZ4" s="219">
        <f>feuillevierge!J51</f>
        <v>-43.65</v>
      </c>
      <c r="BA4" s="219">
        <f>feuillevierge!L52</f>
        <v>-26</v>
      </c>
      <c r="BB4">
        <f>feuillevierge!Cotsal</f>
        <v>340.88</v>
      </c>
      <c r="BC4">
        <f>feuillevierge!Cotpat</f>
        <v>407.61999999999989</v>
      </c>
      <c r="BD4" s="219">
        <f>feuillevierge!L57</f>
        <v>0</v>
      </c>
      <c r="BE4">
        <f>feuillevierge!NET_A_PAYER</f>
        <v>1451.05</v>
      </c>
      <c r="BF4" s="223" t="str">
        <f>feuillevierge!L62</f>
        <v>1285,86</v>
      </c>
      <c r="BG4" s="224">
        <f>feuillevierge!K62</f>
        <v>169</v>
      </c>
      <c r="BH4">
        <f>feuillevierge!H63</f>
        <v>18291.079999999998</v>
      </c>
      <c r="BI4">
        <f>feuillevierge!I63</f>
        <v>3401.2999999999997</v>
      </c>
      <c r="BJ4">
        <f>feuillevierge!J63</f>
        <v>4093.8799999999992</v>
      </c>
      <c r="BK4" s="219">
        <f>feuillevierge!K63</f>
        <v>1735.0100000000002</v>
      </c>
      <c r="BL4">
        <f>feuillevierge!L63</f>
        <v>12812.850000000002</v>
      </c>
    </row>
    <row r="12" spans="1:64">
      <c r="D12" t="s">
        <v>236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feuillevierge</vt:lpstr>
      <vt:lpstr>GESTION</vt:lpstr>
      <vt:lpstr>feuillevierge!Brut</vt:lpstr>
      <vt:lpstr>feuillevierge!Cotpat</vt:lpstr>
      <vt:lpstr>feuillevierge!Cotsal</vt:lpstr>
      <vt:lpstr>feuillevierge!MONTHS</vt:lpstr>
      <vt:lpstr>feuillevierge!NBHNORMAL</vt:lpstr>
      <vt:lpstr>feuillevierge!NBHS</vt:lpstr>
      <vt:lpstr>feuillevierge!NET_A_PAYER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 Mad.</dc:creator>
  <cp:lastModifiedBy>Marie Mad.</cp:lastModifiedBy>
  <dcterms:created xsi:type="dcterms:W3CDTF">2011-11-19T16:42:08Z</dcterms:created>
  <dcterms:modified xsi:type="dcterms:W3CDTF">2011-11-29T07:38:22Z</dcterms:modified>
</cp:coreProperties>
</file>