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8_{E8E225FF-882E-488B-98F7-C47194051773}" xr6:coauthVersionLast="47" xr6:coauthVersionMax="47" xr10:uidLastSave="{00000000-0000-0000-0000-000000000000}"/>
  <bookViews>
    <workbookView xWindow="-120" yWindow="-120" windowWidth="51840" windowHeight="21120" xr2:uid="{65186195-1593-40F1-B9A3-7642D8A5AE18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13" i="1" l="1"/>
  <c r="AD13" i="1"/>
  <c r="AC13" i="1"/>
  <c r="AB13" i="1"/>
  <c r="AA13" i="1"/>
  <c r="AE15" i="1"/>
  <c r="AE14" i="1"/>
  <c r="Y14" i="1"/>
  <c r="Z13" i="1"/>
  <c r="AE13" i="1"/>
  <c r="R277" i="1"/>
  <c r="Q277" i="1"/>
  <c r="P277" i="1"/>
  <c r="N277" i="1"/>
  <c r="O277" i="1"/>
  <c r="E277" i="1"/>
  <c r="C277" i="1"/>
  <c r="R276" i="1"/>
  <c r="Q276" i="1"/>
  <c r="P276" i="1"/>
  <c r="N276" i="1"/>
  <c r="O276" i="1"/>
  <c r="E276" i="1"/>
  <c r="C276" i="1"/>
  <c r="R275" i="1"/>
  <c r="Q275" i="1"/>
  <c r="P275" i="1"/>
  <c r="N275" i="1"/>
  <c r="O275" i="1"/>
  <c r="E275" i="1"/>
  <c r="C275" i="1"/>
  <c r="R274" i="1"/>
  <c r="Q274" i="1"/>
  <c r="P274" i="1"/>
  <c r="N274" i="1"/>
  <c r="O274" i="1"/>
  <c r="E274" i="1"/>
  <c r="C274" i="1"/>
  <c r="R273" i="1"/>
  <c r="Q273" i="1"/>
  <c r="P273" i="1"/>
  <c r="N273" i="1"/>
  <c r="O273" i="1"/>
  <c r="E273" i="1"/>
  <c r="C273" i="1"/>
  <c r="R272" i="1"/>
  <c r="Q272" i="1"/>
  <c r="P272" i="1"/>
  <c r="N272" i="1"/>
  <c r="O272" i="1"/>
  <c r="E272" i="1"/>
  <c r="C272" i="1"/>
  <c r="R271" i="1"/>
  <c r="Q271" i="1"/>
  <c r="P271" i="1"/>
  <c r="N271" i="1"/>
  <c r="O271" i="1"/>
  <c r="E271" i="1"/>
  <c r="C271" i="1"/>
  <c r="R270" i="1"/>
  <c r="Q270" i="1"/>
  <c r="P270" i="1"/>
  <c r="N270" i="1"/>
  <c r="O270" i="1"/>
  <c r="E270" i="1"/>
  <c r="C270" i="1"/>
  <c r="R269" i="1"/>
  <c r="Q269" i="1"/>
  <c r="P269" i="1"/>
  <c r="N269" i="1"/>
  <c r="O269" i="1"/>
  <c r="E269" i="1"/>
  <c r="C269" i="1"/>
  <c r="R268" i="1"/>
  <c r="Q268" i="1"/>
  <c r="P268" i="1"/>
  <c r="N268" i="1"/>
  <c r="O268" i="1"/>
  <c r="E268" i="1"/>
  <c r="C268" i="1"/>
  <c r="R267" i="1"/>
  <c r="Q267" i="1"/>
  <c r="P267" i="1"/>
  <c r="N267" i="1"/>
  <c r="O267" i="1"/>
  <c r="E267" i="1"/>
  <c r="C267" i="1"/>
  <c r="R266" i="1"/>
  <c r="Q266" i="1"/>
  <c r="P266" i="1"/>
  <c r="N266" i="1"/>
  <c r="O266" i="1"/>
  <c r="E266" i="1"/>
  <c r="C266" i="1"/>
  <c r="R265" i="1"/>
  <c r="Q265" i="1"/>
  <c r="P265" i="1"/>
  <c r="N265" i="1"/>
  <c r="O265" i="1"/>
  <c r="E265" i="1"/>
  <c r="C265" i="1"/>
  <c r="R264" i="1"/>
  <c r="Q264" i="1"/>
  <c r="P264" i="1"/>
  <c r="N264" i="1"/>
  <c r="O264" i="1"/>
  <c r="E264" i="1"/>
  <c r="C264" i="1"/>
  <c r="R263" i="1"/>
  <c r="Q263" i="1"/>
  <c r="P263" i="1"/>
  <c r="N263" i="1"/>
  <c r="O263" i="1"/>
  <c r="E263" i="1"/>
  <c r="C263" i="1"/>
  <c r="R262" i="1"/>
  <c r="Q262" i="1"/>
  <c r="P262" i="1"/>
  <c r="N262" i="1"/>
  <c r="O262" i="1"/>
  <c r="E262" i="1"/>
  <c r="C262" i="1"/>
  <c r="R261" i="1"/>
  <c r="Q261" i="1"/>
  <c r="P261" i="1"/>
  <c r="N261" i="1"/>
  <c r="O261" i="1"/>
  <c r="E261" i="1"/>
  <c r="C261" i="1"/>
  <c r="R260" i="1"/>
  <c r="Q260" i="1"/>
  <c r="P260" i="1"/>
  <c r="N260" i="1"/>
  <c r="O260" i="1"/>
  <c r="E260" i="1"/>
  <c r="C260" i="1"/>
  <c r="R259" i="1"/>
  <c r="Q259" i="1"/>
  <c r="P259" i="1"/>
  <c r="N259" i="1"/>
  <c r="O259" i="1"/>
  <c r="E259" i="1"/>
  <c r="C259" i="1"/>
  <c r="R258" i="1"/>
  <c r="Q258" i="1"/>
  <c r="P258" i="1"/>
  <c r="N258" i="1"/>
  <c r="O258" i="1"/>
  <c r="E258" i="1"/>
  <c r="C258" i="1"/>
  <c r="R257" i="1"/>
  <c r="Q257" i="1"/>
  <c r="P257" i="1"/>
  <c r="N257" i="1"/>
  <c r="O257" i="1"/>
  <c r="E257" i="1"/>
  <c r="C257" i="1"/>
  <c r="R256" i="1"/>
  <c r="Q256" i="1"/>
  <c r="P256" i="1"/>
  <c r="N256" i="1"/>
  <c r="O256" i="1"/>
  <c r="E256" i="1"/>
  <c r="C256" i="1"/>
  <c r="R255" i="1"/>
  <c r="Q255" i="1"/>
  <c r="P255" i="1"/>
  <c r="N255" i="1"/>
  <c r="O255" i="1"/>
  <c r="E255" i="1"/>
  <c r="C255" i="1"/>
  <c r="R254" i="1"/>
  <c r="Q254" i="1"/>
  <c r="P254" i="1"/>
  <c r="N254" i="1"/>
  <c r="O254" i="1"/>
  <c r="E254" i="1"/>
  <c r="C254" i="1"/>
  <c r="R253" i="1"/>
  <c r="Q253" i="1"/>
  <c r="P253" i="1"/>
  <c r="N253" i="1"/>
  <c r="O253" i="1"/>
  <c r="E253" i="1"/>
  <c r="C253" i="1"/>
  <c r="R252" i="1"/>
  <c r="Q252" i="1"/>
  <c r="P252" i="1"/>
  <c r="N252" i="1"/>
  <c r="O252" i="1"/>
  <c r="E252" i="1"/>
  <c r="C252" i="1"/>
  <c r="R251" i="1"/>
  <c r="Q251" i="1"/>
  <c r="P251" i="1"/>
  <c r="N251" i="1"/>
  <c r="O251" i="1"/>
  <c r="E251" i="1"/>
  <c r="C251" i="1"/>
  <c r="R250" i="1"/>
  <c r="Q250" i="1"/>
  <c r="P250" i="1"/>
  <c r="N250" i="1"/>
  <c r="O250" i="1"/>
  <c r="E250" i="1"/>
  <c r="C250" i="1"/>
  <c r="R249" i="1"/>
  <c r="Q249" i="1"/>
  <c r="P249" i="1"/>
  <c r="N249" i="1"/>
  <c r="O249" i="1"/>
  <c r="E249" i="1"/>
  <c r="C249" i="1"/>
  <c r="R248" i="1"/>
  <c r="Q248" i="1"/>
  <c r="P248" i="1"/>
  <c r="N248" i="1"/>
  <c r="O248" i="1"/>
  <c r="E248" i="1"/>
  <c r="C248" i="1"/>
  <c r="R247" i="1"/>
  <c r="Q247" i="1"/>
  <c r="P247" i="1"/>
  <c r="N247" i="1"/>
  <c r="O247" i="1"/>
  <c r="E247" i="1"/>
  <c r="C247" i="1"/>
  <c r="R246" i="1"/>
  <c r="Q246" i="1"/>
  <c r="P246" i="1"/>
  <c r="N246" i="1"/>
  <c r="O246" i="1"/>
  <c r="E246" i="1"/>
  <c r="C246" i="1"/>
  <c r="R245" i="1"/>
  <c r="Q245" i="1"/>
  <c r="P245" i="1"/>
  <c r="N245" i="1"/>
  <c r="O245" i="1"/>
  <c r="E245" i="1"/>
  <c r="C245" i="1"/>
  <c r="R244" i="1"/>
  <c r="Q244" i="1"/>
  <c r="P244" i="1"/>
  <c r="N244" i="1"/>
  <c r="O244" i="1"/>
  <c r="E244" i="1"/>
  <c r="C244" i="1"/>
  <c r="R243" i="1"/>
  <c r="Q243" i="1"/>
  <c r="P243" i="1"/>
  <c r="N243" i="1"/>
  <c r="O243" i="1"/>
  <c r="E243" i="1"/>
  <c r="C243" i="1"/>
  <c r="R242" i="1"/>
  <c r="Q242" i="1"/>
  <c r="P242" i="1"/>
  <c r="N242" i="1"/>
  <c r="O242" i="1"/>
  <c r="E242" i="1"/>
  <c r="C242" i="1"/>
  <c r="R241" i="1"/>
  <c r="Q241" i="1"/>
  <c r="P241" i="1"/>
  <c r="N241" i="1"/>
  <c r="O241" i="1"/>
  <c r="E241" i="1"/>
  <c r="C241" i="1"/>
  <c r="R240" i="1"/>
  <c r="Q240" i="1"/>
  <c r="P240" i="1"/>
  <c r="N240" i="1"/>
  <c r="O240" i="1"/>
  <c r="E240" i="1"/>
  <c r="C240" i="1"/>
  <c r="R239" i="1"/>
  <c r="Q239" i="1"/>
  <c r="P239" i="1"/>
  <c r="N239" i="1"/>
  <c r="O239" i="1"/>
  <c r="E239" i="1"/>
  <c r="C239" i="1"/>
  <c r="R238" i="1"/>
  <c r="Q238" i="1"/>
  <c r="P238" i="1"/>
  <c r="N238" i="1"/>
  <c r="O238" i="1"/>
  <c r="E238" i="1"/>
  <c r="C238" i="1"/>
  <c r="R237" i="1"/>
  <c r="Q237" i="1"/>
  <c r="P237" i="1"/>
  <c r="N237" i="1"/>
  <c r="O237" i="1"/>
  <c r="E237" i="1"/>
  <c r="C237" i="1"/>
  <c r="R236" i="1"/>
  <c r="Q236" i="1"/>
  <c r="P236" i="1"/>
  <c r="N236" i="1"/>
  <c r="O236" i="1"/>
  <c r="E236" i="1"/>
  <c r="C236" i="1"/>
  <c r="R235" i="1"/>
  <c r="Q235" i="1"/>
  <c r="P235" i="1"/>
  <c r="N235" i="1"/>
  <c r="O235" i="1"/>
  <c r="E235" i="1"/>
  <c r="C235" i="1"/>
  <c r="R234" i="1"/>
  <c r="Q234" i="1"/>
  <c r="P234" i="1"/>
  <c r="N234" i="1"/>
  <c r="O234" i="1"/>
  <c r="E234" i="1"/>
  <c r="C234" i="1"/>
  <c r="R233" i="1"/>
  <c r="Q233" i="1"/>
  <c r="P233" i="1"/>
  <c r="N233" i="1"/>
  <c r="O233" i="1"/>
  <c r="E233" i="1"/>
  <c r="C233" i="1"/>
  <c r="R232" i="1"/>
  <c r="Q232" i="1"/>
  <c r="P232" i="1"/>
  <c r="N232" i="1"/>
  <c r="O232" i="1"/>
  <c r="E232" i="1"/>
  <c r="C232" i="1"/>
  <c r="R231" i="1"/>
  <c r="Q231" i="1"/>
  <c r="P231" i="1"/>
  <c r="N231" i="1"/>
  <c r="O231" i="1"/>
  <c r="E231" i="1"/>
  <c r="C231" i="1"/>
  <c r="R230" i="1"/>
  <c r="Q230" i="1"/>
  <c r="P230" i="1"/>
  <c r="N230" i="1"/>
  <c r="O230" i="1"/>
  <c r="E230" i="1"/>
  <c r="C230" i="1"/>
  <c r="R229" i="1"/>
  <c r="Q229" i="1"/>
  <c r="P229" i="1"/>
  <c r="N229" i="1"/>
  <c r="O229" i="1"/>
  <c r="E229" i="1"/>
  <c r="C229" i="1"/>
  <c r="R228" i="1"/>
  <c r="Q228" i="1"/>
  <c r="P228" i="1"/>
  <c r="N228" i="1"/>
  <c r="O228" i="1"/>
  <c r="E228" i="1"/>
  <c r="C228" i="1"/>
  <c r="R227" i="1"/>
  <c r="Q227" i="1"/>
  <c r="P227" i="1"/>
  <c r="N227" i="1"/>
  <c r="O227" i="1"/>
  <c r="E227" i="1"/>
  <c r="C227" i="1"/>
  <c r="R226" i="1"/>
  <c r="Q226" i="1"/>
  <c r="P226" i="1"/>
  <c r="N226" i="1"/>
  <c r="O226" i="1"/>
  <c r="E226" i="1"/>
  <c r="C226" i="1"/>
  <c r="R225" i="1"/>
  <c r="Q225" i="1"/>
  <c r="P225" i="1"/>
  <c r="N225" i="1"/>
  <c r="O225" i="1"/>
  <c r="E225" i="1"/>
  <c r="C225" i="1"/>
  <c r="R224" i="1"/>
  <c r="Q224" i="1"/>
  <c r="P224" i="1"/>
  <c r="N224" i="1"/>
  <c r="O224" i="1"/>
  <c r="E224" i="1"/>
  <c r="C224" i="1"/>
  <c r="R223" i="1"/>
  <c r="Q223" i="1"/>
  <c r="P223" i="1"/>
  <c r="N223" i="1"/>
  <c r="O223" i="1"/>
  <c r="E223" i="1"/>
  <c r="C223" i="1"/>
  <c r="R222" i="1"/>
  <c r="Q222" i="1"/>
  <c r="P222" i="1"/>
  <c r="N222" i="1"/>
  <c r="O222" i="1"/>
  <c r="E222" i="1"/>
  <c r="C222" i="1"/>
  <c r="R221" i="1"/>
  <c r="Q221" i="1"/>
  <c r="P221" i="1"/>
  <c r="N221" i="1"/>
  <c r="O221" i="1"/>
  <c r="E221" i="1"/>
  <c r="C221" i="1"/>
  <c r="R220" i="1"/>
  <c r="Q220" i="1"/>
  <c r="P220" i="1"/>
  <c r="N220" i="1"/>
  <c r="O220" i="1"/>
  <c r="E220" i="1"/>
  <c r="C220" i="1"/>
  <c r="R219" i="1"/>
  <c r="Q219" i="1"/>
  <c r="P219" i="1"/>
  <c r="N219" i="1"/>
  <c r="O219" i="1"/>
  <c r="E219" i="1"/>
  <c r="C219" i="1"/>
  <c r="R218" i="1"/>
  <c r="Q218" i="1"/>
  <c r="P218" i="1"/>
  <c r="N218" i="1"/>
  <c r="O218" i="1"/>
  <c r="E218" i="1"/>
  <c r="C218" i="1"/>
  <c r="R217" i="1"/>
  <c r="Q217" i="1"/>
  <c r="P217" i="1"/>
  <c r="N217" i="1"/>
  <c r="O217" i="1"/>
  <c r="E217" i="1"/>
  <c r="C217" i="1"/>
  <c r="R216" i="1"/>
  <c r="Q216" i="1"/>
  <c r="P216" i="1"/>
  <c r="N216" i="1"/>
  <c r="O216" i="1"/>
  <c r="E216" i="1"/>
  <c r="C216" i="1"/>
  <c r="R215" i="1"/>
  <c r="Q215" i="1"/>
  <c r="P215" i="1"/>
  <c r="N215" i="1"/>
  <c r="O215" i="1"/>
  <c r="E215" i="1"/>
  <c r="C215" i="1"/>
  <c r="R214" i="1"/>
  <c r="Q214" i="1"/>
  <c r="P214" i="1"/>
  <c r="N214" i="1"/>
  <c r="O214" i="1"/>
  <c r="E214" i="1"/>
  <c r="C214" i="1"/>
  <c r="R213" i="1"/>
  <c r="Q213" i="1"/>
  <c r="P213" i="1"/>
  <c r="N213" i="1"/>
  <c r="O213" i="1"/>
  <c r="E213" i="1"/>
  <c r="C213" i="1"/>
  <c r="R212" i="1"/>
  <c r="Q212" i="1"/>
  <c r="P212" i="1"/>
  <c r="N212" i="1"/>
  <c r="O212" i="1"/>
  <c r="E212" i="1"/>
  <c r="C212" i="1"/>
  <c r="R211" i="1"/>
  <c r="Q211" i="1"/>
  <c r="P211" i="1"/>
  <c r="N211" i="1"/>
  <c r="O211" i="1"/>
  <c r="E211" i="1"/>
  <c r="C211" i="1"/>
  <c r="R210" i="1"/>
  <c r="Q210" i="1"/>
  <c r="P210" i="1"/>
  <c r="N210" i="1"/>
  <c r="O210" i="1"/>
  <c r="E210" i="1"/>
  <c r="C210" i="1"/>
  <c r="R209" i="1"/>
  <c r="Q209" i="1"/>
  <c r="P209" i="1"/>
  <c r="N209" i="1"/>
  <c r="O209" i="1"/>
  <c r="E209" i="1"/>
  <c r="C209" i="1"/>
  <c r="R208" i="1"/>
  <c r="Q208" i="1"/>
  <c r="P208" i="1"/>
  <c r="N208" i="1"/>
  <c r="O208" i="1"/>
  <c r="E208" i="1"/>
  <c r="C208" i="1"/>
  <c r="R207" i="1"/>
  <c r="Q207" i="1"/>
  <c r="P207" i="1"/>
  <c r="N207" i="1"/>
  <c r="O207" i="1"/>
  <c r="E207" i="1"/>
  <c r="C207" i="1"/>
  <c r="R206" i="1"/>
  <c r="Q206" i="1"/>
  <c r="P206" i="1"/>
  <c r="N206" i="1"/>
  <c r="O206" i="1"/>
  <c r="E206" i="1"/>
  <c r="C206" i="1"/>
  <c r="R205" i="1"/>
  <c r="Q205" i="1"/>
  <c r="P205" i="1"/>
  <c r="N205" i="1"/>
  <c r="O205" i="1"/>
  <c r="E205" i="1"/>
  <c r="C205" i="1"/>
  <c r="R204" i="1"/>
  <c r="Q204" i="1"/>
  <c r="P204" i="1"/>
  <c r="N204" i="1"/>
  <c r="O204" i="1"/>
  <c r="E204" i="1"/>
  <c r="C204" i="1"/>
  <c r="R203" i="1"/>
  <c r="Q203" i="1"/>
  <c r="P203" i="1"/>
  <c r="N203" i="1"/>
  <c r="O203" i="1"/>
  <c r="E203" i="1"/>
  <c r="C203" i="1"/>
  <c r="R202" i="1"/>
  <c r="Q202" i="1"/>
  <c r="P202" i="1"/>
  <c r="N202" i="1"/>
  <c r="O202" i="1"/>
  <c r="E202" i="1"/>
  <c r="C202" i="1"/>
  <c r="R201" i="1"/>
  <c r="Q201" i="1"/>
  <c r="P201" i="1"/>
  <c r="N201" i="1"/>
  <c r="O201" i="1"/>
  <c r="E201" i="1"/>
  <c r="C201" i="1"/>
  <c r="R200" i="1"/>
  <c r="Q200" i="1"/>
  <c r="P200" i="1"/>
  <c r="N200" i="1"/>
  <c r="O200" i="1"/>
  <c r="E200" i="1"/>
  <c r="C200" i="1"/>
  <c r="R199" i="1"/>
  <c r="Q199" i="1"/>
  <c r="P199" i="1"/>
  <c r="N199" i="1"/>
  <c r="O199" i="1"/>
  <c r="E199" i="1"/>
  <c r="C199" i="1"/>
  <c r="R198" i="1"/>
  <c r="Q198" i="1"/>
  <c r="P198" i="1"/>
  <c r="N198" i="1"/>
  <c r="O198" i="1"/>
  <c r="E198" i="1"/>
  <c r="C198" i="1"/>
  <c r="R197" i="1"/>
  <c r="Q197" i="1"/>
  <c r="P197" i="1"/>
  <c r="N197" i="1"/>
  <c r="O197" i="1"/>
  <c r="E197" i="1"/>
  <c r="C197" i="1"/>
  <c r="R196" i="1"/>
  <c r="Q196" i="1"/>
  <c r="P196" i="1"/>
  <c r="N196" i="1"/>
  <c r="O196" i="1"/>
  <c r="E196" i="1"/>
  <c r="C196" i="1"/>
  <c r="R195" i="1"/>
  <c r="Q195" i="1"/>
  <c r="P195" i="1"/>
  <c r="N195" i="1"/>
  <c r="O195" i="1"/>
  <c r="E195" i="1"/>
  <c r="C195" i="1"/>
  <c r="R194" i="1"/>
  <c r="Q194" i="1"/>
  <c r="P194" i="1"/>
  <c r="N194" i="1"/>
  <c r="O194" i="1"/>
  <c r="E194" i="1"/>
  <c r="C194" i="1"/>
  <c r="R193" i="1"/>
  <c r="Q193" i="1"/>
  <c r="P193" i="1"/>
  <c r="N193" i="1"/>
  <c r="O193" i="1"/>
  <c r="E193" i="1"/>
  <c r="C193" i="1"/>
  <c r="R192" i="1"/>
  <c r="Q192" i="1"/>
  <c r="P192" i="1"/>
  <c r="N192" i="1"/>
  <c r="O192" i="1"/>
  <c r="E192" i="1"/>
  <c r="C192" i="1"/>
  <c r="R191" i="1"/>
  <c r="Q191" i="1"/>
  <c r="P191" i="1"/>
  <c r="N191" i="1"/>
  <c r="O191" i="1"/>
  <c r="E191" i="1"/>
  <c r="C191" i="1"/>
  <c r="R190" i="1"/>
  <c r="Q190" i="1"/>
  <c r="P190" i="1"/>
  <c r="N190" i="1"/>
  <c r="O190" i="1"/>
  <c r="E190" i="1"/>
  <c r="C190" i="1"/>
  <c r="R189" i="1"/>
  <c r="Q189" i="1"/>
  <c r="P189" i="1"/>
  <c r="N189" i="1"/>
  <c r="O189" i="1"/>
  <c r="R188" i="1"/>
  <c r="Q188" i="1"/>
  <c r="P188" i="1"/>
  <c r="N188" i="1"/>
  <c r="O188" i="1"/>
  <c r="R187" i="1"/>
  <c r="Q187" i="1"/>
  <c r="P187" i="1"/>
  <c r="N187" i="1"/>
  <c r="O187" i="1"/>
  <c r="R186" i="1"/>
  <c r="Q186" i="1"/>
  <c r="P186" i="1"/>
  <c r="N186" i="1"/>
  <c r="O186" i="1"/>
  <c r="R185" i="1"/>
  <c r="Q185" i="1"/>
  <c r="P185" i="1"/>
  <c r="N185" i="1"/>
  <c r="O185" i="1"/>
  <c r="R184" i="1"/>
  <c r="Q184" i="1"/>
  <c r="P184" i="1"/>
  <c r="N184" i="1"/>
  <c r="O184" i="1"/>
  <c r="R183" i="1"/>
  <c r="Q183" i="1"/>
  <c r="P183" i="1"/>
  <c r="N183" i="1"/>
  <c r="O183" i="1"/>
  <c r="R182" i="1"/>
  <c r="Q182" i="1"/>
  <c r="P182" i="1"/>
  <c r="N182" i="1"/>
  <c r="O182" i="1"/>
  <c r="R181" i="1"/>
  <c r="Q181" i="1"/>
  <c r="P181" i="1"/>
  <c r="N181" i="1"/>
  <c r="O181" i="1"/>
  <c r="R180" i="1"/>
  <c r="Q180" i="1"/>
  <c r="P180" i="1"/>
  <c r="N180" i="1"/>
  <c r="O180" i="1"/>
  <c r="R179" i="1"/>
  <c r="Q179" i="1"/>
  <c r="P179" i="1"/>
  <c r="N179" i="1"/>
  <c r="O179" i="1"/>
  <c r="R178" i="1"/>
  <c r="Q178" i="1"/>
  <c r="P178" i="1"/>
  <c r="N178" i="1"/>
  <c r="O178" i="1"/>
  <c r="R177" i="1"/>
  <c r="Q177" i="1"/>
  <c r="P177" i="1"/>
  <c r="N177" i="1"/>
  <c r="O177" i="1"/>
  <c r="R176" i="1"/>
  <c r="Q176" i="1"/>
  <c r="P176" i="1"/>
  <c r="N176" i="1"/>
  <c r="O176" i="1"/>
  <c r="R175" i="1"/>
  <c r="Q175" i="1"/>
  <c r="P175" i="1"/>
  <c r="N175" i="1"/>
  <c r="O175" i="1"/>
  <c r="R174" i="1"/>
  <c r="Q174" i="1"/>
  <c r="P174" i="1"/>
  <c r="N174" i="1"/>
  <c r="O174" i="1"/>
  <c r="R173" i="1"/>
  <c r="Q173" i="1"/>
  <c r="P173" i="1"/>
  <c r="N173" i="1"/>
  <c r="O173" i="1"/>
  <c r="R172" i="1"/>
  <c r="Q172" i="1"/>
  <c r="P172" i="1"/>
  <c r="N172" i="1"/>
  <c r="O172" i="1"/>
  <c r="R171" i="1"/>
  <c r="Q171" i="1"/>
  <c r="P171" i="1"/>
  <c r="N171" i="1"/>
  <c r="O171" i="1"/>
  <c r="R170" i="1"/>
  <c r="Q170" i="1"/>
  <c r="P170" i="1"/>
  <c r="N170" i="1"/>
  <c r="O170" i="1"/>
  <c r="R169" i="1"/>
  <c r="Q169" i="1"/>
  <c r="P169" i="1"/>
  <c r="N169" i="1"/>
  <c r="O169" i="1"/>
  <c r="R168" i="1"/>
  <c r="Q168" i="1"/>
  <c r="P168" i="1"/>
  <c r="N168" i="1"/>
  <c r="O168" i="1"/>
  <c r="R167" i="1"/>
  <c r="Q167" i="1"/>
  <c r="P167" i="1"/>
  <c r="N167" i="1"/>
  <c r="O167" i="1"/>
  <c r="R166" i="1"/>
  <c r="Q166" i="1"/>
  <c r="P166" i="1"/>
  <c r="N166" i="1"/>
  <c r="O166" i="1"/>
  <c r="R165" i="1"/>
  <c r="Q165" i="1"/>
  <c r="P165" i="1"/>
  <c r="N165" i="1"/>
  <c r="O165" i="1"/>
  <c r="R164" i="1"/>
  <c r="Q164" i="1"/>
  <c r="P164" i="1"/>
  <c r="N164" i="1"/>
  <c r="O164" i="1"/>
  <c r="R163" i="1"/>
  <c r="Q163" i="1"/>
  <c r="P163" i="1"/>
  <c r="N163" i="1"/>
  <c r="O163" i="1"/>
  <c r="R162" i="1"/>
  <c r="Q162" i="1"/>
  <c r="P162" i="1"/>
  <c r="N162" i="1"/>
  <c r="O162" i="1"/>
  <c r="R161" i="1"/>
  <c r="Q161" i="1"/>
  <c r="P161" i="1"/>
  <c r="N161" i="1"/>
  <c r="O161" i="1"/>
  <c r="R160" i="1"/>
  <c r="Q160" i="1"/>
  <c r="P160" i="1"/>
  <c r="N160" i="1"/>
  <c r="O160" i="1"/>
  <c r="R159" i="1"/>
  <c r="Q159" i="1"/>
  <c r="P159" i="1"/>
  <c r="N159" i="1"/>
  <c r="O159" i="1"/>
  <c r="R158" i="1"/>
  <c r="Q158" i="1"/>
  <c r="P158" i="1"/>
  <c r="N158" i="1"/>
  <c r="O158" i="1"/>
  <c r="R157" i="1"/>
  <c r="Q157" i="1"/>
  <c r="P157" i="1"/>
  <c r="N157" i="1"/>
  <c r="O157" i="1"/>
  <c r="R156" i="1"/>
  <c r="Q156" i="1"/>
  <c r="P156" i="1"/>
  <c r="N156" i="1"/>
  <c r="O156" i="1"/>
  <c r="R155" i="1"/>
  <c r="Q155" i="1"/>
  <c r="P155" i="1"/>
  <c r="N155" i="1"/>
  <c r="O155" i="1"/>
  <c r="R154" i="1"/>
  <c r="Q154" i="1"/>
  <c r="P154" i="1"/>
  <c r="N154" i="1"/>
  <c r="O154" i="1"/>
  <c r="R153" i="1"/>
  <c r="Q153" i="1"/>
  <c r="P153" i="1"/>
  <c r="N153" i="1"/>
  <c r="O153" i="1"/>
  <c r="R152" i="1"/>
  <c r="Q152" i="1"/>
  <c r="P152" i="1"/>
  <c r="N152" i="1"/>
  <c r="O152" i="1"/>
  <c r="R151" i="1"/>
  <c r="Q151" i="1"/>
  <c r="P151" i="1"/>
  <c r="N151" i="1"/>
  <c r="O151" i="1"/>
  <c r="R150" i="1"/>
  <c r="Q150" i="1"/>
  <c r="P150" i="1"/>
  <c r="N150" i="1"/>
  <c r="O150" i="1"/>
  <c r="R149" i="1"/>
  <c r="Q149" i="1"/>
  <c r="P149" i="1"/>
  <c r="N149" i="1"/>
  <c r="O149" i="1"/>
  <c r="R148" i="1"/>
  <c r="Q148" i="1"/>
  <c r="P148" i="1"/>
  <c r="N148" i="1"/>
  <c r="O148" i="1"/>
  <c r="R147" i="1"/>
  <c r="Q147" i="1"/>
  <c r="P147" i="1"/>
  <c r="N147" i="1"/>
  <c r="O147" i="1"/>
  <c r="R146" i="1"/>
  <c r="Q146" i="1"/>
  <c r="P146" i="1"/>
  <c r="N146" i="1"/>
  <c r="O146" i="1"/>
  <c r="R145" i="1"/>
  <c r="Q145" i="1"/>
  <c r="P145" i="1"/>
  <c r="N145" i="1"/>
  <c r="O145" i="1"/>
  <c r="R144" i="1"/>
  <c r="Q144" i="1"/>
  <c r="P144" i="1"/>
  <c r="N144" i="1"/>
  <c r="O144" i="1"/>
  <c r="R143" i="1"/>
  <c r="Q143" i="1"/>
  <c r="P143" i="1"/>
  <c r="N143" i="1"/>
  <c r="O143" i="1"/>
  <c r="R142" i="1"/>
  <c r="Q142" i="1"/>
  <c r="P142" i="1"/>
  <c r="N142" i="1"/>
  <c r="O142" i="1"/>
  <c r="R141" i="1"/>
  <c r="Q141" i="1"/>
  <c r="P141" i="1"/>
  <c r="N141" i="1"/>
  <c r="O141" i="1"/>
  <c r="R140" i="1"/>
  <c r="Q140" i="1"/>
  <c r="P140" i="1"/>
  <c r="N140" i="1"/>
  <c r="O140" i="1"/>
  <c r="R139" i="1"/>
  <c r="Q139" i="1"/>
  <c r="P139" i="1"/>
  <c r="N139" i="1"/>
  <c r="O139" i="1"/>
  <c r="R138" i="1"/>
  <c r="Q138" i="1"/>
  <c r="P138" i="1"/>
  <c r="N138" i="1"/>
  <c r="O138" i="1"/>
  <c r="R137" i="1"/>
  <c r="Q137" i="1"/>
  <c r="P137" i="1"/>
  <c r="N137" i="1"/>
  <c r="O137" i="1"/>
  <c r="R136" i="1"/>
  <c r="Q136" i="1"/>
  <c r="P136" i="1"/>
  <c r="N136" i="1"/>
  <c r="O136" i="1"/>
  <c r="R135" i="1"/>
  <c r="Q135" i="1"/>
  <c r="P135" i="1"/>
  <c r="N135" i="1"/>
  <c r="O135" i="1"/>
  <c r="R134" i="1"/>
  <c r="Q134" i="1"/>
  <c r="P134" i="1"/>
  <c r="N134" i="1"/>
  <c r="O134" i="1"/>
  <c r="R133" i="1"/>
  <c r="Q133" i="1"/>
  <c r="P133" i="1"/>
  <c r="N133" i="1"/>
  <c r="O133" i="1"/>
  <c r="R132" i="1"/>
  <c r="Q132" i="1"/>
  <c r="P132" i="1"/>
  <c r="N132" i="1"/>
  <c r="O132" i="1"/>
  <c r="R131" i="1"/>
  <c r="Q131" i="1"/>
  <c r="P131" i="1"/>
  <c r="N131" i="1"/>
  <c r="O131" i="1"/>
  <c r="R130" i="1"/>
  <c r="Q130" i="1"/>
  <c r="P130" i="1"/>
  <c r="N130" i="1"/>
  <c r="O130" i="1"/>
  <c r="R129" i="1"/>
  <c r="Q129" i="1"/>
  <c r="P129" i="1"/>
  <c r="N129" i="1"/>
  <c r="O129" i="1"/>
  <c r="R128" i="1"/>
  <c r="Q128" i="1"/>
  <c r="P128" i="1"/>
  <c r="N128" i="1"/>
  <c r="O128" i="1"/>
  <c r="R127" i="1"/>
  <c r="Q127" i="1"/>
  <c r="P127" i="1"/>
  <c r="N127" i="1"/>
  <c r="O127" i="1"/>
  <c r="R126" i="1"/>
  <c r="Q126" i="1"/>
  <c r="P126" i="1"/>
  <c r="N126" i="1"/>
  <c r="O126" i="1"/>
  <c r="R125" i="1"/>
  <c r="Q125" i="1"/>
  <c r="P125" i="1"/>
  <c r="N125" i="1"/>
  <c r="O125" i="1"/>
  <c r="R124" i="1"/>
  <c r="Q124" i="1"/>
  <c r="P124" i="1"/>
  <c r="N124" i="1"/>
  <c r="O124" i="1"/>
  <c r="R123" i="1"/>
  <c r="Q123" i="1"/>
  <c r="P123" i="1"/>
  <c r="N123" i="1"/>
  <c r="O123" i="1"/>
  <c r="R122" i="1"/>
  <c r="Q122" i="1"/>
  <c r="P122" i="1"/>
  <c r="N122" i="1"/>
  <c r="O122" i="1"/>
  <c r="R121" i="1"/>
  <c r="Q121" i="1"/>
  <c r="P121" i="1"/>
  <c r="N121" i="1"/>
  <c r="O121" i="1"/>
  <c r="R120" i="1"/>
  <c r="Q120" i="1"/>
  <c r="P120" i="1"/>
  <c r="N120" i="1"/>
  <c r="O120" i="1"/>
  <c r="R119" i="1"/>
  <c r="Q119" i="1"/>
  <c r="P119" i="1"/>
  <c r="N119" i="1"/>
  <c r="O119" i="1"/>
  <c r="R118" i="1"/>
  <c r="Q118" i="1"/>
  <c r="P118" i="1"/>
  <c r="N118" i="1"/>
  <c r="O118" i="1"/>
  <c r="R117" i="1"/>
  <c r="Q117" i="1"/>
  <c r="P117" i="1"/>
  <c r="N117" i="1"/>
  <c r="O117" i="1"/>
  <c r="R116" i="1"/>
  <c r="Q116" i="1"/>
  <c r="P116" i="1"/>
  <c r="N116" i="1"/>
  <c r="O116" i="1"/>
  <c r="R115" i="1"/>
  <c r="Q115" i="1"/>
  <c r="P115" i="1"/>
  <c r="N115" i="1"/>
  <c r="O115" i="1"/>
  <c r="R114" i="1"/>
  <c r="Q114" i="1"/>
  <c r="P114" i="1"/>
  <c r="N114" i="1"/>
  <c r="O114" i="1"/>
  <c r="R113" i="1"/>
  <c r="Q113" i="1"/>
  <c r="P113" i="1"/>
  <c r="N113" i="1"/>
  <c r="O113" i="1"/>
  <c r="R112" i="1"/>
  <c r="Q112" i="1"/>
  <c r="P112" i="1"/>
  <c r="N112" i="1"/>
  <c r="O112" i="1"/>
  <c r="R111" i="1"/>
  <c r="Q111" i="1"/>
  <c r="P111" i="1"/>
  <c r="N111" i="1"/>
  <c r="O111" i="1"/>
  <c r="R110" i="1"/>
  <c r="Q110" i="1"/>
  <c r="P110" i="1"/>
  <c r="N110" i="1"/>
  <c r="O110" i="1"/>
  <c r="R109" i="1"/>
  <c r="Q109" i="1"/>
  <c r="P109" i="1"/>
  <c r="N109" i="1"/>
  <c r="O109" i="1"/>
  <c r="R108" i="1"/>
  <c r="Q108" i="1"/>
  <c r="P108" i="1"/>
  <c r="N108" i="1"/>
  <c r="O108" i="1"/>
  <c r="R107" i="1"/>
  <c r="Q107" i="1"/>
  <c r="P107" i="1"/>
  <c r="N107" i="1"/>
  <c r="O107" i="1"/>
  <c r="AE99" i="1"/>
  <c r="AE98" i="1"/>
  <c r="Y98" i="1"/>
  <c r="Y97" i="1"/>
  <c r="Z97" i="1"/>
  <c r="AA97" i="1"/>
  <c r="AB97" i="1"/>
  <c r="AC97" i="1"/>
  <c r="AD97" i="1"/>
  <c r="AE97" i="1"/>
  <c r="AE70" i="1"/>
  <c r="AE69" i="1"/>
  <c r="Y69" i="1"/>
  <c r="Y68" i="1"/>
  <c r="Z68" i="1"/>
  <c r="AA68" i="1"/>
  <c r="AB68" i="1"/>
  <c r="AC68" i="1"/>
  <c r="AD68" i="1"/>
  <c r="AE68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Y5" i="1"/>
  <c r="Y4" i="1"/>
  <c r="Y6" i="1"/>
  <c r="X5" i="1"/>
  <c r="X4" i="1"/>
  <c r="X6" i="1"/>
  <c r="O6" i="1"/>
  <c r="O5" i="1"/>
  <c r="O4" i="1"/>
  <c r="O3" i="1"/>
</calcChain>
</file>

<file path=xl/sharedStrings.xml><?xml version="1.0" encoding="utf-8"?>
<sst xmlns="http://schemas.openxmlformats.org/spreadsheetml/2006/main" count="245" uniqueCount="51">
  <si>
    <t>Date/heure réception lead</t>
  </si>
  <si>
    <t>Date/Heure 1er appel</t>
  </si>
  <si>
    <t>Date heure envoi devis</t>
  </si>
  <si>
    <t>ID</t>
  </si>
  <si>
    <t>NOM PROSPECT</t>
  </si>
  <si>
    <t>Date du besoin</t>
  </si>
  <si>
    <t>Format</t>
  </si>
  <si>
    <t xml:space="preserve">Saisie par </t>
  </si>
  <si>
    <t>Répond</t>
  </si>
  <si>
    <t>Surface demandée (m²)</t>
  </si>
  <si>
    <t>Prix Proposé TTC(€)</t>
  </si>
  <si>
    <t>Prix Grille TTC(€)</t>
  </si>
  <si>
    <t>% remise</t>
  </si>
  <si>
    <t>Prix Concurrent 1 Locakase</t>
  </si>
  <si>
    <t>Prix Concurrent 2  Homebox</t>
  </si>
  <si>
    <t>Prix Concurrent 3  OKBOX</t>
  </si>
  <si>
    <t>Offre promotionnelle (mois)</t>
  </si>
  <si>
    <t>Prospect transformé</t>
  </si>
  <si>
    <t>One shot</t>
  </si>
  <si>
    <t>Commentaires</t>
  </si>
  <si>
    <t>semaine du 30/03/26 au 04/04/26</t>
  </si>
  <si>
    <t>Séverine</t>
  </si>
  <si>
    <t>oui</t>
  </si>
  <si>
    <t>non</t>
  </si>
  <si>
    <t>Aline</t>
  </si>
  <si>
    <t>Oui</t>
  </si>
  <si>
    <t>saisi</t>
  </si>
  <si>
    <t>NON</t>
  </si>
  <si>
    <t>%</t>
  </si>
  <si>
    <t>Non</t>
  </si>
  <si>
    <t>2/4/26 10;09</t>
  </si>
  <si>
    <t>semaine du 07 au 11/04/26</t>
  </si>
  <si>
    <t>Taille</t>
  </si>
  <si>
    <t>XS</t>
  </si>
  <si>
    <t>S</t>
  </si>
  <si>
    <t>M</t>
  </si>
  <si>
    <t>L</t>
  </si>
  <si>
    <t>XL</t>
  </si>
  <si>
    <t>XXL</t>
  </si>
  <si>
    <t>Promos</t>
  </si>
  <si>
    <t> </t>
  </si>
  <si>
    <t>Durée</t>
  </si>
  <si>
    <t>Prix concurrents</t>
  </si>
  <si>
    <t>TOTAL</t>
  </si>
  <si>
    <t>Lead S-1</t>
  </si>
  <si>
    <t>Contactés</t>
  </si>
  <si>
    <t>Résa</t>
  </si>
  <si>
    <t>Conversion</t>
  </si>
  <si>
    <t>####</t>
  </si>
  <si>
    <t>semaine du 13 au 18/04/26</t>
  </si>
  <si>
    <t>semaine du 20 au 25/04/26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</si>
</sst>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#,##0\ _€"/>
    <numFmt numFmtId="165" formatCode="d/m/yy\ h:mm;@"/>
    <numFmt numFmtId="166" formatCode="h:mm;@"/>
  </numFmts>
  <fonts count="21" x14ac:knownFonts="1"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8"/>
      <color rgb="FF374151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2"/>
      <color rgb="FF374151"/>
      <name val="Arial"/>
      <family val="2"/>
    </font>
    <font>
      <sz val="8"/>
      <color rgb="FF202020"/>
      <name val="Arial"/>
      <family val="2"/>
    </font>
    <font>
      <b/>
      <sz val="8"/>
      <color rgb="FF00B050"/>
      <name val="Arial"/>
      <family val="2"/>
    </font>
    <font>
      <sz val="8"/>
      <color rgb="FFFF0000"/>
      <name val="Arial"/>
      <family val="2"/>
    </font>
    <font>
      <sz val="8"/>
      <color rgb="FF00B050"/>
      <name val="Arial"/>
      <family val="2"/>
    </font>
    <font>
      <u/>
      <sz val="11"/>
      <color theme="10"/>
      <name val="Aptos Narrow"/>
      <family val="2"/>
      <scheme val="minor"/>
    </font>
    <font>
      <b/>
      <sz val="12"/>
      <color theme="1"/>
      <name val="Arial"/>
      <family val="2"/>
    </font>
    <font>
      <sz val="11"/>
      <color rgb="FF000000"/>
      <name val="Calibri"/>
      <family val="2"/>
    </font>
    <font>
      <sz val="12"/>
      <color rgb="FF303030"/>
      <name val="Arial"/>
      <family val="2"/>
    </font>
    <font>
      <sz val="10"/>
      <color rgb="FF202020"/>
      <name val="Arial"/>
      <family val="2"/>
    </font>
    <font>
      <sz val="7"/>
      <color theme="1"/>
      <name val="Arial"/>
      <family val="2"/>
    </font>
    <font>
      <sz val="8"/>
      <color rgb="FFC00000"/>
      <name val="Arial"/>
      <family val="2"/>
    </font>
    <font>
      <sz val="8"/>
      <color rgb="FF006100"/>
      <name val="Arial"/>
      <family val="2"/>
    </font>
    <font>
      <b/>
      <sz val="8"/>
      <color theme="1"/>
      <name val="Arial"/>
      <family val="2"/>
    </font>
    <font>
      <sz val="8"/>
      <color theme="9" tint="-0.24997711111789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DEBF7"/>
        <bgColor rgb="FF000000"/>
      </patternFill>
    </fill>
    <fill>
      <patternFill patternType="solid">
        <fgColor rgb="FF7CEB99"/>
        <bgColor rgb="FF000000"/>
      </patternFill>
    </fill>
    <fill>
      <patternFill patternType="solid">
        <fgColor rgb="FFFF0000"/>
        <bgColor rgb="FF000000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1" fillId="0" borderId="0" applyNumberFormat="0" applyFill="0" applyBorder="0" applyAlignment="0" applyProtection="0"/>
  </cellStyleXfs>
  <cellXfs count="119">
    <xf numFmtId="0" fontId="0" fillId="0" borderId="0" xfId="0"/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165" fontId="5" fillId="3" borderId="2" xfId="0" applyNumberFormat="1" applyFont="1" applyFill="1" applyBorder="1" applyAlignment="1">
      <alignment horizontal="center"/>
    </xf>
    <xf numFmtId="166" fontId="3" fillId="0" borderId="2" xfId="0" applyNumberFormat="1" applyFont="1" applyBorder="1" applyAlignment="1">
      <alignment horizontal="center"/>
    </xf>
    <xf numFmtId="166" fontId="5" fillId="3" borderId="2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5" fillId="3" borderId="2" xfId="0" quotePrefix="1" applyFont="1" applyFill="1" applyBorder="1" applyAlignment="1">
      <alignment horizontal="center"/>
    </xf>
    <xf numFmtId="14" fontId="5" fillId="3" borderId="2" xfId="0" applyNumberFormat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9" fontId="2" fillId="3" borderId="2" xfId="0" applyNumberFormat="1" applyFont="1" applyFill="1" applyBorder="1" applyAlignment="1">
      <alignment horizontal="center" vertical="center" wrapText="1"/>
    </xf>
    <xf numFmtId="164" fontId="2" fillId="5" borderId="2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/>
    </xf>
    <xf numFmtId="14" fontId="4" fillId="3" borderId="2" xfId="1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4" fillId="3" borderId="2" xfId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4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166" fontId="5" fillId="0" borderId="2" xfId="0" applyNumberFormat="1" applyFont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9" fontId="2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/>
    </xf>
    <xf numFmtId="165" fontId="12" fillId="4" borderId="1" xfId="0" applyNumberFormat="1" applyFont="1" applyFill="1" applyBorder="1" applyAlignment="1">
      <alignment horizontal="center" vertical="center"/>
    </xf>
    <xf numFmtId="165" fontId="12" fillId="4" borderId="4" xfId="0" applyNumberFormat="1" applyFont="1" applyFill="1" applyBorder="1" applyAlignment="1">
      <alignment horizontal="center" vertical="center"/>
    </xf>
    <xf numFmtId="165" fontId="12" fillId="4" borderId="3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5" xfId="0" applyFont="1" applyBorder="1"/>
    <xf numFmtId="0" fontId="13" fillId="0" borderId="6" xfId="0" applyFont="1" applyBorder="1"/>
    <xf numFmtId="0" fontId="13" fillId="0" borderId="7" xfId="0" applyFont="1" applyBorder="1"/>
    <xf numFmtId="3" fontId="5" fillId="0" borderId="2" xfId="0" applyNumberFormat="1" applyFont="1" applyBorder="1" applyAlignment="1">
      <alignment horizontal="center"/>
    </xf>
    <xf numFmtId="1" fontId="5" fillId="0" borderId="2" xfId="0" applyNumberFormat="1" applyFont="1" applyBorder="1" applyAlignment="1">
      <alignment horizontal="center" vertical="center" wrapText="1"/>
    </xf>
    <xf numFmtId="0" fontId="13" fillId="0" borderId="8" xfId="0" applyFont="1" applyBorder="1"/>
    <xf numFmtId="0" fontId="13" fillId="0" borderId="9" xfId="0" applyFont="1" applyBorder="1"/>
    <xf numFmtId="0" fontId="13" fillId="0" borderId="10" xfId="0" applyFont="1" applyBorder="1"/>
    <xf numFmtId="0" fontId="4" fillId="0" borderId="0" xfId="0" applyFont="1" applyAlignment="1">
      <alignment horizontal="center"/>
    </xf>
    <xf numFmtId="0" fontId="13" fillId="6" borderId="9" xfId="0" applyFont="1" applyFill="1" applyBorder="1"/>
    <xf numFmtId="0" fontId="13" fillId="7" borderId="9" xfId="0" applyFont="1" applyFill="1" applyBorder="1"/>
    <xf numFmtId="0" fontId="13" fillId="7" borderId="10" xfId="0" applyFont="1" applyFill="1" applyBorder="1"/>
    <xf numFmtId="0" fontId="13" fillId="0" borderId="11" xfId="0" applyFont="1" applyBorder="1"/>
    <xf numFmtId="0" fontId="13" fillId="0" borderId="0" xfId="0" applyFont="1"/>
    <xf numFmtId="0" fontId="13" fillId="0" borderId="12" xfId="0" applyFont="1" applyBorder="1"/>
    <xf numFmtId="0" fontId="14" fillId="0" borderId="2" xfId="0" applyFont="1" applyBorder="1"/>
    <xf numFmtId="0" fontId="14" fillId="0" borderId="1" xfId="0" applyFont="1" applyBorder="1"/>
    <xf numFmtId="2" fontId="14" fillId="0" borderId="2" xfId="0" applyNumberFormat="1" applyFont="1" applyBorder="1"/>
    <xf numFmtId="0" fontId="13" fillId="0" borderId="13" xfId="0" applyFont="1" applyBorder="1"/>
    <xf numFmtId="0" fontId="15" fillId="0" borderId="2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 vertical="center" wrapText="1"/>
    </xf>
    <xf numFmtId="0" fontId="13" fillId="0" borderId="14" xfId="0" applyFont="1" applyBorder="1"/>
    <xf numFmtId="0" fontId="13" fillId="0" borderId="15" xfId="0" applyFont="1" applyBorder="1"/>
    <xf numFmtId="0" fontId="13" fillId="0" borderId="16" xfId="0" applyFont="1" applyBorder="1"/>
    <xf numFmtId="1" fontId="2" fillId="3" borderId="2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165" fontId="7" fillId="3" borderId="2" xfId="0" applyNumberFormat="1" applyFont="1" applyFill="1" applyBorder="1" applyAlignment="1">
      <alignment horizontal="center"/>
    </xf>
    <xf numFmtId="14" fontId="2" fillId="3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shrinkToFit="1"/>
    </xf>
    <xf numFmtId="16" fontId="4" fillId="0" borderId="2" xfId="1" applyNumberFormat="1" applyFont="1" applyFill="1" applyBorder="1" applyAlignment="1">
      <alignment horizontal="center"/>
    </xf>
    <xf numFmtId="16" fontId="4" fillId="0" borderId="2" xfId="0" applyNumberFormat="1" applyFont="1" applyBorder="1" applyAlignment="1">
      <alignment horizontal="center"/>
    </xf>
    <xf numFmtId="22" fontId="5" fillId="0" borderId="2" xfId="0" applyNumberFormat="1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3" fillId="8" borderId="5" xfId="0" applyFont="1" applyFill="1" applyBorder="1"/>
    <xf numFmtId="0" fontId="13" fillId="8" borderId="6" xfId="0" applyFont="1" applyFill="1" applyBorder="1"/>
    <xf numFmtId="0" fontId="13" fillId="8" borderId="7" xfId="0" applyFont="1" applyFill="1" applyBorder="1"/>
    <xf numFmtId="0" fontId="13" fillId="8" borderId="8" xfId="0" applyFont="1" applyFill="1" applyBorder="1"/>
    <xf numFmtId="0" fontId="13" fillId="9" borderId="9" xfId="0" applyFont="1" applyFill="1" applyBorder="1"/>
    <xf numFmtId="0" fontId="13" fillId="10" borderId="9" xfId="0" applyFont="1" applyFill="1" applyBorder="1"/>
    <xf numFmtId="0" fontId="13" fillId="10" borderId="10" xfId="0" applyFont="1" applyFill="1" applyBorder="1"/>
    <xf numFmtId="0" fontId="13" fillId="0" borderId="17" xfId="0" applyFont="1" applyBorder="1"/>
    <xf numFmtId="0" fontId="13" fillId="8" borderId="12" xfId="0" applyFont="1" applyFill="1" applyBorder="1"/>
    <xf numFmtId="0" fontId="13" fillId="8" borderId="14" xfId="0" applyFont="1" applyFill="1" applyBorder="1"/>
    <xf numFmtId="0" fontId="5" fillId="5" borderId="2" xfId="0" applyFont="1" applyFill="1" applyBorder="1" applyAlignment="1">
      <alignment horizontal="center"/>
    </xf>
    <xf numFmtId="8" fontId="2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shrinkToFit="1"/>
    </xf>
    <xf numFmtId="22" fontId="4" fillId="0" borderId="2" xfId="0" applyNumberFormat="1" applyFont="1" applyBorder="1" applyAlignment="1">
      <alignment horizontal="center"/>
    </xf>
    <xf numFmtId="14" fontId="5" fillId="0" borderId="0" xfId="0" applyNumberFormat="1" applyFont="1" applyAlignment="1">
      <alignment horizontal="center"/>
    </xf>
    <xf numFmtId="16" fontId="5" fillId="0" borderId="2" xfId="0" applyNumberFormat="1" applyFont="1" applyBorder="1" applyAlignment="1">
      <alignment horizontal="center"/>
    </xf>
    <xf numFmtId="1" fontId="4" fillId="0" borderId="2" xfId="1" applyNumberFormat="1" applyFont="1" applyFill="1" applyBorder="1" applyAlignment="1">
      <alignment horizontal="center"/>
    </xf>
    <xf numFmtId="1" fontId="4" fillId="3" borderId="2" xfId="1" applyNumberFormat="1" applyFont="1" applyFill="1" applyBorder="1" applyAlignment="1">
      <alignment horizontal="center"/>
    </xf>
    <xf numFmtId="1" fontId="18" fillId="3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9" fillId="3" borderId="2" xfId="0" applyFont="1" applyFill="1" applyBorder="1" applyAlignment="1">
      <alignment horizontal="center"/>
    </xf>
    <xf numFmtId="0" fontId="5" fillId="3" borderId="2" xfId="1" applyFont="1" applyFill="1" applyBorder="1" applyAlignment="1">
      <alignment horizontal="center"/>
    </xf>
    <xf numFmtId="0" fontId="20" fillId="3" borderId="2" xfId="1" applyFont="1" applyFill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6" fontId="5" fillId="3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3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14" fillId="0" borderId="0" xfId="0" applyNumberFormat="1" applyFont="1" applyFill="1" applyBorder="1"/>
  </cellXfs>
  <cellStyles count="3">
    <cellStyle name="Lien hypertexte" xfId="2" builtinId="8"/>
    <cellStyle name="Normal" xfId="0" builtinId="0"/>
    <cellStyle name="Satisfaisant" xfId="1" builtinId="26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auto="1"/>
      </font>
    </dxf>
    <dxf>
      <font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8C061-128E-4708-A66C-29BEC4F59E7B}">
  <dimension ref="A1:AE277"/>
  <sheetViews>
    <sheetView tabSelected="1" workbookViewId="0">
      <selection activeCell="Y14" sqref="Y14"/>
    </sheetView>
  </sheetViews>
  <sheetFormatPr baseColWidth="10" defaultRowHeight="15" x14ac:dyDescent="0.25"/>
  <cols>
    <col min="1" max="1" width="13.140625" style="9" bestFit="1" customWidth="1"/>
    <col min="2" max="2" width="13" style="9" bestFit="1" customWidth="1"/>
    <col min="3" max="3" width="15.42578125" style="28" hidden="1" customWidth="1"/>
    <col min="4" max="4" width="13.42578125" style="9" bestFit="1" customWidth="1"/>
    <col min="5" max="5" width="15.7109375" style="77" hidden="1" customWidth="1"/>
    <col min="6" max="6" width="13.5703125" style="9" customWidth="1"/>
    <col min="7" max="7" width="16.85546875" style="9" customWidth="1"/>
    <col min="8" max="8" width="10.85546875" style="9" bestFit="1" customWidth="1"/>
    <col min="9" max="9" width="7.7109375" style="9" customWidth="1"/>
    <col min="10" max="10" width="8" style="9" customWidth="1"/>
    <col min="11" max="11" width="7.42578125" style="9" customWidth="1"/>
    <col min="12" max="12" width="6.42578125" style="9" customWidth="1"/>
    <col min="13" max="13" width="8.140625" style="9" customWidth="1"/>
    <col min="14" max="14" width="8" style="9" customWidth="1"/>
    <col min="15" max="15" width="8.85546875" style="9" customWidth="1"/>
    <col min="16" max="16" width="10.5703125" style="9" customWidth="1"/>
    <col min="17" max="17" width="10.42578125" style="9" customWidth="1"/>
    <col min="18" max="18" width="10.140625" style="9" customWidth="1"/>
    <col min="19" max="19" width="10.5703125" style="9" customWidth="1"/>
    <col min="20" max="20" width="8.7109375" style="9" customWidth="1"/>
    <col min="21" max="21" width="7.85546875" style="9" customWidth="1"/>
    <col min="22" max="22" width="38" style="60" customWidth="1"/>
    <col min="23" max="24" width="11.42578125" style="9"/>
    <col min="25" max="25" width="12.42578125" style="9" bestFit="1" customWidth="1"/>
    <col min="26" max="26" width="11.28515625" style="9" customWidth="1"/>
    <col min="27" max="28" width="11.42578125" style="9"/>
    <col min="29" max="29" width="12.42578125" style="9" bestFit="1" customWidth="1"/>
    <col min="30" max="31" width="11.42578125" style="9"/>
  </cols>
  <sheetData>
    <row r="1" spans="1:31" ht="45" x14ac:dyDescent="0.25">
      <c r="A1" s="1" t="s">
        <v>0</v>
      </c>
      <c r="B1" s="1" t="s">
        <v>1</v>
      </c>
      <c r="C1" s="2"/>
      <c r="D1" s="1" t="s">
        <v>2</v>
      </c>
      <c r="E1" s="3"/>
      <c r="F1" s="4" t="s">
        <v>3</v>
      </c>
      <c r="G1" s="5" t="s">
        <v>4</v>
      </c>
      <c r="H1" s="6" t="s">
        <v>5</v>
      </c>
      <c r="I1" s="6" t="s">
        <v>6</v>
      </c>
      <c r="J1" s="6" t="s">
        <v>7</v>
      </c>
      <c r="K1" s="6" t="s">
        <v>8</v>
      </c>
      <c r="L1" s="6" t="s">
        <v>9</v>
      </c>
      <c r="M1" s="6" t="s">
        <v>10</v>
      </c>
      <c r="N1" s="6" t="s">
        <v>11</v>
      </c>
      <c r="O1" s="6" t="s">
        <v>12</v>
      </c>
      <c r="P1" s="7" t="s">
        <v>13</v>
      </c>
      <c r="Q1" s="7" t="s">
        <v>14</v>
      </c>
      <c r="R1" s="6" t="s">
        <v>15</v>
      </c>
      <c r="S1" s="6" t="s">
        <v>16</v>
      </c>
      <c r="T1" s="6" t="s">
        <v>17</v>
      </c>
      <c r="U1" s="6" t="s">
        <v>18</v>
      </c>
      <c r="V1" s="8" t="s">
        <v>19</v>
      </c>
    </row>
    <row r="2" spans="1:31" ht="15.75" x14ac:dyDescent="0.25">
      <c r="A2" s="10" t="s">
        <v>20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2"/>
    </row>
    <row r="3" spans="1:31" x14ac:dyDescent="0.25">
      <c r="A3" s="13">
        <v>46112.748611111114</v>
      </c>
      <c r="B3" s="13">
        <v>46113.416666666664</v>
      </c>
      <c r="C3" s="14"/>
      <c r="D3" s="13"/>
      <c r="E3" s="15"/>
      <c r="F3" s="16"/>
      <c r="G3" s="17"/>
      <c r="H3" s="18"/>
      <c r="I3" s="19"/>
      <c r="J3" s="19"/>
      <c r="K3" s="19" t="s">
        <v>22</v>
      </c>
      <c r="L3" s="20">
        <v>5</v>
      </c>
      <c r="M3" s="21"/>
      <c r="N3" s="22"/>
      <c r="O3" s="23" t="e">
        <f t="shared" ref="O3:O66" si="0">(N3-M3)/N3</f>
        <v>#DIV/0!</v>
      </c>
      <c r="P3" s="24"/>
      <c r="Q3" s="24"/>
      <c r="R3" s="25"/>
      <c r="S3" s="26"/>
      <c r="T3" s="19" t="s">
        <v>23</v>
      </c>
      <c r="U3" s="19" t="s">
        <v>23</v>
      </c>
      <c r="V3" s="27"/>
      <c r="X3" s="9" t="s">
        <v>24</v>
      </c>
      <c r="Y3" s="9" t="s">
        <v>21</v>
      </c>
      <c r="Z3" s="28" t="s">
        <v>24</v>
      </c>
      <c r="AA3" s="28" t="s">
        <v>25</v>
      </c>
    </row>
    <row r="4" spans="1:31" x14ac:dyDescent="0.25">
      <c r="A4" s="13">
        <v>46113</v>
      </c>
      <c r="B4" s="13"/>
      <c r="C4" s="14"/>
      <c r="D4" s="13"/>
      <c r="E4" s="15"/>
      <c r="F4" s="16"/>
      <c r="G4" s="17"/>
      <c r="H4" s="18"/>
      <c r="I4" s="19"/>
      <c r="J4" s="19"/>
      <c r="K4" s="19" t="s">
        <v>22</v>
      </c>
      <c r="L4" s="20">
        <v>6</v>
      </c>
      <c r="M4" s="21"/>
      <c r="N4" s="22"/>
      <c r="O4" s="23" t="e">
        <f t="shared" si="0"/>
        <v>#DIV/0!</v>
      </c>
      <c r="P4" s="24"/>
      <c r="Q4" s="24"/>
      <c r="R4" s="25"/>
      <c r="S4" s="26"/>
      <c r="T4" s="19" t="s">
        <v>23</v>
      </c>
      <c r="U4" s="19" t="s">
        <v>23</v>
      </c>
      <c r="V4" s="27"/>
      <c r="W4" s="9" t="s">
        <v>26</v>
      </c>
      <c r="X4" s="9">
        <f>COUNTIF(J3:J211,X3)</f>
        <v>0</v>
      </c>
      <c r="Y4" s="9">
        <f>COUNTIF(J3:J211,Y3)</f>
        <v>0</v>
      </c>
      <c r="Z4" s="28" t="s">
        <v>21</v>
      </c>
      <c r="AA4" s="28" t="s">
        <v>23</v>
      </c>
    </row>
    <row r="5" spans="1:31" x14ac:dyDescent="0.25">
      <c r="A5" s="13">
        <v>46113.581250000003</v>
      </c>
      <c r="B5" s="13">
        <v>46113.599999999999</v>
      </c>
      <c r="C5" s="14"/>
      <c r="D5" s="13"/>
      <c r="E5" s="15"/>
      <c r="F5" s="16"/>
      <c r="G5" s="29"/>
      <c r="H5" s="18"/>
      <c r="I5" s="19"/>
      <c r="J5" s="19"/>
      <c r="K5" s="19" t="s">
        <v>22</v>
      </c>
      <c r="L5" s="20">
        <v>5</v>
      </c>
      <c r="M5" s="21"/>
      <c r="N5" s="22"/>
      <c r="O5" s="23" t="e">
        <f t="shared" si="0"/>
        <v>#DIV/0!</v>
      </c>
      <c r="P5" s="24"/>
      <c r="Q5" s="24"/>
      <c r="R5" s="25"/>
      <c r="S5" s="26"/>
      <c r="T5" s="19" t="s">
        <v>27</v>
      </c>
      <c r="U5" s="19" t="s">
        <v>27</v>
      </c>
      <c r="V5" s="30"/>
      <c r="X5" s="9">
        <f>COUNTIFS(J3:J212,X3,T3:T212,"oui")</f>
        <v>0</v>
      </c>
      <c r="Y5" s="9">
        <f>COUNTIFS(J3:J212,Y3,T3:T212,"oui")</f>
        <v>0</v>
      </c>
    </row>
    <row r="6" spans="1:31" x14ac:dyDescent="0.25">
      <c r="A6" s="13">
        <v>46113.763888888891</v>
      </c>
      <c r="B6" s="13">
        <v>46114.381944444445</v>
      </c>
      <c r="C6" s="14"/>
      <c r="D6" s="13"/>
      <c r="E6" s="15"/>
      <c r="F6" s="16"/>
      <c r="G6" s="18"/>
      <c r="H6" s="31"/>
      <c r="I6" s="19"/>
      <c r="J6" s="19"/>
      <c r="K6" s="19" t="s">
        <v>23</v>
      </c>
      <c r="L6" s="19">
        <v>5</v>
      </c>
      <c r="M6" s="8"/>
      <c r="N6" s="22"/>
      <c r="O6" s="23" t="e">
        <f t="shared" si="0"/>
        <v>#DIV/0!</v>
      </c>
      <c r="P6" s="24"/>
      <c r="Q6" s="24"/>
      <c r="R6" s="25"/>
      <c r="S6" s="26"/>
      <c r="T6" s="19" t="s">
        <v>23</v>
      </c>
      <c r="U6" s="19" t="s">
        <v>23</v>
      </c>
      <c r="V6" s="32"/>
      <c r="W6" s="9" t="s">
        <v>28</v>
      </c>
      <c r="X6" s="33" t="e">
        <f>(X5*100)/X4</f>
        <v>#DIV/0!</v>
      </c>
      <c r="Y6" s="34" t="e">
        <f>(Y5*100)/Y4</f>
        <v>#DIV/0!</v>
      </c>
    </row>
    <row r="7" spans="1:31" ht="15.75" thickBot="1" x14ac:dyDescent="0.3">
      <c r="A7" s="35">
        <v>46113.820138888892</v>
      </c>
      <c r="B7" s="35">
        <v>46114.385416666664</v>
      </c>
      <c r="C7" s="14"/>
      <c r="D7" s="35"/>
      <c r="E7" s="36"/>
      <c r="F7" s="16"/>
      <c r="G7" s="16"/>
      <c r="H7" s="37"/>
      <c r="I7" s="38"/>
      <c r="J7" s="38"/>
      <c r="K7" s="38" t="s">
        <v>23</v>
      </c>
      <c r="L7" s="39">
        <v>1.5</v>
      </c>
      <c r="M7" s="40"/>
      <c r="N7" s="22"/>
      <c r="O7" s="41" t="e">
        <f t="shared" si="0"/>
        <v>#DIV/0!</v>
      </c>
      <c r="P7" s="7"/>
      <c r="Q7" s="7"/>
      <c r="R7" s="6"/>
      <c r="S7" s="42"/>
      <c r="T7" s="38" t="s">
        <v>23</v>
      </c>
      <c r="U7" s="38" t="s">
        <v>23</v>
      </c>
      <c r="V7" s="43"/>
    </row>
    <row r="8" spans="1:31" x14ac:dyDescent="0.25">
      <c r="A8" s="35">
        <v>46114.004861111112</v>
      </c>
      <c r="B8" s="35">
        <v>46114.390277777777</v>
      </c>
      <c r="C8" s="14"/>
      <c r="D8" s="35"/>
      <c r="E8" s="36"/>
      <c r="F8" s="16"/>
      <c r="G8" s="16"/>
      <c r="H8" s="37"/>
      <c r="I8" s="38"/>
      <c r="J8" s="38"/>
      <c r="K8" s="38" t="s">
        <v>22</v>
      </c>
      <c r="L8" s="39">
        <v>1.5</v>
      </c>
      <c r="M8" s="40"/>
      <c r="N8" s="22"/>
      <c r="O8" s="41" t="e">
        <f t="shared" si="0"/>
        <v>#DIV/0!</v>
      </c>
      <c r="P8" s="7"/>
      <c r="Q8" s="7"/>
      <c r="R8" s="6"/>
      <c r="S8" s="42"/>
      <c r="T8" s="44" t="s">
        <v>22</v>
      </c>
      <c r="U8" s="44" t="s">
        <v>22</v>
      </c>
      <c r="V8" s="43"/>
      <c r="X8" s="52" t="s">
        <v>32</v>
      </c>
      <c r="Y8" s="53" t="s">
        <v>33</v>
      </c>
      <c r="Z8" s="53" t="s">
        <v>34</v>
      </c>
      <c r="AA8" s="53" t="s">
        <v>35</v>
      </c>
      <c r="AB8" s="53" t="s">
        <v>36</v>
      </c>
      <c r="AC8" s="53" t="s">
        <v>37</v>
      </c>
      <c r="AD8" s="54" t="s">
        <v>38</v>
      </c>
    </row>
    <row r="9" spans="1:31" x14ac:dyDescent="0.25">
      <c r="A9" s="35" t="s">
        <v>30</v>
      </c>
      <c r="B9" s="35">
        <v>46114.44027777778</v>
      </c>
      <c r="C9" s="14"/>
      <c r="D9" s="35"/>
      <c r="E9" s="36"/>
      <c r="F9" s="16"/>
      <c r="G9" s="37"/>
      <c r="H9" s="6"/>
      <c r="I9" s="38"/>
      <c r="J9" s="38"/>
      <c r="K9" s="38" t="s">
        <v>23</v>
      </c>
      <c r="L9" s="38">
        <v>3</v>
      </c>
      <c r="M9" s="45"/>
      <c r="N9" s="22"/>
      <c r="O9" s="41" t="e">
        <f t="shared" si="0"/>
        <v>#DIV/0!</v>
      </c>
      <c r="P9" s="7"/>
      <c r="Q9" s="7"/>
      <c r="R9" s="6"/>
      <c r="S9" s="42"/>
      <c r="T9" s="38" t="s">
        <v>23</v>
      </c>
      <c r="U9" s="38" t="s">
        <v>23</v>
      </c>
      <c r="V9" s="44"/>
      <c r="X9" s="57" t="s">
        <v>39</v>
      </c>
      <c r="Y9" s="58"/>
      <c r="Z9" s="58"/>
      <c r="AA9" s="58" t="s">
        <v>40</v>
      </c>
      <c r="AB9" s="58" t="s">
        <v>40</v>
      </c>
      <c r="AC9" s="58" t="s">
        <v>40</v>
      </c>
      <c r="AD9" s="59" t="s">
        <v>40</v>
      </c>
    </row>
    <row r="10" spans="1:31" x14ac:dyDescent="0.25">
      <c r="A10" s="35">
        <v>46114.538194444445</v>
      </c>
      <c r="B10" s="35">
        <v>46114.586805555555</v>
      </c>
      <c r="C10" s="14"/>
      <c r="D10" s="35"/>
      <c r="E10" s="36"/>
      <c r="F10" s="16"/>
      <c r="G10" s="37"/>
      <c r="H10" s="6"/>
      <c r="I10" s="38"/>
      <c r="J10" s="38"/>
      <c r="K10" s="38" t="s">
        <v>23</v>
      </c>
      <c r="L10" s="38">
        <v>3</v>
      </c>
      <c r="M10" s="45"/>
      <c r="N10" s="22"/>
      <c r="O10" s="41" t="e">
        <f t="shared" si="0"/>
        <v>#DIV/0!</v>
      </c>
      <c r="P10" s="7"/>
      <c r="Q10" s="7"/>
      <c r="R10" s="6"/>
      <c r="S10" s="42"/>
      <c r="T10" s="38" t="s">
        <v>23</v>
      </c>
      <c r="U10" s="38" t="s">
        <v>23</v>
      </c>
      <c r="V10" s="44"/>
      <c r="X10" s="57" t="s">
        <v>41</v>
      </c>
      <c r="Y10" s="58" t="s">
        <v>40</v>
      </c>
      <c r="Z10" s="58" t="s">
        <v>40</v>
      </c>
      <c r="AA10" s="58" t="s">
        <v>40</v>
      </c>
      <c r="AB10" s="58" t="s">
        <v>40</v>
      </c>
      <c r="AC10" s="58" t="s">
        <v>40</v>
      </c>
      <c r="AD10" s="59" t="s">
        <v>40</v>
      </c>
    </row>
    <row r="11" spans="1:31" x14ac:dyDescent="0.25">
      <c r="A11" s="35">
        <v>46114.558333333334</v>
      </c>
      <c r="B11" s="35">
        <v>46114.591666666667</v>
      </c>
      <c r="C11" s="14"/>
      <c r="D11" s="35"/>
      <c r="E11" s="36"/>
      <c r="F11" s="16"/>
      <c r="G11" s="37"/>
      <c r="H11" s="6"/>
      <c r="I11" s="38"/>
      <c r="J11" s="38"/>
      <c r="K11" s="38" t="s">
        <v>29</v>
      </c>
      <c r="L11" s="38">
        <v>5</v>
      </c>
      <c r="M11" s="46"/>
      <c r="N11" s="22"/>
      <c r="O11" s="41" t="e">
        <f t="shared" si="0"/>
        <v>#DIV/0!</v>
      </c>
      <c r="P11" s="7"/>
      <c r="Q11" s="7"/>
      <c r="R11" s="6"/>
      <c r="S11" s="42"/>
      <c r="T11" s="44" t="s">
        <v>23</v>
      </c>
      <c r="U11" s="44" t="s">
        <v>23</v>
      </c>
      <c r="V11" s="44"/>
      <c r="X11" s="57" t="s">
        <v>42</v>
      </c>
      <c r="Y11" s="61" t="s">
        <v>40</v>
      </c>
      <c r="Z11" s="61" t="s">
        <v>40</v>
      </c>
      <c r="AA11" s="61" t="s">
        <v>40</v>
      </c>
      <c r="AB11" s="62" t="s">
        <v>40</v>
      </c>
      <c r="AC11" s="62" t="s">
        <v>40</v>
      </c>
      <c r="AD11" s="63" t="s">
        <v>40</v>
      </c>
    </row>
    <row r="12" spans="1:31" x14ac:dyDescent="0.25">
      <c r="A12" s="35">
        <v>46114.623611111114</v>
      </c>
      <c r="B12" s="35">
        <v>46115.402083333334</v>
      </c>
      <c r="C12" s="14"/>
      <c r="D12" s="35"/>
      <c r="E12" s="36"/>
      <c r="F12" s="16"/>
      <c r="G12" s="16"/>
      <c r="H12" s="6"/>
      <c r="I12" s="38"/>
      <c r="J12" s="38"/>
      <c r="K12" s="38" t="s">
        <v>22</v>
      </c>
      <c r="L12" s="38">
        <v>10</v>
      </c>
      <c r="M12" s="45"/>
      <c r="N12" s="22"/>
      <c r="O12" s="41" t="e">
        <f t="shared" si="0"/>
        <v>#DIV/0!</v>
      </c>
      <c r="P12" s="7"/>
      <c r="Q12" s="7"/>
      <c r="R12" s="6"/>
      <c r="S12" s="42"/>
      <c r="T12" s="38" t="s">
        <v>23</v>
      </c>
      <c r="U12" s="38" t="s">
        <v>23</v>
      </c>
      <c r="V12" s="44"/>
      <c r="X12" s="64" t="s">
        <v>40</v>
      </c>
      <c r="Y12" s="65"/>
      <c r="Z12" s="65"/>
      <c r="AA12" s="65"/>
      <c r="AB12" s="65"/>
      <c r="AC12" s="65"/>
      <c r="AD12" s="65" t="s">
        <v>40</v>
      </c>
      <c r="AE12" s="38" t="s">
        <v>43</v>
      </c>
    </row>
    <row r="13" spans="1:31" ht="15.75" x14ac:dyDescent="0.25">
      <c r="A13" s="35">
        <v>46114.697916666664</v>
      </c>
      <c r="B13" s="35">
        <v>46115.400694444441</v>
      </c>
      <c r="C13" s="14"/>
      <c r="D13" s="35"/>
      <c r="E13" s="36"/>
      <c r="F13" s="16"/>
      <c r="G13" s="37"/>
      <c r="H13" s="6"/>
      <c r="I13" s="38"/>
      <c r="J13" s="38"/>
      <c r="K13" s="38" t="s">
        <v>23</v>
      </c>
      <c r="L13" s="38">
        <v>3</v>
      </c>
      <c r="M13" s="45"/>
      <c r="N13" s="22"/>
      <c r="O13" s="41" t="e">
        <f t="shared" si="0"/>
        <v>#DIV/0!</v>
      </c>
      <c r="P13" s="7"/>
      <c r="Q13" s="7"/>
      <c r="R13" s="6"/>
      <c r="S13" s="42"/>
      <c r="T13" s="38" t="s">
        <v>23</v>
      </c>
      <c r="U13" s="38" t="s">
        <v>23</v>
      </c>
      <c r="V13" s="44"/>
      <c r="X13" s="66" t="s">
        <v>44</v>
      </c>
      <c r="Y13" s="67">
        <f>COUNTIFS(L3:L20,"&gt;2",L3:L20,"&lt;=4 ")</f>
        <v>5</v>
      </c>
      <c r="Z13" s="67">
        <f>COUNTIFS(L8:L47,"&gt;2",L8:L47,"&lt;=4 ")</f>
        <v>5</v>
      </c>
      <c r="AA13" s="67">
        <f>COUNTIFS(L3:L20,"&gt;=5",L3:L20,"&lt;=6 ")</f>
        <v>9</v>
      </c>
      <c r="AB13" s="67">
        <f>COUNTIFS(L3:L20,"&gt;=7",L3:L20,"&lt;=9 ")</f>
        <v>0</v>
      </c>
      <c r="AC13" s="67">
        <f>COUNTIFS(L3:L20,"&gt;=10",L3:L20,"&lt;=13 ")</f>
        <v>1</v>
      </c>
      <c r="AD13" s="68">
        <f>COUNTIFS(L3:L20,"&gt;=14")</f>
        <v>0</v>
      </c>
      <c r="AE13" s="38">
        <f>SUM(Y13:AD13)</f>
        <v>20</v>
      </c>
    </row>
    <row r="14" spans="1:31" ht="15.75" x14ac:dyDescent="0.25">
      <c r="A14" s="35">
        <v>46115.398611111108</v>
      </c>
      <c r="B14" s="35">
        <v>46115.398611111108</v>
      </c>
      <c r="C14" s="14"/>
      <c r="D14" s="35"/>
      <c r="E14" s="36"/>
      <c r="F14" s="16"/>
      <c r="G14" s="38"/>
      <c r="H14" s="37"/>
      <c r="I14" s="38"/>
      <c r="J14" s="38"/>
      <c r="K14" s="38" t="s">
        <v>23</v>
      </c>
      <c r="L14" s="39">
        <v>5</v>
      </c>
      <c r="M14" s="40"/>
      <c r="N14" s="22"/>
      <c r="O14" s="41" t="e">
        <f t="shared" si="0"/>
        <v>#DIV/0!</v>
      </c>
      <c r="P14" s="7"/>
      <c r="Q14" s="7"/>
      <c r="R14" s="6"/>
      <c r="S14" s="38"/>
      <c r="T14" s="38" t="s">
        <v>23</v>
      </c>
      <c r="U14" s="38" t="s">
        <v>23</v>
      </c>
      <c r="V14" s="43"/>
      <c r="X14" s="57" t="s">
        <v>45</v>
      </c>
      <c r="Y14" s="69" t="e">
        <f>COUNTIFS(K8:K17,"oui",L8:L18,"&gt;0",L8:L18,"&lt;=2 ")</f>
        <v>#VALUE!</v>
      </c>
      <c r="Z14" s="58" t="s">
        <v>40</v>
      </c>
      <c r="AA14" s="58" t="s">
        <v>40</v>
      </c>
      <c r="AB14" s="58" t="s">
        <v>40</v>
      </c>
      <c r="AC14" s="58" t="s">
        <v>40</v>
      </c>
      <c r="AD14" s="70" t="s">
        <v>40</v>
      </c>
      <c r="AE14" s="38">
        <f>COUNTIF(K8:K47,"oui")</f>
        <v>6</v>
      </c>
    </row>
    <row r="15" spans="1:31" x14ac:dyDescent="0.25">
      <c r="A15" s="35">
        <v>46115.531944444447</v>
      </c>
      <c r="B15" s="35">
        <v>46115.579861111109</v>
      </c>
      <c r="C15" s="14"/>
      <c r="D15" s="35"/>
      <c r="E15" s="36"/>
      <c r="F15" s="16"/>
      <c r="G15" s="37"/>
      <c r="H15" s="6"/>
      <c r="I15" s="38"/>
      <c r="J15" s="38"/>
      <c r="K15" s="38" t="s">
        <v>23</v>
      </c>
      <c r="L15" s="38">
        <v>3</v>
      </c>
      <c r="M15" s="45"/>
      <c r="N15" s="22"/>
      <c r="O15" s="41" t="e">
        <f t="shared" si="0"/>
        <v>#DIV/0!</v>
      </c>
      <c r="P15" s="7"/>
      <c r="Q15" s="7"/>
      <c r="R15" s="6"/>
      <c r="S15" s="42"/>
      <c r="T15" s="38" t="s">
        <v>23</v>
      </c>
      <c r="U15" s="38" t="s">
        <v>23</v>
      </c>
      <c r="V15" s="44"/>
      <c r="X15" s="57" t="s">
        <v>46</v>
      </c>
      <c r="Y15" s="58" t="s">
        <v>40</v>
      </c>
      <c r="Z15" s="58" t="s">
        <v>40</v>
      </c>
      <c r="AA15" s="58" t="s">
        <v>40</v>
      </c>
      <c r="AB15" s="58" t="s">
        <v>40</v>
      </c>
      <c r="AC15" s="58" t="s">
        <v>40</v>
      </c>
      <c r="AD15" s="70" t="s">
        <v>40</v>
      </c>
      <c r="AE15" s="38">
        <f>COUNTIF(T8:T47,"oui")</f>
        <v>1</v>
      </c>
    </row>
    <row r="16" spans="1:31" x14ac:dyDescent="0.25">
      <c r="A16" s="35">
        <v>46115.625694444447</v>
      </c>
      <c r="B16" s="35">
        <v>46115.625694444447</v>
      </c>
      <c r="C16" s="14"/>
      <c r="D16" s="35"/>
      <c r="E16" s="36"/>
      <c r="F16" s="16"/>
      <c r="G16" s="47"/>
      <c r="H16" s="6"/>
      <c r="I16" s="38"/>
      <c r="J16" s="38"/>
      <c r="K16" s="38" t="s">
        <v>22</v>
      </c>
      <c r="L16" s="38">
        <v>3</v>
      </c>
      <c r="M16" s="45"/>
      <c r="N16" s="22"/>
      <c r="O16" s="41" t="e">
        <f t="shared" si="0"/>
        <v>#DIV/0!</v>
      </c>
      <c r="P16" s="7"/>
      <c r="Q16" s="7"/>
      <c r="R16" s="6"/>
      <c r="S16" s="42"/>
      <c r="T16" s="38" t="s">
        <v>23</v>
      </c>
      <c r="U16" s="38" t="s">
        <v>23</v>
      </c>
      <c r="V16" s="44"/>
      <c r="X16" s="57" t="s">
        <v>47</v>
      </c>
      <c r="Y16" s="58" t="e">
        <v>#DIV/0!</v>
      </c>
      <c r="Z16" s="58" t="s">
        <v>48</v>
      </c>
      <c r="AA16" s="58" t="s">
        <v>48</v>
      </c>
      <c r="AB16" s="58" t="e">
        <v>#DIV/0!</v>
      </c>
      <c r="AC16" s="58" t="s">
        <v>48</v>
      </c>
      <c r="AD16" s="58" t="e">
        <v>#DIV/0!</v>
      </c>
    </row>
    <row r="17" spans="1:31" ht="15.75" thickBot="1" x14ac:dyDescent="0.3">
      <c r="A17" s="35">
        <v>46115.686111111114</v>
      </c>
      <c r="B17" s="35">
        <v>46115.688194444447</v>
      </c>
      <c r="C17" s="14"/>
      <c r="D17" s="35"/>
      <c r="E17" s="36"/>
      <c r="F17" s="16"/>
      <c r="G17" s="37"/>
      <c r="H17" s="6"/>
      <c r="I17" s="38"/>
      <c r="J17" s="38"/>
      <c r="K17" s="38" t="s">
        <v>22</v>
      </c>
      <c r="L17" s="38">
        <v>6</v>
      </c>
      <c r="M17" s="45"/>
      <c r="N17" s="22"/>
      <c r="O17" s="41" t="e">
        <f t="shared" si="0"/>
        <v>#DIV/0!</v>
      </c>
      <c r="P17" s="7"/>
      <c r="Q17" s="7"/>
      <c r="R17" s="6"/>
      <c r="S17" s="42"/>
      <c r="T17" s="38" t="s">
        <v>23</v>
      </c>
      <c r="U17" s="38" t="s">
        <v>23</v>
      </c>
      <c r="V17" s="44"/>
      <c r="X17" s="73" t="s">
        <v>12</v>
      </c>
      <c r="Y17" s="74" t="s">
        <v>40</v>
      </c>
      <c r="Z17" s="74" t="s">
        <v>40</v>
      </c>
      <c r="AA17" s="74" t="s">
        <v>40</v>
      </c>
      <c r="AB17" s="74" t="s">
        <v>40</v>
      </c>
      <c r="AC17" s="74" t="s">
        <v>40</v>
      </c>
      <c r="AD17" s="75" t="s">
        <v>40</v>
      </c>
    </row>
    <row r="18" spans="1:31" x14ac:dyDescent="0.25">
      <c r="A18" s="35">
        <v>46115.848611111112</v>
      </c>
      <c r="B18" s="35">
        <v>46116.406944444447</v>
      </c>
      <c r="C18" s="14"/>
      <c r="D18" s="35"/>
      <c r="E18" s="36"/>
      <c r="F18" s="16"/>
      <c r="G18" s="37"/>
      <c r="H18" s="38"/>
      <c r="I18" s="38"/>
      <c r="J18" s="38"/>
      <c r="K18" s="38" t="s">
        <v>23</v>
      </c>
      <c r="L18" s="38">
        <v>5</v>
      </c>
      <c r="M18" s="45"/>
      <c r="N18" s="22"/>
      <c r="O18" s="41" t="e">
        <f t="shared" si="0"/>
        <v>#DIV/0!</v>
      </c>
      <c r="P18" s="7"/>
      <c r="Q18" s="7"/>
      <c r="R18" s="6"/>
      <c r="S18" s="42"/>
      <c r="T18" s="38"/>
      <c r="U18" s="38"/>
      <c r="V18" s="44"/>
    </row>
    <row r="19" spans="1:31" x14ac:dyDescent="0.25">
      <c r="A19" s="35">
        <v>46115.925000000003</v>
      </c>
      <c r="B19" s="35">
        <v>46116.407638888886</v>
      </c>
      <c r="C19" s="14"/>
      <c r="D19" s="35"/>
      <c r="E19" s="36"/>
      <c r="F19" s="16"/>
      <c r="G19" s="37"/>
      <c r="H19" s="6"/>
      <c r="I19" s="38"/>
      <c r="J19" s="38"/>
      <c r="K19" s="38" t="s">
        <v>22</v>
      </c>
      <c r="L19" s="38">
        <v>2</v>
      </c>
      <c r="M19" s="45"/>
      <c r="N19" s="22"/>
      <c r="O19" s="41" t="e">
        <f t="shared" si="0"/>
        <v>#DIV/0!</v>
      </c>
      <c r="P19" s="7"/>
      <c r="Q19" s="7"/>
      <c r="R19" s="6"/>
      <c r="S19" s="42"/>
      <c r="T19" s="38" t="s">
        <v>23</v>
      </c>
      <c r="U19" s="38" t="s">
        <v>23</v>
      </c>
      <c r="V19" s="44"/>
    </row>
    <row r="20" spans="1:31" x14ac:dyDescent="0.25">
      <c r="A20" s="35">
        <v>46116.461111111108</v>
      </c>
      <c r="B20" s="35">
        <v>46116.465277777781</v>
      </c>
      <c r="C20" s="14"/>
      <c r="D20" s="35"/>
      <c r="E20" s="36"/>
      <c r="F20" s="16"/>
      <c r="G20" s="37"/>
      <c r="H20" s="6"/>
      <c r="I20" s="38"/>
      <c r="J20" s="38"/>
      <c r="K20" s="38" t="s">
        <v>22</v>
      </c>
      <c r="L20" s="38">
        <v>5</v>
      </c>
      <c r="M20" s="45"/>
      <c r="N20" s="22"/>
      <c r="O20" s="41" t="e">
        <f t="shared" si="0"/>
        <v>#DIV/0!</v>
      </c>
      <c r="P20" s="7"/>
      <c r="Q20" s="7"/>
      <c r="R20" s="6"/>
      <c r="S20" s="42"/>
      <c r="T20" s="38" t="s">
        <v>23</v>
      </c>
      <c r="U20" s="38" t="s">
        <v>23</v>
      </c>
      <c r="V20" s="44"/>
    </row>
    <row r="21" spans="1:31" ht="15.75" x14ac:dyDescent="0.25">
      <c r="A21" s="48" t="s">
        <v>31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50"/>
      <c r="W21" s="51"/>
      <c r="X21" s="51"/>
      <c r="Y21" s="51"/>
      <c r="Z21" s="51"/>
      <c r="AA21" s="51"/>
      <c r="AB21" s="51"/>
      <c r="AC21" s="51"/>
      <c r="AD21" s="51"/>
      <c r="AE21" s="51"/>
    </row>
    <row r="22" spans="1:31" x14ac:dyDescent="0.25">
      <c r="A22" s="35"/>
      <c r="B22" s="35"/>
      <c r="C22" s="14"/>
      <c r="D22" s="35"/>
      <c r="E22" s="36"/>
      <c r="F22" s="16"/>
      <c r="G22" s="37"/>
      <c r="H22" s="6"/>
      <c r="I22" s="38"/>
      <c r="J22" s="38"/>
      <c r="K22" s="38"/>
      <c r="L22" s="38"/>
      <c r="M22" s="45"/>
      <c r="N22" s="22"/>
      <c r="O22" s="41"/>
      <c r="P22" s="7"/>
      <c r="Q22" s="7"/>
      <c r="R22" s="6"/>
      <c r="S22" s="42"/>
      <c r="T22" s="38"/>
      <c r="U22" s="38"/>
      <c r="V22" s="111"/>
      <c r="W22" s="114"/>
      <c r="X22" s="115"/>
      <c r="Y22" s="115"/>
      <c r="Z22" s="115"/>
      <c r="AA22" s="115"/>
      <c r="AB22" s="115"/>
      <c r="AC22" s="115"/>
      <c r="AD22" s="115"/>
      <c r="AE22" s="114"/>
    </row>
    <row r="23" spans="1:31" x14ac:dyDescent="0.25">
      <c r="A23" s="35"/>
      <c r="B23" s="35"/>
      <c r="C23" s="14"/>
      <c r="D23" s="35"/>
      <c r="E23" s="36"/>
      <c r="F23" s="16"/>
      <c r="G23" s="37"/>
      <c r="H23" s="6"/>
      <c r="I23" s="38"/>
      <c r="J23" s="38"/>
      <c r="K23" s="38"/>
      <c r="L23" s="55"/>
      <c r="M23" s="45"/>
      <c r="N23" s="22"/>
      <c r="O23" s="41"/>
      <c r="P23" s="7"/>
      <c r="Q23" s="7"/>
      <c r="R23" s="6"/>
      <c r="S23" s="56"/>
      <c r="T23" s="38"/>
      <c r="U23" s="38"/>
      <c r="V23" s="111"/>
      <c r="W23" s="114"/>
      <c r="X23" s="115"/>
      <c r="Y23" s="115"/>
      <c r="Z23" s="115"/>
      <c r="AA23" s="115"/>
      <c r="AB23" s="115"/>
      <c r="AC23" s="115"/>
      <c r="AD23" s="115"/>
      <c r="AE23" s="114"/>
    </row>
    <row r="24" spans="1:31" x14ac:dyDescent="0.25">
      <c r="A24" s="35"/>
      <c r="B24" s="35"/>
      <c r="C24" s="14"/>
      <c r="D24" s="35"/>
      <c r="E24" s="36"/>
      <c r="F24" s="16"/>
      <c r="G24" s="38"/>
      <c r="H24" s="37"/>
      <c r="I24" s="38"/>
      <c r="J24" s="38"/>
      <c r="K24" s="38"/>
      <c r="L24" s="39"/>
      <c r="M24" s="40"/>
      <c r="N24" s="22"/>
      <c r="O24" s="41"/>
      <c r="P24" s="7"/>
      <c r="Q24" s="7"/>
      <c r="R24" s="6"/>
      <c r="S24" s="42"/>
      <c r="T24" s="44"/>
      <c r="U24" s="44"/>
      <c r="V24" s="112"/>
      <c r="W24" s="116"/>
      <c r="X24" s="115"/>
      <c r="Y24" s="115"/>
      <c r="Z24" s="115"/>
      <c r="AA24" s="115"/>
      <c r="AB24" s="115"/>
      <c r="AC24" s="115"/>
      <c r="AD24" s="115"/>
      <c r="AE24" s="114"/>
    </row>
    <row r="25" spans="1:31" x14ac:dyDescent="0.25">
      <c r="A25" s="35"/>
      <c r="B25" s="35"/>
      <c r="C25" s="14"/>
      <c r="D25" s="35"/>
      <c r="E25" s="36"/>
      <c r="F25" s="16"/>
      <c r="G25" s="38"/>
      <c r="H25" s="37"/>
      <c r="I25" s="38"/>
      <c r="J25" s="38"/>
      <c r="K25" s="38"/>
      <c r="L25" s="39"/>
      <c r="M25" s="40"/>
      <c r="N25" s="22"/>
      <c r="O25" s="41"/>
      <c r="P25" s="7"/>
      <c r="Q25" s="7"/>
      <c r="R25" s="6"/>
      <c r="S25" s="42"/>
      <c r="T25" s="44"/>
      <c r="U25" s="44"/>
      <c r="V25" s="112"/>
      <c r="W25" s="114"/>
      <c r="X25" s="115"/>
      <c r="Y25" s="115"/>
      <c r="Z25" s="115"/>
      <c r="AA25" s="115"/>
      <c r="AB25" s="115"/>
      <c r="AC25" s="115"/>
      <c r="AD25" s="115"/>
      <c r="AE25" s="114"/>
    </row>
    <row r="26" spans="1:31" x14ac:dyDescent="0.25">
      <c r="A26" s="35"/>
      <c r="B26" s="35"/>
      <c r="C26" s="14"/>
      <c r="D26" s="35"/>
      <c r="E26" s="36"/>
      <c r="F26" s="16"/>
      <c r="G26" s="38"/>
      <c r="H26" s="37"/>
      <c r="I26" s="38"/>
      <c r="J26" s="38"/>
      <c r="K26" s="38"/>
      <c r="L26" s="39"/>
      <c r="M26" s="40"/>
      <c r="N26" s="22"/>
      <c r="O26" s="41"/>
      <c r="P26" s="7"/>
      <c r="Q26" s="7"/>
      <c r="R26" s="6"/>
      <c r="S26" s="42"/>
      <c r="T26" s="44"/>
      <c r="U26" s="44"/>
      <c r="V26" s="112"/>
      <c r="W26" s="114"/>
      <c r="X26" s="115"/>
      <c r="Y26" s="115"/>
      <c r="Z26" s="115"/>
      <c r="AA26" s="115"/>
      <c r="AB26" s="115"/>
      <c r="AC26" s="115"/>
      <c r="AD26" s="115"/>
      <c r="AE26" s="114"/>
    </row>
    <row r="27" spans="1:31" ht="15.75" x14ac:dyDescent="0.25">
      <c r="A27" s="35"/>
      <c r="B27" s="35"/>
      <c r="C27" s="14"/>
      <c r="D27" s="35"/>
      <c r="E27" s="36"/>
      <c r="F27" s="16"/>
      <c r="G27" s="38"/>
      <c r="H27" s="37"/>
      <c r="I27" s="38"/>
      <c r="J27" s="38"/>
      <c r="K27" s="38"/>
      <c r="L27" s="39"/>
      <c r="M27" s="40"/>
      <c r="N27" s="22"/>
      <c r="O27" s="41"/>
      <c r="P27" s="7"/>
      <c r="Q27" s="7"/>
      <c r="R27" s="6"/>
      <c r="S27" s="42"/>
      <c r="T27" s="44"/>
      <c r="U27" s="44"/>
      <c r="V27" s="112"/>
      <c r="W27" s="114"/>
      <c r="X27" s="115"/>
      <c r="Y27" s="117"/>
      <c r="Z27" s="117"/>
      <c r="AA27" s="117"/>
      <c r="AB27" s="117"/>
      <c r="AC27" s="117"/>
      <c r="AD27" s="117"/>
      <c r="AE27" s="114"/>
    </row>
    <row r="28" spans="1:31" ht="15.75" x14ac:dyDescent="0.25">
      <c r="A28" s="35"/>
      <c r="B28" s="35"/>
      <c r="C28" s="14"/>
      <c r="D28" s="35"/>
      <c r="E28" s="36"/>
      <c r="F28" s="16"/>
      <c r="G28" s="38"/>
      <c r="H28" s="37"/>
      <c r="I28" s="38"/>
      <c r="J28" s="38"/>
      <c r="K28" s="38"/>
      <c r="L28" s="39"/>
      <c r="M28" s="40"/>
      <c r="N28" s="22"/>
      <c r="O28" s="41"/>
      <c r="P28" s="7"/>
      <c r="Q28" s="7"/>
      <c r="R28" s="6"/>
      <c r="S28" s="42"/>
      <c r="T28" s="44"/>
      <c r="U28" s="44"/>
      <c r="V28" s="112"/>
      <c r="W28" s="114"/>
      <c r="X28" s="115"/>
      <c r="Y28" s="118"/>
      <c r="Z28" s="115"/>
      <c r="AA28" s="115"/>
      <c r="AB28" s="115"/>
      <c r="AC28" s="115"/>
      <c r="AD28" s="115"/>
      <c r="AE28" s="114"/>
    </row>
    <row r="29" spans="1:31" x14ac:dyDescent="0.25">
      <c r="A29" s="35"/>
      <c r="B29" s="35"/>
      <c r="C29" s="14"/>
      <c r="D29" s="35"/>
      <c r="E29" s="36"/>
      <c r="F29" s="16"/>
      <c r="G29" s="38"/>
      <c r="H29" s="37"/>
      <c r="I29" s="38"/>
      <c r="J29" s="38"/>
      <c r="K29" s="38"/>
      <c r="L29" s="39"/>
      <c r="M29" s="40"/>
      <c r="N29" s="22"/>
      <c r="O29" s="41"/>
      <c r="P29" s="7"/>
      <c r="Q29" s="7"/>
      <c r="R29" s="6"/>
      <c r="S29" s="42"/>
      <c r="T29" s="38"/>
      <c r="U29" s="38"/>
      <c r="V29" s="112"/>
      <c r="W29" s="114"/>
      <c r="X29" s="115"/>
      <c r="Y29" s="115"/>
      <c r="Z29" s="115"/>
      <c r="AA29" s="115"/>
      <c r="AB29" s="115"/>
      <c r="AC29" s="115"/>
      <c r="AD29" s="115"/>
      <c r="AE29" s="114"/>
    </row>
    <row r="30" spans="1:31" x14ac:dyDescent="0.25">
      <c r="A30" s="35"/>
      <c r="B30" s="35"/>
      <c r="C30" s="14"/>
      <c r="D30" s="35"/>
      <c r="E30" s="36"/>
      <c r="F30" s="16"/>
      <c r="G30" s="16"/>
      <c r="H30" s="37"/>
      <c r="I30" s="38"/>
      <c r="J30" s="38"/>
      <c r="K30" s="38"/>
      <c r="L30" s="39"/>
      <c r="M30" s="40"/>
      <c r="N30" s="22"/>
      <c r="O30" s="41"/>
      <c r="P30" s="7"/>
      <c r="Q30" s="7"/>
      <c r="R30" s="6"/>
      <c r="S30" s="42"/>
      <c r="T30" s="38"/>
      <c r="U30" s="38"/>
      <c r="V30" s="112"/>
      <c r="W30" s="114"/>
      <c r="X30" s="115"/>
      <c r="Y30" s="115"/>
      <c r="Z30" s="115"/>
      <c r="AA30" s="115"/>
      <c r="AB30" s="115"/>
      <c r="AC30" s="115"/>
      <c r="AD30" s="115"/>
      <c r="AE30" s="114"/>
    </row>
    <row r="31" spans="1:31" x14ac:dyDescent="0.25">
      <c r="A31" s="35"/>
      <c r="B31" s="35"/>
      <c r="C31" s="14"/>
      <c r="D31" s="35"/>
      <c r="E31" s="36"/>
      <c r="F31" s="16"/>
      <c r="G31" s="71"/>
      <c r="H31" s="6"/>
      <c r="I31" s="38"/>
      <c r="J31" s="38"/>
      <c r="K31" s="38"/>
      <c r="L31" s="38"/>
      <c r="M31" s="46"/>
      <c r="N31" s="22"/>
      <c r="O31" s="41"/>
      <c r="P31" s="7"/>
      <c r="Q31" s="7"/>
      <c r="R31" s="6"/>
      <c r="S31" s="72"/>
      <c r="T31" s="38"/>
      <c r="U31" s="38"/>
      <c r="V31" s="111"/>
      <c r="W31" s="114"/>
      <c r="X31" s="115"/>
      <c r="Y31" s="115"/>
      <c r="Z31" s="115"/>
      <c r="AA31" s="115"/>
      <c r="AB31" s="115"/>
      <c r="AC31" s="115"/>
      <c r="AD31" s="115"/>
      <c r="AE31" s="114"/>
    </row>
    <row r="32" spans="1:31" x14ac:dyDescent="0.25">
      <c r="A32" s="13"/>
      <c r="B32" s="13"/>
      <c r="C32" s="14"/>
      <c r="D32" s="13"/>
      <c r="E32" s="15"/>
      <c r="F32" s="29"/>
      <c r="G32" s="18"/>
      <c r="H32" s="31"/>
      <c r="I32" s="19"/>
      <c r="J32" s="19"/>
      <c r="K32" s="19"/>
      <c r="L32" s="19"/>
      <c r="M32" s="8"/>
      <c r="N32" s="22"/>
      <c r="O32" s="23"/>
      <c r="P32" s="24"/>
      <c r="Q32" s="24"/>
      <c r="R32" s="25"/>
      <c r="S32" s="76"/>
      <c r="T32" s="19"/>
      <c r="U32" s="19"/>
      <c r="V32" s="113"/>
      <c r="W32" s="114"/>
      <c r="X32" s="114"/>
      <c r="Y32" s="114"/>
      <c r="Z32" s="114"/>
      <c r="AA32" s="114"/>
      <c r="AB32" s="114"/>
      <c r="AC32" s="114"/>
      <c r="AD32" s="114"/>
      <c r="AE32" s="114"/>
    </row>
    <row r="33" spans="1:22" x14ac:dyDescent="0.25">
      <c r="A33" s="78"/>
      <c r="B33" s="78"/>
      <c r="C33" s="14"/>
      <c r="D33" s="78"/>
      <c r="E33" s="15"/>
      <c r="F33" s="29"/>
      <c r="G33" s="6"/>
      <c r="H33" s="6"/>
      <c r="I33" s="19"/>
      <c r="J33" s="19"/>
      <c r="K33" s="6"/>
      <c r="L33" s="6"/>
      <c r="M33" s="6"/>
      <c r="N33" s="22"/>
      <c r="O33" s="23"/>
      <c r="P33" s="24"/>
      <c r="Q33" s="24"/>
      <c r="R33" s="25"/>
      <c r="S33" s="72"/>
      <c r="T33" s="6"/>
      <c r="U33" s="6"/>
      <c r="V33" s="79"/>
    </row>
    <row r="34" spans="1:22" x14ac:dyDescent="0.25">
      <c r="A34" s="35"/>
      <c r="B34" s="35"/>
      <c r="C34" s="14"/>
      <c r="D34" s="35"/>
      <c r="E34" s="15"/>
      <c r="F34" s="29"/>
      <c r="G34" s="80"/>
      <c r="H34" s="37"/>
      <c r="I34" s="19"/>
      <c r="J34" s="19"/>
      <c r="K34" s="38"/>
      <c r="L34" s="39"/>
      <c r="M34" s="40"/>
      <c r="N34" s="22"/>
      <c r="O34" s="23"/>
      <c r="P34" s="24"/>
      <c r="Q34" s="24"/>
      <c r="R34" s="25"/>
      <c r="S34" s="42"/>
      <c r="T34" s="44"/>
      <c r="U34" s="44"/>
      <c r="V34" s="43"/>
    </row>
    <row r="35" spans="1:22" x14ac:dyDescent="0.25">
      <c r="A35" s="35"/>
      <c r="B35" s="35"/>
      <c r="C35" s="14"/>
      <c r="D35" s="35"/>
      <c r="E35" s="15"/>
      <c r="F35" s="29"/>
      <c r="G35" s="16"/>
      <c r="H35" s="37"/>
      <c r="I35" s="19"/>
      <c r="J35" s="19"/>
      <c r="K35" s="38"/>
      <c r="L35" s="39"/>
      <c r="M35" s="40"/>
      <c r="N35" s="22"/>
      <c r="O35" s="23"/>
      <c r="P35" s="24"/>
      <c r="Q35" s="24"/>
      <c r="R35" s="25"/>
      <c r="S35" s="42"/>
      <c r="T35" s="38"/>
      <c r="U35" s="38"/>
      <c r="V35" s="43"/>
    </row>
    <row r="36" spans="1:22" x14ac:dyDescent="0.25">
      <c r="A36" s="35"/>
      <c r="B36" s="35"/>
      <c r="C36" s="14"/>
      <c r="D36" s="35"/>
      <c r="E36" s="15"/>
      <c r="F36" s="29"/>
      <c r="G36" s="80"/>
      <c r="H36" s="37"/>
      <c r="I36" s="19"/>
      <c r="J36" s="19"/>
      <c r="K36" s="38"/>
      <c r="L36" s="39"/>
      <c r="M36" s="40"/>
      <c r="N36" s="22"/>
      <c r="O36" s="23"/>
      <c r="P36" s="24"/>
      <c r="Q36" s="24"/>
      <c r="R36" s="25"/>
      <c r="S36" s="42"/>
      <c r="T36" s="44"/>
      <c r="U36" s="44"/>
      <c r="V36" s="81"/>
    </row>
    <row r="37" spans="1:22" x14ac:dyDescent="0.25">
      <c r="A37" s="35"/>
      <c r="B37" s="35"/>
      <c r="C37" s="14"/>
      <c r="D37" s="35"/>
      <c r="E37" s="15"/>
      <c r="F37" s="29"/>
      <c r="G37" s="38"/>
      <c r="H37" s="38"/>
      <c r="I37" s="19"/>
      <c r="J37" s="19"/>
      <c r="K37" s="38"/>
      <c r="L37" s="39"/>
      <c r="M37" s="40"/>
      <c r="N37" s="22"/>
      <c r="O37" s="23"/>
      <c r="P37" s="24"/>
      <c r="Q37" s="24"/>
      <c r="R37" s="25"/>
      <c r="S37" s="42"/>
      <c r="T37" s="38"/>
      <c r="U37" s="38"/>
      <c r="V37" s="81"/>
    </row>
    <row r="38" spans="1:22" x14ac:dyDescent="0.25">
      <c r="A38" s="35"/>
      <c r="B38" s="35"/>
      <c r="C38" s="14"/>
      <c r="D38" s="35"/>
      <c r="E38" s="15"/>
      <c r="F38" s="29"/>
      <c r="G38" s="38"/>
      <c r="H38" s="38"/>
      <c r="I38" s="19"/>
      <c r="J38" s="19"/>
      <c r="K38" s="38"/>
      <c r="L38" s="39"/>
      <c r="M38" s="40"/>
      <c r="N38" s="22"/>
      <c r="O38" s="23"/>
      <c r="P38" s="24"/>
      <c r="Q38" s="24"/>
      <c r="R38" s="25"/>
      <c r="S38" s="42"/>
      <c r="T38" s="38"/>
      <c r="U38" s="38"/>
      <c r="V38" s="81"/>
    </row>
    <row r="39" spans="1:22" x14ac:dyDescent="0.25">
      <c r="A39" s="35"/>
      <c r="B39" s="35"/>
      <c r="C39" s="14"/>
      <c r="D39" s="35"/>
      <c r="E39" s="15"/>
      <c r="F39" s="29"/>
      <c r="G39" s="37"/>
      <c r="H39" s="6"/>
      <c r="I39" s="19"/>
      <c r="J39" s="19"/>
      <c r="K39" s="38"/>
      <c r="L39" s="38"/>
      <c r="M39" s="45"/>
      <c r="N39" s="22"/>
      <c r="O39" s="23"/>
      <c r="P39" s="24"/>
      <c r="Q39" s="24"/>
      <c r="R39" s="25"/>
      <c r="S39" s="42"/>
      <c r="T39" s="38"/>
      <c r="U39" s="38"/>
      <c r="V39" s="82"/>
    </row>
    <row r="40" spans="1:22" x14ac:dyDescent="0.25">
      <c r="A40" s="35"/>
      <c r="B40" s="35"/>
      <c r="C40" s="14"/>
      <c r="D40" s="35"/>
      <c r="E40" s="15"/>
      <c r="F40" s="29"/>
      <c r="G40" s="38"/>
      <c r="H40" s="38"/>
      <c r="I40" s="19"/>
      <c r="J40" s="19"/>
      <c r="K40" s="38"/>
      <c r="L40" s="38"/>
      <c r="M40" s="38"/>
      <c r="N40" s="22"/>
      <c r="O40" s="23"/>
      <c r="P40" s="24"/>
      <c r="Q40" s="24"/>
      <c r="R40" s="25"/>
      <c r="S40" s="42"/>
      <c r="T40" s="38"/>
      <c r="U40" s="38"/>
      <c r="V40" s="38"/>
    </row>
    <row r="41" spans="1:22" x14ac:dyDescent="0.25">
      <c r="A41" s="35"/>
      <c r="B41" s="35"/>
      <c r="C41" s="14"/>
      <c r="D41" s="35"/>
      <c r="E41" s="15"/>
      <c r="F41" s="29"/>
      <c r="G41" s="37"/>
      <c r="H41" s="6"/>
      <c r="I41" s="38"/>
      <c r="J41" s="19"/>
      <c r="K41" s="38"/>
      <c r="L41" s="38"/>
      <c r="M41" s="45"/>
      <c r="N41" s="22"/>
      <c r="O41" s="23"/>
      <c r="P41" s="24"/>
      <c r="Q41" s="24"/>
      <c r="R41" s="25"/>
      <c r="S41" s="42"/>
      <c r="T41" s="38"/>
      <c r="U41" s="38"/>
      <c r="V41" s="44"/>
    </row>
    <row r="42" spans="1:22" x14ac:dyDescent="0.25">
      <c r="A42" s="35"/>
      <c r="B42" s="35"/>
      <c r="C42" s="14"/>
      <c r="D42" s="35"/>
      <c r="E42" s="15"/>
      <c r="F42" s="29"/>
      <c r="G42" s="38"/>
      <c r="H42" s="38"/>
      <c r="I42" s="38"/>
      <c r="J42" s="19"/>
      <c r="K42" s="38"/>
      <c r="L42" s="38"/>
      <c r="M42" s="38"/>
      <c r="N42" s="22"/>
      <c r="O42" s="23"/>
      <c r="P42" s="24"/>
      <c r="Q42" s="24"/>
      <c r="R42" s="25"/>
      <c r="S42" s="38"/>
      <c r="T42" s="38"/>
      <c r="U42" s="38"/>
      <c r="V42" s="38"/>
    </row>
    <row r="43" spans="1:22" x14ac:dyDescent="0.25">
      <c r="A43" s="35"/>
      <c r="B43" s="35"/>
      <c r="C43" s="14"/>
      <c r="D43" s="35"/>
      <c r="E43" s="15"/>
      <c r="F43" s="29"/>
      <c r="G43" s="38"/>
      <c r="H43" s="38"/>
      <c r="I43" s="38"/>
      <c r="J43" s="19"/>
      <c r="K43" s="38"/>
      <c r="L43" s="38"/>
      <c r="M43" s="38"/>
      <c r="N43" s="22"/>
      <c r="O43" s="23"/>
      <c r="P43" s="24"/>
      <c r="Q43" s="24"/>
      <c r="R43" s="25"/>
      <c r="S43" s="38"/>
      <c r="T43" s="38"/>
      <c r="U43" s="38"/>
      <c r="V43" s="38"/>
    </row>
    <row r="44" spans="1:22" x14ac:dyDescent="0.25">
      <c r="A44" s="35"/>
      <c r="B44" s="35"/>
      <c r="C44" s="14"/>
      <c r="D44" s="35"/>
      <c r="E44" s="15"/>
      <c r="F44" s="29"/>
      <c r="G44" s="37"/>
      <c r="H44" s="6"/>
      <c r="I44" s="38"/>
      <c r="J44" s="19"/>
      <c r="K44" s="38"/>
      <c r="L44" s="38"/>
      <c r="M44" s="45"/>
      <c r="N44" s="22"/>
      <c r="O44" s="23"/>
      <c r="P44" s="24"/>
      <c r="Q44" s="24"/>
      <c r="R44" s="25"/>
      <c r="S44" s="42"/>
      <c r="T44" s="38"/>
      <c r="U44" s="38"/>
      <c r="V44" s="44"/>
    </row>
    <row r="45" spans="1:22" x14ac:dyDescent="0.25">
      <c r="A45" s="35"/>
      <c r="B45" s="35"/>
      <c r="C45" s="14"/>
      <c r="D45" s="35"/>
      <c r="E45" s="15"/>
      <c r="F45" s="16"/>
      <c r="G45" s="37"/>
      <c r="H45" s="6"/>
      <c r="I45" s="38"/>
      <c r="J45" s="19"/>
      <c r="K45" s="38"/>
      <c r="L45" s="38"/>
      <c r="M45" s="45"/>
      <c r="N45" s="22"/>
      <c r="O45" s="23"/>
      <c r="P45" s="24"/>
      <c r="Q45" s="24"/>
      <c r="R45" s="25"/>
      <c r="S45" s="42"/>
      <c r="T45" s="38"/>
      <c r="U45" s="38"/>
      <c r="V45" s="44"/>
    </row>
    <row r="46" spans="1:22" x14ac:dyDescent="0.25">
      <c r="A46" s="35"/>
      <c r="B46" s="35"/>
      <c r="C46" s="14"/>
      <c r="D46" s="35"/>
      <c r="E46" s="15"/>
      <c r="F46" s="16"/>
      <c r="G46" s="16"/>
      <c r="H46" s="38"/>
      <c r="I46" s="38"/>
      <c r="J46" s="19"/>
      <c r="K46" s="38"/>
      <c r="L46" s="38"/>
      <c r="M46" s="38"/>
      <c r="N46" s="22"/>
      <c r="O46" s="23"/>
      <c r="P46" s="24"/>
      <c r="Q46" s="24"/>
      <c r="R46" s="25"/>
      <c r="S46" s="38"/>
      <c r="T46" s="38"/>
      <c r="U46" s="38"/>
      <c r="V46" s="38"/>
    </row>
    <row r="47" spans="1:22" x14ac:dyDescent="0.25">
      <c r="A47" s="35"/>
      <c r="B47" s="35"/>
      <c r="C47" s="14"/>
      <c r="D47" s="35"/>
      <c r="E47" s="15"/>
      <c r="F47" s="16"/>
      <c r="G47" s="37"/>
      <c r="H47" s="6"/>
      <c r="I47" s="38"/>
      <c r="J47" s="19"/>
      <c r="K47" s="38"/>
      <c r="L47" s="38"/>
      <c r="M47" s="45"/>
      <c r="N47" s="22"/>
      <c r="O47" s="23"/>
      <c r="P47" s="24"/>
      <c r="Q47" s="24"/>
      <c r="R47" s="25"/>
      <c r="S47" s="42"/>
      <c r="T47" s="38"/>
      <c r="U47" s="38"/>
      <c r="V47" s="44"/>
    </row>
    <row r="48" spans="1:22" x14ac:dyDescent="0.25">
      <c r="A48" s="35"/>
      <c r="B48" s="35"/>
      <c r="C48" s="14"/>
      <c r="D48" s="35"/>
      <c r="E48" s="15"/>
      <c r="F48" s="16"/>
      <c r="G48" s="38"/>
      <c r="H48" s="38"/>
      <c r="I48" s="38"/>
      <c r="J48" s="19"/>
      <c r="K48" s="38"/>
      <c r="L48" s="38"/>
      <c r="M48" s="38"/>
      <c r="N48" s="22"/>
      <c r="O48" s="23"/>
      <c r="P48" s="24"/>
      <c r="Q48" s="24"/>
      <c r="R48" s="25"/>
      <c r="S48" s="38"/>
      <c r="T48" s="38"/>
      <c r="U48" s="38"/>
      <c r="V48" s="38"/>
    </row>
    <row r="49" spans="1:31" x14ac:dyDescent="0.25">
      <c r="A49" s="35"/>
      <c r="B49" s="13"/>
      <c r="C49" s="14"/>
      <c r="D49" s="35"/>
      <c r="E49" s="15"/>
      <c r="F49" s="38"/>
      <c r="G49" s="38"/>
      <c r="H49" s="38"/>
      <c r="I49" s="38"/>
      <c r="J49" s="19"/>
      <c r="K49" s="38"/>
      <c r="L49" s="38"/>
      <c r="M49" s="38"/>
      <c r="N49" s="22"/>
      <c r="O49" s="23"/>
      <c r="P49" s="24"/>
      <c r="Q49" s="24"/>
      <c r="R49" s="25"/>
      <c r="S49" s="38"/>
      <c r="T49" s="38"/>
      <c r="U49" s="38"/>
      <c r="V49" s="38"/>
    </row>
    <row r="50" spans="1:31" x14ac:dyDescent="0.25">
      <c r="A50" s="35"/>
      <c r="B50" s="35"/>
      <c r="C50" s="14"/>
      <c r="D50" s="35"/>
      <c r="E50" s="15"/>
      <c r="F50" s="16"/>
      <c r="G50" s="37"/>
      <c r="H50" s="6"/>
      <c r="I50" s="38"/>
      <c r="J50" s="19"/>
      <c r="K50" s="38"/>
      <c r="L50" s="38"/>
      <c r="M50" s="45"/>
      <c r="N50" s="22"/>
      <c r="O50" s="23"/>
      <c r="P50" s="24"/>
      <c r="Q50" s="24"/>
      <c r="R50" s="25"/>
      <c r="S50" s="42"/>
      <c r="T50" s="38"/>
      <c r="U50" s="38"/>
      <c r="V50" s="44"/>
    </row>
    <row r="51" spans="1:31" x14ac:dyDescent="0.25">
      <c r="A51" s="35"/>
      <c r="B51" s="35"/>
      <c r="C51" s="14"/>
      <c r="D51" s="35"/>
      <c r="E51" s="15"/>
      <c r="F51" s="38"/>
      <c r="G51" s="38"/>
      <c r="H51" s="38"/>
      <c r="I51" s="38"/>
      <c r="J51" s="38"/>
      <c r="K51" s="38"/>
      <c r="L51" s="38"/>
      <c r="M51" s="38"/>
      <c r="N51" s="22"/>
      <c r="O51" s="23"/>
      <c r="P51" s="24"/>
      <c r="Q51" s="24"/>
      <c r="R51" s="25"/>
      <c r="S51" s="38"/>
      <c r="T51" s="38"/>
      <c r="U51" s="38"/>
      <c r="V51" s="38"/>
    </row>
    <row r="52" spans="1:31" x14ac:dyDescent="0.25">
      <c r="A52" s="35"/>
      <c r="B52" s="35"/>
      <c r="C52" s="14"/>
      <c r="D52" s="83"/>
      <c r="E52" s="15"/>
      <c r="F52" s="38"/>
      <c r="G52" s="38"/>
      <c r="H52" s="38"/>
      <c r="I52" s="38"/>
      <c r="J52" s="38"/>
      <c r="K52" s="38"/>
      <c r="L52" s="38"/>
      <c r="M52" s="38"/>
      <c r="N52" s="22"/>
      <c r="O52" s="23"/>
      <c r="P52" s="24"/>
      <c r="Q52" s="24"/>
      <c r="R52" s="25"/>
      <c r="S52" s="38"/>
      <c r="T52" s="38"/>
      <c r="U52" s="38"/>
      <c r="V52" s="38"/>
    </row>
    <row r="53" spans="1:31" x14ac:dyDescent="0.25">
      <c r="A53" s="35"/>
      <c r="B53" s="35"/>
      <c r="C53" s="14"/>
      <c r="D53" s="35"/>
      <c r="E53" s="15"/>
      <c r="F53" s="84"/>
      <c r="G53" s="38"/>
      <c r="H53" s="38"/>
      <c r="I53" s="38"/>
      <c r="J53" s="38"/>
      <c r="K53" s="38"/>
      <c r="L53" s="38"/>
      <c r="M53" s="38"/>
      <c r="N53" s="22"/>
      <c r="O53" s="23"/>
      <c r="P53" s="24"/>
      <c r="Q53" s="24"/>
      <c r="R53" s="25"/>
      <c r="S53" s="38"/>
      <c r="T53" s="38"/>
      <c r="U53" s="38"/>
      <c r="V53" s="82"/>
    </row>
    <row r="54" spans="1:31" x14ac:dyDescent="0.25">
      <c r="A54" s="35"/>
      <c r="B54" s="35"/>
      <c r="C54" s="14"/>
      <c r="D54" s="35"/>
      <c r="E54" s="15"/>
      <c r="F54" s="38"/>
      <c r="G54" s="38"/>
      <c r="H54" s="38"/>
      <c r="I54" s="38"/>
      <c r="J54" s="38"/>
      <c r="K54" s="38"/>
      <c r="L54" s="38"/>
      <c r="M54" s="38"/>
      <c r="N54" s="22"/>
      <c r="O54" s="23"/>
      <c r="P54" s="24"/>
      <c r="Q54" s="24"/>
      <c r="R54" s="25"/>
      <c r="S54" s="38"/>
      <c r="T54" s="38"/>
      <c r="U54" s="38"/>
      <c r="V54" s="38"/>
    </row>
    <row r="55" spans="1:31" x14ac:dyDescent="0.25">
      <c r="A55" s="35"/>
      <c r="B55" s="35"/>
      <c r="C55" s="14"/>
      <c r="D55" s="35"/>
      <c r="E55" s="15"/>
      <c r="F55" s="38"/>
      <c r="G55" s="38"/>
      <c r="H55" s="38"/>
      <c r="I55" s="38"/>
      <c r="J55" s="38"/>
      <c r="K55" s="38"/>
      <c r="L55" s="38"/>
      <c r="M55" s="38"/>
      <c r="N55" s="22"/>
      <c r="O55" s="23"/>
      <c r="P55" s="24"/>
      <c r="Q55" s="24"/>
      <c r="R55" s="25"/>
      <c r="S55" s="38"/>
      <c r="T55" s="38"/>
      <c r="U55" s="38"/>
      <c r="V55" s="38"/>
    </row>
    <row r="56" spans="1:31" x14ac:dyDescent="0.25">
      <c r="A56" s="35"/>
      <c r="B56" s="35"/>
      <c r="C56" s="14"/>
      <c r="D56" s="35"/>
      <c r="E56" s="15"/>
      <c r="F56" s="38"/>
      <c r="G56" s="16"/>
      <c r="H56" s="38"/>
      <c r="I56" s="38"/>
      <c r="J56" s="38"/>
      <c r="K56" s="38"/>
      <c r="L56" s="38"/>
      <c r="M56" s="38"/>
      <c r="N56" s="22"/>
      <c r="O56" s="23"/>
      <c r="P56" s="24"/>
      <c r="Q56" s="24"/>
      <c r="R56" s="25"/>
      <c r="S56" s="38"/>
      <c r="T56" s="38"/>
      <c r="U56" s="38"/>
      <c r="V56" s="44"/>
    </row>
    <row r="57" spans="1:31" x14ac:dyDescent="0.25">
      <c r="A57" s="35"/>
      <c r="B57" s="35"/>
      <c r="C57" s="14"/>
      <c r="D57" s="35"/>
      <c r="E57" s="15"/>
      <c r="F57" s="38"/>
      <c r="G57" s="38"/>
      <c r="H57" s="38"/>
      <c r="I57" s="38"/>
      <c r="J57" s="38"/>
      <c r="K57" s="38"/>
      <c r="L57" s="38"/>
      <c r="M57" s="38"/>
      <c r="N57" s="22"/>
      <c r="O57" s="23"/>
      <c r="P57" s="24"/>
      <c r="Q57" s="24"/>
      <c r="R57" s="25"/>
      <c r="S57" s="38"/>
      <c r="T57" s="38"/>
      <c r="U57" s="38"/>
      <c r="V57" s="44"/>
    </row>
    <row r="58" spans="1:31" x14ac:dyDescent="0.25">
      <c r="A58" s="35"/>
      <c r="B58" s="35"/>
      <c r="C58" s="14"/>
      <c r="D58" s="35"/>
      <c r="E58" s="15"/>
      <c r="F58" s="38"/>
      <c r="G58" s="38"/>
      <c r="H58" s="38"/>
      <c r="I58" s="38"/>
      <c r="J58" s="38"/>
      <c r="K58" s="38"/>
      <c r="L58" s="38"/>
      <c r="M58" s="38"/>
      <c r="N58" s="22"/>
      <c r="O58" s="23"/>
      <c r="P58" s="24"/>
      <c r="Q58" s="24"/>
      <c r="R58" s="25"/>
      <c r="S58" s="38"/>
      <c r="T58" s="38"/>
      <c r="U58" s="38"/>
      <c r="V58" s="82"/>
    </row>
    <row r="59" spans="1:31" x14ac:dyDescent="0.25">
      <c r="A59" s="13"/>
      <c r="B59" s="13"/>
      <c r="C59" s="14"/>
      <c r="D59" s="13"/>
      <c r="E59" s="15"/>
      <c r="F59" s="29"/>
      <c r="G59" s="18"/>
      <c r="H59" s="31"/>
      <c r="I59" s="38"/>
      <c r="J59" s="38"/>
      <c r="K59" s="19"/>
      <c r="L59" s="19"/>
      <c r="M59" s="8"/>
      <c r="N59" s="22"/>
      <c r="O59" s="23"/>
      <c r="P59" s="24"/>
      <c r="Q59" s="24"/>
      <c r="R59" s="25"/>
      <c r="S59" s="76"/>
      <c r="T59" s="19"/>
      <c r="U59" s="19"/>
      <c r="V59" s="32"/>
    </row>
    <row r="60" spans="1:31" x14ac:dyDescent="0.25">
      <c r="A60" s="35"/>
      <c r="B60" s="35"/>
      <c r="C60" s="14"/>
      <c r="D60" s="35"/>
      <c r="E60" s="15"/>
      <c r="F60" s="38"/>
      <c r="G60" s="38"/>
      <c r="H60" s="38"/>
      <c r="I60" s="38"/>
      <c r="J60" s="38"/>
      <c r="K60" s="38"/>
      <c r="L60" s="38"/>
      <c r="M60" s="38"/>
      <c r="N60" s="22"/>
      <c r="O60" s="23"/>
      <c r="P60" s="24"/>
      <c r="Q60" s="24"/>
      <c r="R60" s="25"/>
      <c r="S60" s="38"/>
      <c r="T60" s="38"/>
      <c r="U60" s="38"/>
      <c r="V60" s="44"/>
    </row>
    <row r="61" spans="1:31" x14ac:dyDescent="0.25">
      <c r="A61" s="35"/>
      <c r="B61" s="35"/>
      <c r="C61" s="14"/>
      <c r="D61" s="35"/>
      <c r="E61" s="15"/>
      <c r="F61" s="38"/>
      <c r="G61" s="38"/>
      <c r="H61" s="38"/>
      <c r="I61" s="38"/>
      <c r="J61" s="38"/>
      <c r="K61" s="38"/>
      <c r="L61" s="38"/>
      <c r="M61" s="38"/>
      <c r="N61" s="22"/>
      <c r="O61" s="23"/>
      <c r="P61" s="24"/>
      <c r="Q61" s="24"/>
      <c r="R61" s="25"/>
      <c r="S61" s="38"/>
      <c r="T61" s="38"/>
      <c r="U61" s="38"/>
      <c r="V61" s="44"/>
    </row>
    <row r="62" spans="1:31" ht="16.5" thickBot="1" x14ac:dyDescent="0.3">
      <c r="A62" s="48" t="s">
        <v>49</v>
      </c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50"/>
      <c r="W62" s="51"/>
      <c r="X62" s="51"/>
      <c r="Y62" s="51"/>
      <c r="Z62" s="51"/>
      <c r="AA62" s="51"/>
      <c r="AB62" s="51"/>
      <c r="AC62" s="51"/>
      <c r="AD62" s="51"/>
      <c r="AE62" s="51"/>
    </row>
    <row r="63" spans="1:31" x14ac:dyDescent="0.25">
      <c r="A63" s="35"/>
      <c r="B63" s="35"/>
      <c r="C63" s="14"/>
      <c r="D63" s="35"/>
      <c r="E63" s="15"/>
      <c r="F63" s="38"/>
      <c r="G63" s="38"/>
      <c r="H63" s="38"/>
      <c r="I63" s="38"/>
      <c r="J63" s="38"/>
      <c r="K63" s="38"/>
      <c r="L63" s="38"/>
      <c r="M63" s="38"/>
      <c r="N63" s="22"/>
      <c r="O63" s="23"/>
      <c r="P63" s="24"/>
      <c r="Q63" s="24"/>
      <c r="R63" s="25"/>
      <c r="S63" s="38"/>
      <c r="T63" s="38"/>
      <c r="U63" s="38"/>
      <c r="V63" s="44"/>
      <c r="X63" s="85" t="s">
        <v>32</v>
      </c>
      <c r="Y63" s="86" t="s">
        <v>33</v>
      </c>
      <c r="Z63" s="86" t="s">
        <v>34</v>
      </c>
      <c r="AA63" s="86" t="s">
        <v>35</v>
      </c>
      <c r="AB63" s="86" t="s">
        <v>36</v>
      </c>
      <c r="AC63" s="86" t="s">
        <v>37</v>
      </c>
      <c r="AD63" s="87" t="s">
        <v>38</v>
      </c>
    </row>
    <row r="64" spans="1:31" x14ac:dyDescent="0.25">
      <c r="A64" s="13"/>
      <c r="B64" s="13"/>
      <c r="C64" s="14"/>
      <c r="D64" s="83"/>
      <c r="E64" s="15"/>
      <c r="F64" s="38"/>
      <c r="G64" s="18"/>
      <c r="H64" s="31"/>
      <c r="I64" s="38"/>
      <c r="J64" s="38"/>
      <c r="K64" s="19"/>
      <c r="L64" s="19"/>
      <c r="M64" s="8"/>
      <c r="N64" s="22"/>
      <c r="O64" s="23"/>
      <c r="P64" s="24"/>
      <c r="Q64" s="24"/>
      <c r="R64" s="25"/>
      <c r="S64" s="26"/>
      <c r="T64" s="19"/>
      <c r="U64" s="19"/>
      <c r="V64" s="32"/>
      <c r="X64" s="88" t="s">
        <v>39</v>
      </c>
      <c r="Y64" s="58"/>
      <c r="Z64" s="58"/>
      <c r="AA64" s="58" t="s">
        <v>40</v>
      </c>
      <c r="AB64" s="58" t="s">
        <v>40</v>
      </c>
      <c r="AC64" s="58" t="s">
        <v>40</v>
      </c>
      <c r="AD64" s="59" t="s">
        <v>40</v>
      </c>
    </row>
    <row r="65" spans="1:31" x14ac:dyDescent="0.25">
      <c r="A65" s="35"/>
      <c r="B65" s="35"/>
      <c r="C65" s="14"/>
      <c r="D65" s="35"/>
      <c r="E65" s="15"/>
      <c r="F65" s="38"/>
      <c r="G65" s="37"/>
      <c r="H65" s="6"/>
      <c r="I65" s="38"/>
      <c r="J65" s="38"/>
      <c r="K65" s="38"/>
      <c r="L65" s="38"/>
      <c r="M65" s="45"/>
      <c r="N65" s="22"/>
      <c r="O65" s="23"/>
      <c r="P65" s="24"/>
      <c r="Q65" s="24"/>
      <c r="R65" s="25"/>
      <c r="S65" s="42"/>
      <c r="T65" s="38"/>
      <c r="U65" s="38"/>
      <c r="V65" s="44"/>
      <c r="X65" s="88" t="s">
        <v>41</v>
      </c>
      <c r="Y65" s="58" t="s">
        <v>40</v>
      </c>
      <c r="Z65" s="58" t="s">
        <v>40</v>
      </c>
      <c r="AA65" s="58" t="s">
        <v>40</v>
      </c>
      <c r="AB65" s="58" t="s">
        <v>40</v>
      </c>
      <c r="AC65" s="58" t="s">
        <v>40</v>
      </c>
      <c r="AD65" s="59" t="s">
        <v>40</v>
      </c>
    </row>
    <row r="66" spans="1:31" x14ac:dyDescent="0.25">
      <c r="A66" s="35"/>
      <c r="B66" s="35"/>
      <c r="C66" s="14"/>
      <c r="D66" s="35"/>
      <c r="E66" s="15"/>
      <c r="F66" s="38"/>
      <c r="G66" s="37"/>
      <c r="H66" s="6"/>
      <c r="I66" s="38"/>
      <c r="J66" s="38"/>
      <c r="K66" s="38"/>
      <c r="L66" s="38"/>
      <c r="M66" s="45"/>
      <c r="N66" s="22"/>
      <c r="O66" s="23"/>
      <c r="P66" s="24"/>
      <c r="Q66" s="24"/>
      <c r="R66" s="25"/>
      <c r="S66" s="42"/>
      <c r="T66" s="38"/>
      <c r="U66" s="38"/>
      <c r="V66" s="44"/>
      <c r="X66" s="88" t="s">
        <v>42</v>
      </c>
      <c r="Y66" s="89" t="s">
        <v>40</v>
      </c>
      <c r="Z66" s="89" t="s">
        <v>40</v>
      </c>
      <c r="AA66" s="89" t="s">
        <v>40</v>
      </c>
      <c r="AB66" s="90" t="s">
        <v>40</v>
      </c>
      <c r="AC66" s="90" t="s">
        <v>40</v>
      </c>
      <c r="AD66" s="91" t="s">
        <v>40</v>
      </c>
    </row>
    <row r="67" spans="1:31" x14ac:dyDescent="0.25">
      <c r="A67" s="35"/>
      <c r="B67" s="35"/>
      <c r="C67" s="14"/>
      <c r="D67" s="35"/>
      <c r="E67" s="15"/>
      <c r="F67" s="38"/>
      <c r="G67" s="37"/>
      <c r="H67" s="6"/>
      <c r="I67" s="38"/>
      <c r="J67" s="38"/>
      <c r="K67" s="38"/>
      <c r="L67" s="38"/>
      <c r="M67" s="45"/>
      <c r="N67" s="22"/>
      <c r="O67" s="23"/>
      <c r="P67" s="24"/>
      <c r="Q67" s="24"/>
      <c r="R67" s="25"/>
      <c r="S67" s="42"/>
      <c r="T67" s="38"/>
      <c r="U67" s="38"/>
      <c r="V67" s="44"/>
      <c r="X67" s="64" t="s">
        <v>40</v>
      </c>
      <c r="Y67" s="65"/>
      <c r="Z67" s="65"/>
      <c r="AA67" s="65"/>
      <c r="AB67" s="65"/>
      <c r="AC67" s="65"/>
      <c r="AD67" s="92" t="s">
        <v>40</v>
      </c>
    </row>
    <row r="68" spans="1:31" ht="15.75" x14ac:dyDescent="0.25">
      <c r="A68" s="35"/>
      <c r="B68" s="35"/>
      <c r="C68" s="14"/>
      <c r="D68" s="35"/>
      <c r="E68" s="15"/>
      <c r="F68" s="38"/>
      <c r="G68" s="37"/>
      <c r="H68" s="6"/>
      <c r="I68" s="38"/>
      <c r="J68" s="38"/>
      <c r="K68" s="38"/>
      <c r="L68" s="38"/>
      <c r="M68" s="45"/>
      <c r="N68" s="22"/>
      <c r="O68" s="23"/>
      <c r="P68" s="24"/>
      <c r="Q68" s="24"/>
      <c r="R68" s="25"/>
      <c r="S68" s="42"/>
      <c r="T68" s="38"/>
      <c r="U68" s="38"/>
      <c r="V68" s="44"/>
      <c r="X68" s="93" t="s">
        <v>44</v>
      </c>
      <c r="Y68" s="67">
        <f>COUNTIFS(L63:L90,"&gt;0",L63:L90,"&lt;=2 ")</f>
        <v>0</v>
      </c>
      <c r="Z68" s="67">
        <f>COUNTIFS(L63:L90,"&gt;2",L63:L90,"&lt;=4 ")</f>
        <v>0</v>
      </c>
      <c r="AA68" s="67">
        <f>COUNTIFS(L63:L90,"&gt;=5",L63:L90,"&lt;=6 ")</f>
        <v>0</v>
      </c>
      <c r="AB68" s="67">
        <f>COUNTIFS(L63:L90,"&gt;=7",L63:L90,"&lt;=9 ")</f>
        <v>0</v>
      </c>
      <c r="AC68" s="67">
        <f>COUNTIFS(L63:L90,"&gt;=10",L63:L90,"&lt;=13 ")</f>
        <v>0</v>
      </c>
      <c r="AD68" s="67">
        <f>COUNTIFS(L63:L90,"&gt;=14")</f>
        <v>0</v>
      </c>
      <c r="AE68" s="9">
        <f>SUM(Y68:AD68)</f>
        <v>0</v>
      </c>
    </row>
    <row r="69" spans="1:31" ht="15.75" x14ac:dyDescent="0.25">
      <c r="A69" s="35"/>
      <c r="B69" s="35"/>
      <c r="C69" s="14"/>
      <c r="D69" s="35"/>
      <c r="E69" s="15"/>
      <c r="F69" s="38"/>
      <c r="G69" s="37"/>
      <c r="H69" s="6"/>
      <c r="I69" s="38"/>
      <c r="J69" s="38"/>
      <c r="K69" s="38"/>
      <c r="L69" s="38"/>
      <c r="M69" s="45"/>
      <c r="N69" s="22"/>
      <c r="O69" s="23"/>
      <c r="P69" s="24"/>
      <c r="Q69" s="24"/>
      <c r="R69" s="25"/>
      <c r="S69" s="42"/>
      <c r="T69" s="38"/>
      <c r="U69" s="38"/>
      <c r="V69" s="44"/>
      <c r="X69" s="88" t="s">
        <v>45</v>
      </c>
      <c r="Y69" s="67" t="e">
        <f>COUNTIFS(K63:K72,"oui",L63:L73,"&gt;0",L63:L73,"&lt;=2 ")</f>
        <v>#VALUE!</v>
      </c>
      <c r="Z69" s="58" t="s">
        <v>40</v>
      </c>
      <c r="AA69" s="58" t="s">
        <v>40</v>
      </c>
      <c r="AB69" s="58" t="s">
        <v>40</v>
      </c>
      <c r="AC69" s="58" t="s">
        <v>40</v>
      </c>
      <c r="AD69" s="59" t="s">
        <v>40</v>
      </c>
      <c r="AE69" s="9">
        <f>COUNTIF(K63:K90,"oui")</f>
        <v>0</v>
      </c>
    </row>
    <row r="70" spans="1:31" x14ac:dyDescent="0.25">
      <c r="A70" s="35"/>
      <c r="B70" s="35"/>
      <c r="C70" s="14"/>
      <c r="D70" s="35"/>
      <c r="E70" s="15"/>
      <c r="F70" s="38"/>
      <c r="G70" s="37"/>
      <c r="H70" s="6"/>
      <c r="I70" s="38"/>
      <c r="J70" s="38"/>
      <c r="K70" s="38"/>
      <c r="L70" s="38"/>
      <c r="M70" s="45"/>
      <c r="N70" s="22"/>
      <c r="O70" s="23"/>
      <c r="P70" s="24"/>
      <c r="Q70" s="24"/>
      <c r="R70" s="25"/>
      <c r="S70" s="42"/>
      <c r="T70" s="38"/>
      <c r="U70" s="38"/>
      <c r="V70" s="44"/>
      <c r="X70" s="88" t="s">
        <v>46</v>
      </c>
      <c r="Y70" s="58" t="s">
        <v>40</v>
      </c>
      <c r="Z70" s="58" t="s">
        <v>40</v>
      </c>
      <c r="AA70" s="58" t="s">
        <v>40</v>
      </c>
      <c r="AB70" s="58" t="s">
        <v>40</v>
      </c>
      <c r="AC70" s="58" t="s">
        <v>40</v>
      </c>
      <c r="AD70" s="59" t="s">
        <v>40</v>
      </c>
      <c r="AE70" s="9">
        <f>COUNTIF(T63:T90,"oui")</f>
        <v>0</v>
      </c>
    </row>
    <row r="71" spans="1:31" x14ac:dyDescent="0.25">
      <c r="A71" s="35"/>
      <c r="B71" s="35"/>
      <c r="C71" s="14"/>
      <c r="D71" s="35"/>
      <c r="E71" s="15"/>
      <c r="F71" s="38"/>
      <c r="G71" s="16"/>
      <c r="H71" s="6"/>
      <c r="I71" s="38"/>
      <c r="J71" s="38"/>
      <c r="K71" s="38"/>
      <c r="L71" s="38"/>
      <c r="M71" s="45"/>
      <c r="N71" s="22"/>
      <c r="O71" s="23"/>
      <c r="P71" s="24"/>
      <c r="Q71" s="24"/>
      <c r="R71" s="25"/>
      <c r="S71" s="42"/>
      <c r="T71" s="38"/>
      <c r="U71" s="38"/>
      <c r="V71" s="44"/>
      <c r="X71" s="88" t="s">
        <v>47</v>
      </c>
      <c r="Y71" s="58" t="e">
        <v>#DIV/0!</v>
      </c>
      <c r="Z71" s="58" t="s">
        <v>48</v>
      </c>
      <c r="AA71" s="58" t="s">
        <v>48</v>
      </c>
      <c r="AB71" s="58" t="e">
        <v>#DIV/0!</v>
      </c>
      <c r="AC71" s="58" t="s">
        <v>48</v>
      </c>
      <c r="AD71" s="58" t="e">
        <v>#DIV/0!</v>
      </c>
    </row>
    <row r="72" spans="1:31" ht="15.75" thickBot="1" x14ac:dyDescent="0.3">
      <c r="A72" s="35"/>
      <c r="B72" s="35"/>
      <c r="C72" s="14"/>
      <c r="D72" s="35"/>
      <c r="E72" s="15"/>
      <c r="F72" s="38"/>
      <c r="G72" s="37"/>
      <c r="H72" s="6"/>
      <c r="I72" s="38"/>
      <c r="J72" s="38"/>
      <c r="K72" s="38"/>
      <c r="L72" s="38"/>
      <c r="M72" s="45"/>
      <c r="N72" s="22"/>
      <c r="O72" s="23"/>
      <c r="P72" s="24"/>
      <c r="Q72" s="24"/>
      <c r="R72" s="25"/>
      <c r="S72" s="42"/>
      <c r="T72" s="38"/>
      <c r="U72" s="38"/>
      <c r="V72" s="44"/>
      <c r="X72" s="94" t="s">
        <v>12</v>
      </c>
      <c r="Y72" s="74" t="s">
        <v>40</v>
      </c>
      <c r="Z72" s="74" t="s">
        <v>40</v>
      </c>
      <c r="AA72" s="74" t="s">
        <v>40</v>
      </c>
      <c r="AB72" s="74" t="s">
        <v>40</v>
      </c>
      <c r="AC72" s="74" t="s">
        <v>40</v>
      </c>
      <c r="AD72" s="75" t="s">
        <v>40</v>
      </c>
    </row>
    <row r="73" spans="1:31" x14ac:dyDescent="0.25">
      <c r="A73" s="35"/>
      <c r="B73" s="35"/>
      <c r="C73" s="14"/>
      <c r="D73" s="35"/>
      <c r="E73" s="15"/>
      <c r="F73" s="38"/>
      <c r="G73" s="37"/>
      <c r="H73" s="6"/>
      <c r="I73" s="38"/>
      <c r="J73" s="38"/>
      <c r="K73" s="38"/>
      <c r="L73" s="38"/>
      <c r="M73" s="45"/>
      <c r="N73" s="22"/>
      <c r="O73" s="23"/>
      <c r="P73" s="24"/>
      <c r="Q73" s="24"/>
      <c r="R73" s="25"/>
      <c r="S73" s="42"/>
      <c r="T73" s="38"/>
      <c r="U73" s="38"/>
      <c r="V73" s="44"/>
    </row>
    <row r="74" spans="1:31" x14ac:dyDescent="0.25">
      <c r="A74" s="35"/>
      <c r="B74" s="35"/>
      <c r="C74" s="14"/>
      <c r="D74" s="35"/>
      <c r="E74" s="15"/>
      <c r="F74" s="38"/>
      <c r="G74" s="37"/>
      <c r="H74" s="6"/>
      <c r="I74" s="38"/>
      <c r="J74" s="38"/>
      <c r="K74" s="38"/>
      <c r="L74" s="38"/>
      <c r="M74" s="45"/>
      <c r="N74" s="22"/>
      <c r="O74" s="23"/>
      <c r="P74" s="24"/>
      <c r="Q74" s="24"/>
      <c r="R74" s="25"/>
      <c r="S74" s="42"/>
      <c r="T74" s="38"/>
      <c r="U74" s="38"/>
      <c r="V74" s="44"/>
    </row>
    <row r="75" spans="1:31" x14ac:dyDescent="0.25">
      <c r="A75" s="35"/>
      <c r="B75" s="35"/>
      <c r="C75" s="14"/>
      <c r="D75" s="35"/>
      <c r="E75" s="15"/>
      <c r="F75" s="38"/>
      <c r="G75" s="37"/>
      <c r="H75" s="6"/>
      <c r="I75" s="38"/>
      <c r="J75" s="38"/>
      <c r="K75" s="38"/>
      <c r="L75" s="38"/>
      <c r="M75" s="45"/>
      <c r="N75" s="22"/>
      <c r="O75" s="23"/>
      <c r="P75" s="24"/>
      <c r="Q75" s="24"/>
      <c r="R75" s="25"/>
      <c r="S75" s="42"/>
      <c r="T75" s="38"/>
      <c r="U75" s="38"/>
      <c r="V75" s="44"/>
    </row>
    <row r="76" spans="1:31" x14ac:dyDescent="0.25">
      <c r="A76" s="35"/>
      <c r="B76" s="35"/>
      <c r="C76" s="14"/>
      <c r="D76" s="35"/>
      <c r="E76" s="15"/>
      <c r="F76" s="38"/>
      <c r="G76" s="37"/>
      <c r="H76" s="6"/>
      <c r="I76" s="38"/>
      <c r="J76" s="38"/>
      <c r="K76" s="38"/>
      <c r="L76" s="38"/>
      <c r="M76" s="45"/>
      <c r="N76" s="22"/>
      <c r="O76" s="23"/>
      <c r="P76" s="24"/>
      <c r="Q76" s="24"/>
      <c r="R76" s="25"/>
      <c r="S76" s="42"/>
      <c r="T76" s="38"/>
      <c r="U76" s="38"/>
      <c r="V76" s="44"/>
    </row>
    <row r="77" spans="1:31" x14ac:dyDescent="0.25">
      <c r="A77" s="35"/>
      <c r="B77" s="35"/>
      <c r="C77" s="14"/>
      <c r="D77" s="35"/>
      <c r="E77" s="15"/>
      <c r="F77" s="38"/>
      <c r="G77" s="37"/>
      <c r="H77" s="6"/>
      <c r="I77" s="38"/>
      <c r="J77" s="38"/>
      <c r="K77" s="38"/>
      <c r="L77" s="38"/>
      <c r="M77" s="45"/>
      <c r="N77" s="22"/>
      <c r="O77" s="23"/>
      <c r="P77" s="24"/>
      <c r="Q77" s="24"/>
      <c r="R77" s="25"/>
      <c r="S77" s="42"/>
      <c r="T77" s="38"/>
      <c r="U77" s="38"/>
      <c r="V77" s="44"/>
    </row>
    <row r="78" spans="1:31" x14ac:dyDescent="0.25">
      <c r="A78" s="35"/>
      <c r="B78" s="35"/>
      <c r="C78" s="14"/>
      <c r="D78" s="35"/>
      <c r="E78" s="15"/>
      <c r="F78" s="38"/>
      <c r="G78" s="37"/>
      <c r="H78" s="6"/>
      <c r="I78" s="38"/>
      <c r="J78" s="38"/>
      <c r="K78" s="38"/>
      <c r="L78" s="38"/>
      <c r="M78" s="45"/>
      <c r="N78" s="22"/>
      <c r="O78" s="23"/>
      <c r="P78" s="24"/>
      <c r="Q78" s="24"/>
      <c r="R78" s="25"/>
      <c r="S78" s="42"/>
      <c r="T78" s="38"/>
      <c r="U78" s="38"/>
      <c r="V78" s="44"/>
    </row>
    <row r="79" spans="1:31" x14ac:dyDescent="0.25">
      <c r="A79" s="35"/>
      <c r="B79" s="35"/>
      <c r="C79" s="14"/>
      <c r="D79" s="35"/>
      <c r="E79" s="15"/>
      <c r="F79" s="38"/>
      <c r="G79" s="37"/>
      <c r="H79" s="6"/>
      <c r="I79" s="38"/>
      <c r="J79" s="38"/>
      <c r="K79" s="38"/>
      <c r="L79" s="38"/>
      <c r="M79" s="45"/>
      <c r="N79" s="22"/>
      <c r="O79" s="23"/>
      <c r="P79" s="24"/>
      <c r="Q79" s="24"/>
      <c r="R79" s="25"/>
      <c r="S79" s="42"/>
      <c r="T79" s="38"/>
      <c r="U79" s="38"/>
      <c r="V79" s="44"/>
    </row>
    <row r="80" spans="1:31" x14ac:dyDescent="0.25">
      <c r="A80" s="35"/>
      <c r="B80" s="35"/>
      <c r="C80" s="14"/>
      <c r="D80" s="35"/>
      <c r="E80" s="15"/>
      <c r="F80" s="38"/>
      <c r="G80" s="37"/>
      <c r="H80" s="6"/>
      <c r="I80" s="38"/>
      <c r="J80" s="38"/>
      <c r="K80" s="38"/>
      <c r="L80" s="38"/>
      <c r="M80" s="45"/>
      <c r="N80" s="22"/>
      <c r="O80" s="23"/>
      <c r="P80" s="24"/>
      <c r="Q80" s="24"/>
      <c r="R80" s="25"/>
      <c r="S80" s="42"/>
      <c r="T80" s="38"/>
      <c r="U80" s="38"/>
      <c r="V80" s="44"/>
    </row>
    <row r="81" spans="1:31" x14ac:dyDescent="0.25">
      <c r="A81" s="35"/>
      <c r="B81" s="35"/>
      <c r="C81" s="14"/>
      <c r="D81" s="35"/>
      <c r="E81" s="15"/>
      <c r="F81" s="38"/>
      <c r="G81" s="37"/>
      <c r="H81" s="6"/>
      <c r="I81" s="38"/>
      <c r="J81" s="38"/>
      <c r="K81" s="38"/>
      <c r="L81" s="38"/>
      <c r="M81" s="45"/>
      <c r="N81" s="22"/>
      <c r="O81" s="23"/>
      <c r="P81" s="24"/>
      <c r="Q81" s="24"/>
      <c r="R81" s="25"/>
      <c r="S81" s="42"/>
      <c r="T81" s="38"/>
      <c r="U81" s="38"/>
      <c r="V81" s="44"/>
    </row>
    <row r="82" spans="1:31" x14ac:dyDescent="0.25">
      <c r="A82" s="35"/>
      <c r="B82" s="35"/>
      <c r="C82" s="14"/>
      <c r="D82" s="35"/>
      <c r="E82" s="15"/>
      <c r="F82" s="38"/>
      <c r="G82" s="37"/>
      <c r="H82" s="6"/>
      <c r="I82" s="38"/>
      <c r="J82" s="38"/>
      <c r="K82" s="38"/>
      <c r="L82" s="38"/>
      <c r="M82" s="45"/>
      <c r="N82" s="22"/>
      <c r="O82" s="23"/>
      <c r="P82" s="24"/>
      <c r="Q82" s="24"/>
      <c r="R82" s="25"/>
      <c r="S82" s="42"/>
      <c r="T82" s="38"/>
      <c r="U82" s="38"/>
      <c r="V82" s="44"/>
    </row>
    <row r="83" spans="1:31" x14ac:dyDescent="0.25">
      <c r="A83" s="35"/>
      <c r="B83" s="35"/>
      <c r="C83" s="14"/>
      <c r="D83" s="35"/>
      <c r="E83" s="15"/>
      <c r="F83" s="38"/>
      <c r="G83" s="37"/>
      <c r="H83" s="6"/>
      <c r="I83" s="38"/>
      <c r="J83" s="38"/>
      <c r="K83" s="38"/>
      <c r="L83" s="38"/>
      <c r="M83" s="45"/>
      <c r="N83" s="22"/>
      <c r="O83" s="23"/>
      <c r="P83" s="24"/>
      <c r="Q83" s="24"/>
      <c r="R83" s="25"/>
      <c r="S83" s="42"/>
      <c r="T83" s="38"/>
      <c r="U83" s="38"/>
      <c r="V83" s="44"/>
    </row>
    <row r="84" spans="1:31" x14ac:dyDescent="0.25">
      <c r="A84" s="35"/>
      <c r="B84" s="35"/>
      <c r="C84" s="14"/>
      <c r="D84" s="35"/>
      <c r="E84" s="15"/>
      <c r="F84" s="38"/>
      <c r="G84" s="37"/>
      <c r="H84" s="6"/>
      <c r="I84" s="38"/>
      <c r="J84" s="38"/>
      <c r="K84" s="38"/>
      <c r="L84" s="38"/>
      <c r="M84" s="45"/>
      <c r="N84" s="22"/>
      <c r="O84" s="23"/>
      <c r="P84" s="24"/>
      <c r="Q84" s="24"/>
      <c r="R84" s="25"/>
      <c r="S84" s="42"/>
      <c r="T84" s="38"/>
      <c r="U84" s="38"/>
      <c r="V84" s="44"/>
    </row>
    <row r="85" spans="1:31" x14ac:dyDescent="0.25">
      <c r="A85" s="35"/>
      <c r="B85" s="35"/>
      <c r="C85" s="14"/>
      <c r="D85" s="35"/>
      <c r="E85" s="15"/>
      <c r="F85" s="38"/>
      <c r="G85" s="37"/>
      <c r="H85" s="6"/>
      <c r="I85" s="38"/>
      <c r="J85" s="38"/>
      <c r="K85" s="38"/>
      <c r="L85" s="38"/>
      <c r="M85" s="45"/>
      <c r="N85" s="22"/>
      <c r="O85" s="23"/>
      <c r="P85" s="24"/>
      <c r="Q85" s="24"/>
      <c r="R85" s="25"/>
      <c r="S85" s="42"/>
      <c r="T85" s="38"/>
      <c r="U85" s="38"/>
      <c r="V85" s="44"/>
    </row>
    <row r="86" spans="1:31" x14ac:dyDescent="0.25">
      <c r="A86" s="35"/>
      <c r="B86" s="35"/>
      <c r="C86" s="14"/>
      <c r="D86" s="35"/>
      <c r="E86" s="15"/>
      <c r="F86" s="38"/>
      <c r="G86" s="37"/>
      <c r="H86" s="6"/>
      <c r="I86" s="38"/>
      <c r="J86" s="38"/>
      <c r="K86" s="38"/>
      <c r="L86" s="38"/>
      <c r="M86" s="45"/>
      <c r="N86" s="22"/>
      <c r="O86" s="23"/>
      <c r="P86" s="24"/>
      <c r="Q86" s="24"/>
      <c r="R86" s="25"/>
      <c r="S86" s="42"/>
      <c r="T86" s="38"/>
      <c r="U86" s="38"/>
      <c r="V86" s="44"/>
    </row>
    <row r="87" spans="1:31" x14ac:dyDescent="0.25">
      <c r="A87" s="35"/>
      <c r="B87" s="35"/>
      <c r="C87" s="14"/>
      <c r="D87" s="35"/>
      <c r="E87" s="15"/>
      <c r="F87" s="38"/>
      <c r="G87" s="37"/>
      <c r="H87" s="6"/>
      <c r="I87" s="38"/>
      <c r="J87" s="38"/>
      <c r="K87" s="38"/>
      <c r="L87" s="38"/>
      <c r="M87" s="45"/>
      <c r="N87" s="22"/>
      <c r="O87" s="23"/>
      <c r="P87" s="24"/>
      <c r="Q87" s="24"/>
      <c r="R87" s="25"/>
      <c r="S87" s="42"/>
      <c r="T87" s="38"/>
      <c r="U87" s="38"/>
      <c r="V87" s="44"/>
    </row>
    <row r="88" spans="1:31" x14ac:dyDescent="0.25">
      <c r="A88" s="35"/>
      <c r="B88" s="35"/>
      <c r="C88" s="14"/>
      <c r="D88" s="35"/>
      <c r="E88" s="15"/>
      <c r="F88" s="38"/>
      <c r="G88" s="37"/>
      <c r="H88" s="6"/>
      <c r="I88" s="38"/>
      <c r="J88" s="38"/>
      <c r="K88" s="38"/>
      <c r="L88" s="38"/>
      <c r="M88" s="45"/>
      <c r="N88" s="22"/>
      <c r="O88" s="23"/>
      <c r="P88" s="24"/>
      <c r="Q88" s="24"/>
      <c r="R88" s="25"/>
      <c r="S88" s="42"/>
      <c r="T88" s="38"/>
      <c r="U88" s="38"/>
      <c r="V88" s="44"/>
    </row>
    <row r="89" spans="1:31" x14ac:dyDescent="0.25">
      <c r="A89" s="35"/>
      <c r="B89" s="35"/>
      <c r="C89" s="14"/>
      <c r="D89" s="35"/>
      <c r="E89" s="15"/>
      <c r="F89" s="38"/>
      <c r="G89" s="37"/>
      <c r="H89" s="6"/>
      <c r="I89" s="38"/>
      <c r="J89" s="38"/>
      <c r="K89" s="38"/>
      <c r="L89" s="38"/>
      <c r="M89" s="45"/>
      <c r="N89" s="22"/>
      <c r="O89" s="23"/>
      <c r="P89" s="24"/>
      <c r="Q89" s="24"/>
      <c r="R89" s="25"/>
      <c r="S89" s="42"/>
      <c r="T89" s="38"/>
      <c r="U89" s="38"/>
      <c r="V89" s="44"/>
    </row>
    <row r="90" spans="1:31" x14ac:dyDescent="0.25">
      <c r="A90" s="35"/>
      <c r="B90" s="35"/>
      <c r="C90" s="14"/>
      <c r="D90" s="35"/>
      <c r="E90" s="15"/>
      <c r="F90" s="38"/>
      <c r="G90" s="37"/>
      <c r="H90" s="6"/>
      <c r="I90" s="38"/>
      <c r="J90" s="38"/>
      <c r="K90" s="38"/>
      <c r="L90" s="38"/>
      <c r="M90" s="45"/>
      <c r="N90" s="22"/>
      <c r="O90" s="23"/>
      <c r="P90" s="24"/>
      <c r="Q90" s="24"/>
      <c r="R90" s="25"/>
      <c r="S90" s="42"/>
      <c r="T90" s="38"/>
      <c r="U90" s="38"/>
      <c r="V90" s="44"/>
    </row>
    <row r="91" spans="1:31" ht="16.5" thickBot="1" x14ac:dyDescent="0.3">
      <c r="A91" s="48" t="s">
        <v>50</v>
      </c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50"/>
      <c r="W91" s="51"/>
      <c r="X91" s="51"/>
      <c r="Y91" s="51"/>
      <c r="Z91" s="51"/>
      <c r="AA91" s="51"/>
      <c r="AB91" s="51"/>
      <c r="AC91" s="51"/>
      <c r="AD91" s="51"/>
      <c r="AE91" s="51"/>
    </row>
    <row r="92" spans="1:31" x14ac:dyDescent="0.25">
      <c r="A92" s="35"/>
      <c r="B92" s="35"/>
      <c r="C92" s="14"/>
      <c r="D92" s="35"/>
      <c r="E92" s="15"/>
      <c r="F92" s="38"/>
      <c r="G92" s="37"/>
      <c r="H92" s="6"/>
      <c r="I92" s="38"/>
      <c r="J92" s="38"/>
      <c r="K92" s="38"/>
      <c r="L92" s="38"/>
      <c r="M92" s="45"/>
      <c r="N92" s="22"/>
      <c r="O92" s="23"/>
      <c r="P92" s="24"/>
      <c r="Q92" s="24"/>
      <c r="R92" s="25"/>
      <c r="S92" s="42"/>
      <c r="T92" s="38"/>
      <c r="U92" s="38"/>
      <c r="V92" s="44"/>
      <c r="X92" s="85" t="s">
        <v>32</v>
      </c>
      <c r="Y92" s="86" t="s">
        <v>33</v>
      </c>
      <c r="Z92" s="86" t="s">
        <v>34</v>
      </c>
      <c r="AA92" s="86" t="s">
        <v>35</v>
      </c>
      <c r="AB92" s="86" t="s">
        <v>36</v>
      </c>
      <c r="AC92" s="86" t="s">
        <v>37</v>
      </c>
      <c r="AD92" s="87" t="s">
        <v>38</v>
      </c>
    </row>
    <row r="93" spans="1:31" x14ac:dyDescent="0.25">
      <c r="A93" s="35"/>
      <c r="B93" s="35"/>
      <c r="C93" s="14"/>
      <c r="D93" s="35"/>
      <c r="E93" s="15"/>
      <c r="F93" s="16"/>
      <c r="G93" s="37"/>
      <c r="H93" s="6"/>
      <c r="I93" s="38"/>
      <c r="J93" s="38"/>
      <c r="K93" s="38"/>
      <c r="L93" s="38"/>
      <c r="M93" s="45"/>
      <c r="N93" s="22"/>
      <c r="O93" s="23"/>
      <c r="P93" s="24"/>
      <c r="Q93" s="24"/>
      <c r="R93" s="25"/>
      <c r="S93" s="42"/>
      <c r="T93" s="38"/>
      <c r="U93" s="38"/>
      <c r="V93" s="44"/>
      <c r="X93" s="88" t="s">
        <v>39</v>
      </c>
      <c r="Y93" s="58"/>
      <c r="Z93" s="58"/>
      <c r="AA93" s="58" t="s">
        <v>40</v>
      </c>
      <c r="AB93" s="58" t="s">
        <v>40</v>
      </c>
      <c r="AC93" s="58" t="s">
        <v>40</v>
      </c>
      <c r="AD93" s="59" t="s">
        <v>40</v>
      </c>
    </row>
    <row r="94" spans="1:31" x14ac:dyDescent="0.25">
      <c r="A94" s="35"/>
      <c r="B94" s="35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23"/>
      <c r="P94" s="24"/>
      <c r="Q94" s="24"/>
      <c r="R94" s="25"/>
      <c r="S94" s="38"/>
      <c r="T94" s="38"/>
      <c r="U94" s="38"/>
      <c r="V94" s="38"/>
      <c r="X94" s="88" t="s">
        <v>41</v>
      </c>
      <c r="Y94" s="58" t="s">
        <v>40</v>
      </c>
      <c r="Z94" s="58" t="s">
        <v>40</v>
      </c>
      <c r="AA94" s="58" t="s">
        <v>40</v>
      </c>
      <c r="AB94" s="58" t="s">
        <v>40</v>
      </c>
      <c r="AC94" s="58" t="s">
        <v>40</v>
      </c>
      <c r="AD94" s="59" t="s">
        <v>40</v>
      </c>
    </row>
    <row r="95" spans="1:31" x14ac:dyDescent="0.25">
      <c r="A95" s="35"/>
      <c r="B95" s="35"/>
      <c r="C95" s="38"/>
      <c r="D95" s="83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23"/>
      <c r="P95" s="24"/>
      <c r="Q95" s="24"/>
      <c r="R95" s="24"/>
      <c r="S95" s="38"/>
      <c r="T95" s="38"/>
      <c r="U95" s="38"/>
      <c r="V95" s="38"/>
      <c r="X95" s="88" t="s">
        <v>42</v>
      </c>
      <c r="Y95" s="89" t="s">
        <v>40</v>
      </c>
      <c r="Z95" s="89" t="s">
        <v>40</v>
      </c>
      <c r="AA95" s="89" t="s">
        <v>40</v>
      </c>
      <c r="AB95" s="90" t="s">
        <v>40</v>
      </c>
      <c r="AC95" s="90" t="s">
        <v>40</v>
      </c>
      <c r="AD95" s="91" t="s">
        <v>40</v>
      </c>
    </row>
    <row r="96" spans="1:31" x14ac:dyDescent="0.25">
      <c r="A96" s="35"/>
      <c r="B96" s="35"/>
      <c r="C96" s="14"/>
      <c r="D96" s="35"/>
      <c r="E96" s="15"/>
      <c r="F96" s="16"/>
      <c r="G96" s="37"/>
      <c r="H96" s="6"/>
      <c r="I96" s="38"/>
      <c r="J96" s="38"/>
      <c r="K96" s="38"/>
      <c r="L96" s="38"/>
      <c r="M96" s="45"/>
      <c r="N96" s="22"/>
      <c r="O96" s="23"/>
      <c r="P96" s="24"/>
      <c r="Q96" s="24"/>
      <c r="R96" s="25"/>
      <c r="S96" s="42"/>
      <c r="T96" s="38"/>
      <c r="U96" s="38"/>
      <c r="V96" s="44"/>
      <c r="X96" s="64" t="s">
        <v>40</v>
      </c>
      <c r="Y96" s="65"/>
      <c r="Z96" s="65"/>
      <c r="AA96" s="65"/>
      <c r="AB96" s="65"/>
      <c r="AC96" s="65"/>
      <c r="AD96" s="92" t="s">
        <v>40</v>
      </c>
    </row>
    <row r="97" spans="1:31" ht="15.75" x14ac:dyDescent="0.25">
      <c r="A97" s="35"/>
      <c r="B97" s="35"/>
      <c r="C97" s="14"/>
      <c r="D97" s="35"/>
      <c r="E97" s="15"/>
      <c r="F97" s="38"/>
      <c r="G97" s="37"/>
      <c r="H97" s="6"/>
      <c r="I97" s="38"/>
      <c r="J97" s="38"/>
      <c r="K97" s="38"/>
      <c r="L97" s="38"/>
      <c r="M97" s="45"/>
      <c r="N97" s="22"/>
      <c r="O97" s="23"/>
      <c r="P97" s="24"/>
      <c r="Q97" s="24"/>
      <c r="R97" s="25"/>
      <c r="S97" s="42"/>
      <c r="T97" s="38"/>
      <c r="U97" s="38"/>
      <c r="V97" s="44"/>
      <c r="X97" s="93" t="s">
        <v>44</v>
      </c>
      <c r="Y97" s="67">
        <f>COUNTIFS(L92:L117,"&gt;0",L92:L117,"&lt;=2 ")</f>
        <v>0</v>
      </c>
      <c r="Z97" s="67">
        <f>COUNTIFS(L92:L117,"&gt;2",L92:L117,"&lt;=4 ")</f>
        <v>0</v>
      </c>
      <c r="AA97" s="67">
        <f>COUNTIFS(L92:L117,"&gt;=5",L92:L117,"&lt;=6 ")</f>
        <v>0</v>
      </c>
      <c r="AB97" s="67">
        <f>COUNTIFS(L92:L117,"&gt;=7",L92:L117,"&lt;=9 ")</f>
        <v>0</v>
      </c>
      <c r="AC97" s="67">
        <f>COUNTIFS($L$92:$L$117,"&gt;=10",L92:L117,"&lt;=13 ")</f>
        <v>0</v>
      </c>
      <c r="AD97" s="67">
        <f>COUNTIFS($L$92:$L$117,"&gt;=14")</f>
        <v>0</v>
      </c>
      <c r="AE97" s="9">
        <f>SUM(Y97:AD97)</f>
        <v>0</v>
      </c>
    </row>
    <row r="98" spans="1:31" ht="15.75" x14ac:dyDescent="0.25">
      <c r="A98" s="35"/>
      <c r="B98" s="35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23"/>
      <c r="P98" s="24"/>
      <c r="Q98" s="24"/>
      <c r="R98" s="24"/>
      <c r="S98" s="38"/>
      <c r="T98" s="38"/>
      <c r="U98" s="38"/>
      <c r="V98" s="38"/>
      <c r="X98" s="88" t="s">
        <v>45</v>
      </c>
      <c r="Y98" s="67" t="e">
        <f>COUNTIFS(K92:K101,"oui",L92:L102,"&gt;0",L92:L102,"&lt;=2 ")</f>
        <v>#VALUE!</v>
      </c>
      <c r="Z98" s="58" t="s">
        <v>40</v>
      </c>
      <c r="AA98" s="58" t="s">
        <v>40</v>
      </c>
      <c r="AB98" s="58" t="s">
        <v>40</v>
      </c>
      <c r="AC98" s="58" t="s">
        <v>40</v>
      </c>
      <c r="AD98" s="59" t="s">
        <v>40</v>
      </c>
      <c r="AE98" s="9">
        <f>COUNTIF(K92:K117,"oui")</f>
        <v>0</v>
      </c>
    </row>
    <row r="99" spans="1:31" x14ac:dyDescent="0.25">
      <c r="A99" s="35"/>
      <c r="B99" s="35"/>
      <c r="C99" s="14"/>
      <c r="D99" s="35"/>
      <c r="E99" s="15"/>
      <c r="F99" s="38"/>
      <c r="G99" s="37"/>
      <c r="H99" s="6"/>
      <c r="I99" s="38"/>
      <c r="J99" s="38"/>
      <c r="K99" s="38"/>
      <c r="L99" s="38"/>
      <c r="M99" s="45"/>
      <c r="N99" s="22"/>
      <c r="O99" s="23"/>
      <c r="P99" s="24"/>
      <c r="Q99" s="24"/>
      <c r="R99" s="25"/>
      <c r="S99" s="42"/>
      <c r="T99" s="38"/>
      <c r="U99" s="38"/>
      <c r="V99" s="44"/>
      <c r="X99" s="88" t="s">
        <v>46</v>
      </c>
      <c r="Y99" s="58" t="s">
        <v>40</v>
      </c>
      <c r="Z99" s="58" t="s">
        <v>40</v>
      </c>
      <c r="AA99" s="58" t="s">
        <v>40</v>
      </c>
      <c r="AB99" s="58" t="s">
        <v>40</v>
      </c>
      <c r="AC99" s="58" t="s">
        <v>40</v>
      </c>
      <c r="AD99" s="59" t="s">
        <v>40</v>
      </c>
      <c r="AE99" s="9">
        <f>COUNTIF(T92:T110,"oui")</f>
        <v>0</v>
      </c>
    </row>
    <row r="100" spans="1:3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8"/>
      <c r="M100" s="38"/>
      <c r="N100" s="38"/>
      <c r="O100" s="23"/>
      <c r="P100" s="25"/>
      <c r="Q100" s="25"/>
      <c r="R100" s="25"/>
      <c r="S100" s="35"/>
      <c r="T100" s="35"/>
      <c r="U100" s="35"/>
      <c r="V100" s="35"/>
      <c r="X100" s="88" t="s">
        <v>47</v>
      </c>
      <c r="Y100" s="58" t="e">
        <v>#DIV/0!</v>
      </c>
      <c r="Z100" s="58" t="s">
        <v>48</v>
      </c>
      <c r="AA100" s="58" t="s">
        <v>48</v>
      </c>
      <c r="AB100" s="58" t="e">
        <v>#DIV/0!</v>
      </c>
      <c r="AC100" s="58" t="s">
        <v>48</v>
      </c>
      <c r="AD100" s="58" t="e">
        <v>#DIV/0!</v>
      </c>
    </row>
    <row r="101" spans="1:31" ht="15.75" thickBot="1" x14ac:dyDescent="0.3">
      <c r="A101" s="35"/>
      <c r="B101" s="35"/>
      <c r="C101" s="14"/>
      <c r="D101" s="35"/>
      <c r="E101" s="15"/>
      <c r="F101" s="16"/>
      <c r="G101" s="37"/>
      <c r="H101" s="6"/>
      <c r="I101" s="38"/>
      <c r="J101" s="38"/>
      <c r="K101" s="38"/>
      <c r="L101" s="38"/>
      <c r="M101" s="45"/>
      <c r="N101" s="22"/>
      <c r="O101" s="23"/>
      <c r="P101" s="24"/>
      <c r="Q101" s="24"/>
      <c r="R101" s="25"/>
      <c r="S101" s="42"/>
      <c r="T101" s="38"/>
      <c r="U101" s="38"/>
      <c r="V101" s="44"/>
      <c r="X101" s="94" t="s">
        <v>12</v>
      </c>
      <c r="Y101" s="74" t="s">
        <v>40</v>
      </c>
      <c r="Z101" s="74" t="s">
        <v>40</v>
      </c>
      <c r="AA101" s="74" t="s">
        <v>40</v>
      </c>
      <c r="AB101" s="74" t="s">
        <v>40</v>
      </c>
      <c r="AC101" s="74" t="s">
        <v>40</v>
      </c>
      <c r="AD101" s="75" t="s">
        <v>40</v>
      </c>
    </row>
    <row r="102" spans="1:31" x14ac:dyDescent="0.25">
      <c r="A102" s="35"/>
      <c r="B102" s="35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22"/>
      <c r="O102" s="23"/>
      <c r="P102" s="95"/>
      <c r="Q102" s="24"/>
      <c r="R102" s="25"/>
      <c r="S102" s="38"/>
      <c r="T102" s="38"/>
      <c r="U102" s="38"/>
      <c r="V102" s="38"/>
    </row>
    <row r="103" spans="1:31" x14ac:dyDescent="0.25">
      <c r="A103" s="35"/>
      <c r="B103" s="35"/>
      <c r="C103" s="14"/>
      <c r="D103" s="35"/>
      <c r="E103" s="15"/>
      <c r="F103" s="16"/>
      <c r="G103" s="16"/>
      <c r="H103" s="6"/>
      <c r="I103" s="38"/>
      <c r="J103" s="38"/>
      <c r="K103" s="38"/>
      <c r="L103" s="38"/>
      <c r="M103" s="45"/>
      <c r="N103" s="22"/>
      <c r="O103" s="23"/>
      <c r="P103" s="24"/>
      <c r="Q103" s="24"/>
      <c r="R103" s="25"/>
      <c r="S103" s="42"/>
      <c r="T103" s="38"/>
      <c r="U103" s="38"/>
      <c r="V103" s="44"/>
    </row>
    <row r="104" spans="1:31" x14ac:dyDescent="0.25">
      <c r="A104" s="35"/>
      <c r="B104" s="35"/>
      <c r="C104" s="14"/>
      <c r="D104" s="35"/>
      <c r="E104" s="15"/>
      <c r="F104" s="16"/>
      <c r="G104" s="37"/>
      <c r="H104" s="96"/>
      <c r="I104" s="38"/>
      <c r="J104" s="38"/>
      <c r="K104" s="38"/>
      <c r="L104" s="38"/>
      <c r="M104" s="45"/>
      <c r="N104" s="22"/>
      <c r="O104" s="23"/>
      <c r="P104" s="24"/>
      <c r="Q104" s="24"/>
      <c r="R104" s="25"/>
      <c r="S104" s="42"/>
      <c r="T104" s="38"/>
      <c r="U104" s="38"/>
      <c r="V104" s="44"/>
    </row>
    <row r="105" spans="1:31" x14ac:dyDescent="0.25">
      <c r="A105" s="35"/>
      <c r="B105" s="35"/>
      <c r="C105" s="14"/>
      <c r="D105" s="35"/>
      <c r="E105" s="15"/>
      <c r="F105" s="16"/>
      <c r="G105" s="37"/>
      <c r="H105" s="6"/>
      <c r="I105" s="38"/>
      <c r="J105" s="38"/>
      <c r="K105" s="38"/>
      <c r="L105" s="38"/>
      <c r="M105" s="45"/>
      <c r="N105" s="22"/>
      <c r="O105" s="23"/>
      <c r="P105" s="24"/>
      <c r="Q105" s="24"/>
      <c r="R105" s="25"/>
      <c r="S105" s="42"/>
      <c r="T105" s="38"/>
      <c r="U105" s="38"/>
      <c r="V105" s="44"/>
    </row>
    <row r="106" spans="1:31" x14ac:dyDescent="0.25">
      <c r="A106" s="35"/>
      <c r="B106" s="35"/>
      <c r="C106" s="14"/>
      <c r="D106" s="35"/>
      <c r="E106" s="15"/>
      <c r="F106" s="16"/>
      <c r="G106" s="37"/>
      <c r="H106" s="6"/>
      <c r="I106" s="38"/>
      <c r="J106" s="38"/>
      <c r="K106" s="38"/>
      <c r="L106" s="38"/>
      <c r="M106" s="45"/>
      <c r="N106" s="22"/>
      <c r="O106" s="23"/>
      <c r="P106" s="24"/>
      <c r="Q106" s="24"/>
      <c r="R106" s="25"/>
      <c r="S106" s="42"/>
      <c r="T106" s="38"/>
      <c r="U106" s="38"/>
      <c r="V106" s="44"/>
    </row>
    <row r="107" spans="1:31" x14ac:dyDescent="0.25">
      <c r="A107" s="35"/>
      <c r="B107" s="35"/>
      <c r="C107" s="14"/>
      <c r="D107" s="35"/>
      <c r="E107" s="15"/>
      <c r="F107" s="16"/>
      <c r="G107" s="37"/>
      <c r="H107" s="6"/>
      <c r="I107" s="38"/>
      <c r="J107" s="38"/>
      <c r="K107" s="38"/>
      <c r="L107" s="38"/>
      <c r="M107" s="45"/>
      <c r="N107" s="22">
        <f t="shared" ref="N67:N130" si="1">IF(L107=1,38,IF(L107=1.5,52,IF(L107=2,68,IF(L107=3,89,IF(L107=3.5,95,IF(L107=4,113,IF(L107=4.5,121,IF(L107=5,133,IF(L107=5.5,143,IF(L107=6,148,IF(L107=7,173,IF(L107=8,190,IF(L107=9,211,IF(L107=10,223,IF(L107=11,233,IF(L107=12,245,IF(L107=13,259,IF(L107=14,275,IF(L107=15,292,IF(L107=16,304,IF(L107=17,316,IF(L107=18,331,IF(L107=20,353,IF(L107=21,378,IF(L107=23,405,)))))))))))))))))))))))))</f>
        <v>0</v>
      </c>
      <c r="O107" s="23" t="e">
        <f t="shared" ref="O67:O136" si="2">(N107-M107)/N107</f>
        <v>#DIV/0!</v>
      </c>
      <c r="P107" s="24">
        <f t="shared" ref="P103:P166" si="3">IF(L107=2,45,IF(L107=3,62,IF(L107=4,98,IF(L107=5.5,100,IF(L107=6,103,IF(L107=7,130,IF(L107=9,145,IF(L107=10,175,IF(L107=5,135,IF(L107=8,145,))))))))))</f>
        <v>0</v>
      </c>
      <c r="Q107" s="24">
        <f t="shared" ref="Q103:Q166" si="4">IF(L107=2,64,IF(L107=3,90,IF(L107=4,114,IF(L107=5.5,155,IF(L107=6,126,IF(L107=7,198,IF(L107=9,263,IF(L107=10,223,IF(L107=5,173,IF(L107=8,189,))))))))))</f>
        <v>0</v>
      </c>
      <c r="R107" s="25">
        <f t="shared" ref="R70:R135" si="5">IF(L107=2,60,IF(L107=3,75,IF(L107=4,85,IF(L107=5.5,145,IF(L107=6,119,IF(L107=9,147,IF(L107=10,130,IF(L107=5,105,))))))))</f>
        <v>0</v>
      </c>
      <c r="S107" s="42"/>
      <c r="T107" s="38"/>
      <c r="U107" s="38"/>
      <c r="V107" s="44"/>
    </row>
    <row r="108" spans="1:31" x14ac:dyDescent="0.25">
      <c r="A108" s="35"/>
      <c r="B108" s="35"/>
      <c r="C108" s="14"/>
      <c r="D108" s="35"/>
      <c r="E108" s="15"/>
      <c r="F108" s="16"/>
      <c r="G108" s="37"/>
      <c r="H108" s="6"/>
      <c r="I108" s="38"/>
      <c r="J108" s="38"/>
      <c r="K108" s="38"/>
      <c r="L108" s="38"/>
      <c r="M108" s="45"/>
      <c r="N108" s="22">
        <f t="shared" si="1"/>
        <v>0</v>
      </c>
      <c r="O108" s="23" t="e">
        <f t="shared" si="2"/>
        <v>#DIV/0!</v>
      </c>
      <c r="P108" s="24">
        <f t="shared" si="3"/>
        <v>0</v>
      </c>
      <c r="Q108" s="24">
        <f t="shared" si="4"/>
        <v>0</v>
      </c>
      <c r="R108" s="25">
        <f t="shared" si="5"/>
        <v>0</v>
      </c>
      <c r="S108" s="42"/>
      <c r="T108" s="38"/>
      <c r="U108" s="38"/>
      <c r="V108" s="44"/>
    </row>
    <row r="109" spans="1:31" x14ac:dyDescent="0.25">
      <c r="A109" s="35"/>
      <c r="B109" s="35"/>
      <c r="C109" s="14"/>
      <c r="D109" s="35"/>
      <c r="E109" s="15"/>
      <c r="F109" s="16"/>
      <c r="G109" s="37"/>
      <c r="H109" s="6"/>
      <c r="I109" s="38"/>
      <c r="J109" s="38"/>
      <c r="K109" s="38"/>
      <c r="L109" s="38"/>
      <c r="M109" s="45"/>
      <c r="N109" s="22">
        <f t="shared" si="1"/>
        <v>0</v>
      </c>
      <c r="O109" s="23" t="e">
        <f t="shared" si="2"/>
        <v>#DIV/0!</v>
      </c>
      <c r="P109" s="24">
        <f t="shared" si="3"/>
        <v>0</v>
      </c>
      <c r="Q109" s="24">
        <f t="shared" si="4"/>
        <v>0</v>
      </c>
      <c r="R109" s="25">
        <f t="shared" si="5"/>
        <v>0</v>
      </c>
      <c r="S109" s="42"/>
      <c r="T109" s="38"/>
      <c r="U109" s="38"/>
      <c r="V109" s="44"/>
    </row>
    <row r="110" spans="1:31" x14ac:dyDescent="0.25">
      <c r="A110" s="35"/>
      <c r="B110" s="35"/>
      <c r="C110" s="14"/>
      <c r="D110" s="35"/>
      <c r="E110" s="15"/>
      <c r="F110" s="16"/>
      <c r="G110" s="37"/>
      <c r="H110" s="6"/>
      <c r="I110" s="38"/>
      <c r="J110" s="38"/>
      <c r="K110" s="38"/>
      <c r="L110" s="38"/>
      <c r="M110" s="45"/>
      <c r="N110" s="22">
        <f t="shared" si="1"/>
        <v>0</v>
      </c>
      <c r="O110" s="23" t="e">
        <f t="shared" si="2"/>
        <v>#DIV/0!</v>
      </c>
      <c r="P110" s="24">
        <f t="shared" si="3"/>
        <v>0</v>
      </c>
      <c r="Q110" s="24">
        <f t="shared" si="4"/>
        <v>0</v>
      </c>
      <c r="R110" s="25">
        <f t="shared" si="5"/>
        <v>0</v>
      </c>
      <c r="S110" s="42"/>
      <c r="T110" s="38"/>
      <c r="U110" s="38"/>
      <c r="V110" s="44"/>
    </row>
    <row r="111" spans="1:31" x14ac:dyDescent="0.25">
      <c r="A111" s="35"/>
      <c r="B111" s="35"/>
      <c r="C111" s="14"/>
      <c r="D111" s="35"/>
      <c r="E111" s="15"/>
      <c r="F111" s="16"/>
      <c r="G111" s="37"/>
      <c r="H111" s="6"/>
      <c r="I111" s="38"/>
      <c r="J111" s="38"/>
      <c r="K111" s="38"/>
      <c r="L111" s="38"/>
      <c r="M111" s="45"/>
      <c r="N111" s="22">
        <f t="shared" si="1"/>
        <v>0</v>
      </c>
      <c r="O111" s="23" t="e">
        <f t="shared" si="2"/>
        <v>#DIV/0!</v>
      </c>
      <c r="P111" s="24">
        <f t="shared" si="3"/>
        <v>0</v>
      </c>
      <c r="Q111" s="24">
        <f t="shared" si="4"/>
        <v>0</v>
      </c>
      <c r="R111" s="25">
        <f t="shared" si="5"/>
        <v>0</v>
      </c>
      <c r="S111" s="42"/>
      <c r="T111" s="38"/>
      <c r="U111" s="38"/>
      <c r="V111" s="44"/>
    </row>
    <row r="112" spans="1:31" x14ac:dyDescent="0.25">
      <c r="A112" s="35"/>
      <c r="B112" s="35"/>
      <c r="C112" s="14"/>
      <c r="D112" s="35"/>
      <c r="E112" s="15"/>
      <c r="F112" s="16"/>
      <c r="G112" s="37"/>
      <c r="H112" s="6"/>
      <c r="I112" s="38"/>
      <c r="J112" s="38"/>
      <c r="K112" s="38"/>
      <c r="L112" s="38"/>
      <c r="M112" s="45"/>
      <c r="N112" s="22">
        <f t="shared" si="1"/>
        <v>0</v>
      </c>
      <c r="O112" s="23" t="e">
        <f t="shared" si="2"/>
        <v>#DIV/0!</v>
      </c>
      <c r="P112" s="24">
        <f t="shared" si="3"/>
        <v>0</v>
      </c>
      <c r="Q112" s="24">
        <f t="shared" si="4"/>
        <v>0</v>
      </c>
      <c r="R112" s="25">
        <f t="shared" si="5"/>
        <v>0</v>
      </c>
      <c r="S112" s="42"/>
      <c r="T112" s="38"/>
      <c r="U112" s="38"/>
      <c r="V112" s="44"/>
    </row>
    <row r="113" spans="1:22" x14ac:dyDescent="0.25">
      <c r="A113" s="35"/>
      <c r="B113" s="35"/>
      <c r="C113" s="14"/>
      <c r="D113" s="35"/>
      <c r="E113" s="15"/>
      <c r="F113" s="16"/>
      <c r="G113" s="37"/>
      <c r="H113" s="6"/>
      <c r="I113" s="38"/>
      <c r="J113" s="38"/>
      <c r="K113" s="38"/>
      <c r="L113" s="38"/>
      <c r="M113" s="45"/>
      <c r="N113" s="22">
        <f t="shared" si="1"/>
        <v>0</v>
      </c>
      <c r="O113" s="23" t="e">
        <f t="shared" si="2"/>
        <v>#DIV/0!</v>
      </c>
      <c r="P113" s="24">
        <f t="shared" si="3"/>
        <v>0</v>
      </c>
      <c r="Q113" s="24">
        <f t="shared" si="4"/>
        <v>0</v>
      </c>
      <c r="R113" s="25">
        <f t="shared" si="5"/>
        <v>0</v>
      </c>
      <c r="S113" s="42"/>
      <c r="T113" s="38"/>
      <c r="U113" s="38"/>
      <c r="V113" s="44"/>
    </row>
    <row r="114" spans="1:22" x14ac:dyDescent="0.25">
      <c r="A114" s="35"/>
      <c r="B114" s="35"/>
      <c r="C114" s="14"/>
      <c r="D114" s="35"/>
      <c r="E114" s="15"/>
      <c r="F114" s="16"/>
      <c r="G114" s="16"/>
      <c r="H114" s="6"/>
      <c r="I114" s="38"/>
      <c r="J114" s="38"/>
      <c r="K114" s="38"/>
      <c r="L114" s="38"/>
      <c r="M114" s="45"/>
      <c r="N114" s="22">
        <f t="shared" si="1"/>
        <v>0</v>
      </c>
      <c r="O114" s="23" t="e">
        <f t="shared" si="2"/>
        <v>#DIV/0!</v>
      </c>
      <c r="P114" s="24">
        <f t="shared" si="3"/>
        <v>0</v>
      </c>
      <c r="Q114" s="24">
        <f t="shared" si="4"/>
        <v>0</v>
      </c>
      <c r="R114" s="25">
        <f t="shared" si="5"/>
        <v>0</v>
      </c>
      <c r="S114" s="42"/>
      <c r="T114" s="38"/>
      <c r="U114" s="38"/>
      <c r="V114" s="44"/>
    </row>
    <row r="115" spans="1:22" x14ac:dyDescent="0.25">
      <c r="A115" s="35"/>
      <c r="B115" s="35"/>
      <c r="C115" s="14"/>
      <c r="D115" s="35"/>
      <c r="E115" s="15"/>
      <c r="F115" s="16"/>
      <c r="G115" s="16"/>
      <c r="H115" s="6"/>
      <c r="I115" s="38"/>
      <c r="J115" s="38"/>
      <c r="K115" s="38"/>
      <c r="L115" s="38"/>
      <c r="M115" s="45"/>
      <c r="N115" s="22">
        <f t="shared" si="1"/>
        <v>0</v>
      </c>
      <c r="O115" s="23" t="e">
        <f t="shared" si="2"/>
        <v>#DIV/0!</v>
      </c>
      <c r="P115" s="24">
        <f t="shared" si="3"/>
        <v>0</v>
      </c>
      <c r="Q115" s="24">
        <f t="shared" si="4"/>
        <v>0</v>
      </c>
      <c r="R115" s="25">
        <f t="shared" si="5"/>
        <v>0</v>
      </c>
      <c r="S115" s="42"/>
      <c r="T115" s="38"/>
      <c r="U115" s="38"/>
      <c r="V115" s="44"/>
    </row>
    <row r="116" spans="1:22" x14ac:dyDescent="0.25">
      <c r="A116" s="35"/>
      <c r="B116" s="35"/>
      <c r="C116" s="14"/>
      <c r="D116" s="35"/>
      <c r="E116" s="15"/>
      <c r="F116" s="16"/>
      <c r="G116" s="37"/>
      <c r="H116" s="6"/>
      <c r="I116" s="38"/>
      <c r="J116" s="38"/>
      <c r="K116" s="38"/>
      <c r="L116" s="38"/>
      <c r="M116" s="45"/>
      <c r="N116" s="22">
        <f t="shared" si="1"/>
        <v>0</v>
      </c>
      <c r="O116" s="23" t="e">
        <f t="shared" si="2"/>
        <v>#DIV/0!</v>
      </c>
      <c r="P116" s="24">
        <f t="shared" si="3"/>
        <v>0</v>
      </c>
      <c r="Q116" s="24">
        <f t="shared" si="4"/>
        <v>0</v>
      </c>
      <c r="R116" s="25">
        <f t="shared" si="5"/>
        <v>0</v>
      </c>
      <c r="S116" s="42"/>
      <c r="T116" s="38"/>
      <c r="U116" s="38"/>
      <c r="V116" s="44"/>
    </row>
    <row r="117" spans="1:22" x14ac:dyDescent="0.25">
      <c r="A117" s="35"/>
      <c r="B117" s="35"/>
      <c r="C117" s="14"/>
      <c r="D117" s="35"/>
      <c r="E117" s="15"/>
      <c r="F117" s="16"/>
      <c r="G117" s="37"/>
      <c r="H117" s="6"/>
      <c r="I117" s="38"/>
      <c r="J117" s="38"/>
      <c r="K117" s="38"/>
      <c r="L117" s="38"/>
      <c r="M117" s="45"/>
      <c r="N117" s="22">
        <f t="shared" si="1"/>
        <v>0</v>
      </c>
      <c r="O117" s="23" t="e">
        <f t="shared" si="2"/>
        <v>#DIV/0!</v>
      </c>
      <c r="P117" s="24">
        <f t="shared" si="3"/>
        <v>0</v>
      </c>
      <c r="Q117" s="24">
        <f t="shared" si="4"/>
        <v>0</v>
      </c>
      <c r="R117" s="25">
        <f t="shared" si="5"/>
        <v>0</v>
      </c>
      <c r="S117" s="42"/>
      <c r="T117" s="38"/>
      <c r="U117" s="38"/>
      <c r="V117" s="44"/>
    </row>
    <row r="118" spans="1:22" x14ac:dyDescent="0.25">
      <c r="A118" s="35"/>
      <c r="B118" s="35"/>
      <c r="C118" s="14"/>
      <c r="D118" s="35"/>
      <c r="E118" s="15"/>
      <c r="F118" s="16"/>
      <c r="G118" s="37"/>
      <c r="H118" s="6"/>
      <c r="I118" s="38"/>
      <c r="J118" s="38"/>
      <c r="K118" s="38"/>
      <c r="L118" s="38"/>
      <c r="M118" s="45"/>
      <c r="N118" s="22">
        <f t="shared" si="1"/>
        <v>0</v>
      </c>
      <c r="O118" s="23" t="e">
        <f t="shared" si="2"/>
        <v>#DIV/0!</v>
      </c>
      <c r="P118" s="24">
        <f t="shared" si="3"/>
        <v>0</v>
      </c>
      <c r="Q118" s="24">
        <f t="shared" si="4"/>
        <v>0</v>
      </c>
      <c r="R118" s="25">
        <f t="shared" si="5"/>
        <v>0</v>
      </c>
      <c r="S118" s="42"/>
      <c r="T118" s="38"/>
      <c r="U118" s="38"/>
      <c r="V118" s="44"/>
    </row>
    <row r="119" spans="1:22" x14ac:dyDescent="0.25">
      <c r="A119" s="35"/>
      <c r="B119" s="35"/>
      <c r="C119" s="14"/>
      <c r="D119" s="35"/>
      <c r="E119" s="15"/>
      <c r="F119" s="16"/>
      <c r="G119" s="71"/>
      <c r="H119" s="6"/>
      <c r="I119" s="38"/>
      <c r="J119" s="38"/>
      <c r="K119" s="38"/>
      <c r="L119" s="38"/>
      <c r="M119" s="45"/>
      <c r="N119" s="22">
        <f t="shared" si="1"/>
        <v>0</v>
      </c>
      <c r="O119" s="23" t="e">
        <f t="shared" si="2"/>
        <v>#DIV/0!</v>
      </c>
      <c r="P119" s="24">
        <f t="shared" si="3"/>
        <v>0</v>
      </c>
      <c r="Q119" s="24">
        <f t="shared" si="4"/>
        <v>0</v>
      </c>
      <c r="R119" s="25">
        <f t="shared" si="5"/>
        <v>0</v>
      </c>
      <c r="S119" s="42"/>
      <c r="T119" s="38"/>
      <c r="U119" s="38"/>
      <c r="V119" s="44"/>
    </row>
    <row r="120" spans="1:22" x14ac:dyDescent="0.25">
      <c r="A120" s="35"/>
      <c r="B120" s="35"/>
      <c r="C120" s="14"/>
      <c r="D120" s="35"/>
      <c r="E120" s="15"/>
      <c r="F120" s="16"/>
      <c r="G120" s="37"/>
      <c r="H120" s="6"/>
      <c r="I120" s="38"/>
      <c r="J120" s="38"/>
      <c r="K120" s="38"/>
      <c r="L120" s="38"/>
      <c r="M120" s="45"/>
      <c r="N120" s="22">
        <f t="shared" si="1"/>
        <v>0</v>
      </c>
      <c r="O120" s="23" t="e">
        <f t="shared" si="2"/>
        <v>#DIV/0!</v>
      </c>
      <c r="P120" s="24">
        <f t="shared" si="3"/>
        <v>0</v>
      </c>
      <c r="Q120" s="24">
        <f t="shared" si="4"/>
        <v>0</v>
      </c>
      <c r="R120" s="25">
        <f t="shared" si="5"/>
        <v>0</v>
      </c>
      <c r="S120" s="42"/>
      <c r="T120" s="38"/>
      <c r="U120" s="38"/>
      <c r="V120" s="44"/>
    </row>
    <row r="121" spans="1:22" x14ac:dyDescent="0.25">
      <c r="A121" s="35"/>
      <c r="B121" s="35"/>
      <c r="C121" s="14"/>
      <c r="D121" s="35"/>
      <c r="E121" s="15"/>
      <c r="F121" s="16"/>
      <c r="G121" s="37"/>
      <c r="H121" s="6"/>
      <c r="I121" s="38"/>
      <c r="J121" s="38"/>
      <c r="K121" s="38"/>
      <c r="L121" s="38"/>
      <c r="M121" s="45"/>
      <c r="N121" s="22">
        <f t="shared" si="1"/>
        <v>0</v>
      </c>
      <c r="O121" s="23" t="e">
        <f t="shared" si="2"/>
        <v>#DIV/0!</v>
      </c>
      <c r="P121" s="24">
        <f t="shared" si="3"/>
        <v>0</v>
      </c>
      <c r="Q121" s="24">
        <f t="shared" si="4"/>
        <v>0</v>
      </c>
      <c r="R121" s="25">
        <f t="shared" si="5"/>
        <v>0</v>
      </c>
      <c r="S121" s="42"/>
      <c r="T121" s="38"/>
      <c r="U121" s="38"/>
      <c r="V121" s="44"/>
    </row>
    <row r="122" spans="1:22" x14ac:dyDescent="0.25">
      <c r="A122" s="35"/>
      <c r="B122" s="35"/>
      <c r="C122" s="14"/>
      <c r="D122" s="35"/>
      <c r="E122" s="15"/>
      <c r="F122" s="16"/>
      <c r="G122" s="37"/>
      <c r="H122" s="6"/>
      <c r="I122" s="38"/>
      <c r="J122" s="38"/>
      <c r="K122" s="38"/>
      <c r="L122" s="38"/>
      <c r="M122" s="45"/>
      <c r="N122" s="22">
        <f t="shared" si="1"/>
        <v>0</v>
      </c>
      <c r="O122" s="23" t="e">
        <f t="shared" si="2"/>
        <v>#DIV/0!</v>
      </c>
      <c r="P122" s="24">
        <f t="shared" si="3"/>
        <v>0</v>
      </c>
      <c r="Q122" s="24">
        <f t="shared" si="4"/>
        <v>0</v>
      </c>
      <c r="R122" s="25">
        <f t="shared" si="5"/>
        <v>0</v>
      </c>
      <c r="S122" s="42"/>
      <c r="T122" s="97"/>
      <c r="U122" s="38"/>
      <c r="V122" s="44"/>
    </row>
    <row r="123" spans="1:22" x14ac:dyDescent="0.25">
      <c r="A123" s="35"/>
      <c r="B123" s="35"/>
      <c r="C123" s="14"/>
      <c r="D123" s="35"/>
      <c r="E123" s="15"/>
      <c r="F123" s="16"/>
      <c r="G123" s="37"/>
      <c r="H123" s="6"/>
      <c r="I123" s="38"/>
      <c r="J123" s="38"/>
      <c r="K123" s="38"/>
      <c r="L123" s="38"/>
      <c r="M123" s="45"/>
      <c r="N123" s="22">
        <f t="shared" si="1"/>
        <v>0</v>
      </c>
      <c r="O123" s="23" t="e">
        <f t="shared" si="2"/>
        <v>#DIV/0!</v>
      </c>
      <c r="P123" s="24">
        <f t="shared" si="3"/>
        <v>0</v>
      </c>
      <c r="Q123" s="24">
        <f t="shared" si="4"/>
        <v>0</v>
      </c>
      <c r="R123" s="25">
        <f t="shared" si="5"/>
        <v>0</v>
      </c>
      <c r="S123" s="42"/>
      <c r="T123" s="38"/>
      <c r="U123" s="38"/>
      <c r="V123" s="44"/>
    </row>
    <row r="124" spans="1:22" x14ac:dyDescent="0.25">
      <c r="A124" s="35"/>
      <c r="B124" s="35"/>
      <c r="C124" s="14"/>
      <c r="D124" s="35"/>
      <c r="E124" s="15"/>
      <c r="F124" s="16"/>
      <c r="G124" s="37"/>
      <c r="H124" s="6"/>
      <c r="I124" s="38"/>
      <c r="J124" s="38"/>
      <c r="K124" s="38"/>
      <c r="L124" s="38"/>
      <c r="M124" s="45"/>
      <c r="N124" s="22">
        <f t="shared" si="1"/>
        <v>0</v>
      </c>
      <c r="O124" s="23" t="e">
        <f t="shared" si="2"/>
        <v>#DIV/0!</v>
      </c>
      <c r="P124" s="24">
        <f t="shared" si="3"/>
        <v>0</v>
      </c>
      <c r="Q124" s="24">
        <f t="shared" si="4"/>
        <v>0</v>
      </c>
      <c r="R124" s="25">
        <f t="shared" si="5"/>
        <v>0</v>
      </c>
      <c r="S124" s="42"/>
      <c r="T124" s="38"/>
      <c r="U124" s="38"/>
      <c r="V124" s="82"/>
    </row>
    <row r="125" spans="1:22" x14ac:dyDescent="0.25">
      <c r="A125" s="35"/>
      <c r="B125" s="35"/>
      <c r="C125" s="14"/>
      <c r="D125" s="35"/>
      <c r="E125" s="15"/>
      <c r="F125" s="16"/>
      <c r="G125" s="37"/>
      <c r="H125" s="6"/>
      <c r="I125" s="38"/>
      <c r="J125" s="38"/>
      <c r="K125" s="38"/>
      <c r="L125" s="38"/>
      <c r="M125" s="45"/>
      <c r="N125" s="22">
        <f t="shared" si="1"/>
        <v>0</v>
      </c>
      <c r="O125" s="23" t="e">
        <f t="shared" si="2"/>
        <v>#DIV/0!</v>
      </c>
      <c r="P125" s="24">
        <f t="shared" si="3"/>
        <v>0</v>
      </c>
      <c r="Q125" s="24">
        <f t="shared" si="4"/>
        <v>0</v>
      </c>
      <c r="R125" s="25">
        <f t="shared" si="5"/>
        <v>0</v>
      </c>
      <c r="S125" s="42"/>
      <c r="T125" s="38"/>
      <c r="U125" s="38"/>
      <c r="V125" s="44"/>
    </row>
    <row r="126" spans="1:22" x14ac:dyDescent="0.25">
      <c r="A126" s="35"/>
      <c r="B126" s="35"/>
      <c r="C126" s="14"/>
      <c r="D126" s="35"/>
      <c r="E126" s="15"/>
      <c r="F126" s="16"/>
      <c r="G126" s="37"/>
      <c r="H126" s="38"/>
      <c r="I126" s="38"/>
      <c r="J126" s="38"/>
      <c r="K126" s="38"/>
      <c r="L126" s="38"/>
      <c r="M126" s="38"/>
      <c r="N126" s="22">
        <f t="shared" si="1"/>
        <v>0</v>
      </c>
      <c r="O126" s="23" t="e">
        <f t="shared" si="2"/>
        <v>#DIV/0!</v>
      </c>
      <c r="P126" s="24">
        <f t="shared" si="3"/>
        <v>0</v>
      </c>
      <c r="Q126" s="24">
        <f t="shared" si="4"/>
        <v>0</v>
      </c>
      <c r="R126" s="25">
        <f t="shared" si="5"/>
        <v>0</v>
      </c>
      <c r="S126" s="38"/>
      <c r="T126" s="38"/>
      <c r="U126" s="38"/>
      <c r="V126" s="38"/>
    </row>
    <row r="127" spans="1:22" x14ac:dyDescent="0.25">
      <c r="A127" s="35"/>
      <c r="B127" s="35"/>
      <c r="C127" s="14"/>
      <c r="D127" s="35"/>
      <c r="E127" s="15"/>
      <c r="F127" s="16"/>
      <c r="G127" s="38"/>
      <c r="H127" s="6"/>
      <c r="I127" s="38"/>
      <c r="J127" s="38"/>
      <c r="K127" s="38"/>
      <c r="L127" s="38"/>
      <c r="M127" s="45"/>
      <c r="N127" s="22">
        <f t="shared" si="1"/>
        <v>0</v>
      </c>
      <c r="O127" s="23" t="e">
        <f t="shared" si="2"/>
        <v>#DIV/0!</v>
      </c>
      <c r="P127" s="24">
        <f t="shared" si="3"/>
        <v>0</v>
      </c>
      <c r="Q127" s="24">
        <f t="shared" si="4"/>
        <v>0</v>
      </c>
      <c r="R127" s="25">
        <f t="shared" si="5"/>
        <v>0</v>
      </c>
      <c r="S127" s="42"/>
      <c r="T127" s="38"/>
      <c r="U127" s="38"/>
      <c r="V127" s="44"/>
    </row>
    <row r="128" spans="1:22" x14ac:dyDescent="0.25">
      <c r="A128" s="35"/>
      <c r="B128" s="35"/>
      <c r="C128" s="14"/>
      <c r="D128" s="35"/>
      <c r="E128" s="15"/>
      <c r="F128" s="16"/>
      <c r="G128" s="37"/>
      <c r="H128" s="6"/>
      <c r="I128" s="38"/>
      <c r="J128" s="38"/>
      <c r="K128" s="38"/>
      <c r="L128" s="38"/>
      <c r="M128" s="45"/>
      <c r="N128" s="22">
        <f t="shared" si="1"/>
        <v>0</v>
      </c>
      <c r="O128" s="23" t="e">
        <f t="shared" si="2"/>
        <v>#DIV/0!</v>
      </c>
      <c r="P128" s="24">
        <f t="shared" si="3"/>
        <v>0</v>
      </c>
      <c r="Q128" s="24">
        <f t="shared" si="4"/>
        <v>0</v>
      </c>
      <c r="R128" s="25">
        <f t="shared" si="5"/>
        <v>0</v>
      </c>
      <c r="S128" s="42"/>
      <c r="T128" s="38"/>
      <c r="U128" s="38"/>
      <c r="V128" s="44"/>
    </row>
    <row r="129" spans="1:22" x14ac:dyDescent="0.25">
      <c r="A129" s="35"/>
      <c r="B129" s="35"/>
      <c r="C129" s="14"/>
      <c r="D129" s="35"/>
      <c r="E129" s="15"/>
      <c r="F129" s="16"/>
      <c r="G129" s="37"/>
      <c r="H129" s="6"/>
      <c r="I129" s="38"/>
      <c r="J129" s="38"/>
      <c r="K129" s="38"/>
      <c r="L129" s="38"/>
      <c r="M129" s="45"/>
      <c r="N129" s="22">
        <f t="shared" si="1"/>
        <v>0</v>
      </c>
      <c r="O129" s="23" t="e">
        <f t="shared" si="2"/>
        <v>#DIV/0!</v>
      </c>
      <c r="P129" s="24">
        <f t="shared" si="3"/>
        <v>0</v>
      </c>
      <c r="Q129" s="24">
        <f t="shared" si="4"/>
        <v>0</v>
      </c>
      <c r="R129" s="25">
        <f t="shared" si="5"/>
        <v>0</v>
      </c>
      <c r="S129" s="42"/>
      <c r="T129" s="38"/>
      <c r="U129" s="38"/>
      <c r="V129" s="44"/>
    </row>
    <row r="130" spans="1:22" x14ac:dyDescent="0.25">
      <c r="A130" s="35"/>
      <c r="B130" s="35"/>
      <c r="C130" s="14"/>
      <c r="D130" s="35"/>
      <c r="E130" s="15"/>
      <c r="F130" s="16"/>
      <c r="G130" s="37"/>
      <c r="H130" s="6"/>
      <c r="I130" s="38"/>
      <c r="J130" s="38"/>
      <c r="K130" s="38"/>
      <c r="L130" s="38"/>
      <c r="M130" s="45"/>
      <c r="N130" s="22">
        <f t="shared" si="1"/>
        <v>0</v>
      </c>
      <c r="O130" s="23" t="e">
        <f t="shared" si="2"/>
        <v>#DIV/0!</v>
      </c>
      <c r="P130" s="24">
        <f t="shared" si="3"/>
        <v>0</v>
      </c>
      <c r="Q130" s="24">
        <f t="shared" si="4"/>
        <v>0</v>
      </c>
      <c r="R130" s="25">
        <f t="shared" si="5"/>
        <v>0</v>
      </c>
      <c r="S130" s="42"/>
      <c r="T130" s="38"/>
      <c r="U130" s="38"/>
      <c r="V130" s="44"/>
    </row>
    <row r="131" spans="1:22" x14ac:dyDescent="0.25">
      <c r="A131" s="35"/>
      <c r="B131" s="35"/>
      <c r="C131" s="14"/>
      <c r="D131" s="35"/>
      <c r="E131" s="15"/>
      <c r="F131" s="16"/>
      <c r="G131" s="37"/>
      <c r="H131" s="6"/>
      <c r="I131" s="38"/>
      <c r="J131" s="38"/>
      <c r="K131" s="38"/>
      <c r="L131" s="38"/>
      <c r="M131" s="45"/>
      <c r="N131" s="22">
        <f t="shared" ref="N131:N194" si="6">IF(L131=1,38,IF(L131=1.5,52,IF(L131=2,68,IF(L131=3,89,IF(L131=3.5,95,IF(L131=4,113,IF(L131=4.5,121,IF(L131=5,133,IF(L131=5.5,143,IF(L131=6,148,IF(L131=7,173,IF(L131=8,190,IF(L131=9,211,IF(L131=10,223,IF(L131=11,233,IF(L131=12,245,IF(L131=13,259,IF(L131=14,275,IF(L131=15,292,IF(L131=16,304,IF(L131=17,316,IF(L131=18,331,IF(L131=20,353,IF(L131=21,378,IF(L131=23,405,)))))))))))))))))))))))))</f>
        <v>0</v>
      </c>
      <c r="O131" s="23" t="e">
        <f t="shared" si="2"/>
        <v>#DIV/0!</v>
      </c>
      <c r="P131" s="24">
        <f t="shared" si="3"/>
        <v>0</v>
      </c>
      <c r="Q131" s="24">
        <f t="shared" si="4"/>
        <v>0</v>
      </c>
      <c r="R131" s="25">
        <f t="shared" si="5"/>
        <v>0</v>
      </c>
      <c r="S131" s="42"/>
      <c r="T131" s="38"/>
      <c r="U131" s="38"/>
      <c r="V131" s="98"/>
    </row>
    <row r="132" spans="1:22" x14ac:dyDescent="0.25">
      <c r="A132" s="35"/>
      <c r="B132" s="35"/>
      <c r="C132" s="14"/>
      <c r="D132" s="35"/>
      <c r="E132" s="15"/>
      <c r="F132" s="16"/>
      <c r="G132" s="37"/>
      <c r="H132" s="6"/>
      <c r="I132" s="38"/>
      <c r="J132" s="38"/>
      <c r="K132" s="38"/>
      <c r="L132" s="38"/>
      <c r="M132" s="45"/>
      <c r="N132" s="22">
        <f t="shared" si="6"/>
        <v>0</v>
      </c>
      <c r="O132" s="23" t="e">
        <f t="shared" si="2"/>
        <v>#DIV/0!</v>
      </c>
      <c r="P132" s="24">
        <f t="shared" si="3"/>
        <v>0</v>
      </c>
      <c r="Q132" s="24">
        <f t="shared" si="4"/>
        <v>0</v>
      </c>
      <c r="R132" s="25">
        <f t="shared" si="5"/>
        <v>0</v>
      </c>
      <c r="S132" s="42"/>
      <c r="T132" s="38"/>
      <c r="U132" s="38"/>
      <c r="V132" s="99"/>
    </row>
    <row r="133" spans="1:22" x14ac:dyDescent="0.25">
      <c r="A133" s="35"/>
      <c r="B133" s="35"/>
      <c r="C133" s="14"/>
      <c r="D133" s="35"/>
      <c r="E133" s="15"/>
      <c r="F133" s="16"/>
      <c r="G133" s="37"/>
      <c r="H133" s="6"/>
      <c r="I133" s="38"/>
      <c r="J133" s="38"/>
      <c r="K133" s="38"/>
      <c r="L133" s="38"/>
      <c r="M133" s="45"/>
      <c r="N133" s="22">
        <f t="shared" si="6"/>
        <v>0</v>
      </c>
      <c r="O133" s="23" t="e">
        <f t="shared" si="2"/>
        <v>#DIV/0!</v>
      </c>
      <c r="P133" s="24">
        <f t="shared" si="3"/>
        <v>0</v>
      </c>
      <c r="Q133" s="24">
        <f t="shared" si="4"/>
        <v>0</v>
      </c>
      <c r="R133" s="25">
        <f t="shared" si="5"/>
        <v>0</v>
      </c>
      <c r="S133" s="42"/>
      <c r="T133" s="38"/>
      <c r="U133" s="38"/>
      <c r="V133" s="44"/>
    </row>
    <row r="134" spans="1:22" x14ac:dyDescent="0.25">
      <c r="A134" s="35"/>
      <c r="B134" s="35"/>
      <c r="C134" s="14"/>
      <c r="D134" s="35"/>
      <c r="E134" s="15"/>
      <c r="F134" s="16"/>
      <c r="G134" s="37"/>
      <c r="H134" s="6"/>
      <c r="I134" s="38"/>
      <c r="J134" s="38"/>
      <c r="K134" s="38"/>
      <c r="L134" s="38"/>
      <c r="M134" s="45"/>
      <c r="N134" s="22">
        <f t="shared" si="6"/>
        <v>0</v>
      </c>
      <c r="O134" s="23" t="e">
        <f t="shared" si="2"/>
        <v>#DIV/0!</v>
      </c>
      <c r="P134" s="24">
        <f t="shared" si="3"/>
        <v>0</v>
      </c>
      <c r="Q134" s="24">
        <f t="shared" si="4"/>
        <v>0</v>
      </c>
      <c r="R134" s="25">
        <f t="shared" si="5"/>
        <v>0</v>
      </c>
      <c r="S134" s="42"/>
      <c r="T134" s="38"/>
      <c r="U134" s="38"/>
      <c r="V134" s="44"/>
    </row>
    <row r="135" spans="1:22" x14ac:dyDescent="0.25">
      <c r="A135" s="35"/>
      <c r="B135" s="35"/>
      <c r="C135" s="14"/>
      <c r="D135" s="35"/>
      <c r="E135" s="15"/>
      <c r="F135" s="16"/>
      <c r="G135" s="37"/>
      <c r="H135" s="6"/>
      <c r="I135" s="38"/>
      <c r="J135" s="38"/>
      <c r="K135" s="38"/>
      <c r="L135" s="38"/>
      <c r="M135" s="45"/>
      <c r="N135" s="22">
        <f t="shared" si="6"/>
        <v>0</v>
      </c>
      <c r="O135" s="23" t="e">
        <f t="shared" si="2"/>
        <v>#DIV/0!</v>
      </c>
      <c r="P135" s="24">
        <f t="shared" si="3"/>
        <v>0</v>
      </c>
      <c r="Q135" s="24">
        <f t="shared" si="4"/>
        <v>0</v>
      </c>
      <c r="R135" s="25">
        <f t="shared" si="5"/>
        <v>0</v>
      </c>
      <c r="S135" s="42"/>
      <c r="T135" s="38"/>
      <c r="U135" s="38"/>
      <c r="V135" s="44"/>
    </row>
    <row r="136" spans="1:22" x14ac:dyDescent="0.25">
      <c r="A136" s="35"/>
      <c r="B136" s="35"/>
      <c r="C136" s="14"/>
      <c r="D136" s="35"/>
      <c r="E136" s="15"/>
      <c r="F136" s="16"/>
      <c r="G136" s="37"/>
      <c r="H136" s="6"/>
      <c r="I136" s="38"/>
      <c r="J136" s="38"/>
      <c r="K136" s="38"/>
      <c r="L136" s="38"/>
      <c r="M136" s="45"/>
      <c r="N136" s="22">
        <f t="shared" si="6"/>
        <v>0</v>
      </c>
      <c r="O136" s="23" t="e">
        <f t="shared" si="2"/>
        <v>#DIV/0!</v>
      </c>
      <c r="P136" s="24">
        <f t="shared" si="3"/>
        <v>0</v>
      </c>
      <c r="Q136" s="24">
        <f t="shared" si="4"/>
        <v>0</v>
      </c>
      <c r="R136" s="25">
        <f t="shared" ref="R136:R199" si="7">IF(L136=2,60,IF(L136=3,75,IF(L136=4,85,IF(L136=5.5,145,IF(L136=6,119,IF(L136=9,147,IF(L136=10,130,IF(L136=5,105,))))))))</f>
        <v>0</v>
      </c>
      <c r="S136" s="42"/>
      <c r="T136" s="38"/>
      <c r="U136" s="38"/>
      <c r="V136" s="44"/>
    </row>
    <row r="137" spans="1:22" x14ac:dyDescent="0.25">
      <c r="A137" s="35"/>
      <c r="B137" s="35"/>
      <c r="C137" s="14"/>
      <c r="D137" s="35"/>
      <c r="E137" s="15"/>
      <c r="F137" s="16"/>
      <c r="G137" s="37"/>
      <c r="H137" s="6"/>
      <c r="I137" s="38"/>
      <c r="J137" s="38"/>
      <c r="K137" s="38"/>
      <c r="L137" s="38"/>
      <c r="M137" s="45"/>
      <c r="N137" s="22">
        <f t="shared" si="6"/>
        <v>0</v>
      </c>
      <c r="O137" s="23" t="e">
        <f t="shared" ref="O137:O200" si="8">(N137-M137)/N137</f>
        <v>#DIV/0!</v>
      </c>
      <c r="P137" s="24">
        <f t="shared" si="3"/>
        <v>0</v>
      </c>
      <c r="Q137" s="24">
        <f t="shared" si="4"/>
        <v>0</v>
      </c>
      <c r="R137" s="25">
        <f t="shared" si="7"/>
        <v>0</v>
      </c>
      <c r="S137" s="42"/>
      <c r="T137" s="38"/>
      <c r="U137" s="38"/>
      <c r="V137" s="44"/>
    </row>
    <row r="138" spans="1:22" x14ac:dyDescent="0.25">
      <c r="A138" s="35"/>
      <c r="B138" s="35"/>
      <c r="C138" s="14"/>
      <c r="D138" s="35"/>
      <c r="E138" s="15"/>
      <c r="F138" s="16"/>
      <c r="G138" s="37"/>
      <c r="H138" s="6"/>
      <c r="I138" s="38"/>
      <c r="J138" s="38"/>
      <c r="K138" s="38"/>
      <c r="L138" s="38"/>
      <c r="M138" s="45"/>
      <c r="N138" s="22">
        <f t="shared" si="6"/>
        <v>0</v>
      </c>
      <c r="O138" s="23" t="e">
        <f t="shared" si="8"/>
        <v>#DIV/0!</v>
      </c>
      <c r="P138" s="24">
        <f t="shared" si="3"/>
        <v>0</v>
      </c>
      <c r="Q138" s="24">
        <f t="shared" si="4"/>
        <v>0</v>
      </c>
      <c r="R138" s="25">
        <f t="shared" si="7"/>
        <v>0</v>
      </c>
      <c r="S138" s="42"/>
      <c r="T138" s="38"/>
      <c r="U138" s="38"/>
      <c r="V138" s="44"/>
    </row>
    <row r="139" spans="1:22" x14ac:dyDescent="0.25">
      <c r="A139" s="35"/>
      <c r="B139" s="35"/>
      <c r="C139" s="14"/>
      <c r="D139" s="35"/>
      <c r="E139" s="15"/>
      <c r="F139" s="16"/>
      <c r="G139" s="37"/>
      <c r="H139" s="6"/>
      <c r="I139" s="38"/>
      <c r="J139" s="38"/>
      <c r="K139" s="38"/>
      <c r="L139" s="38"/>
      <c r="M139" s="45"/>
      <c r="N139" s="22">
        <f t="shared" si="6"/>
        <v>0</v>
      </c>
      <c r="O139" s="23" t="e">
        <f t="shared" si="8"/>
        <v>#DIV/0!</v>
      </c>
      <c r="P139" s="24">
        <f t="shared" si="3"/>
        <v>0</v>
      </c>
      <c r="Q139" s="24">
        <f t="shared" si="4"/>
        <v>0</v>
      </c>
      <c r="R139" s="25">
        <f t="shared" si="7"/>
        <v>0</v>
      </c>
      <c r="S139" s="42"/>
      <c r="T139" s="38"/>
      <c r="U139" s="38"/>
      <c r="V139" s="44"/>
    </row>
    <row r="140" spans="1:22" x14ac:dyDescent="0.25">
      <c r="A140" s="35"/>
      <c r="B140" s="35"/>
      <c r="C140" s="14"/>
      <c r="D140" s="35"/>
      <c r="E140" s="15"/>
      <c r="F140" s="16"/>
      <c r="G140" s="37"/>
      <c r="H140" s="6"/>
      <c r="I140" s="38"/>
      <c r="J140" s="38"/>
      <c r="K140" s="38"/>
      <c r="L140" s="38"/>
      <c r="M140" s="45"/>
      <c r="N140" s="22">
        <f t="shared" si="6"/>
        <v>0</v>
      </c>
      <c r="O140" s="23" t="e">
        <f t="shared" si="8"/>
        <v>#DIV/0!</v>
      </c>
      <c r="P140" s="24">
        <f t="shared" si="3"/>
        <v>0</v>
      </c>
      <c r="Q140" s="24">
        <f t="shared" si="4"/>
        <v>0</v>
      </c>
      <c r="R140" s="25">
        <f t="shared" si="7"/>
        <v>0</v>
      </c>
      <c r="S140" s="42"/>
      <c r="T140" s="38"/>
      <c r="U140" s="38"/>
      <c r="V140" s="99"/>
    </row>
    <row r="141" spans="1:22" x14ac:dyDescent="0.25">
      <c r="A141" s="35"/>
      <c r="B141" s="35"/>
      <c r="C141" s="14"/>
      <c r="D141" s="35"/>
      <c r="E141" s="15"/>
      <c r="F141" s="16"/>
      <c r="G141" s="37"/>
      <c r="H141" s="6"/>
      <c r="I141" s="38"/>
      <c r="J141" s="38"/>
      <c r="K141" s="38"/>
      <c r="L141" s="38"/>
      <c r="M141" s="45"/>
      <c r="N141" s="22">
        <f t="shared" si="6"/>
        <v>0</v>
      </c>
      <c r="O141" s="23" t="e">
        <f t="shared" si="8"/>
        <v>#DIV/0!</v>
      </c>
      <c r="P141" s="24">
        <f t="shared" si="3"/>
        <v>0</v>
      </c>
      <c r="Q141" s="24">
        <f t="shared" si="4"/>
        <v>0</v>
      </c>
      <c r="R141" s="25">
        <f t="shared" si="7"/>
        <v>0</v>
      </c>
      <c r="S141" s="42"/>
      <c r="T141" s="38"/>
      <c r="U141" s="38"/>
      <c r="V141" s="44"/>
    </row>
    <row r="142" spans="1:22" x14ac:dyDescent="0.25">
      <c r="A142" s="35"/>
      <c r="B142" s="35"/>
      <c r="C142" s="14"/>
      <c r="D142" s="35"/>
      <c r="E142" s="15"/>
      <c r="F142" s="16"/>
      <c r="G142" s="37"/>
      <c r="H142" s="6"/>
      <c r="I142" s="38"/>
      <c r="J142" s="38"/>
      <c r="K142" s="38"/>
      <c r="L142" s="38"/>
      <c r="M142" s="45"/>
      <c r="N142" s="22">
        <f t="shared" si="6"/>
        <v>0</v>
      </c>
      <c r="O142" s="23" t="e">
        <f t="shared" si="8"/>
        <v>#DIV/0!</v>
      </c>
      <c r="P142" s="24">
        <f t="shared" si="3"/>
        <v>0</v>
      </c>
      <c r="Q142" s="24">
        <f t="shared" si="4"/>
        <v>0</v>
      </c>
      <c r="R142" s="25">
        <f t="shared" si="7"/>
        <v>0</v>
      </c>
      <c r="S142" s="42"/>
      <c r="T142" s="38"/>
      <c r="U142" s="38"/>
      <c r="V142" s="44"/>
    </row>
    <row r="143" spans="1:22" x14ac:dyDescent="0.25">
      <c r="A143" s="35"/>
      <c r="B143" s="35"/>
      <c r="C143" s="14"/>
      <c r="D143" s="35"/>
      <c r="E143" s="15"/>
      <c r="F143" s="16"/>
      <c r="G143" s="37"/>
      <c r="H143" s="6"/>
      <c r="I143" s="38"/>
      <c r="J143" s="38"/>
      <c r="K143" s="38"/>
      <c r="L143" s="38"/>
      <c r="M143" s="45"/>
      <c r="N143" s="22">
        <f t="shared" si="6"/>
        <v>0</v>
      </c>
      <c r="O143" s="23" t="e">
        <f t="shared" si="8"/>
        <v>#DIV/0!</v>
      </c>
      <c r="P143" s="24">
        <f t="shared" si="3"/>
        <v>0</v>
      </c>
      <c r="Q143" s="24">
        <f t="shared" si="4"/>
        <v>0</v>
      </c>
      <c r="R143" s="25">
        <f t="shared" si="7"/>
        <v>0</v>
      </c>
      <c r="S143" s="42"/>
      <c r="T143" s="38"/>
      <c r="U143" s="38"/>
      <c r="V143" s="44"/>
    </row>
    <row r="144" spans="1:22" x14ac:dyDescent="0.25">
      <c r="A144" s="35"/>
      <c r="B144" s="35"/>
      <c r="C144" s="14"/>
      <c r="D144" s="35"/>
      <c r="E144" s="15"/>
      <c r="F144" s="16"/>
      <c r="G144" s="37"/>
      <c r="H144" s="6"/>
      <c r="I144" s="38"/>
      <c r="J144" s="38"/>
      <c r="K144" s="38"/>
      <c r="L144" s="38"/>
      <c r="M144" s="45"/>
      <c r="N144" s="22">
        <f t="shared" si="6"/>
        <v>0</v>
      </c>
      <c r="O144" s="23" t="e">
        <f t="shared" si="8"/>
        <v>#DIV/0!</v>
      </c>
      <c r="P144" s="24">
        <f t="shared" si="3"/>
        <v>0</v>
      </c>
      <c r="Q144" s="24">
        <f t="shared" si="4"/>
        <v>0</v>
      </c>
      <c r="R144" s="25">
        <f t="shared" si="7"/>
        <v>0</v>
      </c>
      <c r="S144" s="42"/>
      <c r="T144" s="38"/>
      <c r="U144" s="38"/>
      <c r="V144" s="44"/>
    </row>
    <row r="145" spans="1:22" x14ac:dyDescent="0.25">
      <c r="A145" s="35"/>
      <c r="B145" s="35"/>
      <c r="C145" s="14"/>
      <c r="D145" s="35"/>
      <c r="E145" s="15"/>
      <c r="F145" s="16"/>
      <c r="G145" s="37"/>
      <c r="H145" s="6"/>
      <c r="I145" s="38"/>
      <c r="J145" s="38"/>
      <c r="K145" s="38"/>
      <c r="L145" s="38"/>
      <c r="M145" s="45"/>
      <c r="N145" s="22">
        <f t="shared" si="6"/>
        <v>0</v>
      </c>
      <c r="O145" s="23" t="e">
        <f t="shared" si="8"/>
        <v>#DIV/0!</v>
      </c>
      <c r="P145" s="24">
        <f t="shared" si="3"/>
        <v>0</v>
      </c>
      <c r="Q145" s="24">
        <f t="shared" si="4"/>
        <v>0</v>
      </c>
      <c r="R145" s="25">
        <f t="shared" si="7"/>
        <v>0</v>
      </c>
      <c r="S145" s="42"/>
      <c r="T145" s="38"/>
      <c r="U145" s="38"/>
      <c r="V145" s="44"/>
    </row>
    <row r="146" spans="1:22" x14ac:dyDescent="0.25">
      <c r="A146" s="35"/>
      <c r="B146" s="35"/>
      <c r="C146" s="14"/>
      <c r="D146" s="35"/>
      <c r="E146" s="15"/>
      <c r="F146" s="16"/>
      <c r="G146" s="37"/>
      <c r="H146" s="6"/>
      <c r="I146" s="38"/>
      <c r="J146" s="38"/>
      <c r="K146" s="38"/>
      <c r="L146" s="38"/>
      <c r="M146" s="45"/>
      <c r="N146" s="22">
        <f t="shared" si="6"/>
        <v>0</v>
      </c>
      <c r="O146" s="23" t="e">
        <f t="shared" si="8"/>
        <v>#DIV/0!</v>
      </c>
      <c r="P146" s="24">
        <f t="shared" si="3"/>
        <v>0</v>
      </c>
      <c r="Q146" s="24">
        <f t="shared" si="4"/>
        <v>0</v>
      </c>
      <c r="R146" s="25">
        <f t="shared" si="7"/>
        <v>0</v>
      </c>
      <c r="S146" s="42"/>
      <c r="T146" s="38"/>
      <c r="U146" s="38"/>
      <c r="V146" s="44"/>
    </row>
    <row r="147" spans="1:22" x14ac:dyDescent="0.25">
      <c r="A147" s="35"/>
      <c r="B147" s="35"/>
      <c r="C147" s="14"/>
      <c r="D147" s="35"/>
      <c r="E147" s="15"/>
      <c r="F147" s="16"/>
      <c r="G147" s="37"/>
      <c r="H147" s="6"/>
      <c r="I147" s="38"/>
      <c r="J147" s="38"/>
      <c r="K147" s="38"/>
      <c r="L147" s="38"/>
      <c r="M147" s="45"/>
      <c r="N147" s="22">
        <f t="shared" si="6"/>
        <v>0</v>
      </c>
      <c r="O147" s="23" t="e">
        <f t="shared" si="8"/>
        <v>#DIV/0!</v>
      </c>
      <c r="P147" s="24">
        <f t="shared" si="3"/>
        <v>0</v>
      </c>
      <c r="Q147" s="24">
        <f t="shared" si="4"/>
        <v>0</v>
      </c>
      <c r="R147" s="25">
        <f t="shared" si="7"/>
        <v>0</v>
      </c>
      <c r="S147" s="42"/>
      <c r="T147" s="38"/>
      <c r="U147" s="38"/>
      <c r="V147" s="44"/>
    </row>
    <row r="148" spans="1:22" x14ac:dyDescent="0.25">
      <c r="A148" s="35"/>
      <c r="B148" s="35"/>
      <c r="C148" s="14"/>
      <c r="D148" s="35"/>
      <c r="E148" s="15"/>
      <c r="F148" s="16"/>
      <c r="G148" s="37"/>
      <c r="H148" s="6"/>
      <c r="I148" s="38"/>
      <c r="J148" s="38"/>
      <c r="K148" s="38"/>
      <c r="L148" s="38"/>
      <c r="M148" s="45"/>
      <c r="N148" s="22">
        <f t="shared" si="6"/>
        <v>0</v>
      </c>
      <c r="O148" s="23" t="e">
        <f t="shared" si="8"/>
        <v>#DIV/0!</v>
      </c>
      <c r="P148" s="24">
        <f t="shared" si="3"/>
        <v>0</v>
      </c>
      <c r="Q148" s="24">
        <f t="shared" si="4"/>
        <v>0</v>
      </c>
      <c r="R148" s="25">
        <f t="shared" si="7"/>
        <v>0</v>
      </c>
      <c r="S148" s="42"/>
      <c r="T148" s="38"/>
      <c r="U148" s="38"/>
      <c r="V148" s="44"/>
    </row>
    <row r="149" spans="1:22" x14ac:dyDescent="0.25">
      <c r="A149" s="35"/>
      <c r="B149" s="35"/>
      <c r="C149" s="14"/>
      <c r="D149" s="35"/>
      <c r="E149" s="15"/>
      <c r="F149" s="16"/>
      <c r="G149" s="37"/>
      <c r="H149" s="6"/>
      <c r="I149" s="38"/>
      <c r="J149" s="38"/>
      <c r="K149" s="38"/>
      <c r="L149" s="38"/>
      <c r="M149" s="45"/>
      <c r="N149" s="22">
        <f t="shared" si="6"/>
        <v>0</v>
      </c>
      <c r="O149" s="23" t="e">
        <f t="shared" si="8"/>
        <v>#DIV/0!</v>
      </c>
      <c r="P149" s="24">
        <f t="shared" si="3"/>
        <v>0</v>
      </c>
      <c r="Q149" s="24">
        <f t="shared" si="4"/>
        <v>0</v>
      </c>
      <c r="R149" s="25">
        <f t="shared" si="7"/>
        <v>0</v>
      </c>
      <c r="S149" s="42"/>
      <c r="T149" s="38"/>
      <c r="U149" s="38"/>
      <c r="V149" s="44"/>
    </row>
    <row r="150" spans="1:22" x14ac:dyDescent="0.25">
      <c r="A150" s="35"/>
      <c r="B150" s="35"/>
      <c r="C150" s="14"/>
      <c r="D150" s="35"/>
      <c r="E150" s="15"/>
      <c r="F150" s="16"/>
      <c r="G150" s="37"/>
      <c r="H150" s="6"/>
      <c r="I150" s="38"/>
      <c r="J150" s="38"/>
      <c r="K150" s="38"/>
      <c r="L150" s="38"/>
      <c r="M150" s="45"/>
      <c r="N150" s="22">
        <f t="shared" si="6"/>
        <v>0</v>
      </c>
      <c r="O150" s="23" t="e">
        <f t="shared" si="8"/>
        <v>#DIV/0!</v>
      </c>
      <c r="P150" s="24">
        <f t="shared" si="3"/>
        <v>0</v>
      </c>
      <c r="Q150" s="24">
        <f t="shared" si="4"/>
        <v>0</v>
      </c>
      <c r="R150" s="25">
        <f t="shared" si="7"/>
        <v>0</v>
      </c>
      <c r="S150" s="42"/>
      <c r="T150" s="38"/>
      <c r="U150" s="38"/>
      <c r="V150" s="44"/>
    </row>
    <row r="151" spans="1:22" x14ac:dyDescent="0.25">
      <c r="A151" s="35"/>
      <c r="B151" s="35"/>
      <c r="C151" s="14"/>
      <c r="D151" s="35"/>
      <c r="E151" s="15"/>
      <c r="F151" s="16"/>
      <c r="G151" s="37"/>
      <c r="H151" s="6"/>
      <c r="I151" s="38"/>
      <c r="J151" s="38"/>
      <c r="K151" s="38"/>
      <c r="L151" s="38"/>
      <c r="M151" s="45"/>
      <c r="N151" s="22">
        <f t="shared" si="6"/>
        <v>0</v>
      </c>
      <c r="O151" s="23" t="e">
        <f t="shared" si="8"/>
        <v>#DIV/0!</v>
      </c>
      <c r="P151" s="24">
        <f t="shared" si="3"/>
        <v>0</v>
      </c>
      <c r="Q151" s="24">
        <f t="shared" si="4"/>
        <v>0</v>
      </c>
      <c r="R151" s="25">
        <f t="shared" si="7"/>
        <v>0</v>
      </c>
      <c r="S151" s="42"/>
      <c r="T151" s="38"/>
      <c r="U151" s="38"/>
      <c r="V151" s="44"/>
    </row>
    <row r="152" spans="1:22" x14ac:dyDescent="0.25">
      <c r="A152" s="35"/>
      <c r="B152" s="35"/>
      <c r="C152" s="14"/>
      <c r="D152" s="35"/>
      <c r="E152" s="15"/>
      <c r="F152" s="16"/>
      <c r="G152" s="37"/>
      <c r="H152" s="6"/>
      <c r="I152" s="38"/>
      <c r="J152" s="38"/>
      <c r="K152" s="38"/>
      <c r="L152" s="38"/>
      <c r="M152" s="45"/>
      <c r="N152" s="22">
        <f t="shared" si="6"/>
        <v>0</v>
      </c>
      <c r="O152" s="23" t="e">
        <f t="shared" si="8"/>
        <v>#DIV/0!</v>
      </c>
      <c r="P152" s="24">
        <f t="shared" si="3"/>
        <v>0</v>
      </c>
      <c r="Q152" s="24">
        <f t="shared" si="4"/>
        <v>0</v>
      </c>
      <c r="R152" s="25">
        <f t="shared" si="7"/>
        <v>0</v>
      </c>
      <c r="S152" s="42"/>
      <c r="T152" s="38"/>
      <c r="U152" s="38"/>
      <c r="V152" s="44"/>
    </row>
    <row r="153" spans="1:22" x14ac:dyDescent="0.25">
      <c r="A153" s="35"/>
      <c r="B153" s="35"/>
      <c r="C153" s="14"/>
      <c r="D153" s="35"/>
      <c r="E153" s="15"/>
      <c r="F153" s="16"/>
      <c r="G153" s="37"/>
      <c r="H153" s="6"/>
      <c r="I153" s="38"/>
      <c r="J153" s="38"/>
      <c r="K153" s="38"/>
      <c r="L153" s="38"/>
      <c r="M153" s="45"/>
      <c r="N153" s="22">
        <f t="shared" si="6"/>
        <v>0</v>
      </c>
      <c r="O153" s="23" t="e">
        <f t="shared" si="8"/>
        <v>#DIV/0!</v>
      </c>
      <c r="P153" s="24">
        <f t="shared" si="3"/>
        <v>0</v>
      </c>
      <c r="Q153" s="24">
        <f t="shared" si="4"/>
        <v>0</v>
      </c>
      <c r="R153" s="25">
        <f t="shared" si="7"/>
        <v>0</v>
      </c>
      <c r="S153" s="42"/>
      <c r="T153" s="38"/>
      <c r="U153" s="38"/>
      <c r="V153" s="44"/>
    </row>
    <row r="154" spans="1:22" x14ac:dyDescent="0.25">
      <c r="A154" s="35"/>
      <c r="B154" s="35"/>
      <c r="C154" s="14"/>
      <c r="D154" s="35"/>
      <c r="E154" s="15"/>
      <c r="F154" s="16"/>
      <c r="G154" s="37"/>
      <c r="H154" s="6"/>
      <c r="I154" s="38"/>
      <c r="J154" s="38"/>
      <c r="K154" s="38"/>
      <c r="L154" s="38"/>
      <c r="M154" s="45"/>
      <c r="N154" s="22">
        <f t="shared" si="6"/>
        <v>0</v>
      </c>
      <c r="O154" s="23" t="e">
        <f t="shared" si="8"/>
        <v>#DIV/0!</v>
      </c>
      <c r="P154" s="24">
        <f t="shared" si="3"/>
        <v>0</v>
      </c>
      <c r="Q154" s="24">
        <f t="shared" si="4"/>
        <v>0</v>
      </c>
      <c r="R154" s="25">
        <f t="shared" si="7"/>
        <v>0</v>
      </c>
      <c r="S154" s="42"/>
      <c r="T154" s="38"/>
      <c r="U154" s="38"/>
      <c r="V154" s="44"/>
    </row>
    <row r="155" spans="1:22" x14ac:dyDescent="0.25">
      <c r="A155" s="35"/>
      <c r="B155" s="35"/>
      <c r="C155" s="14"/>
      <c r="D155" s="35"/>
      <c r="E155" s="15"/>
      <c r="F155" s="16"/>
      <c r="G155" s="37"/>
      <c r="H155" s="6"/>
      <c r="I155" s="38"/>
      <c r="J155" s="38"/>
      <c r="K155" s="38"/>
      <c r="L155" s="38"/>
      <c r="M155" s="45"/>
      <c r="N155" s="22">
        <f t="shared" si="6"/>
        <v>0</v>
      </c>
      <c r="O155" s="23" t="e">
        <f t="shared" si="8"/>
        <v>#DIV/0!</v>
      </c>
      <c r="P155" s="24">
        <f t="shared" si="3"/>
        <v>0</v>
      </c>
      <c r="Q155" s="24">
        <f t="shared" si="4"/>
        <v>0</v>
      </c>
      <c r="R155" s="25">
        <f t="shared" si="7"/>
        <v>0</v>
      </c>
      <c r="S155" s="42"/>
      <c r="T155" s="38"/>
      <c r="U155" s="38"/>
      <c r="V155" s="44"/>
    </row>
    <row r="156" spans="1:22" x14ac:dyDescent="0.25">
      <c r="A156" s="35"/>
      <c r="B156" s="35"/>
      <c r="C156" s="14"/>
      <c r="D156" s="35"/>
      <c r="E156" s="15"/>
      <c r="F156" s="16"/>
      <c r="G156" s="37"/>
      <c r="H156" s="6"/>
      <c r="I156" s="38"/>
      <c r="J156" s="38"/>
      <c r="K156" s="38"/>
      <c r="L156" s="38"/>
      <c r="M156" s="45"/>
      <c r="N156" s="22">
        <f t="shared" si="6"/>
        <v>0</v>
      </c>
      <c r="O156" s="23" t="e">
        <f t="shared" si="8"/>
        <v>#DIV/0!</v>
      </c>
      <c r="P156" s="24">
        <f t="shared" si="3"/>
        <v>0</v>
      </c>
      <c r="Q156" s="24">
        <f t="shared" si="4"/>
        <v>0</v>
      </c>
      <c r="R156" s="25">
        <f t="shared" si="7"/>
        <v>0</v>
      </c>
      <c r="S156" s="42"/>
      <c r="T156" s="38"/>
      <c r="U156" s="38"/>
      <c r="V156" s="44"/>
    </row>
    <row r="157" spans="1:22" x14ac:dyDescent="0.25">
      <c r="A157" s="35"/>
      <c r="B157" s="35"/>
      <c r="C157" s="14"/>
      <c r="D157" s="35"/>
      <c r="E157" s="15"/>
      <c r="F157" s="16"/>
      <c r="G157" s="37"/>
      <c r="H157" s="6"/>
      <c r="I157" s="38"/>
      <c r="J157" s="38"/>
      <c r="K157" s="38"/>
      <c r="L157" s="38"/>
      <c r="M157" s="45"/>
      <c r="N157" s="22">
        <f t="shared" si="6"/>
        <v>0</v>
      </c>
      <c r="O157" s="23" t="e">
        <f t="shared" si="8"/>
        <v>#DIV/0!</v>
      </c>
      <c r="P157" s="24">
        <f t="shared" si="3"/>
        <v>0</v>
      </c>
      <c r="Q157" s="24">
        <f t="shared" si="4"/>
        <v>0</v>
      </c>
      <c r="R157" s="25">
        <f t="shared" si="7"/>
        <v>0</v>
      </c>
      <c r="S157" s="42"/>
      <c r="T157" s="38"/>
      <c r="U157" s="38"/>
      <c r="V157" s="44"/>
    </row>
    <row r="158" spans="1:22" x14ac:dyDescent="0.25">
      <c r="A158" s="35"/>
      <c r="B158" s="35"/>
      <c r="C158" s="14"/>
      <c r="D158" s="35"/>
      <c r="E158" s="15"/>
      <c r="F158" s="16"/>
      <c r="G158" s="37"/>
      <c r="H158" s="6"/>
      <c r="I158" s="38"/>
      <c r="J158" s="38"/>
      <c r="K158" s="38"/>
      <c r="L158" s="38"/>
      <c r="M158" s="45"/>
      <c r="N158" s="22">
        <f t="shared" si="6"/>
        <v>0</v>
      </c>
      <c r="O158" s="23" t="e">
        <f t="shared" si="8"/>
        <v>#DIV/0!</v>
      </c>
      <c r="P158" s="24">
        <f t="shared" si="3"/>
        <v>0</v>
      </c>
      <c r="Q158" s="24">
        <f t="shared" si="4"/>
        <v>0</v>
      </c>
      <c r="R158" s="25">
        <f t="shared" si="7"/>
        <v>0</v>
      </c>
      <c r="S158" s="42"/>
      <c r="T158" s="38"/>
      <c r="U158" s="38"/>
      <c r="V158" s="44"/>
    </row>
    <row r="159" spans="1:22" x14ac:dyDescent="0.25">
      <c r="A159" s="35"/>
      <c r="B159" s="35"/>
      <c r="C159" s="14"/>
      <c r="D159" s="35"/>
      <c r="E159" s="15"/>
      <c r="F159" s="16"/>
      <c r="G159" s="37"/>
      <c r="H159" s="6"/>
      <c r="I159" s="38"/>
      <c r="J159" s="38"/>
      <c r="K159" s="38"/>
      <c r="L159" s="38"/>
      <c r="M159" s="45"/>
      <c r="N159" s="22">
        <f t="shared" si="6"/>
        <v>0</v>
      </c>
      <c r="O159" s="23" t="e">
        <f t="shared" si="8"/>
        <v>#DIV/0!</v>
      </c>
      <c r="P159" s="24">
        <f t="shared" si="3"/>
        <v>0</v>
      </c>
      <c r="Q159" s="24">
        <f t="shared" si="4"/>
        <v>0</v>
      </c>
      <c r="R159" s="25">
        <f t="shared" si="7"/>
        <v>0</v>
      </c>
      <c r="S159" s="42"/>
      <c r="T159" s="38"/>
      <c r="U159" s="38"/>
      <c r="V159" s="44"/>
    </row>
    <row r="160" spans="1:22" x14ac:dyDescent="0.25">
      <c r="A160" s="35"/>
      <c r="B160" s="35"/>
      <c r="C160" s="14"/>
      <c r="D160" s="35"/>
      <c r="E160" s="15"/>
      <c r="F160" s="16"/>
      <c r="G160" s="37"/>
      <c r="H160" s="6"/>
      <c r="I160" s="38"/>
      <c r="J160" s="38"/>
      <c r="K160" s="38"/>
      <c r="L160" s="38"/>
      <c r="M160" s="45"/>
      <c r="N160" s="22">
        <f t="shared" si="6"/>
        <v>0</v>
      </c>
      <c r="O160" s="23" t="e">
        <f t="shared" si="8"/>
        <v>#DIV/0!</v>
      </c>
      <c r="P160" s="24">
        <f t="shared" si="3"/>
        <v>0</v>
      </c>
      <c r="Q160" s="24">
        <f t="shared" si="4"/>
        <v>0</v>
      </c>
      <c r="R160" s="25">
        <f t="shared" si="7"/>
        <v>0</v>
      </c>
      <c r="S160" s="42"/>
      <c r="T160" s="38"/>
      <c r="U160" s="38"/>
      <c r="V160" s="44"/>
    </row>
    <row r="161" spans="1:26" x14ac:dyDescent="0.25">
      <c r="A161" s="35"/>
      <c r="B161" s="35"/>
      <c r="C161" s="14"/>
      <c r="D161" s="35"/>
      <c r="E161" s="15"/>
      <c r="F161" s="16"/>
      <c r="G161" s="37"/>
      <c r="H161" s="6"/>
      <c r="I161" s="38"/>
      <c r="J161" s="38"/>
      <c r="K161" s="38"/>
      <c r="L161" s="38"/>
      <c r="M161" s="45"/>
      <c r="N161" s="22">
        <f t="shared" si="6"/>
        <v>0</v>
      </c>
      <c r="O161" s="23" t="e">
        <f t="shared" si="8"/>
        <v>#DIV/0!</v>
      </c>
      <c r="P161" s="24">
        <f t="shared" si="3"/>
        <v>0</v>
      </c>
      <c r="Q161" s="24">
        <f t="shared" si="4"/>
        <v>0</v>
      </c>
      <c r="R161" s="25">
        <f t="shared" si="7"/>
        <v>0</v>
      </c>
      <c r="S161" s="42"/>
      <c r="T161" s="38"/>
      <c r="U161" s="38"/>
      <c r="V161" s="44"/>
    </row>
    <row r="162" spans="1:26" x14ac:dyDescent="0.25">
      <c r="A162" s="35"/>
      <c r="B162" s="35"/>
      <c r="C162" s="14"/>
      <c r="D162" s="35"/>
      <c r="E162" s="15"/>
      <c r="F162" s="16"/>
      <c r="G162" s="37"/>
      <c r="H162" s="6"/>
      <c r="I162" s="38"/>
      <c r="J162" s="38"/>
      <c r="K162" s="38"/>
      <c r="L162" s="38"/>
      <c r="M162" s="45"/>
      <c r="N162" s="22">
        <f t="shared" si="6"/>
        <v>0</v>
      </c>
      <c r="O162" s="23" t="e">
        <f t="shared" si="8"/>
        <v>#DIV/0!</v>
      </c>
      <c r="P162" s="24">
        <f t="shared" si="3"/>
        <v>0</v>
      </c>
      <c r="Q162" s="24">
        <f t="shared" si="4"/>
        <v>0</v>
      </c>
      <c r="R162" s="25">
        <f t="shared" si="7"/>
        <v>0</v>
      </c>
      <c r="S162" s="42"/>
      <c r="T162" s="38"/>
      <c r="U162" s="38"/>
      <c r="V162" s="44"/>
    </row>
    <row r="163" spans="1:26" x14ac:dyDescent="0.25">
      <c r="A163" s="35"/>
      <c r="B163" s="35"/>
      <c r="C163" s="14"/>
      <c r="D163" s="35"/>
      <c r="E163" s="15"/>
      <c r="F163" s="16"/>
      <c r="G163" s="37"/>
      <c r="H163" s="6"/>
      <c r="I163" s="38"/>
      <c r="J163" s="38"/>
      <c r="K163" s="38"/>
      <c r="L163" s="38"/>
      <c r="M163" s="45"/>
      <c r="N163" s="22">
        <f t="shared" si="6"/>
        <v>0</v>
      </c>
      <c r="O163" s="23" t="e">
        <f t="shared" si="8"/>
        <v>#DIV/0!</v>
      </c>
      <c r="P163" s="24">
        <f t="shared" si="3"/>
        <v>0</v>
      </c>
      <c r="Q163" s="24">
        <f t="shared" si="4"/>
        <v>0</v>
      </c>
      <c r="R163" s="25">
        <f t="shared" si="7"/>
        <v>0</v>
      </c>
      <c r="S163" s="42"/>
      <c r="T163" s="38"/>
      <c r="U163" s="38"/>
      <c r="V163" s="44"/>
    </row>
    <row r="164" spans="1:26" x14ac:dyDescent="0.25">
      <c r="A164" s="35"/>
      <c r="B164" s="35"/>
      <c r="C164" s="14"/>
      <c r="D164" s="35"/>
      <c r="E164" s="15"/>
      <c r="F164" s="16"/>
      <c r="G164" s="37"/>
      <c r="H164" s="6"/>
      <c r="I164" s="38"/>
      <c r="J164" s="38"/>
      <c r="K164" s="38"/>
      <c r="L164" s="38"/>
      <c r="M164" s="45"/>
      <c r="N164" s="22">
        <f t="shared" si="6"/>
        <v>0</v>
      </c>
      <c r="O164" s="23" t="e">
        <f t="shared" si="8"/>
        <v>#DIV/0!</v>
      </c>
      <c r="P164" s="24">
        <f t="shared" si="3"/>
        <v>0</v>
      </c>
      <c r="Q164" s="24">
        <f t="shared" si="4"/>
        <v>0</v>
      </c>
      <c r="R164" s="25">
        <f t="shared" si="7"/>
        <v>0</v>
      </c>
      <c r="S164" s="42"/>
      <c r="T164" s="38"/>
      <c r="U164" s="38"/>
      <c r="V164" s="44"/>
    </row>
    <row r="165" spans="1:26" x14ac:dyDescent="0.25">
      <c r="A165" s="35"/>
      <c r="B165" s="35"/>
      <c r="C165" s="14"/>
      <c r="D165" s="35"/>
      <c r="E165" s="15"/>
      <c r="F165" s="16"/>
      <c r="G165" s="37"/>
      <c r="H165" s="6"/>
      <c r="I165" s="38"/>
      <c r="J165" s="38"/>
      <c r="K165" s="38"/>
      <c r="L165" s="38"/>
      <c r="M165" s="45"/>
      <c r="N165" s="22">
        <f t="shared" si="6"/>
        <v>0</v>
      </c>
      <c r="O165" s="23" t="e">
        <f t="shared" si="8"/>
        <v>#DIV/0!</v>
      </c>
      <c r="P165" s="24">
        <f t="shared" si="3"/>
        <v>0</v>
      </c>
      <c r="Q165" s="24">
        <f t="shared" si="4"/>
        <v>0</v>
      </c>
      <c r="R165" s="25">
        <f t="shared" si="7"/>
        <v>0</v>
      </c>
      <c r="S165" s="42"/>
      <c r="T165" s="38"/>
      <c r="U165" s="38"/>
      <c r="V165" s="44"/>
    </row>
    <row r="166" spans="1:26" x14ac:dyDescent="0.25">
      <c r="A166" s="35"/>
      <c r="B166" s="35"/>
      <c r="C166" s="14"/>
      <c r="D166" s="35"/>
      <c r="E166" s="15"/>
      <c r="F166" s="16"/>
      <c r="G166" s="37"/>
      <c r="H166" s="6"/>
      <c r="I166" s="38"/>
      <c r="J166" s="38"/>
      <c r="K166" s="38"/>
      <c r="L166" s="38"/>
      <c r="M166" s="45"/>
      <c r="N166" s="22">
        <f t="shared" si="6"/>
        <v>0</v>
      </c>
      <c r="O166" s="23" t="e">
        <f t="shared" si="8"/>
        <v>#DIV/0!</v>
      </c>
      <c r="P166" s="24">
        <f t="shared" si="3"/>
        <v>0</v>
      </c>
      <c r="Q166" s="24">
        <f t="shared" si="4"/>
        <v>0</v>
      </c>
      <c r="R166" s="25">
        <f t="shared" si="7"/>
        <v>0</v>
      </c>
      <c r="S166" s="42"/>
      <c r="T166" s="38"/>
      <c r="U166" s="38"/>
      <c r="V166" s="44"/>
    </row>
    <row r="167" spans="1:26" x14ac:dyDescent="0.25">
      <c r="A167" s="35"/>
      <c r="B167" s="35"/>
      <c r="C167" s="14"/>
      <c r="D167" s="35"/>
      <c r="E167" s="15"/>
      <c r="F167" s="16"/>
      <c r="G167" s="37"/>
      <c r="H167" s="6"/>
      <c r="I167" s="38"/>
      <c r="J167" s="38"/>
      <c r="K167" s="38"/>
      <c r="L167" s="38"/>
      <c r="M167" s="45"/>
      <c r="N167" s="22">
        <f t="shared" si="6"/>
        <v>0</v>
      </c>
      <c r="O167" s="23" t="e">
        <f t="shared" si="8"/>
        <v>#DIV/0!</v>
      </c>
      <c r="P167" s="24">
        <f t="shared" ref="P167:P230" si="9">IF(L167=2,45,IF(L167=3,62,IF(L167=4,98,IF(L167=5.5,100,IF(L167=6,103,IF(L167=7,130,IF(L167=9,145,IF(L167=10,175,IF(L167=5,135,IF(L167=8,145,))))))))))</f>
        <v>0</v>
      </c>
      <c r="Q167" s="24">
        <f t="shared" ref="Q167:Q230" si="10">IF(L167=2,64,IF(L167=3,90,IF(L167=4,114,IF(L167=5.5,155,IF(L167=6,126,IF(L167=7,198,IF(L167=9,263,IF(L167=10,223,IF(L167=5,173,IF(L167=8,189,))))))))))</f>
        <v>0</v>
      </c>
      <c r="R167" s="25">
        <f t="shared" si="7"/>
        <v>0</v>
      </c>
      <c r="S167" s="42"/>
      <c r="T167" s="38"/>
      <c r="U167" s="38"/>
      <c r="V167" s="44"/>
    </row>
    <row r="168" spans="1:26" x14ac:dyDescent="0.25">
      <c r="A168" s="35"/>
      <c r="B168" s="35"/>
      <c r="C168" s="14"/>
      <c r="D168" s="35"/>
      <c r="E168" s="15"/>
      <c r="F168" s="16"/>
      <c r="G168" s="37"/>
      <c r="H168" s="6"/>
      <c r="I168" s="38"/>
      <c r="J168" s="38"/>
      <c r="K168" s="38"/>
      <c r="L168" s="38"/>
      <c r="M168" s="45"/>
      <c r="N168" s="22">
        <f t="shared" si="6"/>
        <v>0</v>
      </c>
      <c r="O168" s="23" t="e">
        <f t="shared" si="8"/>
        <v>#DIV/0!</v>
      </c>
      <c r="P168" s="24">
        <f t="shared" si="9"/>
        <v>0</v>
      </c>
      <c r="Q168" s="24">
        <f t="shared" si="10"/>
        <v>0</v>
      </c>
      <c r="R168" s="25">
        <f t="shared" si="7"/>
        <v>0</v>
      </c>
      <c r="S168" s="42"/>
      <c r="T168" s="38"/>
      <c r="U168" s="38"/>
      <c r="V168" s="44"/>
    </row>
    <row r="169" spans="1:26" x14ac:dyDescent="0.25">
      <c r="A169" s="35"/>
      <c r="B169" s="35"/>
      <c r="C169" s="14"/>
      <c r="D169" s="35"/>
      <c r="E169" s="15"/>
      <c r="F169" s="16"/>
      <c r="G169" s="37"/>
      <c r="H169" s="6"/>
      <c r="I169" s="38"/>
      <c r="J169" s="38"/>
      <c r="K169" s="38"/>
      <c r="L169" s="38"/>
      <c r="M169" s="45"/>
      <c r="N169" s="22">
        <f t="shared" si="6"/>
        <v>0</v>
      </c>
      <c r="O169" s="23" t="e">
        <f t="shared" si="8"/>
        <v>#DIV/0!</v>
      </c>
      <c r="P169" s="24">
        <f t="shared" si="9"/>
        <v>0</v>
      </c>
      <c r="Q169" s="24">
        <f t="shared" si="10"/>
        <v>0</v>
      </c>
      <c r="R169" s="25">
        <f t="shared" si="7"/>
        <v>0</v>
      </c>
      <c r="S169" s="42"/>
      <c r="T169" s="38"/>
      <c r="U169" s="38"/>
      <c r="V169" s="44"/>
      <c r="Z169" s="100"/>
    </row>
    <row r="170" spans="1:26" x14ac:dyDescent="0.25">
      <c r="A170" s="35"/>
      <c r="B170" s="35"/>
      <c r="C170" s="14"/>
      <c r="D170" s="35"/>
      <c r="E170" s="15"/>
      <c r="F170" s="16"/>
      <c r="G170" s="37"/>
      <c r="H170" s="6"/>
      <c r="I170" s="38"/>
      <c r="J170" s="38"/>
      <c r="K170" s="38"/>
      <c r="L170" s="38"/>
      <c r="M170" s="45"/>
      <c r="N170" s="22">
        <f t="shared" si="6"/>
        <v>0</v>
      </c>
      <c r="O170" s="23" t="e">
        <f t="shared" si="8"/>
        <v>#DIV/0!</v>
      </c>
      <c r="P170" s="24">
        <f t="shared" si="9"/>
        <v>0</v>
      </c>
      <c r="Q170" s="24">
        <f t="shared" si="10"/>
        <v>0</v>
      </c>
      <c r="R170" s="25">
        <f t="shared" si="7"/>
        <v>0</v>
      </c>
      <c r="S170" s="42"/>
      <c r="T170" s="38"/>
      <c r="U170" s="38"/>
      <c r="V170" s="44"/>
    </row>
    <row r="171" spans="1:26" x14ac:dyDescent="0.25">
      <c r="A171" s="35"/>
      <c r="B171" s="35"/>
      <c r="C171" s="14"/>
      <c r="D171" s="35"/>
      <c r="E171" s="15"/>
      <c r="F171" s="16"/>
      <c r="G171" s="37"/>
      <c r="H171" s="6"/>
      <c r="I171" s="38"/>
      <c r="J171" s="38"/>
      <c r="K171" s="38"/>
      <c r="L171" s="38"/>
      <c r="M171" s="45"/>
      <c r="N171" s="22">
        <f t="shared" si="6"/>
        <v>0</v>
      </c>
      <c r="O171" s="23" t="e">
        <f t="shared" si="8"/>
        <v>#DIV/0!</v>
      </c>
      <c r="P171" s="24">
        <f t="shared" si="9"/>
        <v>0</v>
      </c>
      <c r="Q171" s="24">
        <f t="shared" si="10"/>
        <v>0</v>
      </c>
      <c r="R171" s="25">
        <f t="shared" si="7"/>
        <v>0</v>
      </c>
      <c r="S171" s="42"/>
      <c r="T171" s="38"/>
      <c r="U171" s="38"/>
      <c r="V171" s="44"/>
    </row>
    <row r="172" spans="1:26" x14ac:dyDescent="0.25">
      <c r="A172" s="35"/>
      <c r="B172" s="35"/>
      <c r="C172" s="14"/>
      <c r="D172" s="35"/>
      <c r="E172" s="15"/>
      <c r="F172" s="38"/>
      <c r="G172" s="37"/>
      <c r="H172" s="38"/>
      <c r="I172" s="38"/>
      <c r="J172" s="38"/>
      <c r="K172" s="38"/>
      <c r="L172" s="38"/>
      <c r="M172" s="38"/>
      <c r="N172" s="22">
        <f t="shared" si="6"/>
        <v>0</v>
      </c>
      <c r="O172" s="23" t="e">
        <f t="shared" si="8"/>
        <v>#DIV/0!</v>
      </c>
      <c r="P172" s="24">
        <f t="shared" si="9"/>
        <v>0</v>
      </c>
      <c r="Q172" s="24">
        <f t="shared" si="10"/>
        <v>0</v>
      </c>
      <c r="R172" s="25">
        <f t="shared" si="7"/>
        <v>0</v>
      </c>
      <c r="S172" s="38"/>
      <c r="T172" s="38"/>
      <c r="U172" s="38"/>
      <c r="V172" s="44"/>
    </row>
    <row r="173" spans="1:26" x14ac:dyDescent="0.25">
      <c r="A173" s="35"/>
      <c r="B173" s="35"/>
      <c r="C173" s="14"/>
      <c r="D173" s="35"/>
      <c r="E173" s="15"/>
      <c r="F173" s="16"/>
      <c r="G173" s="38"/>
      <c r="H173" s="38"/>
      <c r="I173" s="38"/>
      <c r="J173" s="38"/>
      <c r="K173" s="38"/>
      <c r="L173" s="38"/>
      <c r="M173" s="45"/>
      <c r="N173" s="22">
        <f t="shared" si="6"/>
        <v>0</v>
      </c>
      <c r="O173" s="23" t="e">
        <f t="shared" si="8"/>
        <v>#DIV/0!</v>
      </c>
      <c r="P173" s="24">
        <f t="shared" si="9"/>
        <v>0</v>
      </c>
      <c r="Q173" s="24">
        <f t="shared" si="10"/>
        <v>0</v>
      </c>
      <c r="R173" s="25">
        <f t="shared" si="7"/>
        <v>0</v>
      </c>
      <c r="S173" s="72"/>
      <c r="T173" s="38"/>
      <c r="U173" s="38"/>
      <c r="V173" s="44"/>
    </row>
    <row r="174" spans="1:26" x14ac:dyDescent="0.25">
      <c r="A174" s="35"/>
      <c r="B174" s="35"/>
      <c r="C174" s="14"/>
      <c r="D174" s="35"/>
      <c r="E174" s="15"/>
      <c r="F174" s="16"/>
      <c r="G174" s="37"/>
      <c r="H174" s="6"/>
      <c r="I174" s="38"/>
      <c r="J174" s="38"/>
      <c r="K174" s="38"/>
      <c r="L174" s="38"/>
      <c r="M174" s="45"/>
      <c r="N174" s="22">
        <f t="shared" si="6"/>
        <v>0</v>
      </c>
      <c r="O174" s="23" t="e">
        <f t="shared" si="8"/>
        <v>#DIV/0!</v>
      </c>
      <c r="P174" s="24">
        <f t="shared" si="9"/>
        <v>0</v>
      </c>
      <c r="Q174" s="24">
        <f t="shared" si="10"/>
        <v>0</v>
      </c>
      <c r="R174" s="25">
        <f t="shared" si="7"/>
        <v>0</v>
      </c>
      <c r="S174" s="42"/>
      <c r="T174" s="38"/>
      <c r="U174" s="38"/>
      <c r="V174" s="44"/>
    </row>
    <row r="175" spans="1:26" x14ac:dyDescent="0.25">
      <c r="A175" s="35"/>
      <c r="B175" s="35"/>
      <c r="C175" s="14"/>
      <c r="D175" s="35"/>
      <c r="E175" s="15"/>
      <c r="F175" s="16"/>
      <c r="G175" s="37"/>
      <c r="H175" s="6"/>
      <c r="I175" s="38"/>
      <c r="J175" s="38"/>
      <c r="K175" s="38"/>
      <c r="L175" s="38"/>
      <c r="M175" s="45"/>
      <c r="N175" s="22">
        <f t="shared" si="6"/>
        <v>0</v>
      </c>
      <c r="O175" s="23" t="e">
        <f t="shared" si="8"/>
        <v>#DIV/0!</v>
      </c>
      <c r="P175" s="24">
        <f t="shared" si="9"/>
        <v>0</v>
      </c>
      <c r="Q175" s="24">
        <f t="shared" si="10"/>
        <v>0</v>
      </c>
      <c r="R175" s="25">
        <f t="shared" si="7"/>
        <v>0</v>
      </c>
      <c r="S175" s="72"/>
      <c r="T175" s="38"/>
      <c r="U175" s="38"/>
      <c r="V175" s="44"/>
    </row>
    <row r="176" spans="1:26" x14ac:dyDescent="0.25">
      <c r="A176" s="35"/>
      <c r="B176" s="35"/>
      <c r="C176" s="14"/>
      <c r="D176" s="35"/>
      <c r="E176" s="15"/>
      <c r="F176" s="16"/>
      <c r="G176" s="37"/>
      <c r="H176" s="6"/>
      <c r="I176" s="38"/>
      <c r="J176" s="38"/>
      <c r="K176" s="38"/>
      <c r="L176" s="38"/>
      <c r="M176" s="45"/>
      <c r="N176" s="22">
        <f t="shared" si="6"/>
        <v>0</v>
      </c>
      <c r="O176" s="23" t="e">
        <f t="shared" si="8"/>
        <v>#DIV/0!</v>
      </c>
      <c r="P176" s="24">
        <f t="shared" si="9"/>
        <v>0</v>
      </c>
      <c r="Q176" s="24">
        <f t="shared" si="10"/>
        <v>0</v>
      </c>
      <c r="R176" s="25">
        <f t="shared" si="7"/>
        <v>0</v>
      </c>
      <c r="S176" s="72"/>
      <c r="T176" s="38"/>
      <c r="U176" s="38"/>
      <c r="V176" s="44"/>
    </row>
    <row r="177" spans="1:31" x14ac:dyDescent="0.25">
      <c r="A177" s="35"/>
      <c r="B177" s="35"/>
      <c r="C177" s="14"/>
      <c r="D177" s="35"/>
      <c r="E177" s="15"/>
      <c r="F177" s="16"/>
      <c r="G177" s="37"/>
      <c r="H177" s="101"/>
      <c r="I177" s="38"/>
      <c r="J177" s="38"/>
      <c r="K177" s="38"/>
      <c r="L177" s="38"/>
      <c r="M177" s="45"/>
      <c r="N177" s="22">
        <f t="shared" si="6"/>
        <v>0</v>
      </c>
      <c r="O177" s="23" t="e">
        <f t="shared" si="8"/>
        <v>#DIV/0!</v>
      </c>
      <c r="P177" s="24">
        <f t="shared" si="9"/>
        <v>0</v>
      </c>
      <c r="Q177" s="24">
        <f t="shared" si="10"/>
        <v>0</v>
      </c>
      <c r="R177" s="25">
        <f t="shared" si="7"/>
        <v>0</v>
      </c>
      <c r="S177" s="102"/>
      <c r="T177" s="38"/>
      <c r="U177" s="38"/>
      <c r="V177" s="44"/>
    </row>
    <row r="178" spans="1:31" x14ac:dyDescent="0.25">
      <c r="A178" s="35"/>
      <c r="B178" s="35"/>
      <c r="C178" s="14"/>
      <c r="D178" s="35"/>
      <c r="E178" s="15"/>
      <c r="F178" s="16"/>
      <c r="G178" s="37"/>
      <c r="H178" s="6"/>
      <c r="I178" s="38"/>
      <c r="J178" s="38"/>
      <c r="K178" s="38"/>
      <c r="L178" s="38"/>
      <c r="M178" s="45"/>
      <c r="N178" s="22">
        <f t="shared" si="6"/>
        <v>0</v>
      </c>
      <c r="O178" s="23" t="e">
        <f t="shared" si="8"/>
        <v>#DIV/0!</v>
      </c>
      <c r="P178" s="24">
        <f t="shared" si="9"/>
        <v>0</v>
      </c>
      <c r="Q178" s="24">
        <f t="shared" si="10"/>
        <v>0</v>
      </c>
      <c r="R178" s="25">
        <f t="shared" si="7"/>
        <v>0</v>
      </c>
      <c r="S178" s="72"/>
      <c r="T178" s="38"/>
      <c r="U178" s="38"/>
      <c r="V178" s="44"/>
    </row>
    <row r="179" spans="1:31" x14ac:dyDescent="0.25">
      <c r="A179" s="35"/>
      <c r="B179" s="35"/>
      <c r="C179" s="14"/>
      <c r="D179" s="35"/>
      <c r="E179" s="15"/>
      <c r="F179" s="16"/>
      <c r="G179" s="37"/>
      <c r="H179" s="6"/>
      <c r="I179" s="38"/>
      <c r="J179" s="38"/>
      <c r="K179" s="38"/>
      <c r="L179" s="38"/>
      <c r="M179" s="45"/>
      <c r="N179" s="22">
        <f t="shared" si="6"/>
        <v>0</v>
      </c>
      <c r="O179" s="23" t="e">
        <f t="shared" si="8"/>
        <v>#DIV/0!</v>
      </c>
      <c r="P179" s="24">
        <f t="shared" si="9"/>
        <v>0</v>
      </c>
      <c r="Q179" s="24">
        <f t="shared" si="10"/>
        <v>0</v>
      </c>
      <c r="R179" s="25">
        <f t="shared" si="7"/>
        <v>0</v>
      </c>
      <c r="S179" s="72"/>
      <c r="T179" s="38"/>
      <c r="U179" s="38"/>
      <c r="V179" s="44"/>
    </row>
    <row r="180" spans="1:31" x14ac:dyDescent="0.25">
      <c r="A180" s="35"/>
      <c r="B180" s="35"/>
      <c r="C180" s="14"/>
      <c r="D180" s="35"/>
      <c r="E180" s="15"/>
      <c r="F180" s="16"/>
      <c r="G180" s="37"/>
      <c r="H180" s="6"/>
      <c r="I180" s="38"/>
      <c r="J180" s="38"/>
      <c r="K180" s="38"/>
      <c r="L180" s="38"/>
      <c r="M180" s="45"/>
      <c r="N180" s="22">
        <f t="shared" si="6"/>
        <v>0</v>
      </c>
      <c r="O180" s="23" t="e">
        <f t="shared" si="8"/>
        <v>#DIV/0!</v>
      </c>
      <c r="P180" s="24">
        <f t="shared" si="9"/>
        <v>0</v>
      </c>
      <c r="Q180" s="24">
        <f t="shared" si="10"/>
        <v>0</v>
      </c>
      <c r="R180" s="25">
        <f t="shared" si="7"/>
        <v>0</v>
      </c>
      <c r="S180" s="72"/>
      <c r="T180" s="38"/>
      <c r="U180" s="38"/>
      <c r="V180" s="44"/>
    </row>
    <row r="181" spans="1:31" x14ac:dyDescent="0.25">
      <c r="A181" s="35"/>
      <c r="B181" s="35"/>
      <c r="C181" s="14"/>
      <c r="D181" s="35"/>
      <c r="E181" s="15"/>
      <c r="F181" s="16"/>
      <c r="G181" s="37"/>
      <c r="H181" s="6"/>
      <c r="I181" s="38"/>
      <c r="J181" s="38"/>
      <c r="K181" s="38"/>
      <c r="L181" s="38"/>
      <c r="M181" s="45"/>
      <c r="N181" s="22">
        <f t="shared" si="6"/>
        <v>0</v>
      </c>
      <c r="O181" s="23" t="e">
        <f t="shared" si="8"/>
        <v>#DIV/0!</v>
      </c>
      <c r="P181" s="24">
        <f t="shared" si="9"/>
        <v>0</v>
      </c>
      <c r="Q181" s="24">
        <f t="shared" si="10"/>
        <v>0</v>
      </c>
      <c r="R181" s="25">
        <f t="shared" si="7"/>
        <v>0</v>
      </c>
      <c r="S181" s="72"/>
      <c r="T181" s="38"/>
      <c r="U181" s="38"/>
      <c r="V181" s="44"/>
    </row>
    <row r="182" spans="1:31" x14ac:dyDescent="0.25">
      <c r="A182" s="35"/>
      <c r="B182" s="35"/>
      <c r="C182" s="14"/>
      <c r="D182" s="35"/>
      <c r="E182" s="15"/>
      <c r="F182" s="16"/>
      <c r="G182" s="37"/>
      <c r="H182" s="6"/>
      <c r="I182" s="38"/>
      <c r="J182" s="38"/>
      <c r="K182" s="38"/>
      <c r="L182" s="38"/>
      <c r="M182" s="45"/>
      <c r="N182" s="22">
        <f t="shared" si="6"/>
        <v>0</v>
      </c>
      <c r="O182" s="23" t="e">
        <f t="shared" si="8"/>
        <v>#DIV/0!</v>
      </c>
      <c r="P182" s="24">
        <f t="shared" si="9"/>
        <v>0</v>
      </c>
      <c r="Q182" s="24">
        <f t="shared" si="10"/>
        <v>0</v>
      </c>
      <c r="R182" s="25">
        <f t="shared" si="7"/>
        <v>0</v>
      </c>
      <c r="S182" s="72"/>
      <c r="T182" s="38"/>
      <c r="U182" s="38"/>
      <c r="V182" s="44"/>
    </row>
    <row r="183" spans="1:31" x14ac:dyDescent="0.25">
      <c r="A183" s="35"/>
      <c r="B183" s="35"/>
      <c r="C183" s="14"/>
      <c r="D183" s="35"/>
      <c r="E183" s="15"/>
      <c r="F183" s="16"/>
      <c r="G183" s="37"/>
      <c r="H183" s="6"/>
      <c r="I183" s="38"/>
      <c r="J183" s="38"/>
      <c r="K183" s="38"/>
      <c r="L183" s="38"/>
      <c r="M183" s="45"/>
      <c r="N183" s="22">
        <f t="shared" si="6"/>
        <v>0</v>
      </c>
      <c r="O183" s="23" t="e">
        <f t="shared" si="8"/>
        <v>#DIV/0!</v>
      </c>
      <c r="P183" s="24">
        <f t="shared" si="9"/>
        <v>0</v>
      </c>
      <c r="Q183" s="24">
        <f t="shared" si="10"/>
        <v>0</v>
      </c>
      <c r="R183" s="25">
        <f t="shared" si="7"/>
        <v>0</v>
      </c>
      <c r="S183" s="72"/>
      <c r="T183" s="38"/>
      <c r="U183" s="38"/>
      <c r="V183" s="44"/>
    </row>
    <row r="184" spans="1:31" x14ac:dyDescent="0.25">
      <c r="A184" s="35"/>
      <c r="B184" s="35"/>
      <c r="C184" s="14"/>
      <c r="D184" s="35"/>
      <c r="E184" s="15"/>
      <c r="F184" s="16"/>
      <c r="G184" s="38"/>
      <c r="H184" s="6"/>
      <c r="I184" s="44"/>
      <c r="J184" s="38"/>
      <c r="K184" s="38"/>
      <c r="L184" s="38"/>
      <c r="M184" s="45"/>
      <c r="N184" s="22">
        <f t="shared" si="6"/>
        <v>0</v>
      </c>
      <c r="O184" s="23" t="e">
        <f t="shared" si="8"/>
        <v>#DIV/0!</v>
      </c>
      <c r="P184" s="24">
        <f t="shared" si="9"/>
        <v>0</v>
      </c>
      <c r="Q184" s="24">
        <f t="shared" si="10"/>
        <v>0</v>
      </c>
      <c r="R184" s="25">
        <f t="shared" si="7"/>
        <v>0</v>
      </c>
      <c r="S184" s="72"/>
      <c r="T184" s="38"/>
      <c r="U184" s="38"/>
      <c r="V184" s="44"/>
    </row>
    <row r="185" spans="1:31" x14ac:dyDescent="0.25">
      <c r="A185" s="35"/>
      <c r="B185" s="35"/>
      <c r="C185" s="14"/>
      <c r="D185" s="35"/>
      <c r="E185" s="15"/>
      <c r="F185" s="16"/>
      <c r="G185" s="37"/>
      <c r="H185" s="6"/>
      <c r="I185" s="44"/>
      <c r="J185" s="38"/>
      <c r="K185" s="38"/>
      <c r="L185" s="38"/>
      <c r="M185" s="45"/>
      <c r="N185" s="22">
        <f t="shared" si="6"/>
        <v>0</v>
      </c>
      <c r="O185" s="23" t="e">
        <f t="shared" si="8"/>
        <v>#DIV/0!</v>
      </c>
      <c r="P185" s="24">
        <f t="shared" si="9"/>
        <v>0</v>
      </c>
      <c r="Q185" s="24">
        <f t="shared" si="10"/>
        <v>0</v>
      </c>
      <c r="R185" s="25">
        <f t="shared" si="7"/>
        <v>0</v>
      </c>
      <c r="S185" s="72"/>
      <c r="T185" s="38"/>
      <c r="U185" s="38"/>
      <c r="V185" s="44"/>
      <c r="W185" s="77"/>
      <c r="X185" s="77"/>
      <c r="Y185" s="77"/>
    </row>
    <row r="186" spans="1:31" x14ac:dyDescent="0.25">
      <c r="A186" s="35"/>
      <c r="B186" s="35"/>
      <c r="C186" s="14"/>
      <c r="D186" s="35"/>
      <c r="E186" s="15"/>
      <c r="F186" s="16"/>
      <c r="G186" s="37"/>
      <c r="H186" s="6"/>
      <c r="I186" s="38"/>
      <c r="J186" s="38"/>
      <c r="K186" s="38"/>
      <c r="L186" s="38"/>
      <c r="M186" s="45"/>
      <c r="N186" s="22">
        <f t="shared" si="6"/>
        <v>0</v>
      </c>
      <c r="O186" s="23" t="e">
        <f t="shared" si="8"/>
        <v>#DIV/0!</v>
      </c>
      <c r="P186" s="24">
        <f t="shared" si="9"/>
        <v>0</v>
      </c>
      <c r="Q186" s="24">
        <f t="shared" si="10"/>
        <v>0</v>
      </c>
      <c r="R186" s="25">
        <f t="shared" si="7"/>
        <v>0</v>
      </c>
      <c r="S186" s="72"/>
      <c r="T186" s="38"/>
      <c r="U186" s="38"/>
      <c r="V186" s="44"/>
      <c r="W186" s="77"/>
      <c r="X186" s="77"/>
      <c r="Y186" s="77"/>
    </row>
    <row r="187" spans="1:31" x14ac:dyDescent="0.25">
      <c r="A187" s="13"/>
      <c r="B187" s="13"/>
      <c r="C187" s="14"/>
      <c r="D187" s="13"/>
      <c r="E187" s="15"/>
      <c r="F187" s="16"/>
      <c r="G187" s="37"/>
      <c r="H187" s="31"/>
      <c r="I187" s="32"/>
      <c r="J187" s="19"/>
      <c r="K187" s="19"/>
      <c r="L187" s="19"/>
      <c r="M187" s="8"/>
      <c r="N187" s="22">
        <f t="shared" si="6"/>
        <v>0</v>
      </c>
      <c r="O187" s="23" t="e">
        <f t="shared" si="8"/>
        <v>#DIV/0!</v>
      </c>
      <c r="P187" s="24">
        <f t="shared" si="9"/>
        <v>0</v>
      </c>
      <c r="Q187" s="24">
        <f t="shared" si="10"/>
        <v>0</v>
      </c>
      <c r="R187" s="25">
        <f t="shared" si="7"/>
        <v>0</v>
      </c>
      <c r="S187" s="26"/>
      <c r="T187" s="19"/>
      <c r="U187" s="19"/>
      <c r="V187" s="32"/>
      <c r="W187" s="77"/>
      <c r="X187" s="77"/>
      <c r="Y187" s="77"/>
      <c r="Z187" s="77"/>
      <c r="AA187" s="77"/>
      <c r="AB187" s="77"/>
      <c r="AC187" s="77"/>
      <c r="AD187" s="77"/>
      <c r="AE187" s="77"/>
    </row>
    <row r="188" spans="1:31" x14ac:dyDescent="0.25">
      <c r="A188" s="13"/>
      <c r="B188" s="13"/>
      <c r="C188" s="14"/>
      <c r="D188" s="13"/>
      <c r="E188" s="15"/>
      <c r="F188" s="16"/>
      <c r="G188" s="18"/>
      <c r="H188" s="31"/>
      <c r="I188" s="32"/>
      <c r="J188" s="19"/>
      <c r="K188" s="19"/>
      <c r="L188" s="19"/>
      <c r="M188" s="31"/>
      <c r="N188" s="22">
        <f t="shared" si="6"/>
        <v>0</v>
      </c>
      <c r="O188" s="23" t="e">
        <f t="shared" si="8"/>
        <v>#DIV/0!</v>
      </c>
      <c r="P188" s="24">
        <f t="shared" si="9"/>
        <v>0</v>
      </c>
      <c r="Q188" s="24">
        <f t="shared" si="10"/>
        <v>0</v>
      </c>
      <c r="R188" s="25">
        <f t="shared" si="7"/>
        <v>0</v>
      </c>
      <c r="S188" s="103"/>
      <c r="T188" s="19"/>
      <c r="U188" s="19"/>
      <c r="V188" s="32"/>
      <c r="W188" s="77"/>
      <c r="X188" s="77"/>
      <c r="Y188" s="77"/>
      <c r="Z188" s="77"/>
      <c r="AA188" s="77"/>
      <c r="AB188" s="77"/>
      <c r="AC188" s="77"/>
      <c r="AD188" s="77"/>
      <c r="AE188" s="77"/>
    </row>
    <row r="189" spans="1:31" x14ac:dyDescent="0.25">
      <c r="A189" s="13"/>
      <c r="B189" s="13"/>
      <c r="C189" s="14"/>
      <c r="D189" s="13"/>
      <c r="E189" s="15"/>
      <c r="F189" s="16"/>
      <c r="G189" s="18"/>
      <c r="H189" s="31"/>
      <c r="I189" s="19"/>
      <c r="J189" s="20"/>
      <c r="K189" s="19"/>
      <c r="L189" s="19"/>
      <c r="M189" s="31"/>
      <c r="N189" s="22">
        <f t="shared" si="6"/>
        <v>0</v>
      </c>
      <c r="O189" s="23" t="e">
        <f t="shared" si="8"/>
        <v>#DIV/0!</v>
      </c>
      <c r="P189" s="24">
        <f t="shared" si="9"/>
        <v>0</v>
      </c>
      <c r="Q189" s="24">
        <f t="shared" si="10"/>
        <v>0</v>
      </c>
      <c r="R189" s="25">
        <f t="shared" si="7"/>
        <v>0</v>
      </c>
      <c r="S189" s="26"/>
      <c r="T189" s="19"/>
      <c r="U189" s="19"/>
      <c r="V189" s="32"/>
      <c r="W189" s="77"/>
      <c r="X189" s="77"/>
      <c r="Y189" s="77"/>
      <c r="Z189" s="77"/>
      <c r="AA189" s="77"/>
      <c r="AB189" s="77"/>
      <c r="AC189" s="77"/>
      <c r="AD189" s="77"/>
      <c r="AE189" s="77"/>
    </row>
    <row r="190" spans="1:31" x14ac:dyDescent="0.25">
      <c r="A190" s="13"/>
      <c r="B190" s="13"/>
      <c r="C190" s="14">
        <f t="shared" ref="C190:C253" si="11">B190-A190</f>
        <v>0</v>
      </c>
      <c r="D190" s="13"/>
      <c r="E190" s="15">
        <f t="shared" ref="E190:E253" si="12">D190-B190</f>
        <v>0</v>
      </c>
      <c r="F190" s="16"/>
      <c r="G190" s="18"/>
      <c r="H190" s="31"/>
      <c r="I190" s="19"/>
      <c r="J190" s="20"/>
      <c r="K190" s="19"/>
      <c r="L190" s="19"/>
      <c r="M190" s="31"/>
      <c r="N190" s="22">
        <f t="shared" si="6"/>
        <v>0</v>
      </c>
      <c r="O190" s="23" t="e">
        <f t="shared" si="8"/>
        <v>#DIV/0!</v>
      </c>
      <c r="P190" s="24">
        <f t="shared" si="9"/>
        <v>0</v>
      </c>
      <c r="Q190" s="24">
        <f t="shared" si="10"/>
        <v>0</v>
      </c>
      <c r="R190" s="25">
        <f t="shared" si="7"/>
        <v>0</v>
      </c>
      <c r="S190" s="104"/>
      <c r="T190" s="19"/>
      <c r="U190" s="19"/>
      <c r="V190" s="32"/>
      <c r="W190" s="77"/>
      <c r="X190" s="77"/>
      <c r="Y190" s="77"/>
      <c r="Z190" s="77"/>
      <c r="AA190" s="77"/>
      <c r="AB190" s="77"/>
      <c r="AC190" s="77"/>
      <c r="AD190" s="77"/>
      <c r="AE190" s="77"/>
    </row>
    <row r="191" spans="1:31" x14ac:dyDescent="0.25">
      <c r="A191" s="13"/>
      <c r="B191" s="13"/>
      <c r="C191" s="14">
        <f t="shared" si="11"/>
        <v>0</v>
      </c>
      <c r="D191" s="13"/>
      <c r="E191" s="15">
        <f t="shared" si="12"/>
        <v>0</v>
      </c>
      <c r="F191" s="16"/>
      <c r="G191" s="18"/>
      <c r="H191" s="31"/>
      <c r="I191" s="19"/>
      <c r="J191" s="19"/>
      <c r="K191" s="19"/>
      <c r="L191" s="19"/>
      <c r="M191" s="31"/>
      <c r="N191" s="22">
        <f t="shared" si="6"/>
        <v>0</v>
      </c>
      <c r="O191" s="23" t="e">
        <f t="shared" si="8"/>
        <v>#DIV/0!</v>
      </c>
      <c r="P191" s="24">
        <f t="shared" si="9"/>
        <v>0</v>
      </c>
      <c r="Q191" s="24">
        <f t="shared" si="10"/>
        <v>0</v>
      </c>
      <c r="R191" s="25">
        <f t="shared" si="7"/>
        <v>0</v>
      </c>
      <c r="S191" s="26"/>
      <c r="T191" s="19"/>
      <c r="U191" s="19"/>
      <c r="V191" s="32"/>
      <c r="W191" s="77"/>
      <c r="X191" s="77"/>
      <c r="Y191" s="77"/>
      <c r="Z191" s="77"/>
      <c r="AA191" s="77"/>
      <c r="AB191" s="77"/>
      <c r="AC191" s="77"/>
      <c r="AD191" s="77"/>
      <c r="AE191" s="77"/>
    </row>
    <row r="192" spans="1:31" x14ac:dyDescent="0.25">
      <c r="A192" s="13"/>
      <c r="B192" s="13"/>
      <c r="C192" s="14">
        <f t="shared" si="11"/>
        <v>0</v>
      </c>
      <c r="D192" s="13"/>
      <c r="E192" s="15">
        <f t="shared" si="12"/>
        <v>0</v>
      </c>
      <c r="F192" s="16"/>
      <c r="G192" s="18"/>
      <c r="H192" s="31"/>
      <c r="I192" s="19"/>
      <c r="J192" s="19"/>
      <c r="K192" s="19"/>
      <c r="L192" s="19"/>
      <c r="M192" s="31"/>
      <c r="N192" s="22">
        <f t="shared" si="6"/>
        <v>0</v>
      </c>
      <c r="O192" s="23" t="e">
        <f t="shared" si="8"/>
        <v>#DIV/0!</v>
      </c>
      <c r="P192" s="24">
        <f t="shared" si="9"/>
        <v>0</v>
      </c>
      <c r="Q192" s="24">
        <f t="shared" si="10"/>
        <v>0</v>
      </c>
      <c r="R192" s="25">
        <f t="shared" si="7"/>
        <v>0</v>
      </c>
      <c r="S192" s="26"/>
      <c r="T192" s="19"/>
      <c r="U192" s="19"/>
      <c r="V192" s="32"/>
      <c r="W192" s="77"/>
      <c r="X192" s="77"/>
      <c r="Y192" s="77"/>
      <c r="Z192" s="77"/>
      <c r="AA192" s="77"/>
      <c r="AB192" s="77"/>
      <c r="AC192" s="77"/>
      <c r="AD192" s="77"/>
      <c r="AE192" s="77"/>
    </row>
    <row r="193" spans="1:31" x14ac:dyDescent="0.25">
      <c r="A193" s="13"/>
      <c r="B193" s="13"/>
      <c r="C193" s="14">
        <f t="shared" si="11"/>
        <v>0</v>
      </c>
      <c r="D193" s="13"/>
      <c r="E193" s="15">
        <f t="shared" si="12"/>
        <v>0</v>
      </c>
      <c r="F193" s="16"/>
      <c r="G193" s="18"/>
      <c r="H193" s="31"/>
      <c r="I193" s="19"/>
      <c r="J193" s="19"/>
      <c r="K193" s="19"/>
      <c r="L193" s="19"/>
      <c r="M193" s="31"/>
      <c r="N193" s="22">
        <f t="shared" si="6"/>
        <v>0</v>
      </c>
      <c r="O193" s="23" t="e">
        <f t="shared" si="8"/>
        <v>#DIV/0!</v>
      </c>
      <c r="P193" s="24">
        <f t="shared" si="9"/>
        <v>0</v>
      </c>
      <c r="Q193" s="24">
        <f t="shared" si="10"/>
        <v>0</v>
      </c>
      <c r="R193" s="25">
        <f t="shared" si="7"/>
        <v>0</v>
      </c>
      <c r="S193" s="26"/>
      <c r="T193" s="19"/>
      <c r="U193" s="19"/>
      <c r="V193" s="32"/>
      <c r="W193" s="77"/>
      <c r="X193" s="77"/>
      <c r="Y193" s="77"/>
      <c r="Z193" s="77"/>
      <c r="AA193" s="77"/>
      <c r="AB193" s="77"/>
      <c r="AC193" s="77"/>
      <c r="AD193" s="77"/>
      <c r="AE193" s="77"/>
    </row>
    <row r="194" spans="1:31" x14ac:dyDescent="0.25">
      <c r="A194" s="13"/>
      <c r="B194" s="13"/>
      <c r="C194" s="14">
        <f t="shared" si="11"/>
        <v>0</v>
      </c>
      <c r="D194" s="13"/>
      <c r="E194" s="15">
        <f t="shared" si="12"/>
        <v>0</v>
      </c>
      <c r="F194" s="16"/>
      <c r="G194" s="18"/>
      <c r="H194" s="31"/>
      <c r="I194" s="19"/>
      <c r="J194" s="19"/>
      <c r="K194" s="19"/>
      <c r="L194" s="19"/>
      <c r="M194" s="31"/>
      <c r="N194" s="22">
        <f t="shared" si="6"/>
        <v>0</v>
      </c>
      <c r="O194" s="23" t="e">
        <f t="shared" si="8"/>
        <v>#DIV/0!</v>
      </c>
      <c r="P194" s="24">
        <f t="shared" si="9"/>
        <v>0</v>
      </c>
      <c r="Q194" s="24">
        <f t="shared" si="10"/>
        <v>0</v>
      </c>
      <c r="R194" s="25">
        <f t="shared" si="7"/>
        <v>0</v>
      </c>
      <c r="S194" s="26"/>
      <c r="T194" s="19"/>
      <c r="U194" s="19"/>
      <c r="V194" s="32"/>
      <c r="W194" s="77"/>
      <c r="X194" s="77"/>
      <c r="Y194" s="77"/>
      <c r="Z194" s="77"/>
      <c r="AA194" s="77"/>
      <c r="AB194" s="77"/>
      <c r="AC194" s="77"/>
      <c r="AD194" s="77"/>
      <c r="AE194" s="77"/>
    </row>
    <row r="195" spans="1:31" x14ac:dyDescent="0.25">
      <c r="A195" s="13"/>
      <c r="B195" s="13"/>
      <c r="C195" s="14">
        <f t="shared" si="11"/>
        <v>0</v>
      </c>
      <c r="D195" s="13"/>
      <c r="E195" s="15">
        <f t="shared" si="12"/>
        <v>0</v>
      </c>
      <c r="F195" s="16"/>
      <c r="G195" s="18"/>
      <c r="H195" s="19"/>
      <c r="I195" s="19"/>
      <c r="J195" s="19"/>
      <c r="K195" s="19"/>
      <c r="L195" s="19"/>
      <c r="M195" s="19"/>
      <c r="N195" s="22">
        <f t="shared" ref="N195:N258" si="13">IF(L195=1,38,IF(L195=1.5,52,IF(L195=2,68,IF(L195=3,89,IF(L195=3.5,95,IF(L195=4,113,IF(L195=4.5,121,IF(L195=5,133,IF(L195=5.5,143,IF(L195=6,148,IF(L195=7,173,IF(L195=8,190,IF(L195=9,211,IF(L195=10,223,IF(L195=11,233,IF(L195=12,245,IF(L195=13,259,IF(L195=14,275,IF(L195=15,292,IF(L195=16,304,IF(L195=17,316,IF(L195=18,331,IF(L195=20,353,IF(L195=21,378,IF(L195=23,405,)))))))))))))))))))))))))</f>
        <v>0</v>
      </c>
      <c r="O195" s="23" t="e">
        <f t="shared" si="8"/>
        <v>#DIV/0!</v>
      </c>
      <c r="P195" s="24">
        <f t="shared" si="9"/>
        <v>0</v>
      </c>
      <c r="Q195" s="24">
        <f t="shared" si="10"/>
        <v>0</v>
      </c>
      <c r="R195" s="25">
        <f t="shared" si="7"/>
        <v>0</v>
      </c>
      <c r="S195" s="26"/>
      <c r="T195" s="19"/>
      <c r="U195" s="19"/>
      <c r="V195" s="19"/>
      <c r="W195" s="77"/>
      <c r="X195" s="77"/>
      <c r="Y195" s="77"/>
      <c r="Z195" s="77"/>
      <c r="AA195" s="77"/>
      <c r="AB195" s="77"/>
      <c r="AC195" s="77"/>
      <c r="AD195" s="77"/>
      <c r="AE195" s="77"/>
    </row>
    <row r="196" spans="1:31" x14ac:dyDescent="0.25">
      <c r="A196" s="13"/>
      <c r="B196" s="13"/>
      <c r="C196" s="14">
        <f t="shared" si="11"/>
        <v>0</v>
      </c>
      <c r="D196" s="13"/>
      <c r="E196" s="15">
        <f t="shared" si="12"/>
        <v>0</v>
      </c>
      <c r="F196" s="16"/>
      <c r="G196" s="19"/>
      <c r="H196" s="19"/>
      <c r="I196" s="19"/>
      <c r="J196" s="105"/>
      <c r="K196" s="19"/>
      <c r="L196" s="19"/>
      <c r="M196" s="31"/>
      <c r="N196" s="22">
        <f t="shared" si="13"/>
        <v>0</v>
      </c>
      <c r="O196" s="23" t="e">
        <f t="shared" si="8"/>
        <v>#DIV/0!</v>
      </c>
      <c r="P196" s="24">
        <f t="shared" si="9"/>
        <v>0</v>
      </c>
      <c r="Q196" s="24">
        <f t="shared" si="10"/>
        <v>0</v>
      </c>
      <c r="R196" s="25">
        <f t="shared" si="7"/>
        <v>0</v>
      </c>
      <c r="S196" s="26"/>
      <c r="T196" s="19"/>
      <c r="U196" s="19"/>
      <c r="V196" s="32"/>
      <c r="W196" s="77"/>
      <c r="X196" s="77"/>
      <c r="Y196" s="77"/>
      <c r="Z196" s="77"/>
      <c r="AA196" s="77"/>
      <c r="AB196" s="77"/>
      <c r="AC196" s="77"/>
      <c r="AD196" s="77"/>
      <c r="AE196" s="77"/>
    </row>
    <row r="197" spans="1:31" x14ac:dyDescent="0.25">
      <c r="A197" s="13"/>
      <c r="B197" s="13"/>
      <c r="C197" s="14">
        <f t="shared" si="11"/>
        <v>0</v>
      </c>
      <c r="D197" s="13"/>
      <c r="E197" s="15">
        <f t="shared" si="12"/>
        <v>0</v>
      </c>
      <c r="F197" s="16"/>
      <c r="G197" s="19"/>
      <c r="H197" s="31"/>
      <c r="I197" s="19"/>
      <c r="J197" s="19"/>
      <c r="K197" s="19"/>
      <c r="L197" s="19"/>
      <c r="M197" s="31"/>
      <c r="N197" s="22">
        <f t="shared" si="13"/>
        <v>0</v>
      </c>
      <c r="O197" s="23" t="e">
        <f t="shared" si="8"/>
        <v>#DIV/0!</v>
      </c>
      <c r="P197" s="24">
        <f t="shared" si="9"/>
        <v>0</v>
      </c>
      <c r="Q197" s="24">
        <f t="shared" si="10"/>
        <v>0</v>
      </c>
      <c r="R197" s="25">
        <f t="shared" si="7"/>
        <v>0</v>
      </c>
      <c r="S197" s="26"/>
      <c r="T197" s="19"/>
      <c r="U197" s="19"/>
      <c r="V197" s="32"/>
      <c r="W197" s="77"/>
      <c r="X197" s="77"/>
      <c r="Y197" s="77"/>
      <c r="Z197" s="77"/>
      <c r="AA197" s="77"/>
      <c r="AB197" s="77"/>
      <c r="AC197" s="77"/>
      <c r="AD197" s="77"/>
      <c r="AE197" s="77"/>
    </row>
    <row r="198" spans="1:31" x14ac:dyDescent="0.25">
      <c r="A198" s="13"/>
      <c r="B198" s="13"/>
      <c r="C198" s="14">
        <f t="shared" si="11"/>
        <v>0</v>
      </c>
      <c r="D198" s="13"/>
      <c r="E198" s="15">
        <f t="shared" si="12"/>
        <v>0</v>
      </c>
      <c r="F198" s="16"/>
      <c r="G198" s="18"/>
      <c r="H198" s="31"/>
      <c r="I198" s="19"/>
      <c r="J198" s="19"/>
      <c r="K198" s="19"/>
      <c r="L198" s="19"/>
      <c r="M198" s="31"/>
      <c r="N198" s="22">
        <f t="shared" si="13"/>
        <v>0</v>
      </c>
      <c r="O198" s="23" t="e">
        <f t="shared" si="8"/>
        <v>#DIV/0!</v>
      </c>
      <c r="P198" s="24">
        <f t="shared" si="9"/>
        <v>0</v>
      </c>
      <c r="Q198" s="24">
        <f t="shared" si="10"/>
        <v>0</v>
      </c>
      <c r="R198" s="25">
        <f t="shared" si="7"/>
        <v>0</v>
      </c>
      <c r="S198" s="26"/>
      <c r="T198" s="19"/>
      <c r="U198" s="19"/>
      <c r="V198" s="32"/>
      <c r="W198" s="77"/>
      <c r="X198" s="77"/>
      <c r="Y198" s="77"/>
      <c r="Z198" s="77"/>
      <c r="AA198" s="77"/>
      <c r="AB198" s="77"/>
      <c r="AC198" s="77"/>
      <c r="AD198" s="77"/>
      <c r="AE198" s="77"/>
    </row>
    <row r="199" spans="1:31" x14ac:dyDescent="0.25">
      <c r="A199" s="13"/>
      <c r="B199" s="13"/>
      <c r="C199" s="14">
        <f t="shared" si="11"/>
        <v>0</v>
      </c>
      <c r="D199" s="13"/>
      <c r="E199" s="15">
        <f t="shared" si="12"/>
        <v>0</v>
      </c>
      <c r="F199" s="16"/>
      <c r="G199" s="18"/>
      <c r="H199" s="31"/>
      <c r="I199" s="19"/>
      <c r="J199" s="19"/>
      <c r="K199" s="19"/>
      <c r="L199" s="19"/>
      <c r="M199" s="31"/>
      <c r="N199" s="22">
        <f t="shared" si="13"/>
        <v>0</v>
      </c>
      <c r="O199" s="23" t="e">
        <f t="shared" si="8"/>
        <v>#DIV/0!</v>
      </c>
      <c r="P199" s="24">
        <f t="shared" si="9"/>
        <v>0</v>
      </c>
      <c r="Q199" s="24">
        <f t="shared" si="10"/>
        <v>0</v>
      </c>
      <c r="R199" s="25">
        <f t="shared" si="7"/>
        <v>0</v>
      </c>
      <c r="S199" s="26"/>
      <c r="T199" s="19"/>
      <c r="U199" s="19"/>
      <c r="V199" s="32"/>
      <c r="W199" s="77"/>
      <c r="X199" s="77"/>
      <c r="Y199" s="77"/>
      <c r="Z199" s="77"/>
      <c r="AA199" s="77"/>
      <c r="AB199" s="77"/>
      <c r="AC199" s="77"/>
      <c r="AD199" s="77"/>
      <c r="AE199" s="77"/>
    </row>
    <row r="200" spans="1:31" x14ac:dyDescent="0.25">
      <c r="A200" s="13"/>
      <c r="B200" s="13"/>
      <c r="C200" s="14">
        <f t="shared" si="11"/>
        <v>0</v>
      </c>
      <c r="D200" s="13"/>
      <c r="E200" s="15">
        <f t="shared" si="12"/>
        <v>0</v>
      </c>
      <c r="F200" s="16"/>
      <c r="G200" s="18"/>
      <c r="H200" s="31"/>
      <c r="I200" s="19"/>
      <c r="J200" s="19"/>
      <c r="K200" s="19"/>
      <c r="L200" s="19"/>
      <c r="M200" s="31"/>
      <c r="N200" s="22">
        <f t="shared" si="13"/>
        <v>0</v>
      </c>
      <c r="O200" s="23" t="e">
        <f t="shared" si="8"/>
        <v>#DIV/0!</v>
      </c>
      <c r="P200" s="24">
        <f t="shared" si="9"/>
        <v>0</v>
      </c>
      <c r="Q200" s="24">
        <f t="shared" si="10"/>
        <v>0</v>
      </c>
      <c r="R200" s="25">
        <f t="shared" ref="R200:R263" si="14">IF(L200=2,60,IF(L200=3,75,IF(L200=4,85,IF(L200=5.5,145,IF(L200=6,119,IF(L200=9,147,IF(L200=10,130,IF(L200=5,105,))))))))</f>
        <v>0</v>
      </c>
      <c r="S200" s="26"/>
      <c r="T200" s="19"/>
      <c r="U200" s="19"/>
      <c r="V200" s="32"/>
      <c r="W200" s="77"/>
      <c r="X200" s="77"/>
      <c r="Y200" s="77"/>
      <c r="Z200" s="77"/>
      <c r="AA200" s="77"/>
      <c r="AB200" s="77"/>
      <c r="AC200" s="77"/>
      <c r="AD200" s="77"/>
      <c r="AE200" s="77"/>
    </row>
    <row r="201" spans="1:31" x14ac:dyDescent="0.25">
      <c r="A201" s="13"/>
      <c r="B201" s="13"/>
      <c r="C201" s="14">
        <f t="shared" si="11"/>
        <v>0</v>
      </c>
      <c r="D201" s="13"/>
      <c r="E201" s="15">
        <f t="shared" si="12"/>
        <v>0</v>
      </c>
      <c r="F201" s="16"/>
      <c r="G201" s="18"/>
      <c r="H201" s="31"/>
      <c r="I201" s="19"/>
      <c r="J201" s="19"/>
      <c r="K201" s="19"/>
      <c r="L201" s="19"/>
      <c r="M201" s="31"/>
      <c r="N201" s="22">
        <f t="shared" si="13"/>
        <v>0</v>
      </c>
      <c r="O201" s="23" t="e">
        <f t="shared" ref="O201:O264" si="15">(N201-M201)/N201</f>
        <v>#DIV/0!</v>
      </c>
      <c r="P201" s="24">
        <f t="shared" si="9"/>
        <v>0</v>
      </c>
      <c r="Q201" s="24">
        <f t="shared" si="10"/>
        <v>0</v>
      </c>
      <c r="R201" s="25">
        <f t="shared" si="14"/>
        <v>0</v>
      </c>
      <c r="S201" s="26"/>
      <c r="T201" s="19"/>
      <c r="U201" s="19"/>
      <c r="V201" s="32"/>
      <c r="W201" s="77"/>
      <c r="X201" s="77"/>
      <c r="Y201" s="77"/>
      <c r="Z201" s="77"/>
      <c r="AA201" s="77"/>
      <c r="AB201" s="77"/>
      <c r="AC201" s="77"/>
      <c r="AD201" s="77"/>
      <c r="AE201" s="77"/>
    </row>
    <row r="202" spans="1:31" x14ac:dyDescent="0.25">
      <c r="A202" s="13"/>
      <c r="B202" s="13"/>
      <c r="C202" s="14">
        <f t="shared" si="11"/>
        <v>0</v>
      </c>
      <c r="D202" s="13"/>
      <c r="E202" s="15">
        <f t="shared" si="12"/>
        <v>0</v>
      </c>
      <c r="F202" s="16"/>
      <c r="G202" s="18"/>
      <c r="H202" s="31"/>
      <c r="I202" s="19"/>
      <c r="J202" s="19"/>
      <c r="K202" s="19"/>
      <c r="L202" s="19"/>
      <c r="M202" s="31"/>
      <c r="N202" s="22">
        <f t="shared" si="13"/>
        <v>0</v>
      </c>
      <c r="O202" s="23" t="e">
        <f t="shared" si="15"/>
        <v>#DIV/0!</v>
      </c>
      <c r="P202" s="24">
        <f t="shared" si="9"/>
        <v>0</v>
      </c>
      <c r="Q202" s="24">
        <f t="shared" si="10"/>
        <v>0</v>
      </c>
      <c r="R202" s="25">
        <f t="shared" si="14"/>
        <v>0</v>
      </c>
      <c r="S202" s="26"/>
      <c r="T202" s="19"/>
      <c r="U202" s="19"/>
      <c r="V202" s="32"/>
      <c r="W202" s="77"/>
      <c r="X202" s="77"/>
      <c r="Y202" s="77"/>
      <c r="Z202" s="77"/>
      <c r="AA202" s="77"/>
      <c r="AB202" s="77"/>
      <c r="AC202" s="77"/>
      <c r="AD202" s="77"/>
      <c r="AE202" s="77"/>
    </row>
    <row r="203" spans="1:31" x14ac:dyDescent="0.25">
      <c r="A203" s="13"/>
      <c r="B203" s="13"/>
      <c r="C203" s="14">
        <f t="shared" si="11"/>
        <v>0</v>
      </c>
      <c r="D203" s="13"/>
      <c r="E203" s="15">
        <f t="shared" si="12"/>
        <v>0</v>
      </c>
      <c r="F203" s="16"/>
      <c r="G203" s="18"/>
      <c r="H203" s="31"/>
      <c r="I203" s="19"/>
      <c r="J203" s="19"/>
      <c r="K203" s="19"/>
      <c r="L203" s="19"/>
      <c r="M203" s="31"/>
      <c r="N203" s="22">
        <f t="shared" si="13"/>
        <v>0</v>
      </c>
      <c r="O203" s="23" t="e">
        <f t="shared" si="15"/>
        <v>#DIV/0!</v>
      </c>
      <c r="P203" s="24">
        <f t="shared" si="9"/>
        <v>0</v>
      </c>
      <c r="Q203" s="24">
        <f t="shared" si="10"/>
        <v>0</v>
      </c>
      <c r="R203" s="25">
        <f t="shared" si="14"/>
        <v>0</v>
      </c>
      <c r="S203" s="26"/>
      <c r="T203" s="19"/>
      <c r="U203" s="19"/>
      <c r="V203" s="32"/>
      <c r="W203" s="77"/>
      <c r="X203" s="77"/>
      <c r="Y203" s="77"/>
      <c r="Z203" s="77"/>
      <c r="AA203" s="77"/>
      <c r="AB203" s="77"/>
      <c r="AC203" s="77"/>
      <c r="AD203" s="77"/>
      <c r="AE203" s="77"/>
    </row>
    <row r="204" spans="1:31" x14ac:dyDescent="0.25">
      <c r="A204" s="13"/>
      <c r="B204" s="13"/>
      <c r="C204" s="14">
        <f t="shared" si="11"/>
        <v>0</v>
      </c>
      <c r="D204" s="13"/>
      <c r="E204" s="15">
        <f t="shared" si="12"/>
        <v>0</v>
      </c>
      <c r="F204" s="16"/>
      <c r="G204" s="18"/>
      <c r="H204" s="31"/>
      <c r="I204" s="19"/>
      <c r="J204" s="20"/>
      <c r="K204" s="106"/>
      <c r="L204" s="19"/>
      <c r="M204" s="31"/>
      <c r="N204" s="22">
        <f t="shared" si="13"/>
        <v>0</v>
      </c>
      <c r="O204" s="23" t="e">
        <f t="shared" si="15"/>
        <v>#DIV/0!</v>
      </c>
      <c r="P204" s="24">
        <f t="shared" si="9"/>
        <v>0</v>
      </c>
      <c r="Q204" s="24">
        <f t="shared" si="10"/>
        <v>0</v>
      </c>
      <c r="R204" s="25">
        <f t="shared" si="14"/>
        <v>0</v>
      </c>
      <c r="S204" s="26"/>
      <c r="T204" s="19"/>
      <c r="U204" s="19"/>
      <c r="V204" s="32"/>
      <c r="W204" s="77"/>
      <c r="X204" s="77"/>
      <c r="Y204" s="77"/>
      <c r="Z204" s="77"/>
      <c r="AA204" s="77"/>
      <c r="AB204" s="77"/>
      <c r="AC204" s="77"/>
      <c r="AD204" s="77"/>
      <c r="AE204" s="77"/>
    </row>
    <row r="205" spans="1:31" x14ac:dyDescent="0.25">
      <c r="A205" s="13"/>
      <c r="B205" s="13"/>
      <c r="C205" s="14">
        <f t="shared" si="11"/>
        <v>0</v>
      </c>
      <c r="D205" s="13"/>
      <c r="E205" s="15">
        <f t="shared" si="12"/>
        <v>0</v>
      </c>
      <c r="F205" s="16"/>
      <c r="G205" s="19"/>
      <c r="H205" s="31"/>
      <c r="I205" s="19"/>
      <c r="J205" s="20"/>
      <c r="K205" s="19"/>
      <c r="L205" s="19"/>
      <c r="M205" s="31"/>
      <c r="N205" s="22">
        <f t="shared" si="13"/>
        <v>0</v>
      </c>
      <c r="O205" s="23" t="e">
        <f t="shared" si="15"/>
        <v>#DIV/0!</v>
      </c>
      <c r="P205" s="24">
        <f t="shared" si="9"/>
        <v>0</v>
      </c>
      <c r="Q205" s="24">
        <f t="shared" si="10"/>
        <v>0</v>
      </c>
      <c r="R205" s="25">
        <f t="shared" si="14"/>
        <v>0</v>
      </c>
      <c r="S205" s="26"/>
      <c r="T205" s="19"/>
      <c r="U205" s="19"/>
      <c r="V205" s="32"/>
      <c r="Z205" s="77"/>
      <c r="AA205" s="77"/>
      <c r="AB205" s="77"/>
      <c r="AC205" s="77"/>
      <c r="AD205" s="77"/>
      <c r="AE205" s="77"/>
    </row>
    <row r="206" spans="1:31" x14ac:dyDescent="0.25">
      <c r="A206" s="13"/>
      <c r="B206" s="13"/>
      <c r="C206" s="14">
        <f t="shared" si="11"/>
        <v>0</v>
      </c>
      <c r="D206" s="13"/>
      <c r="E206" s="15">
        <f t="shared" si="12"/>
        <v>0</v>
      </c>
      <c r="F206" s="16"/>
      <c r="G206" s="19"/>
      <c r="H206" s="19"/>
      <c r="I206" s="19"/>
      <c r="J206" s="20"/>
      <c r="K206" s="19"/>
      <c r="L206" s="19"/>
      <c r="M206" s="19"/>
      <c r="N206" s="22">
        <f t="shared" si="13"/>
        <v>0</v>
      </c>
      <c r="O206" s="23" t="e">
        <f t="shared" si="15"/>
        <v>#DIV/0!</v>
      </c>
      <c r="P206" s="24">
        <f t="shared" si="9"/>
        <v>0</v>
      </c>
      <c r="Q206" s="24">
        <f t="shared" si="10"/>
        <v>0</v>
      </c>
      <c r="R206" s="25">
        <f t="shared" si="14"/>
        <v>0</v>
      </c>
      <c r="S206" s="26"/>
      <c r="T206" s="38"/>
      <c r="U206" s="38"/>
      <c r="V206" s="19"/>
      <c r="Z206" s="77"/>
      <c r="AA206" s="77"/>
      <c r="AB206" s="77"/>
      <c r="AC206" s="77"/>
      <c r="AD206" s="77"/>
      <c r="AE206" s="77"/>
    </row>
    <row r="207" spans="1:31" x14ac:dyDescent="0.25">
      <c r="A207" s="13"/>
      <c r="B207" s="13"/>
      <c r="C207" s="14">
        <f t="shared" si="11"/>
        <v>0</v>
      </c>
      <c r="D207" s="13"/>
      <c r="E207" s="15">
        <f t="shared" si="12"/>
        <v>0</v>
      </c>
      <c r="F207" s="16"/>
      <c r="G207" s="19"/>
      <c r="H207" s="31"/>
      <c r="I207" s="19"/>
      <c r="J207" s="20"/>
      <c r="K207" s="19"/>
      <c r="L207" s="19"/>
      <c r="M207" s="31"/>
      <c r="N207" s="22">
        <f t="shared" si="13"/>
        <v>0</v>
      </c>
      <c r="O207" s="23" t="e">
        <f t="shared" si="15"/>
        <v>#DIV/0!</v>
      </c>
      <c r="P207" s="24">
        <f t="shared" si="9"/>
        <v>0</v>
      </c>
      <c r="Q207" s="24">
        <f t="shared" si="10"/>
        <v>0</v>
      </c>
      <c r="R207" s="25">
        <f t="shared" si="14"/>
        <v>0</v>
      </c>
      <c r="S207" s="26"/>
      <c r="T207" s="38"/>
      <c r="U207" s="38"/>
      <c r="V207" s="32"/>
    </row>
    <row r="208" spans="1:31" x14ac:dyDescent="0.25">
      <c r="A208" s="13"/>
      <c r="B208" s="13"/>
      <c r="C208" s="14">
        <f t="shared" si="11"/>
        <v>0</v>
      </c>
      <c r="D208" s="13"/>
      <c r="E208" s="15">
        <f t="shared" si="12"/>
        <v>0</v>
      </c>
      <c r="F208" s="16"/>
      <c r="G208" s="39"/>
      <c r="H208" s="31"/>
      <c r="I208" s="19"/>
      <c r="J208" s="20"/>
      <c r="K208" s="19"/>
      <c r="L208" s="19"/>
      <c r="M208" s="31"/>
      <c r="N208" s="22">
        <f t="shared" si="13"/>
        <v>0</v>
      </c>
      <c r="O208" s="23" t="e">
        <f t="shared" si="15"/>
        <v>#DIV/0!</v>
      </c>
      <c r="P208" s="24">
        <f t="shared" si="9"/>
        <v>0</v>
      </c>
      <c r="Q208" s="24">
        <f t="shared" si="10"/>
        <v>0</v>
      </c>
      <c r="R208" s="25">
        <f t="shared" si="14"/>
        <v>0</v>
      </c>
      <c r="S208" s="103"/>
      <c r="T208" s="38"/>
      <c r="U208" s="38"/>
      <c r="V208" s="32"/>
    </row>
    <row r="209" spans="1:22" x14ac:dyDescent="0.25">
      <c r="A209" s="13"/>
      <c r="B209" s="13"/>
      <c r="C209" s="14">
        <f t="shared" si="11"/>
        <v>0</v>
      </c>
      <c r="D209" s="13"/>
      <c r="E209" s="15">
        <f t="shared" si="12"/>
        <v>0</v>
      </c>
      <c r="F209" s="16"/>
      <c r="G209" s="18"/>
      <c r="H209" s="31"/>
      <c r="I209" s="19"/>
      <c r="J209" s="20"/>
      <c r="K209" s="106"/>
      <c r="L209" s="19"/>
      <c r="M209" s="31"/>
      <c r="N209" s="22">
        <f t="shared" si="13"/>
        <v>0</v>
      </c>
      <c r="O209" s="23" t="e">
        <f t="shared" si="15"/>
        <v>#DIV/0!</v>
      </c>
      <c r="P209" s="24">
        <f t="shared" si="9"/>
        <v>0</v>
      </c>
      <c r="Q209" s="24">
        <f t="shared" si="10"/>
        <v>0</v>
      </c>
      <c r="R209" s="25">
        <f t="shared" si="14"/>
        <v>0</v>
      </c>
      <c r="S209" s="76"/>
      <c r="T209" s="38"/>
      <c r="U209" s="38"/>
      <c r="V209" s="32"/>
    </row>
    <row r="210" spans="1:22" x14ac:dyDescent="0.25">
      <c r="A210" s="13"/>
      <c r="B210" s="13"/>
      <c r="C210" s="14">
        <f t="shared" si="11"/>
        <v>0</v>
      </c>
      <c r="D210" s="13"/>
      <c r="E210" s="15">
        <f t="shared" si="12"/>
        <v>0</v>
      </c>
      <c r="F210" s="16"/>
      <c r="G210" s="19"/>
      <c r="H210" s="31"/>
      <c r="I210" s="19"/>
      <c r="J210" s="20"/>
      <c r="K210" s="106"/>
      <c r="L210" s="19"/>
      <c r="M210" s="31"/>
      <c r="N210" s="22">
        <f t="shared" si="13"/>
        <v>0</v>
      </c>
      <c r="O210" s="23" t="e">
        <f t="shared" si="15"/>
        <v>#DIV/0!</v>
      </c>
      <c r="P210" s="24">
        <f t="shared" si="9"/>
        <v>0</v>
      </c>
      <c r="Q210" s="24">
        <f t="shared" si="10"/>
        <v>0</v>
      </c>
      <c r="R210" s="25">
        <f t="shared" si="14"/>
        <v>0</v>
      </c>
      <c r="S210" s="76"/>
      <c r="T210" s="38"/>
      <c r="U210" s="38"/>
      <c r="V210" s="32"/>
    </row>
    <row r="211" spans="1:22" x14ac:dyDescent="0.25">
      <c r="A211" s="35"/>
      <c r="B211" s="35"/>
      <c r="C211" s="14">
        <f t="shared" si="11"/>
        <v>0</v>
      </c>
      <c r="D211" s="35"/>
      <c r="E211" s="15">
        <f t="shared" si="12"/>
        <v>0</v>
      </c>
      <c r="F211" s="16"/>
      <c r="G211" s="19"/>
      <c r="H211" s="38"/>
      <c r="I211" s="38"/>
      <c r="J211" s="38"/>
      <c r="K211" s="38"/>
      <c r="L211" s="38"/>
      <c r="M211" s="38"/>
      <c r="N211" s="22">
        <f t="shared" si="13"/>
        <v>0</v>
      </c>
      <c r="O211" s="23" t="e">
        <f t="shared" si="15"/>
        <v>#DIV/0!</v>
      </c>
      <c r="P211" s="24">
        <f t="shared" si="9"/>
        <v>0</v>
      </c>
      <c r="Q211" s="24">
        <f t="shared" si="10"/>
        <v>0</v>
      </c>
      <c r="R211" s="25">
        <f t="shared" si="14"/>
        <v>0</v>
      </c>
      <c r="S211" s="42"/>
      <c r="T211" s="38"/>
      <c r="U211" s="38"/>
      <c r="V211" s="38"/>
    </row>
    <row r="212" spans="1:22" x14ac:dyDescent="0.25">
      <c r="A212" s="13"/>
      <c r="B212" s="13"/>
      <c r="C212" s="14">
        <f t="shared" si="11"/>
        <v>0</v>
      </c>
      <c r="D212" s="13"/>
      <c r="E212" s="15">
        <f t="shared" si="12"/>
        <v>0</v>
      </c>
      <c r="F212" s="16"/>
      <c r="G212" s="38"/>
      <c r="H212" s="18"/>
      <c r="I212" s="18"/>
      <c r="J212" s="19"/>
      <c r="K212" s="19"/>
      <c r="L212" s="20"/>
      <c r="M212" s="21"/>
      <c r="N212" s="22">
        <f t="shared" si="13"/>
        <v>0</v>
      </c>
      <c r="O212" s="23" t="e">
        <f t="shared" si="15"/>
        <v>#DIV/0!</v>
      </c>
      <c r="P212" s="24">
        <f t="shared" si="9"/>
        <v>0</v>
      </c>
      <c r="Q212" s="24">
        <f t="shared" si="10"/>
        <v>0</v>
      </c>
      <c r="R212" s="25">
        <f t="shared" si="14"/>
        <v>0</v>
      </c>
      <c r="S212" s="26"/>
      <c r="T212" s="32"/>
      <c r="U212" s="32"/>
      <c r="V212" s="30"/>
    </row>
    <row r="213" spans="1:22" x14ac:dyDescent="0.25">
      <c r="A213" s="13"/>
      <c r="B213" s="13"/>
      <c r="C213" s="14">
        <f t="shared" si="11"/>
        <v>0</v>
      </c>
      <c r="D213" s="13"/>
      <c r="E213" s="15">
        <f t="shared" si="12"/>
        <v>0</v>
      </c>
      <c r="F213" s="16"/>
      <c r="G213" s="19"/>
      <c r="H213" s="31"/>
      <c r="I213" s="19"/>
      <c r="J213" s="20"/>
      <c r="K213" s="106"/>
      <c r="L213" s="19"/>
      <c r="M213" s="31"/>
      <c r="N213" s="22">
        <f t="shared" si="13"/>
        <v>0</v>
      </c>
      <c r="O213" s="23" t="e">
        <f t="shared" si="15"/>
        <v>#DIV/0!</v>
      </c>
      <c r="P213" s="24">
        <f t="shared" si="9"/>
        <v>0</v>
      </c>
      <c r="Q213" s="24">
        <f t="shared" si="10"/>
        <v>0</v>
      </c>
      <c r="R213" s="25">
        <f t="shared" si="14"/>
        <v>0</v>
      </c>
      <c r="S213" s="26"/>
      <c r="T213" s="19"/>
      <c r="U213" s="19"/>
      <c r="V213" s="32"/>
    </row>
    <row r="214" spans="1:22" x14ac:dyDescent="0.25">
      <c r="A214" s="13"/>
      <c r="B214" s="13"/>
      <c r="C214" s="14">
        <f t="shared" si="11"/>
        <v>0</v>
      </c>
      <c r="D214" s="13"/>
      <c r="E214" s="15">
        <f t="shared" si="12"/>
        <v>0</v>
      </c>
      <c r="F214" s="29"/>
      <c r="G214" s="19"/>
      <c r="H214" s="18"/>
      <c r="I214" s="18"/>
      <c r="J214" s="19"/>
      <c r="K214" s="19"/>
      <c r="L214" s="20"/>
      <c r="M214" s="21"/>
      <c r="N214" s="22">
        <f t="shared" si="13"/>
        <v>0</v>
      </c>
      <c r="O214" s="23" t="e">
        <f t="shared" si="15"/>
        <v>#DIV/0!</v>
      </c>
      <c r="P214" s="24">
        <f t="shared" si="9"/>
        <v>0</v>
      </c>
      <c r="Q214" s="24">
        <f t="shared" si="10"/>
        <v>0</v>
      </c>
      <c r="R214" s="25">
        <f t="shared" si="14"/>
        <v>0</v>
      </c>
      <c r="S214" s="26"/>
      <c r="T214" s="19"/>
      <c r="U214" s="19"/>
      <c r="V214" s="27"/>
    </row>
    <row r="215" spans="1:22" x14ac:dyDescent="0.25">
      <c r="A215" s="13"/>
      <c r="B215" s="13"/>
      <c r="C215" s="14">
        <f t="shared" si="11"/>
        <v>0</v>
      </c>
      <c r="D215" s="13"/>
      <c r="E215" s="15">
        <f t="shared" si="12"/>
        <v>0</v>
      </c>
      <c r="F215" s="16"/>
      <c r="G215" s="19"/>
      <c r="H215" s="18"/>
      <c r="I215" s="18"/>
      <c r="J215" s="19"/>
      <c r="K215" s="19"/>
      <c r="L215" s="20"/>
      <c r="M215" s="21"/>
      <c r="N215" s="22">
        <f t="shared" si="13"/>
        <v>0</v>
      </c>
      <c r="O215" s="23" t="e">
        <f t="shared" si="15"/>
        <v>#DIV/0!</v>
      </c>
      <c r="P215" s="24">
        <f t="shared" si="9"/>
        <v>0</v>
      </c>
      <c r="Q215" s="24">
        <f t="shared" si="10"/>
        <v>0</v>
      </c>
      <c r="R215" s="25">
        <f t="shared" si="14"/>
        <v>0</v>
      </c>
      <c r="S215" s="26"/>
      <c r="T215" s="19"/>
      <c r="U215" s="19"/>
      <c r="V215" s="30"/>
    </row>
    <row r="216" spans="1:22" x14ac:dyDescent="0.25">
      <c r="A216" s="13"/>
      <c r="B216" s="13"/>
      <c r="C216" s="14">
        <f t="shared" si="11"/>
        <v>0</v>
      </c>
      <c r="D216" s="13"/>
      <c r="E216" s="15">
        <f t="shared" si="12"/>
        <v>0</v>
      </c>
      <c r="F216" s="16"/>
      <c r="G216" s="19"/>
      <c r="H216" s="31"/>
      <c r="I216" s="19"/>
      <c r="J216" s="19"/>
      <c r="K216" s="19"/>
      <c r="L216" s="19"/>
      <c r="M216" s="31"/>
      <c r="N216" s="22">
        <f t="shared" si="13"/>
        <v>0</v>
      </c>
      <c r="O216" s="23" t="e">
        <f t="shared" si="15"/>
        <v>#DIV/0!</v>
      </c>
      <c r="P216" s="24">
        <f t="shared" si="9"/>
        <v>0</v>
      </c>
      <c r="Q216" s="24">
        <f t="shared" si="10"/>
        <v>0</v>
      </c>
      <c r="R216" s="25">
        <f t="shared" si="14"/>
        <v>0</v>
      </c>
      <c r="S216" s="26"/>
      <c r="T216" s="19"/>
      <c r="U216" s="19"/>
      <c r="V216" s="19"/>
    </row>
    <row r="217" spans="1:22" x14ac:dyDescent="0.25">
      <c r="A217" s="13"/>
      <c r="B217" s="13"/>
      <c r="C217" s="14">
        <f t="shared" si="11"/>
        <v>0</v>
      </c>
      <c r="D217" s="13"/>
      <c r="E217" s="15">
        <f t="shared" si="12"/>
        <v>0</v>
      </c>
      <c r="F217" s="16"/>
      <c r="G217" s="18"/>
      <c r="H217" s="18"/>
      <c r="I217" s="18"/>
      <c r="J217" s="19"/>
      <c r="K217" s="19"/>
      <c r="L217" s="20"/>
      <c r="M217" s="21"/>
      <c r="N217" s="22">
        <f t="shared" si="13"/>
        <v>0</v>
      </c>
      <c r="O217" s="23" t="e">
        <f t="shared" si="15"/>
        <v>#DIV/0!</v>
      </c>
      <c r="P217" s="24">
        <f t="shared" si="9"/>
        <v>0</v>
      </c>
      <c r="Q217" s="24">
        <f t="shared" si="10"/>
        <v>0</v>
      </c>
      <c r="R217" s="25">
        <f t="shared" si="14"/>
        <v>0</v>
      </c>
      <c r="S217" s="26"/>
      <c r="T217" s="32"/>
      <c r="U217" s="32"/>
      <c r="V217" s="30"/>
    </row>
    <row r="218" spans="1:22" x14ac:dyDescent="0.25">
      <c r="A218" s="13"/>
      <c r="B218" s="13"/>
      <c r="C218" s="14">
        <f t="shared" si="11"/>
        <v>0</v>
      </c>
      <c r="D218" s="13"/>
      <c r="E218" s="15">
        <f t="shared" si="12"/>
        <v>0</v>
      </c>
      <c r="F218" s="16"/>
      <c r="G218" s="19"/>
      <c r="H218" s="19"/>
      <c r="I218" s="18"/>
      <c r="J218" s="38"/>
      <c r="K218" s="38"/>
      <c r="L218" s="20"/>
      <c r="M218" s="21"/>
      <c r="N218" s="22">
        <f t="shared" si="13"/>
        <v>0</v>
      </c>
      <c r="O218" s="23" t="e">
        <f t="shared" si="15"/>
        <v>#DIV/0!</v>
      </c>
      <c r="P218" s="24">
        <f t="shared" si="9"/>
        <v>0</v>
      </c>
      <c r="Q218" s="24">
        <f t="shared" si="10"/>
        <v>0</v>
      </c>
      <c r="R218" s="25">
        <f t="shared" si="14"/>
        <v>0</v>
      </c>
      <c r="S218" s="26"/>
      <c r="T218" s="19"/>
      <c r="U218" s="19"/>
      <c r="V218" s="30"/>
    </row>
    <row r="219" spans="1:22" x14ac:dyDescent="0.25">
      <c r="A219" s="13"/>
      <c r="B219" s="13"/>
      <c r="C219" s="14">
        <f t="shared" si="11"/>
        <v>0</v>
      </c>
      <c r="D219" s="13"/>
      <c r="E219" s="15">
        <f t="shared" si="12"/>
        <v>0</v>
      </c>
      <c r="F219" s="16"/>
      <c r="G219" s="19"/>
      <c r="H219" s="19"/>
      <c r="I219" s="18"/>
      <c r="J219" s="38"/>
      <c r="K219" s="38"/>
      <c r="L219" s="20"/>
      <c r="M219" s="21"/>
      <c r="N219" s="22">
        <f t="shared" si="13"/>
        <v>0</v>
      </c>
      <c r="O219" s="23" t="e">
        <f t="shared" si="15"/>
        <v>#DIV/0!</v>
      </c>
      <c r="P219" s="24">
        <f t="shared" si="9"/>
        <v>0</v>
      </c>
      <c r="Q219" s="24">
        <f t="shared" si="10"/>
        <v>0</v>
      </c>
      <c r="R219" s="25">
        <f t="shared" si="14"/>
        <v>0</v>
      </c>
      <c r="S219" s="26"/>
      <c r="T219" s="19"/>
      <c r="U219" s="19"/>
      <c r="V219" s="107"/>
    </row>
    <row r="220" spans="1:22" x14ac:dyDescent="0.25">
      <c r="A220" s="13"/>
      <c r="B220" s="13"/>
      <c r="C220" s="14">
        <f t="shared" si="11"/>
        <v>0</v>
      </c>
      <c r="D220" s="13"/>
      <c r="E220" s="15">
        <f t="shared" si="12"/>
        <v>0</v>
      </c>
      <c r="F220" s="16"/>
      <c r="G220" s="19"/>
      <c r="H220" s="18"/>
      <c r="I220" s="18"/>
      <c r="J220" s="19"/>
      <c r="K220" s="19"/>
      <c r="L220" s="20"/>
      <c r="M220" s="21"/>
      <c r="N220" s="22">
        <f t="shared" si="13"/>
        <v>0</v>
      </c>
      <c r="O220" s="23" t="e">
        <f t="shared" si="15"/>
        <v>#DIV/0!</v>
      </c>
      <c r="P220" s="24">
        <f t="shared" si="9"/>
        <v>0</v>
      </c>
      <c r="Q220" s="24">
        <f t="shared" si="10"/>
        <v>0</v>
      </c>
      <c r="R220" s="25">
        <f t="shared" si="14"/>
        <v>0</v>
      </c>
      <c r="S220" s="26"/>
      <c r="T220" s="19"/>
      <c r="U220" s="19"/>
      <c r="V220" s="30"/>
    </row>
    <row r="221" spans="1:22" x14ac:dyDescent="0.25">
      <c r="A221" s="13"/>
      <c r="B221" s="13"/>
      <c r="C221" s="14">
        <f t="shared" si="11"/>
        <v>0</v>
      </c>
      <c r="D221" s="13"/>
      <c r="E221" s="15">
        <f t="shared" si="12"/>
        <v>0</v>
      </c>
      <c r="F221" s="16"/>
      <c r="G221" s="19"/>
      <c r="H221" s="31"/>
      <c r="I221" s="19"/>
      <c r="J221" s="19"/>
      <c r="K221" s="19"/>
      <c r="L221" s="19"/>
      <c r="M221" s="31"/>
      <c r="N221" s="22">
        <f t="shared" si="13"/>
        <v>0</v>
      </c>
      <c r="O221" s="23" t="e">
        <f t="shared" si="15"/>
        <v>#DIV/0!</v>
      </c>
      <c r="P221" s="24">
        <f t="shared" si="9"/>
        <v>0</v>
      </c>
      <c r="Q221" s="24">
        <f t="shared" si="10"/>
        <v>0</v>
      </c>
      <c r="R221" s="25">
        <f t="shared" si="14"/>
        <v>0</v>
      </c>
      <c r="S221" s="26"/>
      <c r="T221" s="19"/>
      <c r="U221" s="19"/>
      <c r="V221" s="19"/>
    </row>
    <row r="222" spans="1:22" x14ac:dyDescent="0.25">
      <c r="A222" s="13"/>
      <c r="B222" s="13"/>
      <c r="C222" s="14">
        <f t="shared" si="11"/>
        <v>0</v>
      </c>
      <c r="D222" s="13"/>
      <c r="E222" s="15">
        <f t="shared" si="12"/>
        <v>0</v>
      </c>
      <c r="F222" s="29"/>
      <c r="G222" s="18"/>
      <c r="H222" s="18"/>
      <c r="I222" s="18"/>
      <c r="J222" s="38"/>
      <c r="K222" s="19"/>
      <c r="L222" s="20"/>
      <c r="M222" s="21"/>
      <c r="N222" s="22">
        <f t="shared" si="13"/>
        <v>0</v>
      </c>
      <c r="O222" s="23" t="e">
        <f t="shared" si="15"/>
        <v>#DIV/0!</v>
      </c>
      <c r="P222" s="24">
        <f t="shared" si="9"/>
        <v>0</v>
      </c>
      <c r="Q222" s="24">
        <f t="shared" si="10"/>
        <v>0</v>
      </c>
      <c r="R222" s="25">
        <f t="shared" si="14"/>
        <v>0</v>
      </c>
      <c r="S222" s="26"/>
      <c r="T222" s="19"/>
      <c r="U222" s="19"/>
      <c r="V222" s="108"/>
    </row>
    <row r="223" spans="1:22" x14ac:dyDescent="0.25">
      <c r="A223" s="35"/>
      <c r="B223" s="35"/>
      <c r="C223" s="14">
        <f t="shared" si="11"/>
        <v>0</v>
      </c>
      <c r="D223" s="35"/>
      <c r="E223" s="15">
        <f t="shared" si="12"/>
        <v>0</v>
      </c>
      <c r="F223" s="38"/>
      <c r="G223" s="19"/>
      <c r="H223" s="38"/>
      <c r="I223" s="38"/>
      <c r="J223" s="38"/>
      <c r="K223" s="38"/>
      <c r="L223" s="38"/>
      <c r="M223" s="38"/>
      <c r="N223" s="22">
        <f t="shared" si="13"/>
        <v>0</v>
      </c>
      <c r="O223" s="23" t="e">
        <f t="shared" si="15"/>
        <v>#DIV/0!</v>
      </c>
      <c r="P223" s="24">
        <f t="shared" si="9"/>
        <v>0</v>
      </c>
      <c r="Q223" s="24">
        <f t="shared" si="10"/>
        <v>0</v>
      </c>
      <c r="R223" s="25">
        <f t="shared" si="14"/>
        <v>0</v>
      </c>
      <c r="S223" s="42"/>
      <c r="T223" s="38"/>
      <c r="U223" s="38"/>
      <c r="V223" s="38"/>
    </row>
    <row r="224" spans="1:22" x14ac:dyDescent="0.25">
      <c r="A224" s="35"/>
      <c r="B224" s="35"/>
      <c r="C224" s="14">
        <f t="shared" si="11"/>
        <v>0</v>
      </c>
      <c r="D224" s="35"/>
      <c r="E224" s="15">
        <f t="shared" si="12"/>
        <v>0</v>
      </c>
      <c r="F224" s="38"/>
      <c r="G224" s="38"/>
      <c r="H224" s="38"/>
      <c r="I224" s="38"/>
      <c r="J224" s="38"/>
      <c r="K224" s="38"/>
      <c r="L224" s="38"/>
      <c r="M224" s="38"/>
      <c r="N224" s="22">
        <f t="shared" si="13"/>
        <v>0</v>
      </c>
      <c r="O224" s="23" t="e">
        <f t="shared" si="15"/>
        <v>#DIV/0!</v>
      </c>
      <c r="P224" s="24">
        <f t="shared" si="9"/>
        <v>0</v>
      </c>
      <c r="Q224" s="24">
        <f t="shared" si="10"/>
        <v>0</v>
      </c>
      <c r="R224" s="25">
        <f t="shared" si="14"/>
        <v>0</v>
      </c>
      <c r="S224" s="42"/>
      <c r="T224" s="38"/>
      <c r="U224" s="38"/>
      <c r="V224" s="38"/>
    </row>
    <row r="225" spans="1:22" x14ac:dyDescent="0.25">
      <c r="A225" s="35"/>
      <c r="B225" s="35"/>
      <c r="C225" s="14">
        <f t="shared" si="11"/>
        <v>0</v>
      </c>
      <c r="D225" s="35"/>
      <c r="E225" s="15">
        <f t="shared" si="12"/>
        <v>0</v>
      </c>
      <c r="F225" s="38"/>
      <c r="G225" s="38"/>
      <c r="H225" s="38"/>
      <c r="I225" s="38"/>
      <c r="J225" s="38"/>
      <c r="K225" s="38"/>
      <c r="L225" s="38"/>
      <c r="M225" s="38"/>
      <c r="N225" s="22">
        <f t="shared" si="13"/>
        <v>0</v>
      </c>
      <c r="O225" s="23" t="e">
        <f t="shared" si="15"/>
        <v>#DIV/0!</v>
      </c>
      <c r="P225" s="24">
        <f t="shared" si="9"/>
        <v>0</v>
      </c>
      <c r="Q225" s="24">
        <f t="shared" si="10"/>
        <v>0</v>
      </c>
      <c r="R225" s="25">
        <f t="shared" si="14"/>
        <v>0</v>
      </c>
      <c r="S225" s="42"/>
      <c r="T225" s="38"/>
      <c r="U225" s="38"/>
      <c r="V225" s="38"/>
    </row>
    <row r="226" spans="1:22" x14ac:dyDescent="0.25">
      <c r="A226" s="35"/>
      <c r="B226" s="35"/>
      <c r="C226" s="14">
        <f t="shared" si="11"/>
        <v>0</v>
      </c>
      <c r="D226" s="35"/>
      <c r="E226" s="15">
        <f t="shared" si="12"/>
        <v>0</v>
      </c>
      <c r="F226" s="38"/>
      <c r="G226" s="38"/>
      <c r="H226" s="38"/>
      <c r="I226" s="38"/>
      <c r="J226" s="38"/>
      <c r="K226" s="38"/>
      <c r="L226" s="38"/>
      <c r="M226" s="38"/>
      <c r="N226" s="22">
        <f t="shared" si="13"/>
        <v>0</v>
      </c>
      <c r="O226" s="23" t="e">
        <f t="shared" si="15"/>
        <v>#DIV/0!</v>
      </c>
      <c r="P226" s="24">
        <f t="shared" si="9"/>
        <v>0</v>
      </c>
      <c r="Q226" s="24">
        <f t="shared" si="10"/>
        <v>0</v>
      </c>
      <c r="R226" s="25">
        <f t="shared" si="14"/>
        <v>0</v>
      </c>
      <c r="S226" s="42"/>
      <c r="T226" s="38"/>
      <c r="U226" s="38"/>
      <c r="V226" s="38"/>
    </row>
    <row r="227" spans="1:22" x14ac:dyDescent="0.25">
      <c r="A227" s="35"/>
      <c r="B227" s="35"/>
      <c r="C227" s="14">
        <f t="shared" si="11"/>
        <v>0</v>
      </c>
      <c r="D227" s="35"/>
      <c r="E227" s="15">
        <f t="shared" si="12"/>
        <v>0</v>
      </c>
      <c r="F227" s="38"/>
      <c r="G227" s="38"/>
      <c r="H227" s="38"/>
      <c r="I227" s="38"/>
      <c r="J227" s="38"/>
      <c r="K227" s="38"/>
      <c r="L227" s="38"/>
      <c r="M227" s="38"/>
      <c r="N227" s="22">
        <f t="shared" si="13"/>
        <v>0</v>
      </c>
      <c r="O227" s="23" t="e">
        <f t="shared" si="15"/>
        <v>#DIV/0!</v>
      </c>
      <c r="P227" s="24">
        <f t="shared" si="9"/>
        <v>0</v>
      </c>
      <c r="Q227" s="24">
        <f t="shared" si="10"/>
        <v>0</v>
      </c>
      <c r="R227" s="25">
        <f t="shared" si="14"/>
        <v>0</v>
      </c>
      <c r="S227" s="42"/>
      <c r="T227" s="38"/>
      <c r="U227" s="38"/>
      <c r="V227" s="38"/>
    </row>
    <row r="228" spans="1:22" x14ac:dyDescent="0.25">
      <c r="A228" s="35"/>
      <c r="B228" s="35"/>
      <c r="C228" s="14">
        <f t="shared" si="11"/>
        <v>0</v>
      </c>
      <c r="D228" s="35"/>
      <c r="E228" s="15">
        <f t="shared" si="12"/>
        <v>0</v>
      </c>
      <c r="F228" s="38"/>
      <c r="G228" s="38"/>
      <c r="H228" s="38"/>
      <c r="I228" s="38"/>
      <c r="J228" s="38"/>
      <c r="K228" s="38"/>
      <c r="L228" s="38"/>
      <c r="M228" s="38"/>
      <c r="N228" s="22">
        <f t="shared" si="13"/>
        <v>0</v>
      </c>
      <c r="O228" s="23" t="e">
        <f t="shared" si="15"/>
        <v>#DIV/0!</v>
      </c>
      <c r="P228" s="24">
        <f t="shared" si="9"/>
        <v>0</v>
      </c>
      <c r="Q228" s="24">
        <f t="shared" si="10"/>
        <v>0</v>
      </c>
      <c r="R228" s="25">
        <f t="shared" si="14"/>
        <v>0</v>
      </c>
      <c r="S228" s="42"/>
      <c r="T228" s="38"/>
      <c r="U228" s="38"/>
      <c r="V228" s="38"/>
    </row>
    <row r="229" spans="1:22" x14ac:dyDescent="0.25">
      <c r="A229" s="35"/>
      <c r="B229" s="35"/>
      <c r="C229" s="14">
        <f t="shared" si="11"/>
        <v>0</v>
      </c>
      <c r="D229" s="35"/>
      <c r="E229" s="15">
        <f t="shared" si="12"/>
        <v>0</v>
      </c>
      <c r="F229" s="38"/>
      <c r="G229" s="38"/>
      <c r="H229" s="38"/>
      <c r="I229" s="38"/>
      <c r="J229" s="38"/>
      <c r="K229" s="38"/>
      <c r="L229" s="38"/>
      <c r="M229" s="38"/>
      <c r="N229" s="22">
        <f t="shared" si="13"/>
        <v>0</v>
      </c>
      <c r="O229" s="23" t="e">
        <f t="shared" si="15"/>
        <v>#DIV/0!</v>
      </c>
      <c r="P229" s="24">
        <f t="shared" si="9"/>
        <v>0</v>
      </c>
      <c r="Q229" s="24">
        <f t="shared" si="10"/>
        <v>0</v>
      </c>
      <c r="R229" s="25">
        <f t="shared" si="14"/>
        <v>0</v>
      </c>
      <c r="S229" s="42"/>
      <c r="T229" s="38"/>
      <c r="U229" s="38"/>
      <c r="V229" s="38"/>
    </row>
    <row r="230" spans="1:22" x14ac:dyDescent="0.25">
      <c r="A230" s="35"/>
      <c r="B230" s="35"/>
      <c r="C230" s="14">
        <f t="shared" si="11"/>
        <v>0</v>
      </c>
      <c r="D230" s="35"/>
      <c r="E230" s="15">
        <f t="shared" si="12"/>
        <v>0</v>
      </c>
      <c r="F230" s="38"/>
      <c r="G230" s="38"/>
      <c r="H230" s="38"/>
      <c r="I230" s="38"/>
      <c r="J230" s="38"/>
      <c r="K230" s="38"/>
      <c r="L230" s="38"/>
      <c r="M230" s="38"/>
      <c r="N230" s="22">
        <f t="shared" si="13"/>
        <v>0</v>
      </c>
      <c r="O230" s="23" t="e">
        <f t="shared" si="15"/>
        <v>#DIV/0!</v>
      </c>
      <c r="P230" s="24">
        <f t="shared" si="9"/>
        <v>0</v>
      </c>
      <c r="Q230" s="24">
        <f t="shared" si="10"/>
        <v>0</v>
      </c>
      <c r="R230" s="25">
        <f t="shared" si="14"/>
        <v>0</v>
      </c>
      <c r="S230" s="42"/>
      <c r="T230" s="38"/>
      <c r="U230" s="38"/>
      <c r="V230" s="38"/>
    </row>
    <row r="231" spans="1:22" x14ac:dyDescent="0.25">
      <c r="A231" s="35"/>
      <c r="B231" s="35"/>
      <c r="C231" s="14">
        <f t="shared" si="11"/>
        <v>0</v>
      </c>
      <c r="D231" s="35"/>
      <c r="E231" s="15">
        <f t="shared" si="12"/>
        <v>0</v>
      </c>
      <c r="F231" s="38"/>
      <c r="G231" s="38"/>
      <c r="H231" s="38"/>
      <c r="I231" s="38"/>
      <c r="J231" s="38"/>
      <c r="K231" s="38"/>
      <c r="L231" s="38"/>
      <c r="M231" s="38"/>
      <c r="N231" s="22">
        <f t="shared" si="13"/>
        <v>0</v>
      </c>
      <c r="O231" s="23" t="e">
        <f t="shared" si="15"/>
        <v>#DIV/0!</v>
      </c>
      <c r="P231" s="24">
        <f t="shared" ref="P231:P294" si="16">IF(L231=2,45,IF(L231=3,62,IF(L231=4,98,IF(L231=5.5,100,IF(L231=6,103,IF(L231=7,130,IF(L231=9,145,IF(L231=10,175,IF(L231=5,135,IF(L231=8,145,))))))))))</f>
        <v>0</v>
      </c>
      <c r="Q231" s="24">
        <f t="shared" ref="Q231:Q277" si="17">IF(L231=2,64,IF(L231=3,90,IF(L231=4,114,IF(L231=5.5,155,IF(L231=6,126,IF(L231=7,198,IF(L231=9,263,IF(L231=10,223,IF(L231=5,173,IF(L231=8,189,))))))))))</f>
        <v>0</v>
      </c>
      <c r="R231" s="25">
        <f t="shared" si="14"/>
        <v>0</v>
      </c>
      <c r="S231" s="42"/>
      <c r="T231" s="38"/>
      <c r="U231" s="38"/>
      <c r="V231" s="38"/>
    </row>
    <row r="232" spans="1:22" x14ac:dyDescent="0.25">
      <c r="A232" s="35"/>
      <c r="B232" s="35"/>
      <c r="C232" s="14">
        <f t="shared" si="11"/>
        <v>0</v>
      </c>
      <c r="D232" s="35"/>
      <c r="E232" s="15">
        <f t="shared" si="12"/>
        <v>0</v>
      </c>
      <c r="F232" s="38"/>
      <c r="G232" s="38"/>
      <c r="H232" s="38"/>
      <c r="I232" s="38"/>
      <c r="J232" s="38"/>
      <c r="K232" s="38"/>
      <c r="L232" s="38"/>
      <c r="M232" s="38"/>
      <c r="N232" s="22">
        <f t="shared" si="13"/>
        <v>0</v>
      </c>
      <c r="O232" s="23" t="e">
        <f t="shared" si="15"/>
        <v>#DIV/0!</v>
      </c>
      <c r="P232" s="24">
        <f t="shared" si="16"/>
        <v>0</v>
      </c>
      <c r="Q232" s="24">
        <f t="shared" si="17"/>
        <v>0</v>
      </c>
      <c r="R232" s="25">
        <f t="shared" si="14"/>
        <v>0</v>
      </c>
      <c r="S232" s="42"/>
      <c r="T232" s="38"/>
      <c r="U232" s="38"/>
      <c r="V232" s="38"/>
    </row>
    <row r="233" spans="1:22" x14ac:dyDescent="0.25">
      <c r="A233" s="35"/>
      <c r="B233" s="35"/>
      <c r="C233" s="14">
        <f t="shared" si="11"/>
        <v>0</v>
      </c>
      <c r="D233" s="35"/>
      <c r="E233" s="15">
        <f t="shared" si="12"/>
        <v>0</v>
      </c>
      <c r="F233" s="38"/>
      <c r="G233" s="38"/>
      <c r="H233" s="38"/>
      <c r="I233" s="38"/>
      <c r="J233" s="38"/>
      <c r="K233" s="38"/>
      <c r="L233" s="38"/>
      <c r="M233" s="38"/>
      <c r="N233" s="22">
        <f t="shared" si="13"/>
        <v>0</v>
      </c>
      <c r="O233" s="23" t="e">
        <f t="shared" si="15"/>
        <v>#DIV/0!</v>
      </c>
      <c r="P233" s="24">
        <f t="shared" si="16"/>
        <v>0</v>
      </c>
      <c r="Q233" s="24">
        <f t="shared" si="17"/>
        <v>0</v>
      </c>
      <c r="R233" s="25">
        <f t="shared" si="14"/>
        <v>0</v>
      </c>
      <c r="S233" s="42"/>
      <c r="T233" s="38"/>
      <c r="U233" s="38"/>
      <c r="V233" s="38"/>
    </row>
    <row r="234" spans="1:22" x14ac:dyDescent="0.25">
      <c r="A234" s="35"/>
      <c r="B234" s="35"/>
      <c r="C234" s="14">
        <f t="shared" si="11"/>
        <v>0</v>
      </c>
      <c r="D234" s="35"/>
      <c r="E234" s="15">
        <f t="shared" si="12"/>
        <v>0</v>
      </c>
      <c r="F234" s="38"/>
      <c r="G234" s="38"/>
      <c r="H234" s="38"/>
      <c r="I234" s="38"/>
      <c r="J234" s="38"/>
      <c r="K234" s="38"/>
      <c r="L234" s="38"/>
      <c r="M234" s="38"/>
      <c r="N234" s="22">
        <f t="shared" si="13"/>
        <v>0</v>
      </c>
      <c r="O234" s="23" t="e">
        <f t="shared" si="15"/>
        <v>#DIV/0!</v>
      </c>
      <c r="P234" s="24">
        <f t="shared" si="16"/>
        <v>0</v>
      </c>
      <c r="Q234" s="24">
        <f t="shared" si="17"/>
        <v>0</v>
      </c>
      <c r="R234" s="25">
        <f t="shared" si="14"/>
        <v>0</v>
      </c>
      <c r="S234" s="42"/>
      <c r="T234" s="38"/>
      <c r="U234" s="38"/>
      <c r="V234" s="38"/>
    </row>
    <row r="235" spans="1:22" x14ac:dyDescent="0.25">
      <c r="A235" s="35"/>
      <c r="B235" s="35"/>
      <c r="C235" s="14">
        <f t="shared" si="11"/>
        <v>0</v>
      </c>
      <c r="D235" s="35"/>
      <c r="E235" s="15">
        <f t="shared" si="12"/>
        <v>0</v>
      </c>
      <c r="F235" s="38"/>
      <c r="G235" s="38"/>
      <c r="H235" s="38"/>
      <c r="I235" s="38"/>
      <c r="J235" s="38"/>
      <c r="K235" s="38"/>
      <c r="L235" s="38"/>
      <c r="M235" s="38"/>
      <c r="N235" s="22">
        <f t="shared" si="13"/>
        <v>0</v>
      </c>
      <c r="O235" s="23" t="e">
        <f t="shared" si="15"/>
        <v>#DIV/0!</v>
      </c>
      <c r="P235" s="24">
        <f t="shared" si="16"/>
        <v>0</v>
      </c>
      <c r="Q235" s="24">
        <f t="shared" si="17"/>
        <v>0</v>
      </c>
      <c r="R235" s="25">
        <f t="shared" si="14"/>
        <v>0</v>
      </c>
      <c r="S235" s="42"/>
      <c r="T235" s="38"/>
      <c r="U235" s="38"/>
      <c r="V235" s="38"/>
    </row>
    <row r="236" spans="1:22" x14ac:dyDescent="0.25">
      <c r="A236" s="35"/>
      <c r="B236" s="35"/>
      <c r="C236" s="14">
        <f t="shared" si="11"/>
        <v>0</v>
      </c>
      <c r="D236" s="35"/>
      <c r="E236" s="15">
        <f t="shared" si="12"/>
        <v>0</v>
      </c>
      <c r="F236" s="38"/>
      <c r="G236" s="38"/>
      <c r="H236" s="38"/>
      <c r="I236" s="38"/>
      <c r="J236" s="38"/>
      <c r="K236" s="38"/>
      <c r="L236" s="38"/>
      <c r="M236" s="38"/>
      <c r="N236" s="22">
        <f t="shared" si="13"/>
        <v>0</v>
      </c>
      <c r="O236" s="23" t="e">
        <f t="shared" si="15"/>
        <v>#DIV/0!</v>
      </c>
      <c r="P236" s="24">
        <f t="shared" si="16"/>
        <v>0</v>
      </c>
      <c r="Q236" s="24">
        <f t="shared" si="17"/>
        <v>0</v>
      </c>
      <c r="R236" s="25">
        <f t="shared" si="14"/>
        <v>0</v>
      </c>
      <c r="S236" s="42"/>
      <c r="T236" s="38"/>
      <c r="U236" s="38"/>
      <c r="V236" s="38"/>
    </row>
    <row r="237" spans="1:22" x14ac:dyDescent="0.25">
      <c r="A237" s="35"/>
      <c r="B237" s="35"/>
      <c r="C237" s="14">
        <f t="shared" si="11"/>
        <v>0</v>
      </c>
      <c r="D237" s="35"/>
      <c r="E237" s="15">
        <f t="shared" si="12"/>
        <v>0</v>
      </c>
      <c r="F237" s="38"/>
      <c r="G237" s="38"/>
      <c r="H237" s="38"/>
      <c r="I237" s="38"/>
      <c r="J237" s="38"/>
      <c r="K237" s="38"/>
      <c r="L237" s="38"/>
      <c r="M237" s="38"/>
      <c r="N237" s="22">
        <f t="shared" si="13"/>
        <v>0</v>
      </c>
      <c r="O237" s="23" t="e">
        <f t="shared" si="15"/>
        <v>#DIV/0!</v>
      </c>
      <c r="P237" s="24">
        <f t="shared" si="16"/>
        <v>0</v>
      </c>
      <c r="Q237" s="24">
        <f t="shared" si="17"/>
        <v>0</v>
      </c>
      <c r="R237" s="25">
        <f t="shared" si="14"/>
        <v>0</v>
      </c>
      <c r="S237" s="42"/>
      <c r="T237" s="38"/>
      <c r="U237" s="38"/>
      <c r="V237" s="38"/>
    </row>
    <row r="238" spans="1:22" x14ac:dyDescent="0.25">
      <c r="A238" s="35"/>
      <c r="B238" s="35"/>
      <c r="C238" s="14">
        <f t="shared" si="11"/>
        <v>0</v>
      </c>
      <c r="D238" s="35"/>
      <c r="E238" s="15">
        <f t="shared" si="12"/>
        <v>0</v>
      </c>
      <c r="F238" s="38"/>
      <c r="G238" s="38"/>
      <c r="H238" s="38"/>
      <c r="I238" s="38"/>
      <c r="J238" s="38"/>
      <c r="K238" s="38"/>
      <c r="L238" s="38"/>
      <c r="M238" s="38"/>
      <c r="N238" s="22">
        <f t="shared" si="13"/>
        <v>0</v>
      </c>
      <c r="O238" s="23" t="e">
        <f t="shared" si="15"/>
        <v>#DIV/0!</v>
      </c>
      <c r="P238" s="24">
        <f t="shared" si="16"/>
        <v>0</v>
      </c>
      <c r="Q238" s="24">
        <f t="shared" si="17"/>
        <v>0</v>
      </c>
      <c r="R238" s="25">
        <f t="shared" si="14"/>
        <v>0</v>
      </c>
      <c r="S238" s="42"/>
      <c r="T238" s="38"/>
      <c r="U238" s="38"/>
      <c r="V238" s="38"/>
    </row>
    <row r="239" spans="1:22" x14ac:dyDescent="0.25">
      <c r="A239" s="35"/>
      <c r="B239" s="35"/>
      <c r="C239" s="14">
        <f t="shared" si="11"/>
        <v>0</v>
      </c>
      <c r="D239" s="35"/>
      <c r="E239" s="15">
        <f t="shared" si="12"/>
        <v>0</v>
      </c>
      <c r="F239" s="38"/>
      <c r="G239" s="38"/>
      <c r="H239" s="38"/>
      <c r="I239" s="38"/>
      <c r="J239" s="38"/>
      <c r="K239" s="38"/>
      <c r="L239" s="38"/>
      <c r="M239" s="38"/>
      <c r="N239" s="22">
        <f t="shared" si="13"/>
        <v>0</v>
      </c>
      <c r="O239" s="23" t="e">
        <f t="shared" si="15"/>
        <v>#DIV/0!</v>
      </c>
      <c r="P239" s="24">
        <f t="shared" si="16"/>
        <v>0</v>
      </c>
      <c r="Q239" s="24">
        <f t="shared" si="17"/>
        <v>0</v>
      </c>
      <c r="R239" s="25">
        <f t="shared" si="14"/>
        <v>0</v>
      </c>
      <c r="S239" s="42"/>
      <c r="T239" s="38"/>
      <c r="U239" s="38"/>
      <c r="V239" s="38"/>
    </row>
    <row r="240" spans="1:22" x14ac:dyDescent="0.25">
      <c r="A240" s="35"/>
      <c r="B240" s="35"/>
      <c r="C240" s="14">
        <f t="shared" si="11"/>
        <v>0</v>
      </c>
      <c r="D240" s="35"/>
      <c r="E240" s="15">
        <f t="shared" si="12"/>
        <v>0</v>
      </c>
      <c r="F240" s="38"/>
      <c r="G240" s="38"/>
      <c r="H240" s="38"/>
      <c r="I240" s="38"/>
      <c r="J240" s="38"/>
      <c r="K240" s="38"/>
      <c r="L240" s="38"/>
      <c r="M240" s="38"/>
      <c r="N240" s="22">
        <f t="shared" si="13"/>
        <v>0</v>
      </c>
      <c r="O240" s="23" t="e">
        <f t="shared" si="15"/>
        <v>#DIV/0!</v>
      </c>
      <c r="P240" s="24">
        <f t="shared" si="16"/>
        <v>0</v>
      </c>
      <c r="Q240" s="24">
        <f t="shared" si="17"/>
        <v>0</v>
      </c>
      <c r="R240" s="25">
        <f t="shared" si="14"/>
        <v>0</v>
      </c>
      <c r="S240" s="42"/>
      <c r="T240" s="38"/>
      <c r="U240" s="38"/>
      <c r="V240" s="38"/>
    </row>
    <row r="241" spans="1:22" x14ac:dyDescent="0.25">
      <c r="A241" s="35"/>
      <c r="B241" s="35"/>
      <c r="C241" s="14">
        <f t="shared" si="11"/>
        <v>0</v>
      </c>
      <c r="D241" s="35"/>
      <c r="E241" s="15">
        <f t="shared" si="12"/>
        <v>0</v>
      </c>
      <c r="F241" s="16"/>
      <c r="G241" s="38"/>
      <c r="H241" s="38"/>
      <c r="I241" s="38"/>
      <c r="J241" s="38"/>
      <c r="K241" s="38"/>
      <c r="L241" s="38"/>
      <c r="M241" s="38"/>
      <c r="N241" s="22">
        <f t="shared" si="13"/>
        <v>0</v>
      </c>
      <c r="O241" s="23" t="e">
        <f t="shared" si="15"/>
        <v>#DIV/0!</v>
      </c>
      <c r="P241" s="24">
        <f t="shared" si="16"/>
        <v>0</v>
      </c>
      <c r="Q241" s="24">
        <f t="shared" si="17"/>
        <v>0</v>
      </c>
      <c r="R241" s="25">
        <f t="shared" si="14"/>
        <v>0</v>
      </c>
      <c r="S241" s="42"/>
      <c r="T241" s="38"/>
      <c r="U241" s="38"/>
      <c r="V241" s="38"/>
    </row>
    <row r="242" spans="1:22" x14ac:dyDescent="0.25">
      <c r="A242" s="35"/>
      <c r="B242" s="35"/>
      <c r="C242" s="14">
        <f t="shared" si="11"/>
        <v>0</v>
      </c>
      <c r="D242" s="35"/>
      <c r="E242" s="15">
        <f t="shared" si="12"/>
        <v>0</v>
      </c>
      <c r="F242" s="16"/>
      <c r="G242" s="38"/>
      <c r="H242" s="38"/>
      <c r="I242" s="38"/>
      <c r="J242" s="38"/>
      <c r="K242" s="38"/>
      <c r="L242" s="38"/>
      <c r="M242" s="38"/>
      <c r="N242" s="22">
        <f t="shared" si="13"/>
        <v>0</v>
      </c>
      <c r="O242" s="23" t="e">
        <f t="shared" si="15"/>
        <v>#DIV/0!</v>
      </c>
      <c r="P242" s="24">
        <f t="shared" si="16"/>
        <v>0</v>
      </c>
      <c r="Q242" s="24">
        <f t="shared" si="17"/>
        <v>0</v>
      </c>
      <c r="R242" s="25">
        <f t="shared" si="14"/>
        <v>0</v>
      </c>
      <c r="S242" s="42"/>
      <c r="T242" s="38"/>
      <c r="U242" s="38"/>
      <c r="V242" s="38"/>
    </row>
    <row r="243" spans="1:22" x14ac:dyDescent="0.25">
      <c r="A243" s="35"/>
      <c r="B243" s="35"/>
      <c r="C243" s="14">
        <f t="shared" si="11"/>
        <v>0</v>
      </c>
      <c r="D243" s="35"/>
      <c r="E243" s="15">
        <f t="shared" si="12"/>
        <v>0</v>
      </c>
      <c r="F243" s="16"/>
      <c r="G243" s="38"/>
      <c r="H243" s="38"/>
      <c r="I243" s="38"/>
      <c r="J243" s="38"/>
      <c r="K243" s="38"/>
      <c r="L243" s="38"/>
      <c r="M243" s="38"/>
      <c r="N243" s="22">
        <f t="shared" si="13"/>
        <v>0</v>
      </c>
      <c r="O243" s="23" t="e">
        <f t="shared" si="15"/>
        <v>#DIV/0!</v>
      </c>
      <c r="P243" s="24">
        <f t="shared" si="16"/>
        <v>0</v>
      </c>
      <c r="Q243" s="24">
        <f t="shared" si="17"/>
        <v>0</v>
      </c>
      <c r="R243" s="25">
        <f t="shared" si="14"/>
        <v>0</v>
      </c>
      <c r="S243" s="42"/>
      <c r="T243" s="38"/>
      <c r="U243" s="38"/>
      <c r="V243" s="38"/>
    </row>
    <row r="244" spans="1:22" x14ac:dyDescent="0.25">
      <c r="A244" s="35"/>
      <c r="B244" s="35"/>
      <c r="C244" s="14">
        <f t="shared" si="11"/>
        <v>0</v>
      </c>
      <c r="D244" s="35"/>
      <c r="E244" s="15">
        <f t="shared" si="12"/>
        <v>0</v>
      </c>
      <c r="F244" s="16"/>
      <c r="G244" s="38"/>
      <c r="H244" s="38"/>
      <c r="I244" s="38"/>
      <c r="J244" s="38"/>
      <c r="K244" s="38"/>
      <c r="L244" s="38"/>
      <c r="M244" s="38"/>
      <c r="N244" s="22">
        <f t="shared" si="13"/>
        <v>0</v>
      </c>
      <c r="O244" s="23" t="e">
        <f t="shared" si="15"/>
        <v>#DIV/0!</v>
      </c>
      <c r="P244" s="24">
        <f t="shared" si="16"/>
        <v>0</v>
      </c>
      <c r="Q244" s="24">
        <f t="shared" si="17"/>
        <v>0</v>
      </c>
      <c r="R244" s="25">
        <f t="shared" si="14"/>
        <v>0</v>
      </c>
      <c r="S244" s="42"/>
      <c r="T244" s="38"/>
      <c r="U244" s="38"/>
      <c r="V244" s="38"/>
    </row>
    <row r="245" spans="1:22" x14ac:dyDescent="0.25">
      <c r="A245" s="35"/>
      <c r="B245" s="35"/>
      <c r="C245" s="14">
        <f t="shared" si="11"/>
        <v>0</v>
      </c>
      <c r="D245" s="35"/>
      <c r="E245" s="15">
        <f t="shared" si="12"/>
        <v>0</v>
      </c>
      <c r="F245" s="16"/>
      <c r="G245" s="38"/>
      <c r="H245" s="38"/>
      <c r="I245" s="38"/>
      <c r="J245" s="38"/>
      <c r="K245" s="38"/>
      <c r="L245" s="38"/>
      <c r="M245" s="38"/>
      <c r="N245" s="22">
        <f t="shared" si="13"/>
        <v>0</v>
      </c>
      <c r="O245" s="23" t="e">
        <f t="shared" si="15"/>
        <v>#DIV/0!</v>
      </c>
      <c r="P245" s="24">
        <f t="shared" si="16"/>
        <v>0</v>
      </c>
      <c r="Q245" s="24">
        <f t="shared" si="17"/>
        <v>0</v>
      </c>
      <c r="R245" s="25">
        <f t="shared" si="14"/>
        <v>0</v>
      </c>
      <c r="S245" s="42"/>
      <c r="T245" s="38"/>
      <c r="U245" s="38"/>
      <c r="V245" s="38"/>
    </row>
    <row r="246" spans="1:22" x14ac:dyDescent="0.25">
      <c r="A246" s="35"/>
      <c r="B246" s="35"/>
      <c r="C246" s="14">
        <f t="shared" si="11"/>
        <v>0</v>
      </c>
      <c r="D246" s="35"/>
      <c r="E246" s="15">
        <f t="shared" si="12"/>
        <v>0</v>
      </c>
      <c r="F246" s="16"/>
      <c r="G246" s="38"/>
      <c r="H246" s="38"/>
      <c r="I246" s="38"/>
      <c r="J246" s="38"/>
      <c r="K246" s="38"/>
      <c r="L246" s="38"/>
      <c r="M246" s="38"/>
      <c r="N246" s="22">
        <f t="shared" si="13"/>
        <v>0</v>
      </c>
      <c r="O246" s="23" t="e">
        <f t="shared" si="15"/>
        <v>#DIV/0!</v>
      </c>
      <c r="P246" s="24">
        <f t="shared" si="16"/>
        <v>0</v>
      </c>
      <c r="Q246" s="24">
        <f t="shared" si="17"/>
        <v>0</v>
      </c>
      <c r="R246" s="25">
        <f t="shared" si="14"/>
        <v>0</v>
      </c>
      <c r="S246" s="42"/>
      <c r="T246" s="38"/>
      <c r="U246" s="38"/>
      <c r="V246" s="38"/>
    </row>
    <row r="247" spans="1:22" x14ac:dyDescent="0.25">
      <c r="A247" s="35"/>
      <c r="B247" s="35"/>
      <c r="C247" s="14">
        <f t="shared" si="11"/>
        <v>0</v>
      </c>
      <c r="D247" s="35"/>
      <c r="E247" s="15">
        <f t="shared" si="12"/>
        <v>0</v>
      </c>
      <c r="F247" s="16"/>
      <c r="G247" s="38"/>
      <c r="H247" s="38"/>
      <c r="I247" s="38"/>
      <c r="J247" s="38"/>
      <c r="K247" s="38"/>
      <c r="L247" s="38"/>
      <c r="M247" s="38"/>
      <c r="N247" s="22">
        <f t="shared" si="13"/>
        <v>0</v>
      </c>
      <c r="O247" s="23" t="e">
        <f t="shared" si="15"/>
        <v>#DIV/0!</v>
      </c>
      <c r="P247" s="24">
        <f t="shared" si="16"/>
        <v>0</v>
      </c>
      <c r="Q247" s="24">
        <f t="shared" si="17"/>
        <v>0</v>
      </c>
      <c r="R247" s="25">
        <f t="shared" si="14"/>
        <v>0</v>
      </c>
      <c r="S247" s="42"/>
      <c r="T247" s="38"/>
      <c r="U247" s="38"/>
      <c r="V247" s="38"/>
    </row>
    <row r="248" spans="1:22" x14ac:dyDescent="0.25">
      <c r="A248" s="35"/>
      <c r="B248" s="35"/>
      <c r="C248" s="14">
        <f t="shared" si="11"/>
        <v>0</v>
      </c>
      <c r="D248" s="35"/>
      <c r="E248" s="15">
        <f t="shared" si="12"/>
        <v>0</v>
      </c>
      <c r="F248" s="16"/>
      <c r="G248" s="38"/>
      <c r="H248" s="38"/>
      <c r="I248" s="38"/>
      <c r="J248" s="38"/>
      <c r="K248" s="38"/>
      <c r="L248" s="38"/>
      <c r="M248" s="38"/>
      <c r="N248" s="22">
        <f t="shared" si="13"/>
        <v>0</v>
      </c>
      <c r="O248" s="23" t="e">
        <f t="shared" si="15"/>
        <v>#DIV/0!</v>
      </c>
      <c r="P248" s="24">
        <f t="shared" si="16"/>
        <v>0</v>
      </c>
      <c r="Q248" s="24">
        <f t="shared" si="17"/>
        <v>0</v>
      </c>
      <c r="R248" s="25">
        <f t="shared" si="14"/>
        <v>0</v>
      </c>
      <c r="S248" s="42"/>
      <c r="T248" s="38"/>
      <c r="U248" s="38"/>
      <c r="V248" s="38"/>
    </row>
    <row r="249" spans="1:22" x14ac:dyDescent="0.25">
      <c r="A249" s="35"/>
      <c r="B249" s="35"/>
      <c r="C249" s="14">
        <f t="shared" si="11"/>
        <v>0</v>
      </c>
      <c r="D249" s="35"/>
      <c r="E249" s="15">
        <f t="shared" si="12"/>
        <v>0</v>
      </c>
      <c r="F249" s="16"/>
      <c r="G249" s="38"/>
      <c r="H249" s="38"/>
      <c r="I249" s="38"/>
      <c r="J249" s="38"/>
      <c r="K249" s="38"/>
      <c r="L249" s="38"/>
      <c r="M249" s="38"/>
      <c r="N249" s="22">
        <f t="shared" si="13"/>
        <v>0</v>
      </c>
      <c r="O249" s="23" t="e">
        <f t="shared" si="15"/>
        <v>#DIV/0!</v>
      </c>
      <c r="P249" s="24">
        <f t="shared" si="16"/>
        <v>0</v>
      </c>
      <c r="Q249" s="24">
        <f t="shared" si="17"/>
        <v>0</v>
      </c>
      <c r="R249" s="25">
        <f t="shared" si="14"/>
        <v>0</v>
      </c>
      <c r="S249" s="42"/>
      <c r="T249" s="38"/>
      <c r="U249" s="38"/>
      <c r="V249" s="38"/>
    </row>
    <row r="250" spans="1:22" x14ac:dyDescent="0.25">
      <c r="A250" s="35"/>
      <c r="B250" s="35"/>
      <c r="C250" s="14">
        <f t="shared" si="11"/>
        <v>0</v>
      </c>
      <c r="D250" s="35"/>
      <c r="E250" s="15">
        <f t="shared" si="12"/>
        <v>0</v>
      </c>
      <c r="F250" s="16"/>
      <c r="G250" s="38"/>
      <c r="H250" s="38"/>
      <c r="I250" s="38"/>
      <c r="J250" s="38"/>
      <c r="K250" s="38"/>
      <c r="L250" s="38"/>
      <c r="M250" s="38"/>
      <c r="N250" s="22">
        <f t="shared" si="13"/>
        <v>0</v>
      </c>
      <c r="O250" s="23" t="e">
        <f t="shared" si="15"/>
        <v>#DIV/0!</v>
      </c>
      <c r="P250" s="24">
        <f t="shared" si="16"/>
        <v>0</v>
      </c>
      <c r="Q250" s="24">
        <f t="shared" si="17"/>
        <v>0</v>
      </c>
      <c r="R250" s="25">
        <f t="shared" si="14"/>
        <v>0</v>
      </c>
      <c r="S250" s="42"/>
      <c r="T250" s="38"/>
      <c r="U250" s="38"/>
      <c r="V250" s="38"/>
    </row>
    <row r="251" spans="1:22" x14ac:dyDescent="0.25">
      <c r="A251" s="35"/>
      <c r="B251" s="35"/>
      <c r="C251" s="14">
        <f t="shared" si="11"/>
        <v>0</v>
      </c>
      <c r="D251" s="35"/>
      <c r="E251" s="15">
        <f t="shared" si="12"/>
        <v>0</v>
      </c>
      <c r="F251" s="16"/>
      <c r="G251" s="38"/>
      <c r="H251" s="38"/>
      <c r="I251" s="38"/>
      <c r="J251" s="38"/>
      <c r="K251" s="38"/>
      <c r="L251" s="38"/>
      <c r="M251" s="38"/>
      <c r="N251" s="22">
        <f t="shared" si="13"/>
        <v>0</v>
      </c>
      <c r="O251" s="23" t="e">
        <f t="shared" si="15"/>
        <v>#DIV/0!</v>
      </c>
      <c r="P251" s="24">
        <f t="shared" si="16"/>
        <v>0</v>
      </c>
      <c r="Q251" s="24">
        <f t="shared" si="17"/>
        <v>0</v>
      </c>
      <c r="R251" s="25">
        <f t="shared" si="14"/>
        <v>0</v>
      </c>
      <c r="S251" s="42"/>
      <c r="T251" s="38"/>
      <c r="U251" s="38"/>
      <c r="V251" s="38"/>
    </row>
    <row r="252" spans="1:22" x14ac:dyDescent="0.25">
      <c r="A252" s="35"/>
      <c r="B252" s="35"/>
      <c r="C252" s="14">
        <f t="shared" si="11"/>
        <v>0</v>
      </c>
      <c r="D252" s="35"/>
      <c r="E252" s="15">
        <f t="shared" si="12"/>
        <v>0</v>
      </c>
      <c r="F252" s="16"/>
      <c r="G252" s="38"/>
      <c r="H252" s="38"/>
      <c r="I252" s="38"/>
      <c r="J252" s="38"/>
      <c r="K252" s="38"/>
      <c r="L252" s="38"/>
      <c r="M252" s="38"/>
      <c r="N252" s="22">
        <f t="shared" si="13"/>
        <v>0</v>
      </c>
      <c r="O252" s="23" t="e">
        <f t="shared" si="15"/>
        <v>#DIV/0!</v>
      </c>
      <c r="P252" s="24">
        <f t="shared" si="16"/>
        <v>0</v>
      </c>
      <c r="Q252" s="24">
        <f t="shared" si="17"/>
        <v>0</v>
      </c>
      <c r="R252" s="25">
        <f t="shared" si="14"/>
        <v>0</v>
      </c>
      <c r="S252" s="42"/>
      <c r="T252" s="38"/>
      <c r="U252" s="38"/>
      <c r="V252" s="38"/>
    </row>
    <row r="253" spans="1:22" x14ac:dyDescent="0.25">
      <c r="A253" s="35"/>
      <c r="B253" s="35"/>
      <c r="C253" s="14">
        <f t="shared" si="11"/>
        <v>0</v>
      </c>
      <c r="D253" s="35"/>
      <c r="E253" s="15">
        <f t="shared" si="12"/>
        <v>0</v>
      </c>
      <c r="F253" s="16"/>
      <c r="G253" s="38"/>
      <c r="H253" s="38"/>
      <c r="I253" s="38"/>
      <c r="J253" s="38"/>
      <c r="K253" s="38"/>
      <c r="L253" s="38"/>
      <c r="M253" s="38"/>
      <c r="N253" s="22">
        <f t="shared" si="13"/>
        <v>0</v>
      </c>
      <c r="O253" s="23" t="e">
        <f t="shared" si="15"/>
        <v>#DIV/0!</v>
      </c>
      <c r="P253" s="24">
        <f t="shared" si="16"/>
        <v>0</v>
      </c>
      <c r="Q253" s="24">
        <f t="shared" si="17"/>
        <v>0</v>
      </c>
      <c r="R253" s="25">
        <f t="shared" si="14"/>
        <v>0</v>
      </c>
      <c r="S253" s="42"/>
      <c r="T253" s="38"/>
      <c r="U253" s="38"/>
      <c r="V253" s="38"/>
    </row>
    <row r="254" spans="1:22" x14ac:dyDescent="0.25">
      <c r="A254" s="35"/>
      <c r="B254" s="35"/>
      <c r="C254" s="14">
        <f t="shared" ref="C254:C281" si="18">B254-A254</f>
        <v>0</v>
      </c>
      <c r="D254" s="35"/>
      <c r="E254" s="15">
        <f t="shared" ref="E254:E281" si="19">D254-B254</f>
        <v>0</v>
      </c>
      <c r="F254" s="16"/>
      <c r="G254" s="38"/>
      <c r="H254" s="38"/>
      <c r="I254" s="38"/>
      <c r="J254" s="38"/>
      <c r="K254" s="38"/>
      <c r="L254" s="38"/>
      <c r="M254" s="38"/>
      <c r="N254" s="22">
        <f t="shared" si="13"/>
        <v>0</v>
      </c>
      <c r="O254" s="23" t="e">
        <f t="shared" si="15"/>
        <v>#DIV/0!</v>
      </c>
      <c r="P254" s="24">
        <f t="shared" si="16"/>
        <v>0</v>
      </c>
      <c r="Q254" s="24">
        <f t="shared" si="17"/>
        <v>0</v>
      </c>
      <c r="R254" s="25">
        <f t="shared" si="14"/>
        <v>0</v>
      </c>
      <c r="S254" s="42"/>
      <c r="T254" s="38"/>
      <c r="U254" s="38"/>
      <c r="V254" s="38"/>
    </row>
    <row r="255" spans="1:22" x14ac:dyDescent="0.25">
      <c r="A255" s="35"/>
      <c r="B255" s="35"/>
      <c r="C255" s="14">
        <f t="shared" si="18"/>
        <v>0</v>
      </c>
      <c r="D255" s="35"/>
      <c r="E255" s="15">
        <f t="shared" si="19"/>
        <v>0</v>
      </c>
      <c r="F255" s="16"/>
      <c r="G255" s="38"/>
      <c r="H255" s="38"/>
      <c r="I255" s="38"/>
      <c r="J255" s="38"/>
      <c r="K255" s="38"/>
      <c r="L255" s="38"/>
      <c r="M255" s="38"/>
      <c r="N255" s="22">
        <f t="shared" si="13"/>
        <v>0</v>
      </c>
      <c r="O255" s="23" t="e">
        <f t="shared" si="15"/>
        <v>#DIV/0!</v>
      </c>
      <c r="P255" s="24">
        <f t="shared" si="16"/>
        <v>0</v>
      </c>
      <c r="Q255" s="24">
        <f t="shared" si="17"/>
        <v>0</v>
      </c>
      <c r="R255" s="25">
        <f t="shared" si="14"/>
        <v>0</v>
      </c>
      <c r="S255" s="42"/>
      <c r="T255" s="38"/>
      <c r="U255" s="38"/>
      <c r="V255" s="38"/>
    </row>
    <row r="256" spans="1:22" x14ac:dyDescent="0.25">
      <c r="A256" s="35"/>
      <c r="B256" s="35"/>
      <c r="C256" s="14">
        <f t="shared" si="18"/>
        <v>0</v>
      </c>
      <c r="D256" s="35"/>
      <c r="E256" s="15">
        <f t="shared" si="19"/>
        <v>0</v>
      </c>
      <c r="F256" s="16"/>
      <c r="G256" s="38"/>
      <c r="H256" s="38"/>
      <c r="I256" s="38"/>
      <c r="J256" s="38"/>
      <c r="K256" s="38"/>
      <c r="L256" s="38"/>
      <c r="M256" s="38"/>
      <c r="N256" s="22">
        <f t="shared" si="13"/>
        <v>0</v>
      </c>
      <c r="O256" s="23" t="e">
        <f t="shared" si="15"/>
        <v>#DIV/0!</v>
      </c>
      <c r="P256" s="24">
        <f t="shared" si="16"/>
        <v>0</v>
      </c>
      <c r="Q256" s="24">
        <f t="shared" si="17"/>
        <v>0</v>
      </c>
      <c r="R256" s="25">
        <f t="shared" si="14"/>
        <v>0</v>
      </c>
      <c r="S256" s="42"/>
      <c r="T256" s="38"/>
      <c r="U256" s="38"/>
      <c r="V256" s="38"/>
    </row>
    <row r="257" spans="1:22" x14ac:dyDescent="0.25">
      <c r="A257" s="35"/>
      <c r="B257" s="35"/>
      <c r="C257" s="14">
        <f t="shared" si="18"/>
        <v>0</v>
      </c>
      <c r="D257" s="35"/>
      <c r="E257" s="15">
        <f t="shared" si="19"/>
        <v>0</v>
      </c>
      <c r="F257" s="16"/>
      <c r="G257" s="38"/>
      <c r="H257" s="38"/>
      <c r="I257" s="38"/>
      <c r="J257" s="38"/>
      <c r="K257" s="38"/>
      <c r="L257" s="38"/>
      <c r="M257" s="38"/>
      <c r="N257" s="22">
        <f t="shared" si="13"/>
        <v>0</v>
      </c>
      <c r="O257" s="23" t="e">
        <f t="shared" si="15"/>
        <v>#DIV/0!</v>
      </c>
      <c r="P257" s="24">
        <f t="shared" si="16"/>
        <v>0</v>
      </c>
      <c r="Q257" s="24">
        <f t="shared" si="17"/>
        <v>0</v>
      </c>
      <c r="R257" s="25">
        <f t="shared" si="14"/>
        <v>0</v>
      </c>
      <c r="S257" s="42"/>
      <c r="T257" s="38"/>
      <c r="U257" s="38"/>
      <c r="V257" s="38"/>
    </row>
    <row r="258" spans="1:22" x14ac:dyDescent="0.25">
      <c r="A258" s="35"/>
      <c r="B258" s="35"/>
      <c r="C258" s="14">
        <f t="shared" si="18"/>
        <v>0</v>
      </c>
      <c r="D258" s="35"/>
      <c r="E258" s="15">
        <f t="shared" si="19"/>
        <v>0</v>
      </c>
      <c r="F258" s="16"/>
      <c r="G258" s="38"/>
      <c r="H258" s="38"/>
      <c r="I258" s="38"/>
      <c r="J258" s="38"/>
      <c r="K258" s="38"/>
      <c r="L258" s="38"/>
      <c r="M258" s="38"/>
      <c r="N258" s="22">
        <f t="shared" si="13"/>
        <v>0</v>
      </c>
      <c r="O258" s="23" t="e">
        <f t="shared" si="15"/>
        <v>#DIV/0!</v>
      </c>
      <c r="P258" s="24">
        <f t="shared" si="16"/>
        <v>0</v>
      </c>
      <c r="Q258" s="24">
        <f t="shared" si="17"/>
        <v>0</v>
      </c>
      <c r="R258" s="25">
        <f t="shared" si="14"/>
        <v>0</v>
      </c>
      <c r="S258" s="42"/>
      <c r="T258" s="38"/>
      <c r="U258" s="38"/>
      <c r="V258" s="38"/>
    </row>
    <row r="259" spans="1:22" x14ac:dyDescent="0.25">
      <c r="A259" s="35"/>
      <c r="B259" s="35"/>
      <c r="C259" s="109">
        <f t="shared" si="18"/>
        <v>0</v>
      </c>
      <c r="D259" s="35"/>
      <c r="E259" s="110">
        <f t="shared" si="19"/>
        <v>0</v>
      </c>
      <c r="F259" s="16"/>
      <c r="G259" s="38"/>
      <c r="H259" s="38"/>
      <c r="I259" s="38"/>
      <c r="J259" s="38"/>
      <c r="K259" s="38"/>
      <c r="L259" s="38"/>
      <c r="M259" s="38"/>
      <c r="N259" s="22">
        <f t="shared" ref="N259:N322" si="20">IF(L259=1,38,IF(L259=1.5,52,IF(L259=2,68,IF(L259=3,89,IF(L259=3.5,95,IF(L259=4,113,IF(L259=4.5,121,IF(L259=5,133,IF(L259=5.5,143,IF(L259=6,148,IF(L259=7,173,IF(L259=8,190,IF(L259=9,211,IF(L259=10,223,IF(L259=11,233,IF(L259=12,245,IF(L259=13,259,IF(L259=14,275,IF(L259=15,292,IF(L259=16,304,IF(L259=17,316,IF(L259=18,331,IF(L259=20,353,IF(L259=21,378,IF(L259=23,405,)))))))))))))))))))))))))</f>
        <v>0</v>
      </c>
      <c r="O259" s="23" t="e">
        <f t="shared" si="15"/>
        <v>#DIV/0!</v>
      </c>
      <c r="P259" s="24">
        <f t="shared" si="16"/>
        <v>0</v>
      </c>
      <c r="Q259" s="24">
        <f t="shared" si="17"/>
        <v>0</v>
      </c>
      <c r="R259" s="25">
        <f t="shared" si="14"/>
        <v>0</v>
      </c>
      <c r="S259" s="42"/>
      <c r="T259" s="38"/>
      <c r="U259" s="38"/>
      <c r="V259" s="38"/>
    </row>
    <row r="260" spans="1:22" x14ac:dyDescent="0.25">
      <c r="A260" s="35"/>
      <c r="B260" s="35"/>
      <c r="C260" s="109">
        <f t="shared" si="18"/>
        <v>0</v>
      </c>
      <c r="D260" s="35"/>
      <c r="E260" s="110">
        <f t="shared" si="19"/>
        <v>0</v>
      </c>
      <c r="F260" s="16"/>
      <c r="G260" s="38"/>
      <c r="H260" s="38"/>
      <c r="I260" s="38"/>
      <c r="J260" s="38"/>
      <c r="K260" s="38"/>
      <c r="L260" s="38"/>
      <c r="M260" s="38"/>
      <c r="N260" s="22">
        <f t="shared" si="20"/>
        <v>0</v>
      </c>
      <c r="O260" s="23" t="e">
        <f t="shared" si="15"/>
        <v>#DIV/0!</v>
      </c>
      <c r="P260" s="24">
        <f t="shared" si="16"/>
        <v>0</v>
      </c>
      <c r="Q260" s="24">
        <f t="shared" si="17"/>
        <v>0</v>
      </c>
      <c r="R260" s="25">
        <f t="shared" si="14"/>
        <v>0</v>
      </c>
      <c r="S260" s="42"/>
      <c r="T260" s="38"/>
      <c r="U260" s="38"/>
      <c r="V260" s="38"/>
    </row>
    <row r="261" spans="1:22" x14ac:dyDescent="0.25">
      <c r="A261" s="13"/>
      <c r="B261" s="13"/>
      <c r="C261" s="109">
        <f t="shared" si="18"/>
        <v>0</v>
      </c>
      <c r="D261" s="13"/>
      <c r="E261" s="110">
        <f t="shared" si="19"/>
        <v>0</v>
      </c>
      <c r="F261" s="29"/>
      <c r="G261" s="38"/>
      <c r="H261" s="38"/>
      <c r="I261" s="38"/>
      <c r="J261" s="38"/>
      <c r="K261" s="38"/>
      <c r="L261" s="38"/>
      <c r="M261" s="38"/>
      <c r="N261" s="22">
        <f t="shared" si="20"/>
        <v>0</v>
      </c>
      <c r="O261" s="23" t="e">
        <f t="shared" si="15"/>
        <v>#DIV/0!</v>
      </c>
      <c r="P261" s="24">
        <f t="shared" si="16"/>
        <v>0</v>
      </c>
      <c r="Q261" s="24">
        <f t="shared" si="17"/>
        <v>0</v>
      </c>
      <c r="R261" s="25">
        <f t="shared" si="14"/>
        <v>0</v>
      </c>
      <c r="S261" s="42"/>
      <c r="T261" s="38"/>
      <c r="U261" s="38"/>
      <c r="V261" s="38"/>
    </row>
    <row r="262" spans="1:22" x14ac:dyDescent="0.25">
      <c r="A262" s="13"/>
      <c r="B262" s="13"/>
      <c r="C262" s="109">
        <f t="shared" si="18"/>
        <v>0</v>
      </c>
      <c r="D262" s="13"/>
      <c r="E262" s="110">
        <f t="shared" si="19"/>
        <v>0</v>
      </c>
      <c r="F262" s="29"/>
      <c r="G262" s="38"/>
      <c r="H262" s="38"/>
      <c r="I262" s="38"/>
      <c r="J262" s="38"/>
      <c r="K262" s="38"/>
      <c r="L262" s="38"/>
      <c r="M262" s="38"/>
      <c r="N262" s="22">
        <f t="shared" si="20"/>
        <v>0</v>
      </c>
      <c r="O262" s="23" t="e">
        <f t="shared" si="15"/>
        <v>#DIV/0!</v>
      </c>
      <c r="P262" s="24">
        <f t="shared" si="16"/>
        <v>0</v>
      </c>
      <c r="Q262" s="24">
        <f t="shared" si="17"/>
        <v>0</v>
      </c>
      <c r="R262" s="25">
        <f t="shared" si="14"/>
        <v>0</v>
      </c>
      <c r="S262" s="42"/>
      <c r="T262" s="38"/>
      <c r="U262" s="38"/>
      <c r="V262" s="38"/>
    </row>
    <row r="263" spans="1:22" x14ac:dyDescent="0.25">
      <c r="A263" s="13"/>
      <c r="B263" s="13"/>
      <c r="C263" s="109">
        <f t="shared" si="18"/>
        <v>0</v>
      </c>
      <c r="D263" s="13"/>
      <c r="E263" s="110">
        <f t="shared" si="19"/>
        <v>0</v>
      </c>
      <c r="F263" s="29"/>
      <c r="G263" s="38"/>
      <c r="H263" s="38"/>
      <c r="I263" s="38"/>
      <c r="J263" s="38"/>
      <c r="K263" s="38"/>
      <c r="L263" s="38"/>
      <c r="M263" s="38"/>
      <c r="N263" s="22">
        <f t="shared" si="20"/>
        <v>0</v>
      </c>
      <c r="O263" s="23" t="e">
        <f t="shared" si="15"/>
        <v>#DIV/0!</v>
      </c>
      <c r="P263" s="24">
        <f t="shared" si="16"/>
        <v>0</v>
      </c>
      <c r="Q263" s="24">
        <f t="shared" si="17"/>
        <v>0</v>
      </c>
      <c r="R263" s="25">
        <f t="shared" si="14"/>
        <v>0</v>
      </c>
      <c r="S263" s="42"/>
      <c r="T263" s="38"/>
      <c r="U263" s="38"/>
      <c r="V263" s="38"/>
    </row>
    <row r="264" spans="1:22" x14ac:dyDescent="0.25">
      <c r="A264" s="13"/>
      <c r="B264" s="13"/>
      <c r="C264" s="109">
        <f t="shared" si="18"/>
        <v>0</v>
      </c>
      <c r="D264" s="13"/>
      <c r="E264" s="110">
        <f t="shared" si="19"/>
        <v>0</v>
      </c>
      <c r="F264" s="29"/>
      <c r="G264" s="38"/>
      <c r="H264" s="38"/>
      <c r="I264" s="38"/>
      <c r="J264" s="38"/>
      <c r="K264" s="38"/>
      <c r="L264" s="38"/>
      <c r="M264" s="38"/>
      <c r="N264" s="22">
        <f t="shared" si="20"/>
        <v>0</v>
      </c>
      <c r="O264" s="23" t="e">
        <f t="shared" si="15"/>
        <v>#DIV/0!</v>
      </c>
      <c r="P264" s="24">
        <f t="shared" si="16"/>
        <v>0</v>
      </c>
      <c r="Q264" s="24">
        <f t="shared" si="17"/>
        <v>0</v>
      </c>
      <c r="R264" s="25">
        <f t="shared" ref="R264:R277" si="21">IF(L264=2,60,IF(L264=3,75,IF(L264=4,85,IF(L264=5.5,145,IF(L264=6,119,IF(L264=9,147,IF(L264=10,130,IF(L264=5,105,))))))))</f>
        <v>0</v>
      </c>
      <c r="S264" s="42"/>
      <c r="T264" s="38"/>
      <c r="U264" s="38"/>
      <c r="V264" s="38"/>
    </row>
    <row r="265" spans="1:22" x14ac:dyDescent="0.25">
      <c r="A265" s="13"/>
      <c r="B265" s="13"/>
      <c r="C265" s="109">
        <f t="shared" si="18"/>
        <v>0</v>
      </c>
      <c r="D265" s="13"/>
      <c r="E265" s="110">
        <f t="shared" si="19"/>
        <v>0</v>
      </c>
      <c r="F265" s="29"/>
      <c r="G265" s="38"/>
      <c r="H265" s="38"/>
      <c r="I265" s="38"/>
      <c r="J265" s="38"/>
      <c r="K265" s="38"/>
      <c r="L265" s="38"/>
      <c r="M265" s="38"/>
      <c r="N265" s="22">
        <f t="shared" si="20"/>
        <v>0</v>
      </c>
      <c r="O265" s="23" t="e">
        <f t="shared" ref="O265:O293" si="22">(N265-M265)/N265</f>
        <v>#DIV/0!</v>
      </c>
      <c r="P265" s="24">
        <f t="shared" si="16"/>
        <v>0</v>
      </c>
      <c r="Q265" s="24">
        <f t="shared" si="17"/>
        <v>0</v>
      </c>
      <c r="R265" s="25">
        <f t="shared" si="21"/>
        <v>0</v>
      </c>
      <c r="S265" s="42"/>
      <c r="T265" s="38"/>
      <c r="U265" s="38"/>
      <c r="V265" s="38"/>
    </row>
    <row r="266" spans="1:22" x14ac:dyDescent="0.25">
      <c r="A266" s="13"/>
      <c r="B266" s="13"/>
      <c r="C266" s="109">
        <f t="shared" si="18"/>
        <v>0</v>
      </c>
      <c r="D266" s="13"/>
      <c r="E266" s="110">
        <f t="shared" si="19"/>
        <v>0</v>
      </c>
      <c r="F266" s="29"/>
      <c r="G266" s="38"/>
      <c r="H266" s="38"/>
      <c r="I266" s="38"/>
      <c r="J266" s="38"/>
      <c r="K266" s="38"/>
      <c r="L266" s="38"/>
      <c r="M266" s="38"/>
      <c r="N266" s="22">
        <f t="shared" si="20"/>
        <v>0</v>
      </c>
      <c r="O266" s="23" t="e">
        <f t="shared" si="22"/>
        <v>#DIV/0!</v>
      </c>
      <c r="P266" s="24">
        <f t="shared" si="16"/>
        <v>0</v>
      </c>
      <c r="Q266" s="24">
        <f t="shared" si="17"/>
        <v>0</v>
      </c>
      <c r="R266" s="25">
        <f t="shared" si="21"/>
        <v>0</v>
      </c>
      <c r="S266" s="42"/>
      <c r="T266" s="38"/>
      <c r="U266" s="38"/>
      <c r="V266" s="38"/>
    </row>
    <row r="267" spans="1:22" x14ac:dyDescent="0.25">
      <c r="A267" s="13"/>
      <c r="B267" s="13"/>
      <c r="C267" s="109">
        <f t="shared" si="18"/>
        <v>0</v>
      </c>
      <c r="D267" s="13"/>
      <c r="E267" s="110">
        <f t="shared" si="19"/>
        <v>0</v>
      </c>
      <c r="F267" s="29"/>
      <c r="G267" s="38"/>
      <c r="H267" s="38"/>
      <c r="I267" s="38"/>
      <c r="J267" s="38"/>
      <c r="K267" s="38"/>
      <c r="L267" s="38"/>
      <c r="M267" s="38"/>
      <c r="N267" s="22">
        <f t="shared" si="20"/>
        <v>0</v>
      </c>
      <c r="O267" s="23" t="e">
        <f t="shared" si="22"/>
        <v>#DIV/0!</v>
      </c>
      <c r="P267" s="24">
        <f t="shared" si="16"/>
        <v>0</v>
      </c>
      <c r="Q267" s="24">
        <f t="shared" si="17"/>
        <v>0</v>
      </c>
      <c r="R267" s="25">
        <f t="shared" si="21"/>
        <v>0</v>
      </c>
      <c r="S267" s="42"/>
      <c r="T267" s="38"/>
      <c r="U267" s="38"/>
      <c r="V267" s="38"/>
    </row>
    <row r="268" spans="1:22" x14ac:dyDescent="0.25">
      <c r="A268" s="13"/>
      <c r="B268" s="13"/>
      <c r="C268" s="109">
        <f t="shared" si="18"/>
        <v>0</v>
      </c>
      <c r="D268" s="13"/>
      <c r="E268" s="110">
        <f t="shared" si="19"/>
        <v>0</v>
      </c>
      <c r="F268" s="29"/>
      <c r="G268" s="38"/>
      <c r="H268" s="38"/>
      <c r="I268" s="38"/>
      <c r="J268" s="38"/>
      <c r="K268" s="38"/>
      <c r="L268" s="38"/>
      <c r="M268" s="38"/>
      <c r="N268" s="22">
        <f t="shared" si="20"/>
        <v>0</v>
      </c>
      <c r="O268" s="23" t="e">
        <f t="shared" si="22"/>
        <v>#DIV/0!</v>
      </c>
      <c r="P268" s="24">
        <f t="shared" si="16"/>
        <v>0</v>
      </c>
      <c r="Q268" s="24">
        <f t="shared" si="17"/>
        <v>0</v>
      </c>
      <c r="R268" s="25">
        <f t="shared" si="21"/>
        <v>0</v>
      </c>
      <c r="S268" s="42"/>
      <c r="T268" s="38"/>
      <c r="U268" s="38"/>
      <c r="V268" s="38"/>
    </row>
    <row r="269" spans="1:22" x14ac:dyDescent="0.25">
      <c r="A269" s="13"/>
      <c r="B269" s="13"/>
      <c r="C269" s="109">
        <f t="shared" si="18"/>
        <v>0</v>
      </c>
      <c r="D269" s="13"/>
      <c r="E269" s="110">
        <f t="shared" si="19"/>
        <v>0</v>
      </c>
      <c r="F269" s="29"/>
      <c r="G269" s="38"/>
      <c r="H269" s="38"/>
      <c r="I269" s="38"/>
      <c r="J269" s="38"/>
      <c r="K269" s="38"/>
      <c r="L269" s="38"/>
      <c r="M269" s="38"/>
      <c r="N269" s="22">
        <f t="shared" si="20"/>
        <v>0</v>
      </c>
      <c r="O269" s="23" t="e">
        <f t="shared" si="22"/>
        <v>#DIV/0!</v>
      </c>
      <c r="P269" s="24">
        <f t="shared" si="16"/>
        <v>0</v>
      </c>
      <c r="Q269" s="24">
        <f t="shared" si="17"/>
        <v>0</v>
      </c>
      <c r="R269" s="25">
        <f t="shared" si="21"/>
        <v>0</v>
      </c>
      <c r="S269" s="42"/>
      <c r="T269" s="38"/>
      <c r="U269" s="38"/>
      <c r="V269" s="38"/>
    </row>
    <row r="270" spans="1:22" x14ac:dyDescent="0.25">
      <c r="A270" s="13"/>
      <c r="B270" s="13"/>
      <c r="C270" s="109">
        <f t="shared" si="18"/>
        <v>0</v>
      </c>
      <c r="D270" s="13"/>
      <c r="E270" s="110">
        <f t="shared" si="19"/>
        <v>0</v>
      </c>
      <c r="F270" s="29"/>
      <c r="G270" s="38"/>
      <c r="H270" s="38"/>
      <c r="I270" s="38"/>
      <c r="J270" s="38"/>
      <c r="K270" s="38"/>
      <c r="L270" s="38"/>
      <c r="M270" s="38"/>
      <c r="N270" s="22">
        <f t="shared" si="20"/>
        <v>0</v>
      </c>
      <c r="O270" s="23" t="e">
        <f t="shared" si="22"/>
        <v>#DIV/0!</v>
      </c>
      <c r="P270" s="24">
        <f t="shared" si="16"/>
        <v>0</v>
      </c>
      <c r="Q270" s="24">
        <f t="shared" si="17"/>
        <v>0</v>
      </c>
      <c r="R270" s="25">
        <f t="shared" si="21"/>
        <v>0</v>
      </c>
      <c r="S270" s="42"/>
      <c r="T270" s="38"/>
      <c r="U270" s="38"/>
      <c r="V270" s="38"/>
    </row>
    <row r="271" spans="1:22" x14ac:dyDescent="0.25">
      <c r="A271" s="13"/>
      <c r="B271" s="13"/>
      <c r="C271" s="109">
        <f t="shared" si="18"/>
        <v>0</v>
      </c>
      <c r="D271" s="13"/>
      <c r="E271" s="110">
        <f t="shared" si="19"/>
        <v>0</v>
      </c>
      <c r="F271" s="29"/>
      <c r="G271" s="38"/>
      <c r="H271" s="38"/>
      <c r="I271" s="38"/>
      <c r="J271" s="38"/>
      <c r="K271" s="38"/>
      <c r="L271" s="38"/>
      <c r="M271" s="38"/>
      <c r="N271" s="22">
        <f t="shared" si="20"/>
        <v>0</v>
      </c>
      <c r="O271" s="23" t="e">
        <f t="shared" si="22"/>
        <v>#DIV/0!</v>
      </c>
      <c r="P271" s="24">
        <f t="shared" si="16"/>
        <v>0</v>
      </c>
      <c r="Q271" s="24">
        <f t="shared" si="17"/>
        <v>0</v>
      </c>
      <c r="R271" s="25">
        <f t="shared" si="21"/>
        <v>0</v>
      </c>
      <c r="S271" s="42"/>
      <c r="T271" s="38"/>
      <c r="U271" s="38"/>
      <c r="V271" s="38"/>
    </row>
    <row r="272" spans="1:22" x14ac:dyDescent="0.25">
      <c r="A272" s="13"/>
      <c r="B272" s="13"/>
      <c r="C272" s="109">
        <f t="shared" si="18"/>
        <v>0</v>
      </c>
      <c r="D272" s="13"/>
      <c r="E272" s="110">
        <f t="shared" si="19"/>
        <v>0</v>
      </c>
      <c r="F272" s="29"/>
      <c r="G272" s="38"/>
      <c r="H272" s="38"/>
      <c r="I272" s="38"/>
      <c r="J272" s="38"/>
      <c r="K272" s="38"/>
      <c r="L272" s="38"/>
      <c r="M272" s="38"/>
      <c r="N272" s="22">
        <f t="shared" si="20"/>
        <v>0</v>
      </c>
      <c r="O272" s="23" t="e">
        <f t="shared" si="22"/>
        <v>#DIV/0!</v>
      </c>
      <c r="P272" s="24">
        <f t="shared" si="16"/>
        <v>0</v>
      </c>
      <c r="Q272" s="24">
        <f t="shared" si="17"/>
        <v>0</v>
      </c>
      <c r="R272" s="25">
        <f t="shared" si="21"/>
        <v>0</v>
      </c>
      <c r="S272" s="42"/>
      <c r="T272" s="38"/>
      <c r="U272" s="38"/>
      <c r="V272" s="38"/>
    </row>
    <row r="273" spans="1:22" x14ac:dyDescent="0.25">
      <c r="A273" s="13"/>
      <c r="B273" s="13"/>
      <c r="C273" s="109">
        <f t="shared" si="18"/>
        <v>0</v>
      </c>
      <c r="D273" s="13"/>
      <c r="E273" s="110">
        <f t="shared" si="19"/>
        <v>0</v>
      </c>
      <c r="F273" s="29"/>
      <c r="G273" s="38"/>
      <c r="H273" s="38"/>
      <c r="I273" s="38"/>
      <c r="J273" s="38"/>
      <c r="K273" s="38"/>
      <c r="L273" s="38"/>
      <c r="M273" s="38"/>
      <c r="N273" s="22">
        <f t="shared" si="20"/>
        <v>0</v>
      </c>
      <c r="O273" s="23" t="e">
        <f t="shared" si="22"/>
        <v>#DIV/0!</v>
      </c>
      <c r="P273" s="24">
        <f t="shared" si="16"/>
        <v>0</v>
      </c>
      <c r="Q273" s="24">
        <f t="shared" si="17"/>
        <v>0</v>
      </c>
      <c r="R273" s="25">
        <f t="shared" si="21"/>
        <v>0</v>
      </c>
      <c r="S273" s="42"/>
      <c r="T273" s="38"/>
      <c r="U273" s="38"/>
      <c r="V273" s="38"/>
    </row>
    <row r="274" spans="1:22" x14ac:dyDescent="0.25">
      <c r="A274" s="35"/>
      <c r="B274" s="35"/>
      <c r="C274" s="109">
        <f t="shared" si="18"/>
        <v>0</v>
      </c>
      <c r="D274" s="35"/>
      <c r="E274" s="110">
        <f t="shared" si="19"/>
        <v>0</v>
      </c>
      <c r="F274" s="16"/>
      <c r="G274" s="38"/>
      <c r="H274" s="38"/>
      <c r="I274" s="38"/>
      <c r="J274" s="38"/>
      <c r="K274" s="38"/>
      <c r="L274" s="38"/>
      <c r="M274" s="38"/>
      <c r="N274" s="22">
        <f t="shared" si="20"/>
        <v>0</v>
      </c>
      <c r="O274" s="23" t="e">
        <f t="shared" si="22"/>
        <v>#DIV/0!</v>
      </c>
      <c r="P274" s="24">
        <f t="shared" si="16"/>
        <v>0</v>
      </c>
      <c r="Q274" s="24">
        <f t="shared" si="17"/>
        <v>0</v>
      </c>
      <c r="R274" s="25">
        <f t="shared" si="21"/>
        <v>0</v>
      </c>
      <c r="S274" s="42"/>
      <c r="T274" s="38"/>
      <c r="U274" s="38"/>
      <c r="V274" s="38"/>
    </row>
    <row r="275" spans="1:22" x14ac:dyDescent="0.25">
      <c r="A275" s="35"/>
      <c r="B275" s="35"/>
      <c r="C275" s="109">
        <f t="shared" si="18"/>
        <v>0</v>
      </c>
      <c r="D275" s="35"/>
      <c r="E275" s="110">
        <f t="shared" si="19"/>
        <v>0</v>
      </c>
      <c r="F275" s="16"/>
      <c r="G275" s="38"/>
      <c r="H275" s="38"/>
      <c r="I275" s="38"/>
      <c r="J275" s="38"/>
      <c r="K275" s="38"/>
      <c r="L275" s="38"/>
      <c r="M275" s="38"/>
      <c r="N275" s="22">
        <f t="shared" si="20"/>
        <v>0</v>
      </c>
      <c r="O275" s="23" t="e">
        <f t="shared" si="22"/>
        <v>#DIV/0!</v>
      </c>
      <c r="P275" s="24">
        <f t="shared" si="16"/>
        <v>0</v>
      </c>
      <c r="Q275" s="24">
        <f t="shared" si="17"/>
        <v>0</v>
      </c>
      <c r="R275" s="25">
        <f t="shared" si="21"/>
        <v>0</v>
      </c>
      <c r="S275" s="38"/>
      <c r="T275" s="38"/>
      <c r="U275" s="38"/>
      <c r="V275" s="38"/>
    </row>
    <row r="276" spans="1:22" x14ac:dyDescent="0.25">
      <c r="A276" s="38"/>
      <c r="B276" s="38"/>
      <c r="C276" s="109">
        <f t="shared" si="18"/>
        <v>0</v>
      </c>
      <c r="D276" s="38"/>
      <c r="E276" s="110">
        <f t="shared" si="19"/>
        <v>0</v>
      </c>
      <c r="F276" s="38"/>
      <c r="G276" s="38"/>
      <c r="H276" s="38"/>
      <c r="I276" s="38"/>
      <c r="J276" s="38"/>
      <c r="K276" s="38"/>
      <c r="L276" s="38"/>
      <c r="M276" s="38"/>
      <c r="N276" s="22">
        <f t="shared" si="20"/>
        <v>0</v>
      </c>
      <c r="O276" s="23" t="e">
        <f t="shared" si="22"/>
        <v>#DIV/0!</v>
      </c>
      <c r="P276" s="24">
        <f t="shared" si="16"/>
        <v>0</v>
      </c>
      <c r="Q276" s="24">
        <f t="shared" si="17"/>
        <v>0</v>
      </c>
      <c r="R276" s="25">
        <f t="shared" si="21"/>
        <v>0</v>
      </c>
      <c r="S276" s="38"/>
      <c r="T276" s="38"/>
      <c r="U276" s="38"/>
      <c r="V276" s="44"/>
    </row>
    <row r="277" spans="1:22" x14ac:dyDescent="0.25">
      <c r="A277" s="38"/>
      <c r="B277" s="38"/>
      <c r="C277" s="109">
        <f t="shared" si="18"/>
        <v>0</v>
      </c>
      <c r="D277" s="38"/>
      <c r="E277" s="110">
        <f t="shared" si="19"/>
        <v>0</v>
      </c>
      <c r="F277" s="38"/>
      <c r="G277" s="38"/>
      <c r="H277" s="38"/>
      <c r="I277" s="38"/>
      <c r="J277" s="38"/>
      <c r="K277" s="38"/>
      <c r="L277" s="38"/>
      <c r="M277" s="38"/>
      <c r="N277" s="22">
        <f t="shared" si="20"/>
        <v>0</v>
      </c>
      <c r="O277" s="23" t="e">
        <f t="shared" si="22"/>
        <v>#DIV/0!</v>
      </c>
      <c r="P277" s="24">
        <f t="shared" si="16"/>
        <v>0</v>
      </c>
      <c r="Q277" s="24">
        <f t="shared" si="17"/>
        <v>0</v>
      </c>
      <c r="R277" s="25">
        <f t="shared" si="21"/>
        <v>0</v>
      </c>
      <c r="S277" s="38"/>
      <c r="T277" s="38"/>
      <c r="U277" s="38"/>
      <c r="V277" s="38"/>
    </row>
  </sheetData>
  <mergeCells count="4">
    <mergeCell ref="A2:V2"/>
    <mergeCell ref="A21:V21"/>
    <mergeCell ref="A62:V62"/>
    <mergeCell ref="A91:V91"/>
  </mergeCells>
  <conditionalFormatting sqref="C3:C20 C22:C61 C63:C90 C103:C277">
    <cfRule type="expression" dxfId="22" priority="11">
      <formula>I3="lead"</formula>
    </cfRule>
  </conditionalFormatting>
  <conditionalFormatting sqref="C92:C93 C96:C97 C99 C101">
    <cfRule type="expression" dxfId="21" priority="2">
      <formula>I92="lead"</formula>
    </cfRule>
  </conditionalFormatting>
  <conditionalFormatting sqref="E3:E20 E22:E61 E63:E90 E103:E277">
    <cfRule type="expression" dxfId="20" priority="10">
      <formula>K3="oui"</formula>
    </cfRule>
  </conditionalFormatting>
  <conditionalFormatting sqref="E92:E93 E96:E97 E99 E101">
    <cfRule type="expression" dxfId="19" priority="1">
      <formula>K92="oui"</formula>
    </cfRule>
  </conditionalFormatting>
  <conditionalFormatting sqref="J1 J3:J20 J22:J61 J63:J90 J103:J109 J111:J275 J278:J1048576">
    <cfRule type="containsText" dxfId="18" priority="12" operator="containsText" text="Séverine">
      <formula>NOT(ISERROR(SEARCH("Séverine",J1)))</formula>
    </cfRule>
  </conditionalFormatting>
  <conditionalFormatting sqref="J1 J3:J20 J22:J61 J63:J90 J103:J1048576">
    <cfRule type="containsText" dxfId="17" priority="13" operator="containsText" text="Aline">
      <formula>NOT(ISERROR(SEARCH("Aline",J1)))</formula>
    </cfRule>
  </conditionalFormatting>
  <conditionalFormatting sqref="J92:J93 J96:J97 J99 J101">
    <cfRule type="containsText" dxfId="16" priority="3" operator="containsText" text="Séverine">
      <formula>NOT(ISERROR(SEARCH("Séverine",J92)))</formula>
    </cfRule>
  </conditionalFormatting>
  <conditionalFormatting sqref="J92:J102">
    <cfRule type="containsText" dxfId="15" priority="4" operator="containsText" text="Aline">
      <formula>NOT(ISERROR(SEARCH("Aline",J92)))</formula>
    </cfRule>
  </conditionalFormatting>
  <conditionalFormatting sqref="K1 K3:K20 K22:K61 K63:K90">
    <cfRule type="containsText" dxfId="14" priority="14" operator="containsText" text="non">
      <formula>NOT(ISERROR(SEARCH("non",K1)))</formula>
    </cfRule>
  </conditionalFormatting>
  <conditionalFormatting sqref="K92:K1048576">
    <cfRule type="containsText" dxfId="13" priority="5" operator="containsText" text="non">
      <formula>NOT(ISERROR(SEARCH("non",K92)))</formula>
    </cfRule>
  </conditionalFormatting>
  <conditionalFormatting sqref="P3:R20 P22:R61 P63:R90 P103:R277">
    <cfRule type="expression" dxfId="12" priority="17">
      <formula>P3=MIN($P$3:$R$3)</formula>
    </cfRule>
    <cfRule type="cellIs" dxfId="11" priority="18" operator="equal">
      <formula>0</formula>
    </cfRule>
  </conditionalFormatting>
  <conditionalFormatting sqref="P92:R100 P101:Q101 R101:R102 Q102">
    <cfRule type="expression" dxfId="10" priority="8">
      <formula>P92=MIN($P$3:$R$3)</formula>
    </cfRule>
    <cfRule type="cellIs" dxfId="9" priority="9" operator="equal">
      <formula>0</formula>
    </cfRule>
  </conditionalFormatting>
  <conditionalFormatting sqref="S23:S24">
    <cfRule type="containsText" dxfId="8" priority="19" operator="containsText" text="Non">
      <formula>NOT(ISERROR(SEARCH("Non",S23)))</formula>
    </cfRule>
    <cfRule type="colorScale" priority="20">
      <colorScale>
        <cfvo type="formula" val="&quot;Oui&quot;"/>
        <cfvo type="formula" val="&quot;Non&quot;"/>
        <color rgb="FF00B050"/>
        <color rgb="FFFF0000"/>
      </colorScale>
    </cfRule>
    <cfRule type="colorScale" priority="21">
      <colorScale>
        <cfvo type="formula" val="&quot;Oui&quot;"/>
        <cfvo type="formula" val="&quot;Non&quot;"/>
        <color rgb="FF00B050"/>
        <color rgb="FFFF0000"/>
      </colorScale>
    </cfRule>
  </conditionalFormatting>
  <conditionalFormatting sqref="S170">
    <cfRule type="containsText" dxfId="7" priority="33" operator="containsText" text="Non">
      <formula>NOT(ISERROR(SEARCH("Non",S170)))</formula>
    </cfRule>
    <cfRule type="colorScale" priority="34">
      <colorScale>
        <cfvo type="formula" val="&quot;Oui&quot;"/>
        <cfvo type="formula" val="&quot;Non&quot;"/>
        <color rgb="FF00B050"/>
        <color rgb="FFFF0000"/>
      </colorScale>
    </cfRule>
  </conditionalFormatting>
  <conditionalFormatting sqref="S173 S175:S177 S182:S190">
    <cfRule type="containsText" dxfId="6" priority="26" operator="containsText" text="Non">
      <formula>NOT(ISERROR(SEARCH("Non",S173)))</formula>
    </cfRule>
  </conditionalFormatting>
  <conditionalFormatting sqref="S179">
    <cfRule type="colorScale" priority="24">
      <colorScale>
        <cfvo type="formula" val="&quot;Oui&quot;"/>
        <cfvo type="formula" val="&quot;Non&quot;"/>
        <color rgb="FF00B050"/>
        <color rgb="FFFF0000"/>
      </colorScale>
    </cfRule>
    <cfRule type="colorScale" priority="25">
      <colorScale>
        <cfvo type="formula" val="&quot;Oui&quot;"/>
        <cfvo type="formula" val="&quot;Non&quot;"/>
        <color rgb="FF00B050"/>
        <color rgb="FFFF0000"/>
      </colorScale>
    </cfRule>
  </conditionalFormatting>
  <conditionalFormatting sqref="S179:S180">
    <cfRule type="containsText" dxfId="5" priority="23" operator="containsText" text="Non">
      <formula>NOT(ISERROR(SEARCH("Non",S179)))</formula>
    </cfRule>
  </conditionalFormatting>
  <conditionalFormatting sqref="S180">
    <cfRule type="colorScale" priority="35">
      <colorScale>
        <cfvo type="formula" val="&quot;Oui&quot;"/>
        <cfvo type="formula" val="&quot;Non&quot;"/>
        <color rgb="FF00B050"/>
        <color rgb="FFFF0000"/>
      </colorScale>
    </cfRule>
  </conditionalFormatting>
  <conditionalFormatting sqref="S182:S187">
    <cfRule type="colorScale" priority="29">
      <colorScale>
        <cfvo type="formula" val="&quot;Oui&quot;"/>
        <cfvo type="formula" val="&quot;Non&quot;"/>
        <color rgb="FF00B050"/>
        <color rgb="FFFF0000"/>
      </colorScale>
    </cfRule>
    <cfRule type="colorScale" priority="30">
      <colorScale>
        <cfvo type="formula" val="&quot;Oui&quot;"/>
        <cfvo type="formula" val="&quot;Non&quot;"/>
        <color rgb="FF00B050"/>
        <color rgb="FFFF0000"/>
      </colorScale>
    </cfRule>
  </conditionalFormatting>
  <conditionalFormatting sqref="S188:S189 S205:S206">
    <cfRule type="colorScale" priority="27">
      <colorScale>
        <cfvo type="formula" val="&quot;Oui&quot;"/>
        <cfvo type="formula" val="&quot;Non&quot;"/>
        <color rgb="FF00B050"/>
        <color rgb="FFFF0000"/>
      </colorScale>
    </cfRule>
    <cfRule type="colorScale" priority="28">
      <colorScale>
        <cfvo type="formula" val="&quot;Oui&quot;"/>
        <cfvo type="formula" val="&quot;Non&quot;"/>
        <color rgb="FF00B050"/>
        <color rgb="FFFF0000"/>
      </colorScale>
    </cfRule>
  </conditionalFormatting>
  <conditionalFormatting sqref="S190 S173 S175:S177">
    <cfRule type="colorScale" priority="31">
      <colorScale>
        <cfvo type="formula" val="&quot;Oui&quot;"/>
        <cfvo type="formula" val="&quot;Non&quot;"/>
        <color rgb="FF00B050"/>
        <color rgb="FFFF0000"/>
      </colorScale>
    </cfRule>
    <cfRule type="colorScale" priority="32">
      <colorScale>
        <cfvo type="formula" val="&quot;Oui&quot;"/>
        <cfvo type="formula" val="&quot;Non&quot;"/>
        <color rgb="FF00B050"/>
        <color rgb="FFFF0000"/>
      </colorScale>
    </cfRule>
  </conditionalFormatting>
  <conditionalFormatting sqref="T1:U1 T3:U20 T22:U61 T63:U90 T103:U119 U120:U122 T123:U167 T169:U275 T278:U1048576">
    <cfRule type="containsText" dxfId="4" priority="16" operator="containsText" text="oui">
      <formula>NOT(ISERROR(SEARCH("oui",T1)))</formula>
    </cfRule>
  </conditionalFormatting>
  <conditionalFormatting sqref="T92:U93 T96:U97 T99:U99 T101:U200">
    <cfRule type="containsText" dxfId="3" priority="6" operator="containsText" text="non">
      <formula>NOT(ISERROR(SEARCH("non",T92)))</formula>
    </cfRule>
  </conditionalFormatting>
  <conditionalFormatting sqref="T92:U1026">
    <cfRule type="containsText" dxfId="2" priority="7" operator="containsText" text="oui">
      <formula>NOT(ISERROR(SEARCH("oui",T92)))</formula>
    </cfRule>
  </conditionalFormatting>
  <conditionalFormatting sqref="T103:U119 U120:U122 T123:U167 T169:U275 T278:U1048576 T1:U1 T3:U20 T22:U61 T63:U90">
    <cfRule type="containsText" dxfId="1" priority="15" operator="containsText" text="non">
      <formula>NOT(ISERROR(SEARCH("non",T1)))</formula>
    </cfRule>
  </conditionalFormatting>
  <conditionalFormatting sqref="V5">
    <cfRule type="duplicateValues" dxfId="0" priority="2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2026-04-21T11:31:51Z</dcterms:created>
  <dcterms:modified xsi:type="dcterms:W3CDTF">2026-04-21T11:37:50Z</dcterms:modified>
</cp:coreProperties>
</file>