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maisonpercelay-my.sharepoint.com/personal/anthony_j_percelay_bzh/Documents/MAISON PERCELAY/PCS 4 - Réaliser les produits/PCD 3 - PLANIFIER ORDONNANCER/Documents (DOC)/"/>
    </mc:Choice>
  </mc:AlternateContent>
  <xr:revisionPtr revIDLastSave="1347" documentId="8_{3FB1B343-7B25-40C1-A37B-C8513A464B36}" xr6:coauthVersionLast="47" xr6:coauthVersionMax="47" xr10:uidLastSave="{D3B7E006-F609-40EC-9FF0-5E0434686658}"/>
  <bookViews>
    <workbookView xWindow="-28920" yWindow="-1245" windowWidth="29040" windowHeight="15720" tabRatio="278" firstSheet="1" activeTab="3" xr2:uid="{AA0E5005-BD57-44FC-9A19-9EE65D10D98A}"/>
  </bookViews>
  <sheets>
    <sheet name="Pâtisseries" sheetId="1" r:id="rId1"/>
    <sheet name="Biscuits" sheetId="3" r:id="rId2"/>
    <sheet name="Crêpes" sheetId="5" r:id="rId3"/>
    <sheet name="Recettes" sheetId="2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7" i="2" l="1"/>
  <c r="E37" i="2"/>
  <c r="E10" i="2"/>
  <c r="E5" i="2"/>
  <c r="E6" i="2"/>
  <c r="E7" i="2"/>
  <c r="E8" i="2"/>
  <c r="E9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4" i="2"/>
  <c r="H25" i="1" l="1"/>
  <c r="E27" i="1"/>
  <c r="F27" i="1" s="1"/>
  <c r="G27" i="1" s="1"/>
  <c r="H27" i="1" s="1"/>
  <c r="E25" i="1"/>
  <c r="F25" i="1" s="1"/>
  <c r="G25" i="1" s="1"/>
  <c r="E26" i="1"/>
  <c r="F26" i="1" s="1"/>
  <c r="G26" i="1" s="1"/>
  <c r="H26" i="1" s="1"/>
  <c r="E28" i="1"/>
  <c r="F28" i="1" s="1"/>
  <c r="G28" i="1" s="1"/>
  <c r="H28" i="1" s="1"/>
  <c r="H31" i="5"/>
  <c r="I31" i="5" s="1"/>
  <c r="G31" i="5"/>
  <c r="F31" i="5"/>
  <c r="H30" i="5"/>
  <c r="I30" i="5" s="1"/>
  <c r="G30" i="5"/>
  <c r="F30" i="5"/>
  <c r="H29" i="5"/>
  <c r="I29" i="5" s="1"/>
  <c r="G29" i="5"/>
  <c r="F29" i="5"/>
  <c r="H28" i="5"/>
  <c r="I28" i="5" s="1"/>
  <c r="G28" i="5"/>
  <c r="F28" i="5"/>
  <c r="H27" i="5"/>
  <c r="I27" i="5" s="1"/>
  <c r="G27" i="5"/>
  <c r="F27" i="5"/>
  <c r="H26" i="5"/>
  <c r="I26" i="5" s="1"/>
  <c r="G26" i="5"/>
  <c r="F26" i="5"/>
  <c r="H25" i="5"/>
  <c r="I25" i="5" s="1"/>
  <c r="G25" i="5"/>
  <c r="F25" i="5"/>
  <c r="H24" i="5"/>
  <c r="I24" i="5" s="1"/>
  <c r="G24" i="5"/>
  <c r="F24" i="5"/>
  <c r="H23" i="5"/>
  <c r="I23" i="5" s="1"/>
  <c r="G23" i="5"/>
  <c r="F23" i="5"/>
  <c r="H22" i="5"/>
  <c r="I22" i="5" s="1"/>
  <c r="G22" i="5"/>
  <c r="F22" i="5"/>
  <c r="H21" i="5"/>
  <c r="I21" i="5" s="1"/>
  <c r="G21" i="5"/>
  <c r="F21" i="5"/>
  <c r="H20" i="5"/>
  <c r="I20" i="5" s="1"/>
  <c r="G20" i="5"/>
  <c r="F20" i="5"/>
  <c r="H19" i="5"/>
  <c r="I19" i="5" s="1"/>
  <c r="G19" i="5"/>
  <c r="F19" i="5"/>
  <c r="H18" i="5"/>
  <c r="I18" i="5" s="1"/>
  <c r="G18" i="5"/>
  <c r="F18" i="5"/>
  <c r="H17" i="5"/>
  <c r="I17" i="5" s="1"/>
  <c r="G17" i="5"/>
  <c r="F17" i="5"/>
  <c r="H16" i="5"/>
  <c r="I16" i="5" s="1"/>
  <c r="G16" i="5"/>
  <c r="F16" i="5"/>
  <c r="H15" i="5"/>
  <c r="I15" i="5" s="1"/>
  <c r="G15" i="5"/>
  <c r="F15" i="5"/>
  <c r="H14" i="5"/>
  <c r="I14" i="5" s="1"/>
  <c r="G14" i="5"/>
  <c r="F14" i="5"/>
  <c r="H13" i="5"/>
  <c r="I13" i="5" s="1"/>
  <c r="G13" i="5"/>
  <c r="F13" i="5"/>
  <c r="H12" i="5"/>
  <c r="I12" i="5" s="1"/>
  <c r="G12" i="5"/>
  <c r="F12" i="5"/>
  <c r="H11" i="5"/>
  <c r="I11" i="5" s="1"/>
  <c r="G11" i="5"/>
  <c r="F11" i="5"/>
  <c r="H10" i="5"/>
  <c r="I10" i="5" s="1"/>
  <c r="G10" i="5"/>
  <c r="F10" i="5"/>
  <c r="H9" i="5"/>
  <c r="I9" i="5" s="1"/>
  <c r="G9" i="5"/>
  <c r="F9" i="5"/>
  <c r="H8" i="5"/>
  <c r="I8" i="5" s="1"/>
  <c r="G8" i="5"/>
  <c r="F8" i="5"/>
  <c r="H7" i="5"/>
  <c r="I7" i="5" s="1"/>
  <c r="G7" i="5"/>
  <c r="F7" i="5"/>
  <c r="H6" i="5"/>
  <c r="I6" i="5" s="1"/>
  <c r="G6" i="5"/>
  <c r="F6" i="5"/>
  <c r="H5" i="5"/>
  <c r="I5" i="5" s="1"/>
  <c r="G5" i="5"/>
  <c r="F5" i="5"/>
  <c r="E5" i="1" l="1"/>
  <c r="F31" i="3"/>
  <c r="G31" i="3" s="1"/>
  <c r="H31" i="3" s="1"/>
  <c r="I31" i="3" s="1"/>
  <c r="G30" i="3"/>
  <c r="H30" i="3" s="1"/>
  <c r="I30" i="3" s="1"/>
  <c r="F30" i="3"/>
  <c r="F29" i="3"/>
  <c r="G29" i="3" s="1"/>
  <c r="H29" i="3" s="1"/>
  <c r="I29" i="3" s="1"/>
  <c r="F28" i="3"/>
  <c r="G28" i="3" s="1"/>
  <c r="H28" i="3" s="1"/>
  <c r="I28" i="3" s="1"/>
  <c r="F27" i="3"/>
  <c r="G27" i="3" s="1"/>
  <c r="H27" i="3" s="1"/>
  <c r="I27" i="3" s="1"/>
  <c r="F26" i="3"/>
  <c r="G26" i="3" s="1"/>
  <c r="H26" i="3" s="1"/>
  <c r="I26" i="3" s="1"/>
  <c r="F25" i="3"/>
  <c r="G25" i="3" s="1"/>
  <c r="H25" i="3" s="1"/>
  <c r="I25" i="3" s="1"/>
  <c r="F24" i="3"/>
  <c r="G24" i="3" s="1"/>
  <c r="H24" i="3" s="1"/>
  <c r="I24" i="3" s="1"/>
  <c r="F23" i="3"/>
  <c r="G23" i="3" s="1"/>
  <c r="H23" i="3" s="1"/>
  <c r="I23" i="3" s="1"/>
  <c r="F22" i="3"/>
  <c r="G22" i="3" s="1"/>
  <c r="H22" i="3" s="1"/>
  <c r="I22" i="3" s="1"/>
  <c r="F21" i="3"/>
  <c r="G21" i="3" s="1"/>
  <c r="H21" i="3" s="1"/>
  <c r="I21" i="3" s="1"/>
  <c r="F20" i="3"/>
  <c r="G20" i="3" s="1"/>
  <c r="H20" i="3" s="1"/>
  <c r="I20" i="3" s="1"/>
  <c r="F19" i="3"/>
  <c r="G19" i="3" s="1"/>
  <c r="H19" i="3" s="1"/>
  <c r="I19" i="3" s="1"/>
  <c r="F18" i="3"/>
  <c r="G18" i="3" s="1"/>
  <c r="H18" i="3" s="1"/>
  <c r="I18" i="3" s="1"/>
  <c r="F17" i="3"/>
  <c r="G17" i="3" s="1"/>
  <c r="H17" i="3" s="1"/>
  <c r="I17" i="3" s="1"/>
  <c r="F16" i="3"/>
  <c r="G16" i="3" s="1"/>
  <c r="H16" i="3" s="1"/>
  <c r="I16" i="3" s="1"/>
  <c r="F15" i="3"/>
  <c r="G15" i="3" s="1"/>
  <c r="H15" i="3" s="1"/>
  <c r="I15" i="3" s="1"/>
  <c r="F14" i="3"/>
  <c r="G14" i="3" s="1"/>
  <c r="H14" i="3" s="1"/>
  <c r="I14" i="3" s="1"/>
  <c r="F13" i="3"/>
  <c r="G13" i="3" s="1"/>
  <c r="H13" i="3" s="1"/>
  <c r="I13" i="3" s="1"/>
  <c r="F12" i="3"/>
  <c r="G12" i="3" s="1"/>
  <c r="H12" i="3" s="1"/>
  <c r="I12" i="3" s="1"/>
  <c r="F11" i="3"/>
  <c r="G11" i="3" s="1"/>
  <c r="H11" i="3" s="1"/>
  <c r="I11" i="3" s="1"/>
  <c r="F10" i="3"/>
  <c r="G10" i="3" s="1"/>
  <c r="H10" i="3" s="1"/>
  <c r="I10" i="3" s="1"/>
  <c r="F9" i="3"/>
  <c r="G9" i="3" s="1"/>
  <c r="H9" i="3" s="1"/>
  <c r="I9" i="3" s="1"/>
  <c r="F8" i="3"/>
  <c r="G8" i="3" s="1"/>
  <c r="H8" i="3" s="1"/>
  <c r="I8" i="3" s="1"/>
  <c r="F7" i="3"/>
  <c r="G7" i="3" s="1"/>
  <c r="H7" i="3" s="1"/>
  <c r="I7" i="3" s="1"/>
  <c r="F6" i="3"/>
  <c r="G6" i="3" s="1"/>
  <c r="H6" i="3" s="1"/>
  <c r="I6" i="3" s="1"/>
  <c r="F5" i="3"/>
  <c r="G5" i="3" s="1"/>
  <c r="H5" i="3" s="1"/>
  <c r="I5" i="3" s="1"/>
  <c r="E9" i="1"/>
  <c r="I63" i="2"/>
  <c r="J63" i="2"/>
  <c r="K63" i="2"/>
  <c r="L63" i="2"/>
  <c r="M63" i="2"/>
  <c r="N63" i="2"/>
  <c r="O63" i="2"/>
  <c r="P63" i="2"/>
  <c r="Q63" i="2"/>
  <c r="R63" i="2"/>
  <c r="S63" i="2"/>
  <c r="T63" i="2"/>
  <c r="U63" i="2"/>
  <c r="V63" i="2"/>
  <c r="W63" i="2"/>
  <c r="X63" i="2"/>
  <c r="Y63" i="2"/>
  <c r="Z63" i="2"/>
  <c r="AA63" i="2"/>
  <c r="AB63" i="2"/>
  <c r="AC63" i="2"/>
  <c r="AD63" i="2"/>
  <c r="AE63" i="2"/>
  <c r="AF63" i="2"/>
  <c r="AG63" i="2"/>
  <c r="AH63" i="2"/>
  <c r="AI63" i="2"/>
  <c r="AJ63" i="2"/>
  <c r="AK63" i="2"/>
  <c r="AL63" i="2"/>
  <c r="AM63" i="2"/>
  <c r="AN63" i="2"/>
  <c r="AO63" i="2"/>
  <c r="AP63" i="2"/>
  <c r="AQ63" i="2"/>
  <c r="AR63" i="2"/>
  <c r="AS63" i="2"/>
  <c r="AT63" i="2"/>
  <c r="AU63" i="2"/>
  <c r="AV63" i="2"/>
  <c r="AW63" i="2"/>
  <c r="AX63" i="2"/>
  <c r="AY63" i="2"/>
  <c r="H63" i="2"/>
  <c r="E6" i="1" l="1"/>
  <c r="E7" i="1"/>
  <c r="E8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H62" i="2" l="1"/>
  <c r="I62" i="2"/>
  <c r="J62" i="2"/>
  <c r="K62" i="2"/>
  <c r="L62" i="2"/>
  <c r="M62" i="2"/>
  <c r="N62" i="2"/>
  <c r="O62" i="2"/>
  <c r="P62" i="2"/>
  <c r="Q62" i="2"/>
  <c r="R62" i="2"/>
  <c r="S62" i="2"/>
  <c r="T62" i="2"/>
  <c r="U62" i="2"/>
  <c r="V62" i="2"/>
  <c r="W62" i="2"/>
  <c r="X62" i="2"/>
  <c r="Y62" i="2"/>
  <c r="Z62" i="2"/>
  <c r="AA62" i="2"/>
  <c r="AB62" i="2"/>
  <c r="AC62" i="2"/>
  <c r="AD62" i="2"/>
  <c r="AE62" i="2"/>
  <c r="AF62" i="2"/>
  <c r="AG62" i="2"/>
  <c r="AH62" i="2"/>
  <c r="AI62" i="2"/>
  <c r="AJ62" i="2"/>
  <c r="AK62" i="2"/>
  <c r="AL62" i="2"/>
  <c r="AM62" i="2"/>
  <c r="AN62" i="2"/>
  <c r="AO62" i="2"/>
  <c r="AP62" i="2"/>
  <c r="AQ62" i="2"/>
  <c r="AR62" i="2"/>
  <c r="AS62" i="2"/>
  <c r="AT62" i="2"/>
  <c r="AU62" i="2"/>
  <c r="AV62" i="2"/>
  <c r="AW62" i="2"/>
  <c r="AX62" i="2"/>
  <c r="AY62" i="2"/>
  <c r="F23" i="1"/>
  <c r="G23" i="1" s="1"/>
  <c r="H23" i="1" s="1"/>
  <c r="F5" i="1" l="1"/>
  <c r="G5" i="1" s="1"/>
  <c r="H5" i="1" s="1"/>
  <c r="F8" i="1"/>
  <c r="G8" i="1" s="1"/>
  <c r="H8" i="1" s="1"/>
  <c r="F6" i="1"/>
  <c r="G6" i="1" s="1"/>
  <c r="H6" i="1" s="1"/>
  <c r="F7" i="1"/>
  <c r="G7" i="1" s="1"/>
  <c r="H7" i="1" s="1"/>
  <c r="F9" i="1"/>
  <c r="G9" i="1" s="1"/>
  <c r="H9" i="1" s="1"/>
  <c r="F10" i="1"/>
  <c r="G10" i="1" s="1"/>
  <c r="H10" i="1" s="1"/>
  <c r="F11" i="1"/>
  <c r="G11" i="1" s="1"/>
  <c r="H11" i="1" s="1"/>
  <c r="F12" i="1"/>
  <c r="G12" i="1" s="1"/>
  <c r="H12" i="1" s="1"/>
  <c r="F13" i="1"/>
  <c r="G13" i="1" s="1"/>
  <c r="H13" i="1" s="1"/>
  <c r="F14" i="1"/>
  <c r="G14" i="1" s="1"/>
  <c r="H14" i="1" s="1"/>
  <c r="F15" i="1"/>
  <c r="G15" i="1" s="1"/>
  <c r="H15" i="1" s="1"/>
  <c r="F16" i="1"/>
  <c r="G16" i="1" s="1"/>
  <c r="H16" i="1" s="1"/>
  <c r="F17" i="1"/>
  <c r="G17" i="1" s="1"/>
  <c r="H17" i="1" s="1"/>
  <c r="F18" i="1"/>
  <c r="G18" i="1" s="1"/>
  <c r="H18" i="1" s="1"/>
  <c r="F19" i="1"/>
  <c r="G19" i="1" s="1"/>
  <c r="H19" i="1" s="1"/>
  <c r="F20" i="1"/>
  <c r="G20" i="1" s="1"/>
  <c r="H20" i="1" s="1"/>
  <c r="F21" i="1"/>
  <c r="G21" i="1" s="1"/>
  <c r="H21" i="1" s="1"/>
  <c r="F22" i="1"/>
  <c r="G22" i="1" s="1"/>
  <c r="H22" i="1" s="1"/>
</calcChain>
</file>

<file path=xl/sharedStrings.xml><?xml version="1.0" encoding="utf-8"?>
<sst xmlns="http://schemas.openxmlformats.org/spreadsheetml/2006/main" count="402" uniqueCount="247">
  <si>
    <t>MIKO001</t>
  </si>
  <si>
    <t>MIKOF001</t>
  </si>
  <si>
    <t>MIKOP001</t>
  </si>
  <si>
    <t>MIKOC001</t>
  </si>
  <si>
    <t>AVRIL</t>
  </si>
  <si>
    <t>JUIN</t>
  </si>
  <si>
    <t>JUILLET</t>
  </si>
  <si>
    <t>AOUT</t>
  </si>
  <si>
    <t>SEPTEMBRE</t>
  </si>
  <si>
    <t>OCTOBRE</t>
  </si>
  <si>
    <t>NOVEMBRE</t>
  </si>
  <si>
    <t>DECEMBRE</t>
  </si>
  <si>
    <t>JANVIER</t>
  </si>
  <si>
    <t>FEVRIER</t>
  </si>
  <si>
    <t>MARS</t>
  </si>
  <si>
    <t>GABN KG</t>
  </si>
  <si>
    <t>GABCA KG</t>
  </si>
  <si>
    <t>GABCI KG</t>
  </si>
  <si>
    <t>GABF KG</t>
  </si>
  <si>
    <t>GABP KG</t>
  </si>
  <si>
    <t>STOCK AU</t>
  </si>
  <si>
    <t>MAI</t>
  </si>
  <si>
    <t>CARAMEL
BEURRE
SALE</t>
  </si>
  <si>
    <t>COUCAR001</t>
  </si>
  <si>
    <t>CARAPOT001</t>
  </si>
  <si>
    <t>CARAPOT002</t>
  </si>
  <si>
    <t>COOKIES</t>
  </si>
  <si>
    <t>COOK001</t>
  </si>
  <si>
    <t>PROD. pour AVRIL</t>
  </si>
  <si>
    <t>unités</t>
  </si>
  <si>
    <t>mesures</t>
  </si>
  <si>
    <t>VENTES  2025</t>
  </si>
  <si>
    <t>Quantité
par mesure</t>
  </si>
  <si>
    <t>GABN 600</t>
  </si>
  <si>
    <t>GABC 330</t>
  </si>
  <si>
    <t>GABF 330</t>
  </si>
  <si>
    <t>GABP 330</t>
  </si>
  <si>
    <t>KOAM 400</t>
  </si>
  <si>
    <t>KOAM 600</t>
  </si>
  <si>
    <t>BEURRE DE BARATTE</t>
  </si>
  <si>
    <t>AMANDE</t>
  </si>
  <si>
    <t>CASEINATE DE SODIUM</t>
  </si>
  <si>
    <t>FOURRAGE CITRON</t>
  </si>
  <si>
    <t>ŒUF</t>
  </si>
  <si>
    <t>MARGARINE</t>
  </si>
  <si>
    <t>RHUM</t>
  </si>
  <si>
    <t>ARÔME AMANDE AMÈRE</t>
  </si>
  <si>
    <t>ARÔME VANILLE</t>
  </si>
  <si>
    <t>CREME LIQUIDE</t>
  </si>
  <si>
    <t>DÉCO BADIANE</t>
  </si>
  <si>
    <t>DÉCO CANNELLE</t>
  </si>
  <si>
    <t>DÉCO ORANGE</t>
  </si>
  <si>
    <t>DORURE À L'ŒUF</t>
  </si>
  <si>
    <t>FOURRAGE FRAMBOISE</t>
  </si>
  <si>
    <t>FOURRAGE POMME</t>
  </si>
  <si>
    <t>FOURRAGE PRUNEAUX</t>
  </si>
  <si>
    <t>JAUNE D'ŒUF</t>
  </si>
  <si>
    <t>NOISETTE</t>
  </si>
  <si>
    <t>NOIX DE PECAN</t>
  </si>
  <si>
    <t>PÉPITE CHOCOLAT NOIR</t>
  </si>
  <si>
    <t>PRÉPARATION PAIN D'ÉPICES</t>
  </si>
  <si>
    <t>SEL FIN</t>
  </si>
  <si>
    <t>SUCRE ROUX</t>
  </si>
  <si>
    <t>FARINE BLÉ NOIR</t>
  </si>
  <si>
    <t>BEURRE 1/2 SEL</t>
  </si>
  <si>
    <t>FOURRAGE FRAMBOISE linzer</t>
  </si>
  <si>
    <t>LAIT POUDRE</t>
  </si>
  <si>
    <t>LEVURE BOULANGERE</t>
  </si>
  <si>
    <t>POMME</t>
  </si>
  <si>
    <t>POUDRE LEVANTE</t>
  </si>
  <si>
    <t>PRUNEAUX</t>
  </si>
  <si>
    <t>RAISIN SEC</t>
  </si>
  <si>
    <t>RIZ ROND</t>
  </si>
  <si>
    <t>SEL GROS</t>
  </si>
  <si>
    <t>SUCRE CRISTAL</t>
  </si>
  <si>
    <t>SUCRE GLACE</t>
  </si>
  <si>
    <t>SUCRE SEMOULE</t>
  </si>
  <si>
    <t>SUCRE VANILLINÉ</t>
  </si>
  <si>
    <t>MATIERES PREMIERES</t>
  </si>
  <si>
    <t>ASKEL</t>
  </si>
  <si>
    <t>FUSEAU</t>
  </si>
  <si>
    <t>FOURNISSEUR</t>
  </si>
  <si>
    <t>KERVANNES</t>
  </si>
  <si>
    <t>KERYANO</t>
  </si>
  <si>
    <t>LECLERC</t>
  </si>
  <si>
    <t>MICHARD</t>
  </si>
  <si>
    <t>MOULIN DE L'ECLUSE</t>
  </si>
  <si>
    <t>MINOTERIE FRANCES</t>
  </si>
  <si>
    <t>TRANSGOURMET</t>
  </si>
  <si>
    <t>CREPES</t>
  </si>
  <si>
    <t>PÂTISSERIES</t>
  </si>
  <si>
    <t>BISCUITS</t>
  </si>
  <si>
    <t>FAR BRETON PRUNEAUX</t>
  </si>
  <si>
    <t>RIZ AU LAIT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</si>
  <si>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</si>
  <si>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</si>
  <si>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</si>
  <si>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</si>
  <si>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</si>
  <si>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</si>
  <si>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</si>
  <si>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</si>
  <si>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</si>
  <si>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</si>
  <si>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</si>
  <si>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</si>
  <si>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</si>
  <si>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</si>
  <si>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</si>
  <si>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</si>
  <si>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</si>
  <si>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Colonne20</t>
  </si>
  <si>
    <t>Colonne21</t>
  </si>
  <si>
    <t>Colonne22</t>
  </si>
  <si>
    <t>GALETTE FINE + DORURE</t>
  </si>
  <si>
    <t>GALOCHE BIGOUDENE + DORURE</t>
  </si>
  <si>
    <t>SABLE BLE NOIR + DORURE</t>
  </si>
  <si>
    <t>GALLET SARRASIN</t>
  </si>
  <si>
    <t>PALET NATURE</t>
  </si>
  <si>
    <t>PALET PEPITES DE CHOCOLAT</t>
  </si>
  <si>
    <t>MADELEINE</t>
  </si>
  <si>
    <t>Colonne32</t>
  </si>
  <si>
    <t>DELICE CITRON</t>
  </si>
  <si>
    <t>DELICE FRAMBOISE</t>
  </si>
  <si>
    <t>AMANDES MIEL CANNELLE</t>
  </si>
  <si>
    <t>CŒUR DE COCO</t>
  </si>
  <si>
    <t>CREPE FROMENT</t>
  </si>
  <si>
    <t>CREPE BLE NOIR</t>
  </si>
  <si>
    <t>COOKIE 60g</t>
  </si>
  <si>
    <t>Colonne33</t>
  </si>
  <si>
    <t>KOUIGN BIGOUDEN NATURE</t>
  </si>
  <si>
    <t>KOUIGN BIGOUDEN POMME</t>
  </si>
  <si>
    <t>KOUIGN BIGOUDEN CHOCOLAT</t>
  </si>
  <si>
    <t>Colonne142</t>
  </si>
  <si>
    <t>Colonne143</t>
  </si>
  <si>
    <t>KOUIGN AMANN 400g</t>
  </si>
  <si>
    <t>KOUIGN AMANN 600g</t>
  </si>
  <si>
    <t>Colonne144</t>
  </si>
  <si>
    <t>KOUIGN AMANN POMME 580g</t>
  </si>
  <si>
    <t>MINI KOUIGN AMANN NATURE</t>
  </si>
  <si>
    <t>MINI KOUIGN AMANN FRAMBOISE</t>
  </si>
  <si>
    <t>MINI KOUIGN AMANN POMME</t>
  </si>
  <si>
    <t>MINI KOUIGN AMANN CARAMEL</t>
  </si>
  <si>
    <t>Colonne122</t>
  </si>
  <si>
    <t>Colonne123</t>
  </si>
  <si>
    <t>Colonne1222</t>
  </si>
  <si>
    <t>CARAMEL BS - COULIS 300g</t>
  </si>
  <si>
    <t>CARAMEL BS - CREME 220g</t>
  </si>
  <si>
    <t>CARAMEL BS - CREME 120g</t>
  </si>
  <si>
    <t>Colonne145</t>
  </si>
  <si>
    <t>Colonne146</t>
  </si>
  <si>
    <t>Colonne1452</t>
  </si>
  <si>
    <t>Colonne1453</t>
  </si>
  <si>
    <t>Colonne1454</t>
  </si>
  <si>
    <t>Colonne14532</t>
  </si>
  <si>
    <t>Colonne14533</t>
  </si>
  <si>
    <t>GATEAU BRETON KG - NATURE</t>
  </si>
  <si>
    <t>GATEAU BRETON KG - CARAMEL BS</t>
  </si>
  <si>
    <t>GATEAU BRETON KG - CITRON</t>
  </si>
  <si>
    <t>GATEAU BRETON KG - FRAMBOISE</t>
  </si>
  <si>
    <t>GATEAU BRETON KG - PRUNEAUX</t>
  </si>
  <si>
    <t>GATEAU BRETON - 600g</t>
  </si>
  <si>
    <t>Colonne147</t>
  </si>
  <si>
    <t>Colonne1462</t>
  </si>
  <si>
    <t>GATEAU BRETON - 330g CARAMEL BS</t>
  </si>
  <si>
    <t>GATEAU BRETON - 330g FRAMBOISE</t>
  </si>
  <si>
    <t>GATEAU BRETON - 330g PRUNEAUX</t>
  </si>
  <si>
    <t>Colonne212</t>
  </si>
  <si>
    <t>PAIN DOUX NATURE</t>
  </si>
  <si>
    <t>Colonne213</t>
  </si>
  <si>
    <t>PAIN DOUX RAISIN</t>
  </si>
  <si>
    <t>MICHE BEURREE 340g</t>
  </si>
  <si>
    <t>Colonne124</t>
  </si>
  <si>
    <t>BREIZH PECAN 80g</t>
  </si>
  <si>
    <t>LAIT ENTIER PASTEURISE</t>
  </si>
  <si>
    <t>FARINE FROMENT T55</t>
  </si>
  <si>
    <t>SAUR</t>
  </si>
  <si>
    <t>EAU</t>
  </si>
  <si>
    <t>NOIX DE COCO</t>
  </si>
  <si>
    <t>CACAO POUDRE</t>
  </si>
  <si>
    <t>BEURRE DOUX COLORE</t>
  </si>
  <si>
    <t>MIEL LIQUIDE</t>
  </si>
  <si>
    <t>CANNELLE POUDRE</t>
  </si>
  <si>
    <t>SEL FLEUR</t>
  </si>
  <si>
    <t>PERCELAY</t>
  </si>
  <si>
    <t>FOURRAGE CARAMEL BS</t>
  </si>
  <si>
    <t>Colonne1442</t>
  </si>
  <si>
    <t>Colonne1443</t>
  </si>
  <si>
    <t>Colonne1444</t>
  </si>
  <si>
    <t>Colonne1445</t>
  </si>
  <si>
    <t>POIDS TOTAL (en KG) :</t>
  </si>
  <si>
    <t>QUANTITE PAR MESURE :</t>
  </si>
  <si>
    <t>PROD
MARS + AVRIL</t>
  </si>
  <si>
    <t>COÛT PAR MESURE :</t>
  </si>
  <si>
    <t>GALFIN002</t>
  </si>
  <si>
    <t>GALFIN003</t>
  </si>
  <si>
    <t>GALFIN004</t>
  </si>
  <si>
    <t>Sachet 150g</t>
  </si>
  <si>
    <t>Boîte 250g</t>
  </si>
  <si>
    <t>Sachet 500g</t>
  </si>
  <si>
    <t>GALFIN008</t>
  </si>
  <si>
    <t>Etui</t>
  </si>
  <si>
    <t>GALETTE
FINE</t>
  </si>
  <si>
    <t>GALCOHE
BIGOUDENE</t>
  </si>
  <si>
    <t>GALOCH002</t>
  </si>
  <si>
    <t>Sachet 140g</t>
  </si>
  <si>
    <t>GALOCH003</t>
  </si>
  <si>
    <t>Boîte 240g</t>
  </si>
  <si>
    <t>GALOCH004</t>
  </si>
  <si>
    <t>GALOCH008</t>
  </si>
  <si>
    <t>SABLE
BLE NOIR</t>
  </si>
  <si>
    <t>SABLBN002</t>
  </si>
  <si>
    <t>SABLBN003</t>
  </si>
  <si>
    <t>SABLBN004</t>
  </si>
  <si>
    <t>SABLBN005</t>
  </si>
  <si>
    <t>PALET
BRETON
NATURE</t>
  </si>
  <si>
    <t>PALNAT004</t>
  </si>
  <si>
    <t>PALNAT008</t>
  </si>
  <si>
    <t>PALNAT010</t>
  </si>
  <si>
    <t>PALNAT011</t>
  </si>
  <si>
    <t>PALET
BRETON
PEPITES
CHOCOLAT</t>
  </si>
  <si>
    <t>PALCHO011</t>
  </si>
  <si>
    <t>PALCHO004</t>
  </si>
  <si>
    <t>PALCHO008</t>
  </si>
  <si>
    <t>PALCHO010</t>
  </si>
  <si>
    <t>Sachet 175g</t>
  </si>
  <si>
    <t>DELICE</t>
  </si>
  <si>
    <t>Sachet 200g</t>
  </si>
  <si>
    <t>Sachet 400g</t>
  </si>
  <si>
    <t>COOKIE</t>
  </si>
  <si>
    <t>COOK002</t>
  </si>
  <si>
    <t>GALET SARRASIN</t>
  </si>
  <si>
    <t>Sachet</t>
  </si>
  <si>
    <t>KOUIGN
AMANN</t>
  </si>
  <si>
    <t>GATEAU
BRETON</t>
  </si>
  <si>
    <t>BESOINS</t>
  </si>
  <si>
    <t>FAR</t>
  </si>
  <si>
    <t>FAPR001</t>
  </si>
  <si>
    <t>RIAL001</t>
  </si>
  <si>
    <t>AMANDES</t>
  </si>
  <si>
    <t>AE002</t>
  </si>
  <si>
    <t>PAIN EPICES</t>
  </si>
  <si>
    <t>PAINEPI001</t>
  </si>
  <si>
    <t>PAIN D'EPICES</t>
  </si>
  <si>
    <t>COUT UNITAIRE</t>
  </si>
  <si>
    <t>QUANTITE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</si>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</sst>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0"/>
    <numFmt numFmtId="165" formatCode="#,##0.000\ &quot;€&quot;"/>
    <numFmt numFmtId="166" formatCode="#,##0.00\ &quot;€&quot;"/>
  </numFmts>
  <fonts count="1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10"/>
      <color rgb="FF000000"/>
      <name val="Aptos Narrow"/>
      <family val="2"/>
      <scheme val="minor"/>
    </font>
    <font>
      <sz val="8"/>
      <name val="Aptos Narrow"/>
      <family val="2"/>
      <scheme val="minor"/>
    </font>
    <font>
      <sz val="9"/>
      <color theme="1"/>
      <name val="Aptos Narrow"/>
      <family val="2"/>
      <scheme val="minor"/>
    </font>
    <font>
      <sz val="8"/>
      <color theme="1"/>
      <name val="Aptos Narrow"/>
      <family val="2"/>
      <scheme val="minor"/>
    </font>
    <font>
      <sz val="7"/>
      <color theme="1"/>
      <name val="Aptos Narrow"/>
      <family val="2"/>
      <scheme val="minor"/>
    </font>
    <font>
      <sz val="6"/>
      <color theme="1"/>
      <name val="Aptos Narrow"/>
      <family val="2"/>
      <scheme val="minor"/>
    </font>
    <font>
      <sz val="9"/>
      <color rgb="FF000000"/>
      <name val="Aptos Narrow"/>
      <family val="2"/>
      <scheme val="minor"/>
    </font>
    <font>
      <b/>
      <sz val="18"/>
      <color theme="1"/>
      <name val="Aptos Narrow"/>
      <family val="2"/>
      <scheme val="minor"/>
    </font>
    <font>
      <b/>
      <sz val="6"/>
      <color theme="6"/>
      <name val="Aptos Narrow"/>
      <family val="2"/>
      <scheme val="minor"/>
    </font>
    <font>
      <b/>
      <sz val="16"/>
      <color theme="1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DD7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14" fontId="0" fillId="2" borderId="9" xfId="0" applyNumberForma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/>
    </xf>
    <xf numFmtId="49" fontId="4" fillId="0" borderId="1" xfId="0" applyNumberFormat="1" applyFont="1" applyBorder="1"/>
    <xf numFmtId="49" fontId="3" fillId="0" borderId="1" xfId="0" applyNumberFormat="1" applyFont="1" applyBorder="1"/>
    <xf numFmtId="0" fontId="3" fillId="0" borderId="0" xfId="0" applyFont="1" applyAlignment="1">
      <alignment textRotation="90"/>
    </xf>
    <xf numFmtId="0" fontId="3" fillId="0" borderId="0" xfId="0" applyFont="1"/>
    <xf numFmtId="0" fontId="3" fillId="0" borderId="0" xfId="0" applyFont="1" applyAlignment="1">
      <alignment horizontal="center" vertical="center"/>
    </xf>
    <xf numFmtId="164" fontId="9" fillId="0" borderId="1" xfId="0" applyNumberFormat="1" applyFont="1" applyBorder="1" applyAlignment="1">
      <alignment horizontal="center" vertical="center"/>
    </xf>
    <xf numFmtId="0" fontId="3" fillId="0" borderId="10" xfId="0" applyFont="1" applyBorder="1" applyAlignment="1">
      <alignment horizontal="left"/>
    </xf>
    <xf numFmtId="0" fontId="3" fillId="0" borderId="10" xfId="0" applyFont="1" applyBorder="1"/>
    <xf numFmtId="0" fontId="7" fillId="0" borderId="1" xfId="0" applyFont="1" applyBorder="1" applyAlignment="1">
      <alignment horizontal="center"/>
    </xf>
    <xf numFmtId="2" fontId="8" fillId="0" borderId="1" xfId="0" applyNumberFormat="1" applyFont="1" applyBorder="1" applyAlignment="1">
      <alignment horizontal="center" vertical="center"/>
    </xf>
    <xf numFmtId="0" fontId="6" fillId="5" borderId="1" xfId="0" applyFont="1" applyFill="1" applyBorder="1" applyAlignment="1">
      <alignment horizontal="center" textRotation="90"/>
    </xf>
    <xf numFmtId="0" fontId="6" fillId="4" borderId="1" xfId="0" applyFont="1" applyFill="1" applyBorder="1" applyAlignment="1">
      <alignment horizontal="center" textRotation="90"/>
    </xf>
    <xf numFmtId="0" fontId="6" fillId="3" borderId="1" xfId="0" applyFont="1" applyFill="1" applyBorder="1" applyAlignment="1">
      <alignment horizontal="center" textRotation="90"/>
    </xf>
    <xf numFmtId="165" fontId="10" fillId="0" borderId="1" xfId="0" applyNumberFormat="1" applyFont="1" applyBorder="1" applyAlignment="1">
      <alignment horizontal="center"/>
    </xf>
    <xf numFmtId="165" fontId="6" fillId="0" borderId="1" xfId="0" applyNumberFormat="1" applyFont="1" applyBorder="1" applyAlignment="1">
      <alignment horizontal="center"/>
    </xf>
    <xf numFmtId="0" fontId="0" fillId="0" borderId="1" xfId="0" applyBorder="1"/>
    <xf numFmtId="0" fontId="0" fillId="0" borderId="0" xfId="0" applyAlignment="1">
      <alignment horizontal="center" vertical="center" wrapText="1"/>
    </xf>
    <xf numFmtId="166" fontId="8" fillId="0" borderId="1" xfId="0" applyNumberFormat="1" applyFont="1" applyBorder="1" applyAlignment="1">
      <alignment horizontal="center" vertical="center"/>
    </xf>
    <xf numFmtId="0" fontId="3" fillId="0" borderId="8" xfId="0" applyFont="1" applyBorder="1" applyAlignment="1">
      <alignment horizontal="center"/>
    </xf>
    <xf numFmtId="49" fontId="4" fillId="0" borderId="8" xfId="0" applyNumberFormat="1" applyFont="1" applyBorder="1"/>
    <xf numFmtId="165" fontId="10" fillId="0" borderId="8" xfId="0" applyNumberFormat="1" applyFont="1" applyBorder="1" applyAlignment="1">
      <alignment horizontal="center"/>
    </xf>
    <xf numFmtId="164" fontId="9" fillId="0" borderId="8" xfId="0" applyNumberFormat="1" applyFont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3" fillId="0" borderId="11" xfId="0" applyFont="1" applyBorder="1" applyAlignment="1">
      <alignment horizontal="left"/>
    </xf>
    <xf numFmtId="0" fontId="3" fillId="0" borderId="11" xfId="0" applyFont="1" applyBorder="1"/>
    <xf numFmtId="0" fontId="11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/>
    </xf>
    <xf numFmtId="49" fontId="4" fillId="0" borderId="1" xfId="0" applyNumberFormat="1" applyFont="1" applyBorder="1" applyAlignment="1">
      <alignment horizontal="center"/>
    </xf>
    <xf numFmtId="49" fontId="3" fillId="0" borderId="1" xfId="0" applyNumberFormat="1" applyFont="1" applyBorder="1" applyAlignment="1">
      <alignment horizontal="center"/>
    </xf>
    <xf numFmtId="2" fontId="4" fillId="0" borderId="1" xfId="0" applyNumberFormat="1" applyFont="1" applyBorder="1" applyAlignment="1">
      <alignment horizontal="center"/>
    </xf>
    <xf numFmtId="49" fontId="4" fillId="0" borderId="8" xfId="0" applyNumberFormat="1" applyFont="1" applyBorder="1" applyAlignment="1">
      <alignment horizontal="center"/>
    </xf>
    <xf numFmtId="164" fontId="12" fillId="0" borderId="1" xfId="0" applyNumberFormat="1" applyFont="1" applyBorder="1" applyAlignment="1">
      <alignment horizontal="center" vertical="center"/>
    </xf>
    <xf numFmtId="0" fontId="3" fillId="5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13" fillId="0" borderId="1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 wrapText="1"/>
    </xf>
    <xf numFmtId="0" fontId="0" fillId="2" borderId="9" xfId="0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</cellXfs>
  <cellStyles count="1">
    <cellStyle name="Normal" xfId="0" builtinId="0"/>
  </cellStyles>
  <dxfs count="64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minor"/>
      </font>
      <numFmt numFmtId="165" formatCode="#,##0.000\ &quot;€&quot;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color theme="2" tint="-0.499984740745262"/>
      </font>
      <fill>
        <patternFill>
          <bgColor theme="1" tint="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ptos Narrow"/>
        <family val="2"/>
        <scheme val="minor"/>
      </font>
      <numFmt numFmtId="2" formatCode="0.00"/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ptos Narrow"/>
        <family val="2"/>
        <scheme val="minor"/>
      </font>
      <numFmt numFmtId="165" formatCode="#,##0.000\ &quot;€&quot;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ptos Narrow"/>
        <family val="2"/>
        <scheme val="minor"/>
      </font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ptos Narrow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10"/>
        <name val="Aptos Narrow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DD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547EBB5-CDEC-4C6B-A84D-15FC675804AA}" name="Tableau1" displayName="Tableau1" ref="A3:AW60" totalsRowShown="0" headerRowDxfId="63" dataDxfId="62">
  <autoFilter ref="A3:AW60" xr:uid="{A547EBB5-CDEC-4C6B-A84D-15FC675804AA}"/>
  <sortState xmlns:xlrd2="http://schemas.microsoft.com/office/spreadsheetml/2017/richdata2" ref="A4:AW60">
    <sortCondition ref="A3:A60"/>
  </sortState>
  <tableColumns count="49">
    <tableColumn id="1" xr3:uid="{430C8223-3AE3-46EF-9107-FD3640737D0A}" name="FOURNISSEUR" dataDxfId="61"/>
    <tableColumn id="2" xr3:uid="{589D36E8-26FC-4699-9C0B-39C38FB36A18}" name="MATIERES PREMIERES" dataDxfId="60"/>
    <tableColumn id="47" xr3:uid="{8E4C9C5D-EB09-4E74-988B-67D3F29366F0}" name="COUT UNITAIRE" dataDxfId="59"/>
    <tableColumn id="20" xr3:uid="{BB2A9F78-B025-47AD-8A15-19427B35A951}" name="QUANTITE" dataDxfId="58">
      <calculatedColumnFormula>(Pâtisseries!H24*Recettes!AT$37)+(Pâtisseries!H22*Recettes!S$37)+(Pâtisseries!H2*Recettes!U$37)+(Pâtisseries!H3*Recettes!V$37)+(Pâtisseries!H4*Recettes!W$37)+(Pâtisseries!H23*Recettes!Y$37)+(Pâtisseries!H10*Recettes!Z$37)+(Pâtisseries!H6*Recettes!AE$37)+(Pâtisseries!H15*Recettes!AI$37)+(Pâtisseries!H16*Recettes!AJ$37)+(Pâtisseries!H17*Recettes!AL$37)+(Pâtisseries!H18*Recettes!AM$37)+(Pâtisseries!H19*Recettes!AN$37)+(Pâtisseries!H20*Recettes!AO$37)</calculatedColumnFormula>
    </tableColumn>
    <tableColumn id="21" xr3:uid="{66E54E77-B970-4ED0-B68A-9A429E63CBC1}" name="VALEUR" dataDxfId="0">
      <calculatedColumnFormula>SUM(C4*D4)</calculatedColumnFormula>
    </tableColumn>
    <tableColumn id="3" xr3:uid="{52A53575-10BE-4AFC-9320-B2D0AE7C001E}" name="Colonne1" dataDxfId="57"/>
    <tableColumn id="4" xr3:uid="{0B42469A-31A3-41BF-B230-7B6043868FCB}" name="Colonne2" dataDxfId="56"/>
    <tableColumn id="5" xr3:uid="{0868331D-1DD6-46F6-8F8E-874B5EE83BDF}" name="Colonne3" dataDxfId="55"/>
    <tableColumn id="26" xr3:uid="{3075649F-3AEC-46B1-A336-DEF4638B73AA}" name="Colonne33" dataDxfId="54"/>
    <tableColumn id="25" xr3:uid="{CEC39BDF-1002-4853-938F-E8856584F123}" name="Colonne32" dataDxfId="53"/>
    <tableColumn id="6" xr3:uid="{4F610F1E-3414-4194-864C-2690D146D87D}" name="Colonne4" dataDxfId="52"/>
    <tableColumn id="7" xr3:uid="{D8AA4F86-7612-4545-BEE7-1A74EAED5DC7}" name="Colonne5" dataDxfId="51"/>
    <tableColumn id="8" xr3:uid="{F35FD9D7-725F-451D-8232-A39F77614228}" name="Colonne6" dataDxfId="50"/>
    <tableColumn id="9" xr3:uid="{1536C3B8-BF6F-4581-BDCE-914BA1F36532}" name="Colonne7" dataDxfId="49"/>
    <tableColumn id="10" xr3:uid="{EF14F293-565E-4B7D-AFE5-FF6D5C1C8A8A}" name="Colonne8" dataDxfId="48"/>
    <tableColumn id="11" xr3:uid="{A95A0175-3DE4-49B6-BA16-F148B98E770C}" name="Colonne9" dataDxfId="47"/>
    <tableColumn id="12" xr3:uid="{1BF6DC70-9079-477A-8D3B-2678C7876C84}" name="Colonne10" dataDxfId="46"/>
    <tableColumn id="13" xr3:uid="{1ED6CA16-C5B6-4333-AB43-C51EB077F313}" name="Colonne11" dataDxfId="45"/>
    <tableColumn id="14" xr3:uid="{D2807F3C-EAB1-44DD-8250-256788A949DF}" name="Colonne12" dataDxfId="44"/>
    <tableColumn id="46" xr3:uid="{E2E35A41-DB27-46E7-A76A-54004AF38273}" name="Colonne124" dataDxfId="43"/>
    <tableColumn id="32" xr3:uid="{DD0943A2-4AF5-4AEE-A163-07411DAF809E}" name="Colonne122" dataDxfId="42"/>
    <tableColumn id="34" xr3:uid="{66C78256-88DA-4BAC-85DB-75674FE65A9B}" name="Colonne1222" dataDxfId="41"/>
    <tableColumn id="33" xr3:uid="{3AE50795-7330-428A-8689-862397AAD052}" name="Colonne123" dataDxfId="40"/>
    <tableColumn id="15" xr3:uid="{EF81D058-2861-4DF9-BFCC-C613A7764625}" name="Colonne13" dataDxfId="39"/>
    <tableColumn id="16" xr3:uid="{DA153128-373F-4C96-9309-5B6CAAADF692}" name="Colonne14" dataDxfId="38"/>
    <tableColumn id="35" xr3:uid="{0253029D-A6ED-459C-9CA5-CCEDD79CD27E}" name="Colonne145" dataDxfId="37"/>
    <tableColumn id="37" xr3:uid="{997C8974-A791-4FD6-9AE1-260699B79466}" name="Colonne1452" dataDxfId="36"/>
    <tableColumn id="38" xr3:uid="{07A667F1-C76A-421B-AED7-5ADED49901D8}" name="Colonne1453" dataDxfId="35"/>
    <tableColumn id="41" xr3:uid="{9C764D07-32C1-4D76-9BA4-5E1F83878AD6}" name="Colonne14533" dataDxfId="34"/>
    <tableColumn id="40" xr3:uid="{665462C0-33C0-4B95-9D56-39DDEDB65036}" name="Colonne14532" dataDxfId="33"/>
    <tableColumn id="39" xr3:uid="{4A08D324-4B96-49A4-8AC2-BDF504382D85}" name="Colonne1454" dataDxfId="32"/>
    <tableColumn id="36" xr3:uid="{59C2B4CD-338C-47E3-A314-EC26F9136B57}" name="Colonne146" dataDxfId="31"/>
    <tableColumn id="43" xr3:uid="{E9F70354-9FAE-43F7-8000-B8344FB57CC0}" name="Colonne1462" dataDxfId="30"/>
    <tableColumn id="42" xr3:uid="{B5398C63-CA7D-4A46-9C6E-70A125ACC04E}" name="Colonne147" dataDxfId="29"/>
    <tableColumn id="27" xr3:uid="{6BDF1746-C6BB-4AAA-BF14-E60E5CEEF3D0}" name="Colonne142" dataDxfId="28"/>
    <tableColumn id="28" xr3:uid="{7E309BF2-C7D3-47AF-9C6B-896D3B5F7150}" name="Colonne143" dataDxfId="27"/>
    <tableColumn id="29" xr3:uid="{B2675461-769C-4D7E-B324-AC1C80D4913B}" name="Colonne144" dataDxfId="26"/>
    <tableColumn id="51" xr3:uid="{50E458E7-C76E-4AA1-9F74-F707261A8EDC}" name="Colonne1445" dataDxfId="25"/>
    <tableColumn id="50" xr3:uid="{AE7E1AEC-849C-4ACF-8741-31CCE19A77D0}" name="Colonne1444" dataDxfId="24"/>
    <tableColumn id="49" xr3:uid="{37DFD81A-C371-471A-8ECD-240E33DC8C2F}" name="Colonne1443" dataDxfId="23"/>
    <tableColumn id="48" xr3:uid="{906313E4-D73D-4D55-9B40-04C17FAD63B2}" name="Colonne1442" dataDxfId="22"/>
    <tableColumn id="17" xr3:uid="{55455E0C-96B7-4F31-AD9F-560B8946EEC1}" name="Colonne15" dataDxfId="21"/>
    <tableColumn id="18" xr3:uid="{47DB0D34-59BF-4A45-BA8D-103252F5EF03}" name="Colonne16" dataDxfId="20"/>
    <tableColumn id="19" xr3:uid="{2298F09E-7B19-486D-B1F8-06BD03613DA7}" name="Colonne17" dataDxfId="19"/>
    <tableColumn id="22" xr3:uid="{1C18838E-CE8F-4D4B-8956-F1F5DDCA247F}" name="Colonne20" dataDxfId="18"/>
    <tableColumn id="23" xr3:uid="{6B1FF82E-36E2-4211-B824-469D17A57CCB}" name="Colonne21" dataDxfId="17"/>
    <tableColumn id="44" xr3:uid="{D7B0F1E9-5D93-4791-9958-74F8C4AA860C}" name="Colonne212" dataDxfId="16"/>
    <tableColumn id="45" xr3:uid="{31133D71-ABF7-4FC5-AF68-EBEFF3C3EB61}" name="Colonne213" dataDxfId="15"/>
    <tableColumn id="24" xr3:uid="{462F31C8-0B08-44E1-9676-89008313C7FF}" name="Colonne22" dataDxfId="1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BB8C74-7C05-478B-AEC7-203AAD58CF1D}">
  <sheetPr>
    <tabColor theme="5"/>
  </sheetPr>
  <dimension ref="A2:U28"/>
  <sheetViews>
    <sheetView topLeftCell="A3" zoomScaleNormal="100" workbookViewId="0">
      <selection activeCell="U9" sqref="U9"/>
    </sheetView>
  </sheetViews>
  <sheetFormatPr baseColWidth="10" defaultRowHeight="15" x14ac:dyDescent="0.25"/>
  <cols>
    <col min="2" max="2" width="14.85546875" bestFit="1" customWidth="1"/>
    <col min="3" max="3" width="13.28515625" customWidth="1"/>
    <col min="6" max="7" width="11.42578125" customWidth="1"/>
    <col min="9" max="11" width="11.7109375" hidden="1" customWidth="1"/>
    <col min="12" max="13" width="11.7109375" style="1" customWidth="1"/>
    <col min="14" max="20" width="11.7109375" customWidth="1"/>
    <col min="21" max="21" width="14.42578125" customWidth="1"/>
  </cols>
  <sheetData>
    <row r="2" spans="1:21" ht="30" x14ac:dyDescent="0.25">
      <c r="C2" s="57" t="s">
        <v>32</v>
      </c>
      <c r="D2" s="9" t="s">
        <v>20</v>
      </c>
      <c r="E2" s="59" t="s">
        <v>28</v>
      </c>
      <c r="F2" s="60"/>
      <c r="G2" s="60"/>
      <c r="H2" s="61"/>
      <c r="I2" s="52" t="s">
        <v>31</v>
      </c>
      <c r="J2" s="53"/>
      <c r="K2" s="53"/>
      <c r="L2" s="53"/>
      <c r="M2" s="53"/>
      <c r="N2" s="53"/>
      <c r="O2" s="53"/>
      <c r="P2" s="53"/>
      <c r="Q2" s="53"/>
      <c r="R2" s="53"/>
      <c r="S2" s="53"/>
      <c r="T2" s="54"/>
      <c r="U2" s="32" t="s">
        <v>192</v>
      </c>
    </row>
    <row r="3" spans="1:21" x14ac:dyDescent="0.25">
      <c r="C3" s="58"/>
      <c r="D3" s="10">
        <v>46105</v>
      </c>
      <c r="E3" s="11" t="s">
        <v>29</v>
      </c>
      <c r="F3" s="62" t="s">
        <v>30</v>
      </c>
      <c r="G3" s="62"/>
      <c r="H3" s="63"/>
      <c r="I3" s="5" t="s">
        <v>12</v>
      </c>
      <c r="J3" s="5" t="s">
        <v>13</v>
      </c>
      <c r="K3" s="5" t="s">
        <v>14</v>
      </c>
      <c r="L3" s="5" t="s">
        <v>4</v>
      </c>
      <c r="M3" s="5" t="s">
        <v>21</v>
      </c>
      <c r="N3" s="5" t="s">
        <v>5</v>
      </c>
      <c r="O3" s="5" t="s">
        <v>6</v>
      </c>
      <c r="P3" s="5" t="s">
        <v>7</v>
      </c>
      <c r="Q3" s="5" t="s">
        <v>8</v>
      </c>
      <c r="R3" s="5" t="s">
        <v>9</v>
      </c>
      <c r="S3" s="5" t="s">
        <v>10</v>
      </c>
      <c r="T3" s="5" t="s">
        <v>11</v>
      </c>
    </row>
    <row r="4" spans="1:21" ht="8.1" customHeight="1" x14ac:dyDescent="0.25">
      <c r="D4" s="7"/>
      <c r="I4" s="1"/>
      <c r="J4" s="1"/>
      <c r="K4" s="1"/>
      <c r="N4" s="1"/>
      <c r="O4" s="1"/>
      <c r="P4" s="1"/>
      <c r="Q4" s="1"/>
      <c r="R4" s="1"/>
      <c r="S4" s="1"/>
      <c r="T4" s="1"/>
    </row>
    <row r="5" spans="1:21" ht="17.100000000000001" customHeight="1" x14ac:dyDescent="0.25">
      <c r="A5" s="55" t="s">
        <v>22</v>
      </c>
      <c r="B5" s="3" t="s">
        <v>23</v>
      </c>
      <c r="C5" s="4">
        <v>22</v>
      </c>
      <c r="D5" s="5">
        <v>36</v>
      </c>
      <c r="E5" s="8">
        <f>(D5-L5)*1.5+U5</f>
        <v>16.5</v>
      </c>
      <c r="F5" s="12">
        <f>SUM(E5/C5)</f>
        <v>0.75</v>
      </c>
      <c r="G5" s="12">
        <f>ABS(F5)</f>
        <v>0.75</v>
      </c>
      <c r="H5" s="13">
        <f>ROUNDUP(G5,0)</f>
        <v>1</v>
      </c>
      <c r="I5" s="2">
        <v>16</v>
      </c>
      <c r="J5" s="2">
        <v>28</v>
      </c>
      <c r="K5" s="2">
        <v>28</v>
      </c>
      <c r="L5" s="2">
        <v>55</v>
      </c>
      <c r="M5" s="2">
        <v>49</v>
      </c>
      <c r="N5" s="2">
        <v>53</v>
      </c>
      <c r="O5" s="2">
        <v>72</v>
      </c>
      <c r="P5" s="2">
        <v>155</v>
      </c>
      <c r="Q5" s="2">
        <v>27</v>
      </c>
      <c r="R5" s="2">
        <v>35</v>
      </c>
      <c r="S5" s="2">
        <v>26</v>
      </c>
      <c r="T5" s="2">
        <v>39</v>
      </c>
      <c r="U5" s="38">
        <v>45</v>
      </c>
    </row>
    <row r="6" spans="1:21" ht="17.100000000000001" customHeight="1" x14ac:dyDescent="0.25">
      <c r="A6" s="56"/>
      <c r="B6" s="3" t="s">
        <v>24</v>
      </c>
      <c r="C6" s="4">
        <v>34</v>
      </c>
      <c r="D6" s="5">
        <v>37</v>
      </c>
      <c r="E6" s="8">
        <f t="shared" ref="E6:E23" si="0">(D6-L6)*1.5+U6</f>
        <v>39.5</v>
      </c>
      <c r="F6" s="12">
        <f t="shared" ref="F6:F23" si="1">SUM(E6/C6)</f>
        <v>1.161764705882353</v>
      </c>
      <c r="G6" s="12">
        <f t="shared" ref="G6:G23" si="2">ABS(F6)</f>
        <v>1.161764705882353</v>
      </c>
      <c r="H6" s="13">
        <f t="shared" ref="H6:H23" si="3">ROUNDUP(G6,0)</f>
        <v>2</v>
      </c>
      <c r="I6" s="2">
        <v>15</v>
      </c>
      <c r="J6" s="2">
        <v>11</v>
      </c>
      <c r="K6" s="2">
        <v>14</v>
      </c>
      <c r="L6" s="2">
        <v>22</v>
      </c>
      <c r="M6" s="2">
        <v>35</v>
      </c>
      <c r="N6" s="2">
        <v>28</v>
      </c>
      <c r="O6" s="2">
        <v>49</v>
      </c>
      <c r="P6" s="2">
        <v>76</v>
      </c>
      <c r="Q6" s="2">
        <v>25</v>
      </c>
      <c r="R6" s="2">
        <v>19</v>
      </c>
      <c r="S6" s="2">
        <v>11</v>
      </c>
      <c r="T6" s="2">
        <v>41</v>
      </c>
      <c r="U6" s="38">
        <v>17</v>
      </c>
    </row>
    <row r="7" spans="1:21" ht="17.100000000000001" customHeight="1" x14ac:dyDescent="0.25">
      <c r="A7" s="56"/>
      <c r="B7" s="3" t="s">
        <v>25</v>
      </c>
      <c r="C7" s="4">
        <v>70</v>
      </c>
      <c r="D7" s="5">
        <v>32</v>
      </c>
      <c r="E7" s="8">
        <f t="shared" si="0"/>
        <v>26.5</v>
      </c>
      <c r="F7" s="12">
        <f t="shared" si="1"/>
        <v>0.37857142857142856</v>
      </c>
      <c r="G7" s="12">
        <f t="shared" si="2"/>
        <v>0.37857142857142856</v>
      </c>
      <c r="H7" s="13">
        <f t="shared" si="3"/>
        <v>1</v>
      </c>
      <c r="I7" s="2">
        <v>23</v>
      </c>
      <c r="J7" s="2">
        <v>15</v>
      </c>
      <c r="K7" s="2">
        <v>25</v>
      </c>
      <c r="L7" s="2">
        <v>39</v>
      </c>
      <c r="M7" s="2">
        <v>36</v>
      </c>
      <c r="N7" s="2">
        <v>43</v>
      </c>
      <c r="O7" s="2">
        <v>64</v>
      </c>
      <c r="P7" s="2">
        <v>124</v>
      </c>
      <c r="Q7" s="2">
        <v>47</v>
      </c>
      <c r="R7" s="2">
        <v>21</v>
      </c>
      <c r="S7" s="2">
        <v>15</v>
      </c>
      <c r="T7" s="2">
        <v>53</v>
      </c>
      <c r="U7" s="38">
        <v>37</v>
      </c>
    </row>
    <row r="8" spans="1:21" ht="17.100000000000001" customHeight="1" x14ac:dyDescent="0.25">
      <c r="A8" s="5" t="s">
        <v>229</v>
      </c>
      <c r="B8" s="3" t="s">
        <v>27</v>
      </c>
      <c r="C8" s="4">
        <v>100</v>
      </c>
      <c r="D8" s="5">
        <v>65</v>
      </c>
      <c r="E8" s="8">
        <f t="shared" si="0"/>
        <v>90</v>
      </c>
      <c r="F8" s="12">
        <f t="shared" si="1"/>
        <v>0.9</v>
      </c>
      <c r="G8" s="12">
        <f t="shared" si="2"/>
        <v>0.9</v>
      </c>
      <c r="H8" s="13">
        <f t="shared" si="3"/>
        <v>1</v>
      </c>
      <c r="I8" s="2">
        <v>37</v>
      </c>
      <c r="J8" s="2">
        <v>35</v>
      </c>
      <c r="K8" s="2">
        <v>58</v>
      </c>
      <c r="L8" s="2">
        <v>73</v>
      </c>
      <c r="M8" s="2">
        <v>35</v>
      </c>
      <c r="N8" s="2">
        <v>28</v>
      </c>
      <c r="O8" s="2">
        <v>83</v>
      </c>
      <c r="P8" s="2">
        <v>109</v>
      </c>
      <c r="Q8" s="2">
        <v>42</v>
      </c>
      <c r="R8" s="2">
        <v>41</v>
      </c>
      <c r="S8" s="2">
        <v>34</v>
      </c>
      <c r="T8" s="2">
        <v>26</v>
      </c>
      <c r="U8" s="38">
        <v>102</v>
      </c>
    </row>
    <row r="9" spans="1:21" ht="17.100000000000001" customHeight="1" x14ac:dyDescent="0.25">
      <c r="A9" s="55" t="s">
        <v>234</v>
      </c>
      <c r="B9" s="3" t="s">
        <v>33</v>
      </c>
      <c r="C9" s="4">
        <v>15</v>
      </c>
      <c r="D9" s="5">
        <v>48</v>
      </c>
      <c r="E9" s="8">
        <f>(D9-L9)*1.5+U9</f>
        <v>2</v>
      </c>
      <c r="F9" s="12">
        <f t="shared" si="1"/>
        <v>0.13333333333333333</v>
      </c>
      <c r="G9" s="12">
        <f t="shared" si="2"/>
        <v>0.13333333333333333</v>
      </c>
      <c r="H9" s="13">
        <f t="shared" si="3"/>
        <v>1</v>
      </c>
      <c r="I9" s="2">
        <v>42</v>
      </c>
      <c r="J9" s="2">
        <v>40</v>
      </c>
      <c r="K9" s="2">
        <v>37</v>
      </c>
      <c r="L9" s="2">
        <v>56</v>
      </c>
      <c r="M9" s="2">
        <v>70</v>
      </c>
      <c r="N9" s="2">
        <v>56</v>
      </c>
      <c r="O9" s="2">
        <v>66</v>
      </c>
      <c r="P9" s="2">
        <v>106</v>
      </c>
      <c r="Q9" s="2">
        <v>58</v>
      </c>
      <c r="R9" s="2">
        <v>53</v>
      </c>
      <c r="S9" s="2">
        <v>37</v>
      </c>
      <c r="T9" s="2">
        <v>66</v>
      </c>
      <c r="U9" s="38">
        <v>14</v>
      </c>
    </row>
    <row r="10" spans="1:21" ht="17.100000000000001" customHeight="1" x14ac:dyDescent="0.25">
      <c r="A10" s="56"/>
      <c r="B10" s="3" t="s">
        <v>34</v>
      </c>
      <c r="C10" s="4">
        <v>30</v>
      </c>
      <c r="D10" s="5">
        <v>56</v>
      </c>
      <c r="E10" s="8">
        <f t="shared" si="0"/>
        <v>49.5</v>
      </c>
      <c r="F10" s="12">
        <f t="shared" si="1"/>
        <v>1.65</v>
      </c>
      <c r="G10" s="12">
        <f t="shared" si="2"/>
        <v>1.65</v>
      </c>
      <c r="H10" s="13">
        <f t="shared" si="3"/>
        <v>2</v>
      </c>
      <c r="I10" s="2">
        <v>3</v>
      </c>
      <c r="J10" s="2">
        <v>9</v>
      </c>
      <c r="K10" s="2">
        <v>13</v>
      </c>
      <c r="L10" s="2">
        <v>23</v>
      </c>
      <c r="M10" s="2">
        <v>18</v>
      </c>
      <c r="N10" s="2">
        <v>9</v>
      </c>
      <c r="O10" s="2">
        <v>17</v>
      </c>
      <c r="P10" s="2">
        <v>46</v>
      </c>
      <c r="Q10" s="2">
        <v>19</v>
      </c>
      <c r="R10" s="2">
        <v>21</v>
      </c>
      <c r="S10" s="2">
        <v>10</v>
      </c>
      <c r="T10" s="2">
        <v>17</v>
      </c>
      <c r="U10" s="38"/>
    </row>
    <row r="11" spans="1:21" ht="17.100000000000001" customHeight="1" x14ac:dyDescent="0.25">
      <c r="A11" s="56"/>
      <c r="B11" s="3" t="s">
        <v>35</v>
      </c>
      <c r="C11" s="4">
        <v>30</v>
      </c>
      <c r="D11" s="5">
        <v>20</v>
      </c>
      <c r="E11" s="8">
        <f t="shared" si="0"/>
        <v>11.5</v>
      </c>
      <c r="F11" s="12">
        <f t="shared" si="1"/>
        <v>0.38333333333333336</v>
      </c>
      <c r="G11" s="12">
        <f t="shared" si="2"/>
        <v>0.38333333333333336</v>
      </c>
      <c r="H11" s="13">
        <f t="shared" si="3"/>
        <v>1</v>
      </c>
      <c r="I11" s="2">
        <v>8</v>
      </c>
      <c r="J11" s="2">
        <v>11</v>
      </c>
      <c r="K11" s="2">
        <v>22</v>
      </c>
      <c r="L11" s="2">
        <v>43</v>
      </c>
      <c r="M11" s="2">
        <v>35</v>
      </c>
      <c r="N11" s="2">
        <v>32</v>
      </c>
      <c r="O11" s="2">
        <v>48</v>
      </c>
      <c r="P11" s="2">
        <v>99</v>
      </c>
      <c r="Q11" s="2">
        <v>34</v>
      </c>
      <c r="R11" s="2">
        <v>29</v>
      </c>
      <c r="S11" s="2">
        <v>15</v>
      </c>
      <c r="T11" s="2">
        <v>31</v>
      </c>
      <c r="U11" s="38">
        <v>46</v>
      </c>
    </row>
    <row r="12" spans="1:21" ht="17.100000000000001" customHeight="1" x14ac:dyDescent="0.25">
      <c r="A12" s="56"/>
      <c r="B12" s="3" t="s">
        <v>36</v>
      </c>
      <c r="C12" s="4">
        <v>30</v>
      </c>
      <c r="D12" s="5">
        <v>14</v>
      </c>
      <c r="E12" s="8">
        <f t="shared" si="0"/>
        <v>16</v>
      </c>
      <c r="F12" s="12">
        <f t="shared" si="1"/>
        <v>0.53333333333333333</v>
      </c>
      <c r="G12" s="12">
        <f t="shared" si="2"/>
        <v>0.53333333333333333</v>
      </c>
      <c r="H12" s="13">
        <f t="shared" si="3"/>
        <v>1</v>
      </c>
      <c r="I12" s="2">
        <v>10</v>
      </c>
      <c r="J12" s="2">
        <v>12</v>
      </c>
      <c r="K12" s="2">
        <v>9</v>
      </c>
      <c r="L12" s="2">
        <v>34</v>
      </c>
      <c r="M12" s="2">
        <v>27</v>
      </c>
      <c r="N12" s="2">
        <v>22</v>
      </c>
      <c r="O12" s="2">
        <v>29</v>
      </c>
      <c r="P12" s="2">
        <v>77</v>
      </c>
      <c r="Q12" s="2">
        <v>36</v>
      </c>
      <c r="R12" s="2">
        <v>23</v>
      </c>
      <c r="S12" s="2">
        <v>5</v>
      </c>
      <c r="T12" s="2">
        <v>18</v>
      </c>
      <c r="U12" s="38">
        <v>46</v>
      </c>
    </row>
    <row r="13" spans="1:21" ht="17.100000000000001" customHeight="1" x14ac:dyDescent="0.25">
      <c r="A13" s="56"/>
      <c r="B13" s="3" t="s">
        <v>15</v>
      </c>
      <c r="C13" s="4">
        <v>14</v>
      </c>
      <c r="D13" s="5">
        <v>15</v>
      </c>
      <c r="E13" s="8">
        <f t="shared" si="0"/>
        <v>1.9699999999999989</v>
      </c>
      <c r="F13" s="12">
        <f t="shared" si="1"/>
        <v>0.14071428571428563</v>
      </c>
      <c r="G13" s="12">
        <f t="shared" si="2"/>
        <v>0.14071428571428563</v>
      </c>
      <c r="H13" s="13">
        <f t="shared" si="3"/>
        <v>1</v>
      </c>
      <c r="I13" s="2">
        <v>22</v>
      </c>
      <c r="J13" s="2">
        <v>14</v>
      </c>
      <c r="K13" s="2">
        <v>9</v>
      </c>
      <c r="L13" s="2">
        <v>26</v>
      </c>
      <c r="M13" s="2">
        <v>14</v>
      </c>
      <c r="N13" s="2">
        <v>15</v>
      </c>
      <c r="O13" s="2">
        <v>40</v>
      </c>
      <c r="P13" s="2">
        <v>37</v>
      </c>
      <c r="Q13" s="2">
        <v>22</v>
      </c>
      <c r="R13" s="2">
        <v>34</v>
      </c>
      <c r="S13" s="2">
        <v>9</v>
      </c>
      <c r="T13" s="2">
        <v>16</v>
      </c>
      <c r="U13" s="38">
        <v>18.47</v>
      </c>
    </row>
    <row r="14" spans="1:21" ht="17.100000000000001" customHeight="1" x14ac:dyDescent="0.25">
      <c r="A14" s="56"/>
      <c r="B14" s="3" t="s">
        <v>16</v>
      </c>
      <c r="C14" s="4">
        <v>16.649999999999999</v>
      </c>
      <c r="D14" s="5">
        <v>18</v>
      </c>
      <c r="E14" s="8">
        <f t="shared" si="0"/>
        <v>19.5</v>
      </c>
      <c r="F14" s="12">
        <f t="shared" si="1"/>
        <v>1.1711711711711712</v>
      </c>
      <c r="G14" s="12">
        <f t="shared" si="2"/>
        <v>1.1711711711711712</v>
      </c>
      <c r="H14" s="13">
        <f t="shared" si="3"/>
        <v>2</v>
      </c>
      <c r="I14" s="2">
        <v>4</v>
      </c>
      <c r="J14" s="2">
        <v>4</v>
      </c>
      <c r="K14" s="2">
        <v>5</v>
      </c>
      <c r="L14" s="2">
        <v>5</v>
      </c>
      <c r="M14" s="2">
        <v>6</v>
      </c>
      <c r="N14" s="2">
        <v>5</v>
      </c>
      <c r="O14" s="2">
        <v>8</v>
      </c>
      <c r="P14" s="2">
        <v>12</v>
      </c>
      <c r="Q14" s="2">
        <v>6</v>
      </c>
      <c r="R14" s="2">
        <v>8</v>
      </c>
      <c r="S14" s="2">
        <v>5</v>
      </c>
      <c r="T14" s="2">
        <v>3</v>
      </c>
      <c r="U14" s="38"/>
    </row>
    <row r="15" spans="1:21" ht="17.100000000000001" customHeight="1" x14ac:dyDescent="0.25">
      <c r="A15" s="56"/>
      <c r="B15" s="3" t="s">
        <v>17</v>
      </c>
      <c r="C15" s="4">
        <v>16.649999999999999</v>
      </c>
      <c r="D15" s="5">
        <v>10</v>
      </c>
      <c r="E15" s="8">
        <f t="shared" si="0"/>
        <v>1.5</v>
      </c>
      <c r="F15" s="12">
        <f t="shared" si="1"/>
        <v>9.00900900900901E-2</v>
      </c>
      <c r="G15" s="12">
        <f t="shared" si="2"/>
        <v>9.00900900900901E-2</v>
      </c>
      <c r="H15" s="13">
        <f t="shared" si="3"/>
        <v>1</v>
      </c>
      <c r="I15" s="2">
        <v>5</v>
      </c>
      <c r="J15" s="2">
        <v>10</v>
      </c>
      <c r="K15" s="2">
        <v>12</v>
      </c>
      <c r="L15" s="2">
        <v>9</v>
      </c>
      <c r="M15" s="2">
        <v>16</v>
      </c>
      <c r="N15" s="2">
        <v>10</v>
      </c>
      <c r="O15" s="2">
        <v>16</v>
      </c>
      <c r="P15" s="2">
        <v>22</v>
      </c>
      <c r="Q15" s="2">
        <v>9</v>
      </c>
      <c r="R15" s="2">
        <v>7</v>
      </c>
      <c r="S15" s="2">
        <v>5</v>
      </c>
      <c r="T15" s="2">
        <v>6</v>
      </c>
      <c r="U15" s="38"/>
    </row>
    <row r="16" spans="1:21" ht="17.100000000000001" customHeight="1" x14ac:dyDescent="0.25">
      <c r="A16" s="56"/>
      <c r="B16" s="3" t="s">
        <v>18</v>
      </c>
      <c r="C16" s="4">
        <v>16.649999999999999</v>
      </c>
      <c r="D16" s="5">
        <v>14</v>
      </c>
      <c r="E16" s="8">
        <f t="shared" si="0"/>
        <v>6</v>
      </c>
      <c r="F16" s="12">
        <f t="shared" si="1"/>
        <v>0.3603603603603604</v>
      </c>
      <c r="G16" s="12">
        <f t="shared" si="2"/>
        <v>0.3603603603603604</v>
      </c>
      <c r="H16" s="13">
        <f t="shared" si="3"/>
        <v>1</v>
      </c>
      <c r="I16" s="2">
        <v>8</v>
      </c>
      <c r="J16" s="2">
        <v>7</v>
      </c>
      <c r="K16" s="2">
        <v>8</v>
      </c>
      <c r="L16" s="2">
        <v>10</v>
      </c>
      <c r="M16" s="2">
        <v>11</v>
      </c>
      <c r="N16" s="2">
        <v>7</v>
      </c>
      <c r="O16" s="2">
        <v>11</v>
      </c>
      <c r="P16" s="2">
        <v>19</v>
      </c>
      <c r="Q16" s="2">
        <v>11</v>
      </c>
      <c r="R16" s="2">
        <v>7</v>
      </c>
      <c r="S16" s="2">
        <v>6</v>
      </c>
      <c r="T16" s="2">
        <v>8</v>
      </c>
      <c r="U16" s="38"/>
    </row>
    <row r="17" spans="1:21" ht="17.100000000000001" customHeight="1" x14ac:dyDescent="0.25">
      <c r="A17" s="56"/>
      <c r="B17" s="3" t="s">
        <v>19</v>
      </c>
      <c r="C17" s="4">
        <v>17.55</v>
      </c>
      <c r="D17" s="5">
        <v>22</v>
      </c>
      <c r="E17" s="8">
        <f t="shared" si="0"/>
        <v>25.5</v>
      </c>
      <c r="F17" s="12">
        <f t="shared" si="1"/>
        <v>1.4529914529914529</v>
      </c>
      <c r="G17" s="12">
        <f t="shared" si="2"/>
        <v>1.4529914529914529</v>
      </c>
      <c r="H17" s="13">
        <f t="shared" si="3"/>
        <v>2</v>
      </c>
      <c r="I17" s="2">
        <v>9</v>
      </c>
      <c r="J17" s="2">
        <v>6</v>
      </c>
      <c r="K17" s="2">
        <v>11</v>
      </c>
      <c r="L17" s="2">
        <v>5</v>
      </c>
      <c r="M17" s="2">
        <v>9</v>
      </c>
      <c r="N17" s="2">
        <v>7</v>
      </c>
      <c r="O17" s="2">
        <v>8</v>
      </c>
      <c r="P17" s="2">
        <v>14</v>
      </c>
      <c r="Q17" s="2">
        <v>11</v>
      </c>
      <c r="R17" s="2">
        <v>7</v>
      </c>
      <c r="S17" s="2">
        <v>7</v>
      </c>
      <c r="T17" s="2">
        <v>7</v>
      </c>
      <c r="U17" s="38"/>
    </row>
    <row r="18" spans="1:21" ht="17.100000000000001" customHeight="1" x14ac:dyDescent="0.25">
      <c r="A18" s="55" t="s">
        <v>233</v>
      </c>
      <c r="B18" s="3" t="s">
        <v>37</v>
      </c>
      <c r="C18" s="4">
        <v>11</v>
      </c>
      <c r="D18" s="5">
        <v>9</v>
      </c>
      <c r="E18" s="8">
        <f t="shared" si="0"/>
        <v>-76.5</v>
      </c>
      <c r="F18" s="12">
        <f t="shared" si="1"/>
        <v>-6.9545454545454541</v>
      </c>
      <c r="G18" s="12">
        <f t="shared" si="2"/>
        <v>6.9545454545454541</v>
      </c>
      <c r="H18" s="13">
        <f t="shared" si="3"/>
        <v>7</v>
      </c>
      <c r="I18" s="2">
        <v>40</v>
      </c>
      <c r="J18" s="2">
        <v>45</v>
      </c>
      <c r="K18" s="2">
        <v>35</v>
      </c>
      <c r="L18" s="2">
        <v>66</v>
      </c>
      <c r="M18" s="2">
        <v>77</v>
      </c>
      <c r="N18" s="2">
        <v>60</v>
      </c>
      <c r="O18" s="2">
        <v>89</v>
      </c>
      <c r="P18" s="2">
        <v>167</v>
      </c>
      <c r="Q18" s="2">
        <v>68</v>
      </c>
      <c r="R18" s="2">
        <v>58</v>
      </c>
      <c r="S18" s="2">
        <v>38</v>
      </c>
      <c r="T18" s="2">
        <v>58</v>
      </c>
      <c r="U18" s="38">
        <v>9</v>
      </c>
    </row>
    <row r="19" spans="1:21" ht="17.100000000000001" customHeight="1" x14ac:dyDescent="0.25">
      <c r="A19" s="56"/>
      <c r="B19" s="3" t="s">
        <v>38</v>
      </c>
      <c r="C19" s="4">
        <v>7</v>
      </c>
      <c r="D19" s="5">
        <v>13</v>
      </c>
      <c r="E19" s="8">
        <f t="shared" si="0"/>
        <v>-54</v>
      </c>
      <c r="F19" s="12">
        <f t="shared" si="1"/>
        <v>-7.7142857142857144</v>
      </c>
      <c r="G19" s="12">
        <f t="shared" si="2"/>
        <v>7.7142857142857144</v>
      </c>
      <c r="H19" s="13">
        <f>ROUNDUP(G19,0)</f>
        <v>8</v>
      </c>
      <c r="I19" s="2">
        <v>34</v>
      </c>
      <c r="J19" s="2">
        <v>26</v>
      </c>
      <c r="K19" s="2">
        <v>36</v>
      </c>
      <c r="L19" s="2">
        <v>55</v>
      </c>
      <c r="M19" s="2">
        <v>48</v>
      </c>
      <c r="N19" s="2">
        <v>41</v>
      </c>
      <c r="O19" s="2">
        <v>60</v>
      </c>
      <c r="P19" s="2">
        <v>134</v>
      </c>
      <c r="Q19" s="2">
        <v>57</v>
      </c>
      <c r="R19" s="2">
        <v>50</v>
      </c>
      <c r="S19" s="2">
        <v>34</v>
      </c>
      <c r="T19" s="2">
        <v>67</v>
      </c>
      <c r="U19" s="38">
        <v>9</v>
      </c>
    </row>
    <row r="20" spans="1:21" ht="17.100000000000001" customHeight="1" x14ac:dyDescent="0.25">
      <c r="A20" s="56"/>
      <c r="B20" s="3" t="s">
        <v>0</v>
      </c>
      <c r="C20" s="4">
        <v>120</v>
      </c>
      <c r="D20" s="5">
        <v>221</v>
      </c>
      <c r="E20" s="8">
        <f t="shared" si="0"/>
        <v>-70</v>
      </c>
      <c r="F20" s="12">
        <f t="shared" si="1"/>
        <v>-0.58333333333333337</v>
      </c>
      <c r="G20" s="12">
        <f t="shared" si="2"/>
        <v>0.58333333333333337</v>
      </c>
      <c r="H20" s="13">
        <f t="shared" si="3"/>
        <v>1</v>
      </c>
      <c r="I20" s="2">
        <v>162</v>
      </c>
      <c r="J20" s="2">
        <v>184</v>
      </c>
      <c r="K20" s="2">
        <v>218</v>
      </c>
      <c r="L20" s="2">
        <v>347</v>
      </c>
      <c r="M20" s="2">
        <v>288</v>
      </c>
      <c r="N20" s="2">
        <v>247</v>
      </c>
      <c r="O20" s="2">
        <v>425</v>
      </c>
      <c r="P20" s="2">
        <v>846</v>
      </c>
      <c r="Q20" s="2">
        <v>309</v>
      </c>
      <c r="R20" s="2">
        <v>311</v>
      </c>
      <c r="S20" s="2">
        <v>190</v>
      </c>
      <c r="T20" s="2">
        <v>248</v>
      </c>
      <c r="U20" s="38">
        <v>119</v>
      </c>
    </row>
    <row r="21" spans="1:21" ht="17.100000000000001" customHeight="1" x14ac:dyDescent="0.25">
      <c r="A21" s="56"/>
      <c r="B21" s="3" t="s">
        <v>1</v>
      </c>
      <c r="C21" s="4">
        <v>120</v>
      </c>
      <c r="D21" s="5">
        <v>72</v>
      </c>
      <c r="E21" s="8">
        <f t="shared" si="0"/>
        <v>-51</v>
      </c>
      <c r="F21" s="12">
        <f t="shared" si="1"/>
        <v>-0.42499999999999999</v>
      </c>
      <c r="G21" s="12">
        <f t="shared" si="2"/>
        <v>0.42499999999999999</v>
      </c>
      <c r="H21" s="13">
        <f t="shared" si="3"/>
        <v>1</v>
      </c>
      <c r="I21" s="2">
        <v>44</v>
      </c>
      <c r="J21" s="2">
        <v>49</v>
      </c>
      <c r="K21" s="2">
        <v>59</v>
      </c>
      <c r="L21" s="2">
        <v>106</v>
      </c>
      <c r="M21" s="2">
        <v>65</v>
      </c>
      <c r="N21" s="2">
        <v>75</v>
      </c>
      <c r="O21" s="2">
        <v>122</v>
      </c>
      <c r="P21" s="2">
        <v>192</v>
      </c>
      <c r="Q21" s="2">
        <v>82</v>
      </c>
      <c r="R21" s="2">
        <v>71</v>
      </c>
      <c r="S21" s="2">
        <v>51</v>
      </c>
      <c r="T21" s="2">
        <v>67</v>
      </c>
      <c r="U21" s="38"/>
    </row>
    <row r="22" spans="1:21" ht="17.100000000000001" customHeight="1" x14ac:dyDescent="0.25">
      <c r="A22" s="56"/>
      <c r="B22" s="3" t="s">
        <v>2</v>
      </c>
      <c r="C22" s="4">
        <v>120</v>
      </c>
      <c r="D22" s="5">
        <v>21</v>
      </c>
      <c r="E22" s="8">
        <f t="shared" si="0"/>
        <v>-50.5</v>
      </c>
      <c r="F22" s="12">
        <f t="shared" si="1"/>
        <v>-0.42083333333333334</v>
      </c>
      <c r="G22" s="12">
        <f t="shared" si="2"/>
        <v>0.42083333333333334</v>
      </c>
      <c r="H22" s="13">
        <f t="shared" si="3"/>
        <v>1</v>
      </c>
      <c r="I22" s="2">
        <v>43</v>
      </c>
      <c r="J22" s="2">
        <v>57</v>
      </c>
      <c r="K22" s="2">
        <v>60</v>
      </c>
      <c r="L22" s="2">
        <v>134</v>
      </c>
      <c r="M22" s="2">
        <v>92</v>
      </c>
      <c r="N22" s="2">
        <v>89</v>
      </c>
      <c r="O22" s="2">
        <v>142</v>
      </c>
      <c r="P22" s="2">
        <v>221</v>
      </c>
      <c r="Q22" s="2">
        <v>127</v>
      </c>
      <c r="R22" s="2">
        <v>87</v>
      </c>
      <c r="S22" s="2">
        <v>71</v>
      </c>
      <c r="T22" s="2">
        <v>61</v>
      </c>
      <c r="U22" s="38">
        <v>119</v>
      </c>
    </row>
    <row r="23" spans="1:21" ht="17.100000000000001" customHeight="1" x14ac:dyDescent="0.25">
      <c r="A23" s="56"/>
      <c r="B23" s="3" t="s">
        <v>3</v>
      </c>
      <c r="C23" s="4">
        <v>120</v>
      </c>
      <c r="D23" s="5">
        <v>111</v>
      </c>
      <c r="E23" s="8">
        <f t="shared" si="0"/>
        <v>-147</v>
      </c>
      <c r="F23" s="12">
        <f t="shared" si="1"/>
        <v>-1.2250000000000001</v>
      </c>
      <c r="G23" s="12">
        <f t="shared" si="2"/>
        <v>1.2250000000000001</v>
      </c>
      <c r="H23" s="13">
        <f t="shared" si="3"/>
        <v>2</v>
      </c>
      <c r="I23" s="2">
        <v>79</v>
      </c>
      <c r="J23" s="2">
        <v>87</v>
      </c>
      <c r="K23" s="2">
        <v>122</v>
      </c>
      <c r="L23" s="2">
        <v>209</v>
      </c>
      <c r="M23" s="2">
        <v>173</v>
      </c>
      <c r="N23" s="2">
        <v>157</v>
      </c>
      <c r="O23" s="2">
        <v>264</v>
      </c>
      <c r="P23" s="2">
        <v>377</v>
      </c>
      <c r="Q23" s="2">
        <v>185</v>
      </c>
      <c r="R23" s="2">
        <v>178</v>
      </c>
      <c r="S23" s="2">
        <v>126</v>
      </c>
      <c r="T23" s="2">
        <v>138</v>
      </c>
      <c r="U23" s="38"/>
    </row>
    <row r="24" spans="1:21" ht="8.1" customHeight="1" x14ac:dyDescent="0.25">
      <c r="D24" s="7"/>
      <c r="I24" s="1"/>
      <c r="J24" s="1"/>
      <c r="K24" s="1"/>
      <c r="N24" s="1"/>
      <c r="O24" s="1"/>
      <c r="P24" s="1"/>
      <c r="Q24" s="1"/>
      <c r="R24" s="1"/>
      <c r="S24" s="1"/>
      <c r="T24" s="1"/>
    </row>
    <row r="25" spans="1:21" ht="17.100000000000001" customHeight="1" x14ac:dyDescent="0.25">
      <c r="A25" s="5" t="s">
        <v>239</v>
      </c>
      <c r="B25" s="3" t="s">
        <v>240</v>
      </c>
      <c r="C25" s="4">
        <v>6</v>
      </c>
      <c r="D25" s="5">
        <v>0</v>
      </c>
      <c r="E25" s="8">
        <f t="shared" ref="E25" si="4">(D25-L25)*1.5+U25</f>
        <v>11</v>
      </c>
      <c r="F25" s="12">
        <f t="shared" ref="F25" si="5">SUM(E25/C25)</f>
        <v>1.8333333333333333</v>
      </c>
      <c r="G25" s="12">
        <f t="shared" ref="G25" si="6">ABS(F25)</f>
        <v>1.8333333333333333</v>
      </c>
      <c r="H25" s="13">
        <f>ROUNDUP(G25,0)</f>
        <v>2</v>
      </c>
      <c r="I25" s="2">
        <v>37</v>
      </c>
      <c r="J25" s="2">
        <v>35</v>
      </c>
      <c r="K25" s="2">
        <v>58</v>
      </c>
      <c r="L25" s="2"/>
      <c r="M25" s="2"/>
      <c r="N25" s="2"/>
      <c r="O25" s="2"/>
      <c r="P25" s="2"/>
      <c r="Q25" s="2"/>
      <c r="R25" s="2"/>
      <c r="S25" s="2"/>
      <c r="T25" s="2"/>
      <c r="U25" s="38">
        <v>11</v>
      </c>
    </row>
    <row r="26" spans="1:21" ht="17.100000000000001" customHeight="1" x14ac:dyDescent="0.25">
      <c r="A26" s="5" t="s">
        <v>236</v>
      </c>
      <c r="B26" s="3" t="s">
        <v>237</v>
      </c>
      <c r="C26" s="4">
        <v>8</v>
      </c>
      <c r="D26" s="5">
        <v>0</v>
      </c>
      <c r="E26" s="8">
        <f t="shared" ref="E26:E27" si="7">(D26-L26)*1.5+U26</f>
        <v>0</v>
      </c>
      <c r="F26" s="12">
        <f t="shared" ref="F26:F27" si="8">SUM(E26/C26)</f>
        <v>0</v>
      </c>
      <c r="G26" s="12">
        <f t="shared" ref="G26:G27" si="9">ABS(F26)</f>
        <v>0</v>
      </c>
      <c r="H26" s="13">
        <f>ROUNDUP(G26,0)</f>
        <v>0</v>
      </c>
      <c r="I26" s="2">
        <v>37</v>
      </c>
      <c r="J26" s="2">
        <v>35</v>
      </c>
      <c r="K26" s="2">
        <v>58</v>
      </c>
      <c r="L26" s="2"/>
      <c r="M26" s="2"/>
      <c r="N26" s="2"/>
      <c r="O26" s="2"/>
      <c r="P26" s="2"/>
      <c r="Q26" s="2"/>
      <c r="R26" s="2"/>
      <c r="S26" s="2"/>
      <c r="T26" s="2"/>
      <c r="U26" s="38"/>
    </row>
    <row r="27" spans="1:21" ht="17.100000000000001" customHeight="1" x14ac:dyDescent="0.25">
      <c r="A27" s="5" t="s">
        <v>241</v>
      </c>
      <c r="B27" s="3" t="s">
        <v>242</v>
      </c>
      <c r="C27" s="4">
        <v>5</v>
      </c>
      <c r="D27" s="5">
        <v>0</v>
      </c>
      <c r="E27" s="8">
        <f t="shared" si="7"/>
        <v>0</v>
      </c>
      <c r="F27" s="12">
        <f t="shared" si="8"/>
        <v>0</v>
      </c>
      <c r="G27" s="12">
        <f t="shared" si="9"/>
        <v>0</v>
      </c>
      <c r="H27" s="13">
        <f>ROUNDUP(G27,0)</f>
        <v>0</v>
      </c>
      <c r="I27" s="2">
        <v>37</v>
      </c>
      <c r="J27" s="2">
        <v>35</v>
      </c>
      <c r="K27" s="2">
        <v>58</v>
      </c>
      <c r="L27" s="2"/>
      <c r="M27" s="2"/>
      <c r="N27" s="2"/>
      <c r="O27" s="2"/>
      <c r="P27" s="2"/>
      <c r="Q27" s="2"/>
      <c r="R27" s="2"/>
      <c r="S27" s="2"/>
      <c r="T27" s="2"/>
      <c r="U27" s="38"/>
    </row>
    <row r="28" spans="1:21" ht="17.100000000000001" customHeight="1" x14ac:dyDescent="0.25">
      <c r="A28" s="5" t="s">
        <v>93</v>
      </c>
      <c r="B28" s="3" t="s">
        <v>238</v>
      </c>
      <c r="C28" s="4">
        <v>6.75</v>
      </c>
      <c r="D28" s="5">
        <v>0</v>
      </c>
      <c r="E28" s="8">
        <f t="shared" ref="E28" si="10">(D28-L28)*1.5+U28</f>
        <v>0</v>
      </c>
      <c r="F28" s="12">
        <f t="shared" ref="F28" si="11">SUM(E28/C28)</f>
        <v>0</v>
      </c>
      <c r="G28" s="12">
        <f t="shared" ref="G28" si="12">ABS(F28)</f>
        <v>0</v>
      </c>
      <c r="H28" s="13">
        <f>ROUNDUP(G28,0)</f>
        <v>0</v>
      </c>
      <c r="I28" s="2">
        <v>37</v>
      </c>
      <c r="J28" s="2">
        <v>35</v>
      </c>
      <c r="K28" s="2">
        <v>58</v>
      </c>
      <c r="L28" s="2"/>
      <c r="M28" s="2"/>
      <c r="N28" s="2"/>
      <c r="O28" s="2"/>
      <c r="P28" s="2"/>
      <c r="Q28" s="2"/>
      <c r="R28" s="2"/>
      <c r="S28" s="2"/>
      <c r="T28" s="2"/>
      <c r="U28" s="38"/>
    </row>
  </sheetData>
  <mergeCells count="7">
    <mergeCell ref="I2:T2"/>
    <mergeCell ref="A18:A23"/>
    <mergeCell ref="A9:A17"/>
    <mergeCell ref="A5:A7"/>
    <mergeCell ref="C2:C3"/>
    <mergeCell ref="E2:H2"/>
    <mergeCell ref="F3:H3"/>
  </mergeCells>
  <conditionalFormatting sqref="E5:E23">
    <cfRule type="cellIs" dxfId="13" priority="5" operator="lessThan">
      <formula>0</formula>
    </cfRule>
    <cfRule type="cellIs" dxfId="12" priority="6" operator="greaterThan">
      <formula>0</formula>
    </cfRule>
  </conditionalFormatting>
  <conditionalFormatting sqref="E25:E28">
    <cfRule type="cellIs" dxfId="11" priority="1" operator="lessThan">
      <formula>0</formula>
    </cfRule>
    <cfRule type="cellIs" dxfId="10" priority="2" operator="greater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E9566F-CB1B-4969-9B32-0B89BB619D1D}">
  <sheetPr>
    <tabColor rgb="FFFFC000"/>
  </sheetPr>
  <dimension ref="A2:V31"/>
  <sheetViews>
    <sheetView zoomScaleNormal="100" workbookViewId="0">
      <selection activeCell="C30" sqref="C30"/>
    </sheetView>
  </sheetViews>
  <sheetFormatPr baseColWidth="10" defaultRowHeight="15" x14ac:dyDescent="0.25"/>
  <cols>
    <col min="1" max="1" width="16.28515625" bestFit="1" customWidth="1"/>
    <col min="2" max="2" width="14.85546875" bestFit="1" customWidth="1"/>
    <col min="3" max="3" width="14.85546875" customWidth="1"/>
    <col min="4" max="4" width="13.28515625" customWidth="1"/>
    <col min="7" max="8" width="11.42578125" customWidth="1"/>
    <col min="10" max="12" width="11.7109375" customWidth="1"/>
    <col min="13" max="14" width="11.7109375" style="1" customWidth="1"/>
    <col min="15" max="21" width="11.7109375" customWidth="1"/>
    <col min="22" max="22" width="14.42578125" customWidth="1"/>
  </cols>
  <sheetData>
    <row r="2" spans="1:22" ht="30" x14ac:dyDescent="0.25">
      <c r="D2" s="57" t="s">
        <v>32</v>
      </c>
      <c r="E2" s="9" t="s">
        <v>20</v>
      </c>
      <c r="F2" s="59" t="s">
        <v>28</v>
      </c>
      <c r="G2" s="60"/>
      <c r="H2" s="60"/>
      <c r="I2" s="61"/>
      <c r="J2" s="52" t="s">
        <v>31</v>
      </c>
      <c r="K2" s="53"/>
      <c r="L2" s="53"/>
      <c r="M2" s="53"/>
      <c r="N2" s="53"/>
      <c r="O2" s="53"/>
      <c r="P2" s="53"/>
      <c r="Q2" s="53"/>
      <c r="R2" s="53"/>
      <c r="S2" s="53"/>
      <c r="T2" s="53"/>
      <c r="U2" s="54"/>
      <c r="V2" s="32" t="s">
        <v>192</v>
      </c>
    </row>
    <row r="3" spans="1:22" x14ac:dyDescent="0.25">
      <c r="D3" s="58"/>
      <c r="E3" s="10">
        <v>46105</v>
      </c>
      <c r="F3" s="11" t="s">
        <v>29</v>
      </c>
      <c r="G3" s="62" t="s">
        <v>30</v>
      </c>
      <c r="H3" s="62"/>
      <c r="I3" s="63"/>
      <c r="J3" s="5" t="s">
        <v>12</v>
      </c>
      <c r="K3" s="5" t="s">
        <v>13</v>
      </c>
      <c r="L3" s="5" t="s">
        <v>14</v>
      </c>
      <c r="M3" s="5" t="s">
        <v>4</v>
      </c>
      <c r="N3" s="5" t="s">
        <v>21</v>
      </c>
      <c r="O3" s="5" t="s">
        <v>5</v>
      </c>
      <c r="P3" s="5" t="s">
        <v>6</v>
      </c>
      <c r="Q3" s="5" t="s">
        <v>7</v>
      </c>
      <c r="R3" s="5" t="s">
        <v>8</v>
      </c>
      <c r="S3" s="5" t="s">
        <v>9</v>
      </c>
      <c r="T3" s="5" t="s">
        <v>10</v>
      </c>
      <c r="U3" s="5" t="s">
        <v>11</v>
      </c>
    </row>
    <row r="4" spans="1:22" ht="8.1" customHeight="1" x14ac:dyDescent="0.25">
      <c r="E4" s="7"/>
      <c r="J4" s="1"/>
      <c r="K4" s="1"/>
      <c r="L4" s="1"/>
      <c r="O4" s="1"/>
      <c r="P4" s="1"/>
      <c r="Q4" s="1"/>
      <c r="R4" s="1"/>
      <c r="S4" s="1"/>
      <c r="T4" s="1"/>
      <c r="U4" s="1"/>
    </row>
    <row r="5" spans="1:22" ht="17.100000000000001" customHeight="1" x14ac:dyDescent="0.25">
      <c r="A5" s="55" t="s">
        <v>202</v>
      </c>
      <c r="B5" s="3" t="s">
        <v>194</v>
      </c>
      <c r="C5" s="3" t="s">
        <v>197</v>
      </c>
      <c r="D5" s="4">
        <v>10</v>
      </c>
      <c r="E5" s="6"/>
      <c r="F5" s="8">
        <f>(E5-M5)*1.5+V5</f>
        <v>0</v>
      </c>
      <c r="G5" s="12">
        <f t="shared" ref="G5:G12" si="0">SUM(F5/D5)</f>
        <v>0</v>
      </c>
      <c r="H5" s="12">
        <f t="shared" ref="H5:H12" si="1">ABS(G5)</f>
        <v>0</v>
      </c>
      <c r="I5" s="13">
        <f t="shared" ref="I5:I12" si="2">ROUNDUP(H5,0)</f>
        <v>0</v>
      </c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</row>
    <row r="6" spans="1:22" ht="17.100000000000001" customHeight="1" x14ac:dyDescent="0.25">
      <c r="A6" s="56"/>
      <c r="B6" s="3" t="s">
        <v>195</v>
      </c>
      <c r="C6" s="3" t="s">
        <v>198</v>
      </c>
      <c r="D6" s="4">
        <v>10</v>
      </c>
      <c r="E6" s="6"/>
      <c r="F6" s="8">
        <f t="shared" ref="F6:F12" si="3">(E6-M6)*1.5+V6</f>
        <v>0</v>
      </c>
      <c r="G6" s="12">
        <f t="shared" si="0"/>
        <v>0</v>
      </c>
      <c r="H6" s="12">
        <f t="shared" si="1"/>
        <v>0</v>
      </c>
      <c r="I6" s="13">
        <f t="shared" si="2"/>
        <v>0</v>
      </c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31"/>
    </row>
    <row r="7" spans="1:22" ht="17.100000000000001" customHeight="1" x14ac:dyDescent="0.25">
      <c r="A7" s="56"/>
      <c r="B7" s="3" t="s">
        <v>196</v>
      </c>
      <c r="C7" s="3" t="s">
        <v>199</v>
      </c>
      <c r="D7" s="4">
        <v>10</v>
      </c>
      <c r="E7" s="6"/>
      <c r="F7" s="8">
        <f t="shared" si="3"/>
        <v>0</v>
      </c>
      <c r="G7" s="12">
        <f t="shared" si="0"/>
        <v>0</v>
      </c>
      <c r="H7" s="12">
        <f t="shared" si="1"/>
        <v>0</v>
      </c>
      <c r="I7" s="13">
        <f t="shared" si="2"/>
        <v>0</v>
      </c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31"/>
    </row>
    <row r="8" spans="1:22" ht="17.100000000000001" customHeight="1" x14ac:dyDescent="0.25">
      <c r="A8" s="56"/>
      <c r="B8" s="3" t="s">
        <v>200</v>
      </c>
      <c r="C8" s="3" t="s">
        <v>201</v>
      </c>
      <c r="D8" s="4">
        <v>10</v>
      </c>
      <c r="E8" s="6"/>
      <c r="F8" s="8">
        <f t="shared" si="3"/>
        <v>0</v>
      </c>
      <c r="G8" s="12">
        <f t="shared" si="0"/>
        <v>0</v>
      </c>
      <c r="H8" s="12">
        <f t="shared" si="1"/>
        <v>0</v>
      </c>
      <c r="I8" s="13">
        <f t="shared" si="2"/>
        <v>0</v>
      </c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31"/>
    </row>
    <row r="9" spans="1:22" ht="17.100000000000001" customHeight="1" x14ac:dyDescent="0.25">
      <c r="A9" s="55" t="s">
        <v>203</v>
      </c>
      <c r="B9" s="3" t="s">
        <v>204</v>
      </c>
      <c r="C9" s="3" t="s">
        <v>205</v>
      </c>
      <c r="D9" s="4">
        <v>10</v>
      </c>
      <c r="E9" s="6"/>
      <c r="F9" s="8">
        <f t="shared" si="3"/>
        <v>0</v>
      </c>
      <c r="G9" s="12">
        <f t="shared" si="0"/>
        <v>0</v>
      </c>
      <c r="H9" s="12">
        <f t="shared" si="1"/>
        <v>0</v>
      </c>
      <c r="I9" s="13">
        <f t="shared" si="2"/>
        <v>0</v>
      </c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31"/>
    </row>
    <row r="10" spans="1:22" ht="17.100000000000001" customHeight="1" x14ac:dyDescent="0.25">
      <c r="A10" s="56"/>
      <c r="B10" s="3" t="s">
        <v>206</v>
      </c>
      <c r="C10" s="3" t="s">
        <v>207</v>
      </c>
      <c r="D10" s="4">
        <v>10</v>
      </c>
      <c r="E10" s="6"/>
      <c r="F10" s="8">
        <f t="shared" si="3"/>
        <v>0</v>
      </c>
      <c r="G10" s="12">
        <f t="shared" si="0"/>
        <v>0</v>
      </c>
      <c r="H10" s="12">
        <f t="shared" si="1"/>
        <v>0</v>
      </c>
      <c r="I10" s="13">
        <f t="shared" si="2"/>
        <v>0</v>
      </c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31"/>
    </row>
    <row r="11" spans="1:22" ht="17.100000000000001" customHeight="1" x14ac:dyDescent="0.25">
      <c r="A11" s="56"/>
      <c r="B11" s="3" t="s">
        <v>208</v>
      </c>
      <c r="C11" s="3" t="s">
        <v>199</v>
      </c>
      <c r="D11" s="4">
        <v>10</v>
      </c>
      <c r="E11" s="6"/>
      <c r="F11" s="8">
        <f t="shared" si="3"/>
        <v>0</v>
      </c>
      <c r="G11" s="12">
        <f t="shared" si="0"/>
        <v>0</v>
      </c>
      <c r="H11" s="12">
        <f t="shared" si="1"/>
        <v>0</v>
      </c>
      <c r="I11" s="13">
        <f t="shared" si="2"/>
        <v>0</v>
      </c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31"/>
    </row>
    <row r="12" spans="1:22" ht="17.100000000000001" customHeight="1" x14ac:dyDescent="0.25">
      <c r="A12" s="56"/>
      <c r="B12" s="3" t="s">
        <v>209</v>
      </c>
      <c r="C12" s="3" t="s">
        <v>201</v>
      </c>
      <c r="D12" s="4">
        <v>10</v>
      </c>
      <c r="E12" s="6"/>
      <c r="F12" s="8">
        <f t="shared" si="3"/>
        <v>0</v>
      </c>
      <c r="G12" s="12">
        <f t="shared" si="0"/>
        <v>0</v>
      </c>
      <c r="H12" s="12">
        <f t="shared" si="1"/>
        <v>0</v>
      </c>
      <c r="I12" s="13">
        <f t="shared" si="2"/>
        <v>0</v>
      </c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31"/>
    </row>
    <row r="13" spans="1:22" ht="17.100000000000001" customHeight="1" x14ac:dyDescent="0.25">
      <c r="A13" s="55" t="s">
        <v>210</v>
      </c>
      <c r="B13" s="3" t="s">
        <v>211</v>
      </c>
      <c r="C13" s="3" t="s">
        <v>197</v>
      </c>
      <c r="D13" s="4">
        <v>10</v>
      </c>
      <c r="E13" s="6"/>
      <c r="F13" s="8">
        <f t="shared" ref="F13:F16" si="4">(E13-M13)*1.5+V13</f>
        <v>0</v>
      </c>
      <c r="G13" s="12">
        <f t="shared" ref="G13:G16" si="5">SUM(F13/D13)</f>
        <v>0</v>
      </c>
      <c r="H13" s="12">
        <f t="shared" ref="H13:H16" si="6">ABS(G13)</f>
        <v>0</v>
      </c>
      <c r="I13" s="13">
        <f t="shared" ref="I13:I16" si="7">ROUNDUP(H13,0)</f>
        <v>0</v>
      </c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31"/>
    </row>
    <row r="14" spans="1:22" ht="17.100000000000001" customHeight="1" x14ac:dyDescent="0.25">
      <c r="A14" s="56"/>
      <c r="B14" s="3" t="s">
        <v>212</v>
      </c>
      <c r="C14" s="3" t="s">
        <v>198</v>
      </c>
      <c r="D14" s="4">
        <v>10</v>
      </c>
      <c r="E14" s="6"/>
      <c r="F14" s="8">
        <f t="shared" si="4"/>
        <v>0</v>
      </c>
      <c r="G14" s="12">
        <f t="shared" si="5"/>
        <v>0</v>
      </c>
      <c r="H14" s="12">
        <f t="shared" si="6"/>
        <v>0</v>
      </c>
      <c r="I14" s="13">
        <f t="shared" si="7"/>
        <v>0</v>
      </c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31"/>
    </row>
    <row r="15" spans="1:22" ht="17.100000000000001" customHeight="1" x14ac:dyDescent="0.25">
      <c r="A15" s="56"/>
      <c r="B15" s="3" t="s">
        <v>213</v>
      </c>
      <c r="C15" s="3" t="s">
        <v>199</v>
      </c>
      <c r="D15" s="4">
        <v>10</v>
      </c>
      <c r="E15" s="6"/>
      <c r="F15" s="8">
        <f t="shared" si="4"/>
        <v>0</v>
      </c>
      <c r="G15" s="12">
        <f t="shared" si="5"/>
        <v>0</v>
      </c>
      <c r="H15" s="12">
        <f t="shared" si="6"/>
        <v>0</v>
      </c>
      <c r="I15" s="13">
        <f t="shared" si="7"/>
        <v>0</v>
      </c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31"/>
    </row>
    <row r="16" spans="1:22" ht="17.100000000000001" customHeight="1" x14ac:dyDescent="0.25">
      <c r="A16" s="56"/>
      <c r="B16" s="3" t="s">
        <v>214</v>
      </c>
      <c r="C16" s="3" t="s">
        <v>201</v>
      </c>
      <c r="D16" s="4">
        <v>10</v>
      </c>
      <c r="E16" s="6"/>
      <c r="F16" s="8">
        <f t="shared" si="4"/>
        <v>0</v>
      </c>
      <c r="G16" s="12">
        <f t="shared" si="5"/>
        <v>0</v>
      </c>
      <c r="H16" s="12">
        <f t="shared" si="6"/>
        <v>0</v>
      </c>
      <c r="I16" s="13">
        <f t="shared" si="7"/>
        <v>0</v>
      </c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31"/>
    </row>
    <row r="17" spans="1:22" ht="17.100000000000001" customHeight="1" x14ac:dyDescent="0.25">
      <c r="A17" s="55" t="s">
        <v>215</v>
      </c>
      <c r="B17" s="3" t="s">
        <v>218</v>
      </c>
      <c r="C17" s="3" t="s">
        <v>197</v>
      </c>
      <c r="D17" s="4">
        <v>10</v>
      </c>
      <c r="E17" s="6"/>
      <c r="F17" s="8">
        <f t="shared" ref="F17:F20" si="8">(E17-M17)*1.5+V17</f>
        <v>0</v>
      </c>
      <c r="G17" s="12">
        <f t="shared" ref="G17:G20" si="9">SUM(F17/D17)</f>
        <v>0</v>
      </c>
      <c r="H17" s="12">
        <f t="shared" ref="H17:H20" si="10">ABS(G17)</f>
        <v>0</v>
      </c>
      <c r="I17" s="13">
        <f t="shared" ref="I17:I20" si="11">ROUNDUP(H17,0)</f>
        <v>0</v>
      </c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31"/>
    </row>
    <row r="18" spans="1:22" ht="17.100000000000001" customHeight="1" x14ac:dyDescent="0.25">
      <c r="A18" s="56"/>
      <c r="B18" s="3" t="s">
        <v>219</v>
      </c>
      <c r="C18" s="3" t="s">
        <v>198</v>
      </c>
      <c r="D18" s="4">
        <v>10</v>
      </c>
      <c r="E18" s="6"/>
      <c r="F18" s="8">
        <f t="shared" si="8"/>
        <v>0</v>
      </c>
      <c r="G18" s="12">
        <f t="shared" si="9"/>
        <v>0</v>
      </c>
      <c r="H18" s="12">
        <f t="shared" si="10"/>
        <v>0</v>
      </c>
      <c r="I18" s="13">
        <f t="shared" si="11"/>
        <v>0</v>
      </c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31"/>
    </row>
    <row r="19" spans="1:22" ht="17.100000000000001" customHeight="1" x14ac:dyDescent="0.25">
      <c r="A19" s="56"/>
      <c r="B19" s="3" t="s">
        <v>216</v>
      </c>
      <c r="C19" s="3" t="s">
        <v>199</v>
      </c>
      <c r="D19" s="4">
        <v>10</v>
      </c>
      <c r="E19" s="6"/>
      <c r="F19" s="8">
        <f t="shared" si="8"/>
        <v>0</v>
      </c>
      <c r="G19" s="12">
        <f t="shared" si="9"/>
        <v>0</v>
      </c>
      <c r="H19" s="12">
        <f t="shared" si="10"/>
        <v>0</v>
      </c>
      <c r="I19" s="13">
        <f t="shared" si="11"/>
        <v>0</v>
      </c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31"/>
    </row>
    <row r="20" spans="1:22" ht="17.100000000000001" customHeight="1" x14ac:dyDescent="0.25">
      <c r="A20" s="56"/>
      <c r="B20" s="3" t="s">
        <v>217</v>
      </c>
      <c r="C20" s="3" t="s">
        <v>201</v>
      </c>
      <c r="D20" s="4">
        <v>10</v>
      </c>
      <c r="E20" s="6"/>
      <c r="F20" s="8">
        <f t="shared" si="8"/>
        <v>0</v>
      </c>
      <c r="G20" s="12">
        <f t="shared" si="9"/>
        <v>0</v>
      </c>
      <c r="H20" s="12">
        <f t="shared" si="10"/>
        <v>0</v>
      </c>
      <c r="I20" s="13">
        <f t="shared" si="11"/>
        <v>0</v>
      </c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31"/>
    </row>
    <row r="21" spans="1:22" ht="17.100000000000001" customHeight="1" x14ac:dyDescent="0.25">
      <c r="A21" s="55" t="s">
        <v>220</v>
      </c>
      <c r="B21" s="3" t="s">
        <v>224</v>
      </c>
      <c r="C21" s="3" t="s">
        <v>197</v>
      </c>
      <c r="D21" s="4">
        <v>10</v>
      </c>
      <c r="E21" s="6"/>
      <c r="F21" s="8">
        <f t="shared" ref="F21:F26" si="12">(E21-M21)*1.5+V21</f>
        <v>0</v>
      </c>
      <c r="G21" s="12">
        <f t="shared" ref="G21:G26" si="13">SUM(F21/D21)</f>
        <v>0</v>
      </c>
      <c r="H21" s="12">
        <f t="shared" ref="H21:H26" si="14">ABS(G21)</f>
        <v>0</v>
      </c>
      <c r="I21" s="13">
        <f t="shared" ref="I21:I26" si="15">ROUNDUP(H21,0)</f>
        <v>0</v>
      </c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31"/>
    </row>
    <row r="22" spans="1:22" ht="17.100000000000001" customHeight="1" x14ac:dyDescent="0.25">
      <c r="A22" s="56"/>
      <c r="B22" s="3" t="s">
        <v>221</v>
      </c>
      <c r="C22" s="3" t="s">
        <v>198</v>
      </c>
      <c r="D22" s="4">
        <v>10</v>
      </c>
      <c r="E22" s="6"/>
      <c r="F22" s="8">
        <f t="shared" si="12"/>
        <v>0</v>
      </c>
      <c r="G22" s="12">
        <f t="shared" si="13"/>
        <v>0</v>
      </c>
      <c r="H22" s="12">
        <f t="shared" si="14"/>
        <v>0</v>
      </c>
      <c r="I22" s="13">
        <f t="shared" si="15"/>
        <v>0</v>
      </c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31"/>
    </row>
    <row r="23" spans="1:22" ht="17.100000000000001" customHeight="1" x14ac:dyDescent="0.25">
      <c r="A23" s="56"/>
      <c r="B23" s="3" t="s">
        <v>222</v>
      </c>
      <c r="C23" s="3" t="s">
        <v>199</v>
      </c>
      <c r="D23" s="4">
        <v>10</v>
      </c>
      <c r="E23" s="6"/>
      <c r="F23" s="8">
        <f t="shared" si="12"/>
        <v>0</v>
      </c>
      <c r="G23" s="12">
        <f t="shared" si="13"/>
        <v>0</v>
      </c>
      <c r="H23" s="12">
        <f t="shared" si="14"/>
        <v>0</v>
      </c>
      <c r="I23" s="13">
        <f t="shared" si="15"/>
        <v>0</v>
      </c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31"/>
    </row>
    <row r="24" spans="1:22" ht="17.100000000000001" customHeight="1" x14ac:dyDescent="0.25">
      <c r="A24" s="56"/>
      <c r="B24" s="3" t="s">
        <v>223</v>
      </c>
      <c r="C24" s="3" t="s">
        <v>201</v>
      </c>
      <c r="D24" s="4">
        <v>10</v>
      </c>
      <c r="E24" s="6"/>
      <c r="F24" s="8">
        <f t="shared" si="12"/>
        <v>0</v>
      </c>
      <c r="G24" s="12">
        <f t="shared" si="13"/>
        <v>0</v>
      </c>
      <c r="H24" s="12">
        <f t="shared" si="14"/>
        <v>0</v>
      </c>
      <c r="I24" s="13">
        <f t="shared" si="15"/>
        <v>0</v>
      </c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31"/>
    </row>
    <row r="25" spans="1:22" ht="17.100000000000001" customHeight="1" x14ac:dyDescent="0.25">
      <c r="A25" s="55" t="s">
        <v>226</v>
      </c>
      <c r="B25" s="3"/>
      <c r="C25" s="3" t="s">
        <v>225</v>
      </c>
      <c r="D25" s="4">
        <v>10</v>
      </c>
      <c r="E25" s="6"/>
      <c r="F25" s="8">
        <f t="shared" si="12"/>
        <v>0</v>
      </c>
      <c r="G25" s="12">
        <f t="shared" si="13"/>
        <v>0</v>
      </c>
      <c r="H25" s="12">
        <f t="shared" si="14"/>
        <v>0</v>
      </c>
      <c r="I25" s="13">
        <f t="shared" si="15"/>
        <v>0</v>
      </c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31"/>
    </row>
    <row r="26" spans="1:22" ht="17.100000000000001" customHeight="1" x14ac:dyDescent="0.25">
      <c r="A26" s="56"/>
      <c r="B26" s="3"/>
      <c r="C26" s="3" t="s">
        <v>225</v>
      </c>
      <c r="D26" s="4">
        <v>10</v>
      </c>
      <c r="E26" s="6"/>
      <c r="F26" s="8">
        <f t="shared" si="12"/>
        <v>0</v>
      </c>
      <c r="G26" s="12">
        <f t="shared" si="13"/>
        <v>0</v>
      </c>
      <c r="H26" s="12">
        <f t="shared" si="14"/>
        <v>0</v>
      </c>
      <c r="I26" s="13">
        <f t="shared" si="15"/>
        <v>0</v>
      </c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31"/>
    </row>
    <row r="27" spans="1:22" ht="17.100000000000001" customHeight="1" x14ac:dyDescent="0.25">
      <c r="A27" s="55" t="s">
        <v>120</v>
      </c>
      <c r="B27" s="3"/>
      <c r="C27" s="3" t="s">
        <v>227</v>
      </c>
      <c r="D27" s="4">
        <v>10</v>
      </c>
      <c r="E27" s="6"/>
      <c r="F27" s="8">
        <f t="shared" ref="F27:F29" si="16">(E27-M27)*1.5+V27</f>
        <v>0</v>
      </c>
      <c r="G27" s="12">
        <f t="shared" ref="G27:G29" si="17">SUM(F27/D27)</f>
        <v>0</v>
      </c>
      <c r="H27" s="12">
        <f t="shared" ref="H27:H29" si="18">ABS(G27)</f>
        <v>0</v>
      </c>
      <c r="I27" s="13">
        <f t="shared" ref="I27:I29" si="19">ROUNDUP(H27,0)</f>
        <v>0</v>
      </c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31"/>
    </row>
    <row r="28" spans="1:22" ht="17.100000000000001" customHeight="1" x14ac:dyDescent="0.25">
      <c r="A28" s="56"/>
      <c r="B28" s="3"/>
      <c r="C28" s="3" t="s">
        <v>228</v>
      </c>
      <c r="D28" s="4">
        <v>10</v>
      </c>
      <c r="E28" s="6"/>
      <c r="F28" s="8">
        <f t="shared" si="16"/>
        <v>0</v>
      </c>
      <c r="G28" s="12">
        <f t="shared" si="17"/>
        <v>0</v>
      </c>
      <c r="H28" s="12">
        <f t="shared" si="18"/>
        <v>0</v>
      </c>
      <c r="I28" s="13">
        <f t="shared" si="19"/>
        <v>0</v>
      </c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31"/>
    </row>
    <row r="29" spans="1:22" ht="17.100000000000001" customHeight="1" x14ac:dyDescent="0.25">
      <c r="A29" s="14" t="s">
        <v>229</v>
      </c>
      <c r="B29" s="3" t="s">
        <v>230</v>
      </c>
      <c r="C29" s="3" t="s">
        <v>227</v>
      </c>
      <c r="D29" s="4">
        <v>10</v>
      </c>
      <c r="E29" s="6"/>
      <c r="F29" s="8">
        <f t="shared" si="16"/>
        <v>0</v>
      </c>
      <c r="G29" s="12">
        <f t="shared" si="17"/>
        <v>0</v>
      </c>
      <c r="H29" s="12">
        <f t="shared" si="18"/>
        <v>0</v>
      </c>
      <c r="I29" s="13">
        <f t="shared" si="19"/>
        <v>0</v>
      </c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31"/>
    </row>
    <row r="30" spans="1:22" ht="17.100000000000001" customHeight="1" x14ac:dyDescent="0.25">
      <c r="A30" s="14" t="s">
        <v>125</v>
      </c>
      <c r="B30" s="3"/>
      <c r="C30" s="3" t="s">
        <v>201</v>
      </c>
      <c r="D30" s="4">
        <v>10</v>
      </c>
      <c r="E30" s="6"/>
      <c r="F30" s="8">
        <f t="shared" ref="F30" si="20">(E30-M30)*1.5+V30</f>
        <v>0</v>
      </c>
      <c r="G30" s="12">
        <f t="shared" ref="G30" si="21">SUM(F30/D30)</f>
        <v>0</v>
      </c>
      <c r="H30" s="12">
        <f t="shared" ref="H30" si="22">ABS(G30)</f>
        <v>0</v>
      </c>
      <c r="I30" s="13">
        <f t="shared" ref="I30" si="23">ROUNDUP(H30,0)</f>
        <v>0</v>
      </c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31"/>
    </row>
    <row r="31" spans="1:22" ht="17.100000000000001" customHeight="1" x14ac:dyDescent="0.25">
      <c r="A31" s="14" t="s">
        <v>231</v>
      </c>
      <c r="B31" s="3"/>
      <c r="C31" s="3" t="s">
        <v>232</v>
      </c>
      <c r="D31" s="4">
        <v>10</v>
      </c>
      <c r="E31" s="6"/>
      <c r="F31" s="8">
        <f t="shared" ref="F31" si="24">(E31-M31)*1.5+V31</f>
        <v>0</v>
      </c>
      <c r="G31" s="12">
        <f t="shared" ref="G31" si="25">SUM(F31/D31)</f>
        <v>0</v>
      </c>
      <c r="H31" s="12">
        <f t="shared" ref="H31" si="26">ABS(G31)</f>
        <v>0</v>
      </c>
      <c r="I31" s="13">
        <f t="shared" ref="I31" si="27">ROUNDUP(H31,0)</f>
        <v>0</v>
      </c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31"/>
    </row>
  </sheetData>
  <mergeCells count="11">
    <mergeCell ref="A27:A28"/>
    <mergeCell ref="D2:D3"/>
    <mergeCell ref="F2:I2"/>
    <mergeCell ref="J2:U2"/>
    <mergeCell ref="G3:I3"/>
    <mergeCell ref="A5:A8"/>
    <mergeCell ref="A9:A12"/>
    <mergeCell ref="A13:A16"/>
    <mergeCell ref="A17:A20"/>
    <mergeCell ref="A21:A24"/>
    <mergeCell ref="A25:A26"/>
  </mergeCells>
  <conditionalFormatting sqref="F5:F31">
    <cfRule type="cellIs" dxfId="9" priority="3" operator="lessThan">
      <formula>0</formula>
    </cfRule>
    <cfRule type="cellIs" dxfId="8" priority="4" operator="greaterThan">
      <formula>0</formula>
    </cfRule>
  </conditionalFormatting>
  <conditionalFormatting sqref="V5:V31">
    <cfRule type="cellIs" dxfId="7" priority="7" operator="lessThan">
      <formula>#REF!</formula>
    </cfRule>
    <cfRule type="cellIs" dxfId="6" priority="8" operator="equal">
      <formula>#REF!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852C45-93B5-428F-AB1C-6FBDD505B21B}">
  <dimension ref="A2:V31"/>
  <sheetViews>
    <sheetView zoomScaleNormal="100" workbookViewId="0">
      <selection activeCell="K26" sqref="K26"/>
    </sheetView>
  </sheetViews>
  <sheetFormatPr baseColWidth="10" defaultRowHeight="15" x14ac:dyDescent="0.25"/>
  <cols>
    <col min="1" max="1" width="16.28515625" bestFit="1" customWidth="1"/>
    <col min="2" max="2" width="14.85546875" bestFit="1" customWidth="1"/>
    <col min="3" max="3" width="14.85546875" customWidth="1"/>
    <col min="4" max="4" width="13.28515625" customWidth="1"/>
    <col min="7" max="8" width="11.42578125" customWidth="1"/>
    <col min="10" max="12" width="11.7109375" customWidth="1"/>
    <col min="13" max="14" width="11.7109375" style="1" customWidth="1"/>
    <col min="15" max="21" width="11.7109375" customWidth="1"/>
    <col min="22" max="22" width="14.42578125" customWidth="1"/>
  </cols>
  <sheetData>
    <row r="2" spans="1:22" ht="30" x14ac:dyDescent="0.25">
      <c r="D2" s="57" t="s">
        <v>32</v>
      </c>
      <c r="E2" s="9" t="s">
        <v>20</v>
      </c>
      <c r="F2" s="59" t="s">
        <v>28</v>
      </c>
      <c r="G2" s="60"/>
      <c r="H2" s="60"/>
      <c r="I2" s="61"/>
      <c r="J2" s="52" t="s">
        <v>31</v>
      </c>
      <c r="K2" s="53"/>
      <c r="L2" s="53"/>
      <c r="M2" s="53"/>
      <c r="N2" s="53"/>
      <c r="O2" s="53"/>
      <c r="P2" s="53"/>
      <c r="Q2" s="53"/>
      <c r="R2" s="53"/>
      <c r="S2" s="53"/>
      <c r="T2" s="53"/>
      <c r="U2" s="54"/>
      <c r="V2" s="32" t="s">
        <v>192</v>
      </c>
    </row>
    <row r="3" spans="1:22" x14ac:dyDescent="0.25">
      <c r="D3" s="58"/>
      <c r="E3" s="10">
        <v>46105</v>
      </c>
      <c r="F3" s="11" t="s">
        <v>29</v>
      </c>
      <c r="G3" s="62" t="s">
        <v>30</v>
      </c>
      <c r="H3" s="62"/>
      <c r="I3" s="63"/>
      <c r="J3" s="5" t="s">
        <v>12</v>
      </c>
      <c r="K3" s="5" t="s">
        <v>13</v>
      </c>
      <c r="L3" s="5" t="s">
        <v>14</v>
      </c>
      <c r="M3" s="5" t="s">
        <v>4</v>
      </c>
      <c r="N3" s="5" t="s">
        <v>21</v>
      </c>
      <c r="O3" s="5" t="s">
        <v>5</v>
      </c>
      <c r="P3" s="5" t="s">
        <v>6</v>
      </c>
      <c r="Q3" s="5" t="s">
        <v>7</v>
      </c>
      <c r="R3" s="5" t="s">
        <v>8</v>
      </c>
      <c r="S3" s="5" t="s">
        <v>9</v>
      </c>
      <c r="T3" s="5" t="s">
        <v>10</v>
      </c>
      <c r="U3" s="5" t="s">
        <v>11</v>
      </c>
    </row>
    <row r="4" spans="1:22" ht="8.1" customHeight="1" x14ac:dyDescent="0.25">
      <c r="E4" s="7"/>
      <c r="J4" s="1"/>
      <c r="K4" s="1"/>
      <c r="L4" s="1"/>
      <c r="O4" s="1"/>
      <c r="P4" s="1"/>
      <c r="Q4" s="1"/>
      <c r="R4" s="1"/>
      <c r="S4" s="1"/>
      <c r="T4" s="1"/>
      <c r="U4" s="1"/>
    </row>
    <row r="5" spans="1:22" ht="17.100000000000001" customHeight="1" x14ac:dyDescent="0.25">
      <c r="A5" s="55" t="s">
        <v>202</v>
      </c>
      <c r="B5" s="3" t="s">
        <v>194</v>
      </c>
      <c r="C5" s="3" t="s">
        <v>197</v>
      </c>
      <c r="D5" s="4">
        <v>10</v>
      </c>
      <c r="E5" s="6"/>
      <c r="F5" s="8">
        <f>(E5-M5)*1.5+V5</f>
        <v>0</v>
      </c>
      <c r="G5" s="12">
        <f t="shared" ref="G5:G31" si="0">SUM(F5/D5)</f>
        <v>0</v>
      </c>
      <c r="H5" s="12">
        <f t="shared" ref="H5:H31" si="1">ABS(G5)</f>
        <v>0</v>
      </c>
      <c r="I5" s="13">
        <f t="shared" ref="I5:I31" si="2">ROUNDUP(H5,0)</f>
        <v>0</v>
      </c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</row>
    <row r="6" spans="1:22" ht="17.100000000000001" customHeight="1" x14ac:dyDescent="0.25">
      <c r="A6" s="56"/>
      <c r="B6" s="3" t="s">
        <v>195</v>
      </c>
      <c r="C6" s="3" t="s">
        <v>198</v>
      </c>
      <c r="D6" s="4">
        <v>10</v>
      </c>
      <c r="E6" s="6"/>
      <c r="F6" s="8">
        <f t="shared" ref="F6:F31" si="3">(E6-M6)*1.5+V6</f>
        <v>0</v>
      </c>
      <c r="G6" s="12">
        <f t="shared" si="0"/>
        <v>0</v>
      </c>
      <c r="H6" s="12">
        <f t="shared" si="1"/>
        <v>0</v>
      </c>
      <c r="I6" s="13">
        <f t="shared" si="2"/>
        <v>0</v>
      </c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31"/>
    </row>
    <row r="7" spans="1:22" ht="17.100000000000001" customHeight="1" x14ac:dyDescent="0.25">
      <c r="A7" s="56"/>
      <c r="B7" s="3" t="s">
        <v>196</v>
      </c>
      <c r="C7" s="3" t="s">
        <v>199</v>
      </c>
      <c r="D7" s="4">
        <v>10</v>
      </c>
      <c r="E7" s="6"/>
      <c r="F7" s="8">
        <f t="shared" si="3"/>
        <v>0</v>
      </c>
      <c r="G7" s="12">
        <f t="shared" si="0"/>
        <v>0</v>
      </c>
      <c r="H7" s="12">
        <f t="shared" si="1"/>
        <v>0</v>
      </c>
      <c r="I7" s="13">
        <f t="shared" si="2"/>
        <v>0</v>
      </c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31"/>
    </row>
    <row r="8" spans="1:22" ht="17.100000000000001" customHeight="1" x14ac:dyDescent="0.25">
      <c r="A8" s="56"/>
      <c r="B8" s="3" t="s">
        <v>200</v>
      </c>
      <c r="C8" s="3" t="s">
        <v>201</v>
      </c>
      <c r="D8" s="4">
        <v>10</v>
      </c>
      <c r="E8" s="6"/>
      <c r="F8" s="8">
        <f t="shared" si="3"/>
        <v>0</v>
      </c>
      <c r="G8" s="12">
        <f t="shared" si="0"/>
        <v>0</v>
      </c>
      <c r="H8" s="12">
        <f t="shared" si="1"/>
        <v>0</v>
      </c>
      <c r="I8" s="13">
        <f t="shared" si="2"/>
        <v>0</v>
      </c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31"/>
    </row>
    <row r="9" spans="1:22" ht="17.100000000000001" customHeight="1" x14ac:dyDescent="0.25">
      <c r="A9" s="55" t="s">
        <v>203</v>
      </c>
      <c r="B9" s="3" t="s">
        <v>204</v>
      </c>
      <c r="C9" s="3" t="s">
        <v>205</v>
      </c>
      <c r="D9" s="4">
        <v>10</v>
      </c>
      <c r="E9" s="6"/>
      <c r="F9" s="8">
        <f t="shared" si="3"/>
        <v>0</v>
      </c>
      <c r="G9" s="12">
        <f t="shared" si="0"/>
        <v>0</v>
      </c>
      <c r="H9" s="12">
        <f t="shared" si="1"/>
        <v>0</v>
      </c>
      <c r="I9" s="13">
        <f t="shared" si="2"/>
        <v>0</v>
      </c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31"/>
    </row>
    <row r="10" spans="1:22" ht="17.100000000000001" customHeight="1" x14ac:dyDescent="0.25">
      <c r="A10" s="56"/>
      <c r="B10" s="3" t="s">
        <v>206</v>
      </c>
      <c r="C10" s="3" t="s">
        <v>207</v>
      </c>
      <c r="D10" s="4">
        <v>10</v>
      </c>
      <c r="E10" s="6"/>
      <c r="F10" s="8">
        <f t="shared" si="3"/>
        <v>0</v>
      </c>
      <c r="G10" s="12">
        <f t="shared" si="0"/>
        <v>0</v>
      </c>
      <c r="H10" s="12">
        <f t="shared" si="1"/>
        <v>0</v>
      </c>
      <c r="I10" s="13">
        <f t="shared" si="2"/>
        <v>0</v>
      </c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31"/>
    </row>
    <row r="11" spans="1:22" ht="17.100000000000001" customHeight="1" x14ac:dyDescent="0.25">
      <c r="A11" s="56"/>
      <c r="B11" s="3" t="s">
        <v>208</v>
      </c>
      <c r="C11" s="3" t="s">
        <v>199</v>
      </c>
      <c r="D11" s="4">
        <v>10</v>
      </c>
      <c r="E11" s="6"/>
      <c r="F11" s="8">
        <f t="shared" si="3"/>
        <v>0</v>
      </c>
      <c r="G11" s="12">
        <f t="shared" si="0"/>
        <v>0</v>
      </c>
      <c r="H11" s="12">
        <f t="shared" si="1"/>
        <v>0</v>
      </c>
      <c r="I11" s="13">
        <f t="shared" si="2"/>
        <v>0</v>
      </c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31"/>
    </row>
    <row r="12" spans="1:22" ht="17.100000000000001" customHeight="1" x14ac:dyDescent="0.25">
      <c r="A12" s="56"/>
      <c r="B12" s="3" t="s">
        <v>209</v>
      </c>
      <c r="C12" s="3" t="s">
        <v>201</v>
      </c>
      <c r="D12" s="4">
        <v>10</v>
      </c>
      <c r="E12" s="6"/>
      <c r="F12" s="8">
        <f t="shared" si="3"/>
        <v>0</v>
      </c>
      <c r="G12" s="12">
        <f t="shared" si="0"/>
        <v>0</v>
      </c>
      <c r="H12" s="12">
        <f t="shared" si="1"/>
        <v>0</v>
      </c>
      <c r="I12" s="13">
        <f t="shared" si="2"/>
        <v>0</v>
      </c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31"/>
    </row>
    <row r="13" spans="1:22" ht="17.100000000000001" customHeight="1" x14ac:dyDescent="0.25">
      <c r="A13" s="55" t="s">
        <v>210</v>
      </c>
      <c r="B13" s="3" t="s">
        <v>211</v>
      </c>
      <c r="C13" s="3" t="s">
        <v>197</v>
      </c>
      <c r="D13" s="4">
        <v>10</v>
      </c>
      <c r="E13" s="6"/>
      <c r="F13" s="8">
        <f t="shared" si="3"/>
        <v>0</v>
      </c>
      <c r="G13" s="12">
        <f t="shared" si="0"/>
        <v>0</v>
      </c>
      <c r="H13" s="12">
        <f t="shared" si="1"/>
        <v>0</v>
      </c>
      <c r="I13" s="13">
        <f t="shared" si="2"/>
        <v>0</v>
      </c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31"/>
    </row>
    <row r="14" spans="1:22" ht="17.100000000000001" customHeight="1" x14ac:dyDescent="0.25">
      <c r="A14" s="56"/>
      <c r="B14" s="3" t="s">
        <v>212</v>
      </c>
      <c r="C14" s="3" t="s">
        <v>198</v>
      </c>
      <c r="D14" s="4">
        <v>10</v>
      </c>
      <c r="E14" s="6"/>
      <c r="F14" s="8">
        <f t="shared" si="3"/>
        <v>0</v>
      </c>
      <c r="G14" s="12">
        <f t="shared" si="0"/>
        <v>0</v>
      </c>
      <c r="H14" s="12">
        <f t="shared" si="1"/>
        <v>0</v>
      </c>
      <c r="I14" s="13">
        <f t="shared" si="2"/>
        <v>0</v>
      </c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31"/>
    </row>
    <row r="15" spans="1:22" ht="17.100000000000001" customHeight="1" x14ac:dyDescent="0.25">
      <c r="A15" s="56"/>
      <c r="B15" s="3" t="s">
        <v>213</v>
      </c>
      <c r="C15" s="3" t="s">
        <v>199</v>
      </c>
      <c r="D15" s="4">
        <v>10</v>
      </c>
      <c r="E15" s="6"/>
      <c r="F15" s="8">
        <f t="shared" si="3"/>
        <v>0</v>
      </c>
      <c r="G15" s="12">
        <f t="shared" si="0"/>
        <v>0</v>
      </c>
      <c r="H15" s="12">
        <f t="shared" si="1"/>
        <v>0</v>
      </c>
      <c r="I15" s="13">
        <f t="shared" si="2"/>
        <v>0</v>
      </c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31"/>
    </row>
    <row r="16" spans="1:22" ht="17.100000000000001" customHeight="1" x14ac:dyDescent="0.25">
      <c r="A16" s="56"/>
      <c r="B16" s="3" t="s">
        <v>214</v>
      </c>
      <c r="C16" s="3" t="s">
        <v>201</v>
      </c>
      <c r="D16" s="4">
        <v>10</v>
      </c>
      <c r="E16" s="6"/>
      <c r="F16" s="8">
        <f t="shared" si="3"/>
        <v>0</v>
      </c>
      <c r="G16" s="12">
        <f t="shared" si="0"/>
        <v>0</v>
      </c>
      <c r="H16" s="12">
        <f t="shared" si="1"/>
        <v>0</v>
      </c>
      <c r="I16" s="13">
        <f t="shared" si="2"/>
        <v>0</v>
      </c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31"/>
    </row>
    <row r="17" spans="1:22" ht="17.100000000000001" customHeight="1" x14ac:dyDescent="0.25">
      <c r="A17" s="55" t="s">
        <v>215</v>
      </c>
      <c r="B17" s="3" t="s">
        <v>218</v>
      </c>
      <c r="C17" s="3" t="s">
        <v>197</v>
      </c>
      <c r="D17" s="4">
        <v>10</v>
      </c>
      <c r="E17" s="6"/>
      <c r="F17" s="8">
        <f t="shared" si="3"/>
        <v>0</v>
      </c>
      <c r="G17" s="12">
        <f t="shared" si="0"/>
        <v>0</v>
      </c>
      <c r="H17" s="12">
        <f t="shared" si="1"/>
        <v>0</v>
      </c>
      <c r="I17" s="13">
        <f t="shared" si="2"/>
        <v>0</v>
      </c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31"/>
    </row>
    <row r="18" spans="1:22" ht="17.100000000000001" customHeight="1" x14ac:dyDescent="0.25">
      <c r="A18" s="56"/>
      <c r="B18" s="3" t="s">
        <v>219</v>
      </c>
      <c r="C18" s="3" t="s">
        <v>198</v>
      </c>
      <c r="D18" s="4">
        <v>10</v>
      </c>
      <c r="E18" s="6"/>
      <c r="F18" s="8">
        <f t="shared" si="3"/>
        <v>0</v>
      </c>
      <c r="G18" s="12">
        <f t="shared" si="0"/>
        <v>0</v>
      </c>
      <c r="H18" s="12">
        <f t="shared" si="1"/>
        <v>0</v>
      </c>
      <c r="I18" s="13">
        <f t="shared" si="2"/>
        <v>0</v>
      </c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31"/>
    </row>
    <row r="19" spans="1:22" ht="17.100000000000001" customHeight="1" x14ac:dyDescent="0.25">
      <c r="A19" s="56"/>
      <c r="B19" s="3" t="s">
        <v>216</v>
      </c>
      <c r="C19" s="3" t="s">
        <v>199</v>
      </c>
      <c r="D19" s="4">
        <v>10</v>
      </c>
      <c r="E19" s="6"/>
      <c r="F19" s="8">
        <f t="shared" si="3"/>
        <v>0</v>
      </c>
      <c r="G19" s="12">
        <f t="shared" si="0"/>
        <v>0</v>
      </c>
      <c r="H19" s="12">
        <f t="shared" si="1"/>
        <v>0</v>
      </c>
      <c r="I19" s="13">
        <f t="shared" si="2"/>
        <v>0</v>
      </c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31"/>
    </row>
    <row r="20" spans="1:22" ht="17.100000000000001" customHeight="1" x14ac:dyDescent="0.25">
      <c r="A20" s="56"/>
      <c r="B20" s="3" t="s">
        <v>217</v>
      </c>
      <c r="C20" s="3" t="s">
        <v>201</v>
      </c>
      <c r="D20" s="4">
        <v>10</v>
      </c>
      <c r="E20" s="6"/>
      <c r="F20" s="8">
        <f t="shared" si="3"/>
        <v>0</v>
      </c>
      <c r="G20" s="12">
        <f t="shared" si="0"/>
        <v>0</v>
      </c>
      <c r="H20" s="12">
        <f t="shared" si="1"/>
        <v>0</v>
      </c>
      <c r="I20" s="13">
        <f t="shared" si="2"/>
        <v>0</v>
      </c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31"/>
    </row>
    <row r="21" spans="1:22" ht="17.100000000000001" customHeight="1" x14ac:dyDescent="0.25">
      <c r="A21" s="55" t="s">
        <v>220</v>
      </c>
      <c r="B21" s="3" t="s">
        <v>224</v>
      </c>
      <c r="C21" s="3" t="s">
        <v>197</v>
      </c>
      <c r="D21" s="4">
        <v>10</v>
      </c>
      <c r="E21" s="6"/>
      <c r="F21" s="8">
        <f t="shared" si="3"/>
        <v>0</v>
      </c>
      <c r="G21" s="12">
        <f t="shared" si="0"/>
        <v>0</v>
      </c>
      <c r="H21" s="12">
        <f t="shared" si="1"/>
        <v>0</v>
      </c>
      <c r="I21" s="13">
        <f t="shared" si="2"/>
        <v>0</v>
      </c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31"/>
    </row>
    <row r="22" spans="1:22" ht="17.100000000000001" customHeight="1" x14ac:dyDescent="0.25">
      <c r="A22" s="56"/>
      <c r="B22" s="3" t="s">
        <v>221</v>
      </c>
      <c r="C22" s="3" t="s">
        <v>198</v>
      </c>
      <c r="D22" s="4">
        <v>10</v>
      </c>
      <c r="E22" s="6"/>
      <c r="F22" s="8">
        <f t="shared" si="3"/>
        <v>0</v>
      </c>
      <c r="G22" s="12">
        <f t="shared" si="0"/>
        <v>0</v>
      </c>
      <c r="H22" s="12">
        <f t="shared" si="1"/>
        <v>0</v>
      </c>
      <c r="I22" s="13">
        <f t="shared" si="2"/>
        <v>0</v>
      </c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31"/>
    </row>
    <row r="23" spans="1:22" ht="17.100000000000001" customHeight="1" x14ac:dyDescent="0.25">
      <c r="A23" s="56"/>
      <c r="B23" s="3" t="s">
        <v>222</v>
      </c>
      <c r="C23" s="3" t="s">
        <v>199</v>
      </c>
      <c r="D23" s="4">
        <v>10</v>
      </c>
      <c r="E23" s="6"/>
      <c r="F23" s="8">
        <f t="shared" si="3"/>
        <v>0</v>
      </c>
      <c r="G23" s="12">
        <f t="shared" si="0"/>
        <v>0</v>
      </c>
      <c r="H23" s="12">
        <f t="shared" si="1"/>
        <v>0</v>
      </c>
      <c r="I23" s="13">
        <f t="shared" si="2"/>
        <v>0</v>
      </c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31"/>
    </row>
    <row r="24" spans="1:22" ht="17.100000000000001" customHeight="1" x14ac:dyDescent="0.25">
      <c r="A24" s="56"/>
      <c r="B24" s="3" t="s">
        <v>223</v>
      </c>
      <c r="C24" s="3" t="s">
        <v>201</v>
      </c>
      <c r="D24" s="4">
        <v>10</v>
      </c>
      <c r="E24" s="6"/>
      <c r="F24" s="8">
        <f t="shared" si="3"/>
        <v>0</v>
      </c>
      <c r="G24" s="12">
        <f t="shared" si="0"/>
        <v>0</v>
      </c>
      <c r="H24" s="12">
        <f t="shared" si="1"/>
        <v>0</v>
      </c>
      <c r="I24" s="13">
        <f t="shared" si="2"/>
        <v>0</v>
      </c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31"/>
    </row>
    <row r="25" spans="1:22" ht="17.100000000000001" customHeight="1" x14ac:dyDescent="0.25">
      <c r="A25" s="55" t="s">
        <v>226</v>
      </c>
      <c r="B25" s="3"/>
      <c r="C25" s="3" t="s">
        <v>225</v>
      </c>
      <c r="D25" s="4">
        <v>10</v>
      </c>
      <c r="E25" s="6"/>
      <c r="F25" s="8">
        <f t="shared" si="3"/>
        <v>0</v>
      </c>
      <c r="G25" s="12">
        <f t="shared" si="0"/>
        <v>0</v>
      </c>
      <c r="H25" s="12">
        <f t="shared" si="1"/>
        <v>0</v>
      </c>
      <c r="I25" s="13">
        <f t="shared" si="2"/>
        <v>0</v>
      </c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31"/>
    </row>
    <row r="26" spans="1:22" ht="17.100000000000001" customHeight="1" x14ac:dyDescent="0.25">
      <c r="A26" s="56"/>
      <c r="B26" s="3"/>
      <c r="C26" s="3" t="s">
        <v>225</v>
      </c>
      <c r="D26" s="4">
        <v>10</v>
      </c>
      <c r="E26" s="6"/>
      <c r="F26" s="8">
        <f t="shared" si="3"/>
        <v>0</v>
      </c>
      <c r="G26" s="12">
        <f t="shared" si="0"/>
        <v>0</v>
      </c>
      <c r="H26" s="12">
        <f t="shared" si="1"/>
        <v>0</v>
      </c>
      <c r="I26" s="13">
        <f t="shared" si="2"/>
        <v>0</v>
      </c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31"/>
    </row>
    <row r="27" spans="1:22" ht="17.100000000000001" customHeight="1" x14ac:dyDescent="0.25">
      <c r="A27" s="55" t="s">
        <v>120</v>
      </c>
      <c r="B27" s="3"/>
      <c r="C27" s="3" t="s">
        <v>227</v>
      </c>
      <c r="D27" s="4">
        <v>10</v>
      </c>
      <c r="E27" s="6"/>
      <c r="F27" s="8">
        <f t="shared" si="3"/>
        <v>0</v>
      </c>
      <c r="G27" s="12">
        <f t="shared" si="0"/>
        <v>0</v>
      </c>
      <c r="H27" s="12">
        <f t="shared" si="1"/>
        <v>0</v>
      </c>
      <c r="I27" s="13">
        <f t="shared" si="2"/>
        <v>0</v>
      </c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31"/>
    </row>
    <row r="28" spans="1:22" ht="17.100000000000001" customHeight="1" x14ac:dyDescent="0.25">
      <c r="A28" s="56"/>
      <c r="B28" s="3"/>
      <c r="C28" s="3" t="s">
        <v>228</v>
      </c>
      <c r="D28" s="4">
        <v>10</v>
      </c>
      <c r="E28" s="6"/>
      <c r="F28" s="8">
        <f t="shared" si="3"/>
        <v>0</v>
      </c>
      <c r="G28" s="12">
        <f t="shared" si="0"/>
        <v>0</v>
      </c>
      <c r="H28" s="12">
        <f t="shared" si="1"/>
        <v>0</v>
      </c>
      <c r="I28" s="13">
        <f t="shared" si="2"/>
        <v>0</v>
      </c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31"/>
    </row>
    <row r="29" spans="1:22" ht="17.100000000000001" customHeight="1" x14ac:dyDescent="0.25">
      <c r="A29" s="14" t="s">
        <v>229</v>
      </c>
      <c r="B29" s="3" t="s">
        <v>230</v>
      </c>
      <c r="C29" s="3" t="s">
        <v>227</v>
      </c>
      <c r="D29" s="4">
        <v>10</v>
      </c>
      <c r="E29" s="6"/>
      <c r="F29" s="8">
        <f t="shared" si="3"/>
        <v>0</v>
      </c>
      <c r="G29" s="12">
        <f t="shared" si="0"/>
        <v>0</v>
      </c>
      <c r="H29" s="12">
        <f t="shared" si="1"/>
        <v>0</v>
      </c>
      <c r="I29" s="13">
        <f t="shared" si="2"/>
        <v>0</v>
      </c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31"/>
    </row>
    <row r="30" spans="1:22" ht="17.100000000000001" customHeight="1" x14ac:dyDescent="0.25">
      <c r="A30" s="14" t="s">
        <v>125</v>
      </c>
      <c r="B30" s="3"/>
      <c r="C30" s="3" t="s">
        <v>201</v>
      </c>
      <c r="D30" s="4">
        <v>10</v>
      </c>
      <c r="E30" s="6"/>
      <c r="F30" s="8">
        <f t="shared" si="3"/>
        <v>0</v>
      </c>
      <c r="G30" s="12">
        <f t="shared" si="0"/>
        <v>0</v>
      </c>
      <c r="H30" s="12">
        <f t="shared" si="1"/>
        <v>0</v>
      </c>
      <c r="I30" s="13">
        <f t="shared" si="2"/>
        <v>0</v>
      </c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31"/>
    </row>
    <row r="31" spans="1:22" ht="17.100000000000001" customHeight="1" x14ac:dyDescent="0.25">
      <c r="A31" s="14" t="s">
        <v>231</v>
      </c>
      <c r="B31" s="3"/>
      <c r="C31" s="3" t="s">
        <v>232</v>
      </c>
      <c r="D31" s="4">
        <v>10</v>
      </c>
      <c r="E31" s="6"/>
      <c r="F31" s="8">
        <f t="shared" si="3"/>
        <v>0</v>
      </c>
      <c r="G31" s="12">
        <f t="shared" si="0"/>
        <v>0</v>
      </c>
      <c r="H31" s="12">
        <f t="shared" si="1"/>
        <v>0</v>
      </c>
      <c r="I31" s="13">
        <f t="shared" si="2"/>
        <v>0</v>
      </c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31"/>
    </row>
  </sheetData>
  <mergeCells count="11">
    <mergeCell ref="A9:A12"/>
    <mergeCell ref="D2:D3"/>
    <mergeCell ref="F2:I2"/>
    <mergeCell ref="J2:U2"/>
    <mergeCell ref="G3:I3"/>
    <mergeCell ref="A5:A8"/>
    <mergeCell ref="A13:A16"/>
    <mergeCell ref="A17:A20"/>
    <mergeCell ref="A21:A24"/>
    <mergeCell ref="A25:A26"/>
    <mergeCell ref="A27:A28"/>
  </mergeCells>
  <conditionalFormatting sqref="F5:F31">
    <cfRule type="cellIs" dxfId="5" priority="1" operator="lessThan">
      <formula>0</formula>
    </cfRule>
    <cfRule type="cellIs" dxfId="4" priority="2" operator="greaterThan">
      <formula>0</formula>
    </cfRule>
  </conditionalFormatting>
  <conditionalFormatting sqref="V5:V31">
    <cfRule type="cellIs" dxfId="3" priority="3" operator="lessThan">
      <formula>#REF!</formula>
    </cfRule>
    <cfRule type="cellIs" dxfId="2" priority="4" operator="equal">
      <formula>#REF!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D777C6-0B19-4296-8292-BF01C52066F5}">
  <sheetPr>
    <tabColor theme="2" tint="-9.9978637043366805E-2"/>
  </sheetPr>
  <dimension ref="A1:CS64"/>
  <sheetViews>
    <sheetView tabSelected="1" zoomScale="115" zoomScaleNormal="115" workbookViewId="0">
      <pane ySplit="2" topLeftCell="A26" activePane="bottomLeft" state="frozen"/>
      <selection pane="bottomLeft" activeCell="D4" sqref="D4"/>
    </sheetView>
  </sheetViews>
  <sheetFormatPr baseColWidth="10" defaultRowHeight="15" x14ac:dyDescent="0.25"/>
  <cols>
    <col min="1" max="1" width="17.42578125" style="19" bestFit="1" customWidth="1"/>
    <col min="2" max="2" width="23.28515625" style="19" bestFit="1" customWidth="1"/>
    <col min="3" max="3" width="12.28515625" style="19" customWidth="1"/>
    <col min="5" max="5" width="10.7109375" style="42" customWidth="1"/>
    <col min="6" max="6" width="5.7109375" style="19" customWidth="1"/>
    <col min="7" max="7" width="5.7109375" customWidth="1"/>
    <col min="8" max="51" width="5.7109375" style="19" customWidth="1"/>
    <col min="52" max="99" width="3.42578125" style="19" bestFit="1" customWidth="1"/>
    <col min="100" max="16384" width="11.42578125" style="19"/>
  </cols>
  <sheetData>
    <row r="1" spans="1:97" ht="13.5" x14ac:dyDescent="0.25">
      <c r="D1" s="42"/>
      <c r="E1" s="19"/>
      <c r="F1" s="48" t="s">
        <v>89</v>
      </c>
      <c r="G1" s="48"/>
      <c r="H1" s="50" t="s">
        <v>91</v>
      </c>
      <c r="I1" s="50"/>
      <c r="J1" s="50"/>
      <c r="K1" s="50"/>
      <c r="L1" s="50"/>
      <c r="M1" s="50"/>
      <c r="N1" s="50"/>
      <c r="O1" s="50"/>
      <c r="P1" s="50"/>
      <c r="Q1" s="50"/>
      <c r="R1" s="50"/>
      <c r="S1" s="49" t="s">
        <v>90</v>
      </c>
      <c r="T1" s="49"/>
      <c r="U1" s="49"/>
      <c r="V1" s="49"/>
      <c r="W1" s="49"/>
      <c r="X1" s="49"/>
      <c r="Y1" s="49"/>
      <c r="Z1" s="49"/>
      <c r="AA1" s="49"/>
      <c r="AB1" s="49"/>
      <c r="AC1" s="49"/>
      <c r="AD1" s="49"/>
      <c r="AE1" s="49"/>
      <c r="AF1" s="49"/>
      <c r="AG1" s="49"/>
      <c r="AH1" s="49"/>
      <c r="AI1" s="49"/>
      <c r="AJ1" s="49"/>
      <c r="AK1" s="49"/>
      <c r="AL1" s="49"/>
      <c r="AM1" s="49"/>
      <c r="AN1" s="49"/>
      <c r="AO1" s="49"/>
      <c r="AP1" s="49"/>
      <c r="AQ1" s="49"/>
      <c r="AR1" s="49"/>
      <c r="AS1" s="49"/>
      <c r="AT1" s="49"/>
      <c r="AU1" s="49"/>
      <c r="AV1" s="49"/>
      <c r="AW1" s="49"/>
    </row>
    <row r="2" spans="1:97" ht="139.5" x14ac:dyDescent="0.25">
      <c r="A2" s="41"/>
      <c r="D2" s="51" t="s">
        <v>235</v>
      </c>
      <c r="E2" s="51"/>
      <c r="F2" s="26" t="s">
        <v>126</v>
      </c>
      <c r="G2" s="26" t="s">
        <v>127</v>
      </c>
      <c r="H2" s="27" t="s">
        <v>125</v>
      </c>
      <c r="I2" s="27" t="s">
        <v>26</v>
      </c>
      <c r="J2" s="27" t="s">
        <v>122</v>
      </c>
      <c r="K2" s="27" t="s">
        <v>123</v>
      </c>
      <c r="L2" s="27" t="s">
        <v>117</v>
      </c>
      <c r="M2" s="27" t="s">
        <v>114</v>
      </c>
      <c r="N2" s="27" t="s">
        <v>115</v>
      </c>
      <c r="O2" s="27" t="s">
        <v>120</v>
      </c>
      <c r="P2" s="27" t="s">
        <v>118</v>
      </c>
      <c r="Q2" s="27" t="s">
        <v>119</v>
      </c>
      <c r="R2" s="27" t="s">
        <v>116</v>
      </c>
      <c r="S2" s="28" t="s">
        <v>124</v>
      </c>
      <c r="T2" s="28" t="s">
        <v>173</v>
      </c>
      <c r="U2" s="28" t="s">
        <v>146</v>
      </c>
      <c r="V2" s="28" t="s">
        <v>147</v>
      </c>
      <c r="W2" s="28" t="s">
        <v>148</v>
      </c>
      <c r="X2" s="28" t="s">
        <v>128</v>
      </c>
      <c r="Y2" s="28" t="s">
        <v>92</v>
      </c>
      <c r="Z2" s="28" t="s">
        <v>156</v>
      </c>
      <c r="AA2" s="28" t="s">
        <v>157</v>
      </c>
      <c r="AB2" s="28" t="s">
        <v>158</v>
      </c>
      <c r="AC2" s="28" t="s">
        <v>159</v>
      </c>
      <c r="AD2" s="28" t="s">
        <v>160</v>
      </c>
      <c r="AE2" s="28" t="s">
        <v>161</v>
      </c>
      <c r="AF2" s="28" t="s">
        <v>164</v>
      </c>
      <c r="AG2" s="28" t="s">
        <v>165</v>
      </c>
      <c r="AH2" s="28" t="s">
        <v>166</v>
      </c>
      <c r="AI2" s="28" t="s">
        <v>135</v>
      </c>
      <c r="AJ2" s="28" t="s">
        <v>136</v>
      </c>
      <c r="AK2" s="28" t="s">
        <v>138</v>
      </c>
      <c r="AL2" s="28" t="s">
        <v>139</v>
      </c>
      <c r="AM2" s="28" t="s">
        <v>140</v>
      </c>
      <c r="AN2" s="28" t="s">
        <v>141</v>
      </c>
      <c r="AO2" s="28" t="s">
        <v>142</v>
      </c>
      <c r="AP2" s="28" t="s">
        <v>130</v>
      </c>
      <c r="AQ2" s="28" t="s">
        <v>131</v>
      </c>
      <c r="AR2" s="28" t="s">
        <v>132</v>
      </c>
      <c r="AS2" s="28" t="s">
        <v>171</v>
      </c>
      <c r="AT2" s="28" t="s">
        <v>243</v>
      </c>
      <c r="AU2" s="28" t="s">
        <v>168</v>
      </c>
      <c r="AV2" s="28" t="s">
        <v>170</v>
      </c>
      <c r="AW2" s="28" t="s">
        <v>93</v>
      </c>
      <c r="AX2" s="18"/>
      <c r="AY2" s="18"/>
      <c r="AZ2" s="18"/>
      <c r="BA2" s="18"/>
      <c r="BB2" s="18"/>
      <c r="BC2" s="18"/>
      <c r="BD2" s="18"/>
      <c r="BE2" s="18"/>
      <c r="BF2" s="18"/>
      <c r="BG2" s="18"/>
      <c r="BH2" s="18"/>
      <c r="BI2" s="18"/>
      <c r="BJ2" s="18"/>
      <c r="BK2" s="18"/>
      <c r="BL2" s="18"/>
      <c r="BM2" s="18"/>
      <c r="BN2" s="18"/>
      <c r="BO2" s="18"/>
      <c r="BP2" s="18"/>
      <c r="BQ2" s="18"/>
      <c r="BR2" s="18"/>
      <c r="BS2" s="18"/>
      <c r="BT2" s="18"/>
      <c r="BU2" s="18"/>
      <c r="BV2" s="18"/>
      <c r="BW2" s="18"/>
      <c r="BX2" s="18"/>
      <c r="BY2" s="18"/>
      <c r="BZ2" s="18"/>
      <c r="CA2" s="18"/>
      <c r="CB2" s="18"/>
      <c r="CC2" s="18"/>
      <c r="CD2" s="18"/>
      <c r="CE2" s="18"/>
      <c r="CF2" s="18"/>
      <c r="CG2" s="18"/>
      <c r="CH2" s="18"/>
      <c r="CI2" s="18"/>
      <c r="CJ2" s="18"/>
      <c r="CK2" s="18"/>
      <c r="CL2" s="18"/>
      <c r="CM2" s="18"/>
      <c r="CN2" s="18"/>
      <c r="CO2" s="18"/>
      <c r="CP2" s="18"/>
      <c r="CQ2" s="18"/>
      <c r="CR2" s="18"/>
      <c r="CS2" s="18"/>
    </row>
    <row r="3" spans="1:97" ht="13.5" x14ac:dyDescent="0.25">
      <c r="A3" s="20" t="s">
        <v>81</v>
      </c>
      <c r="B3" s="20" t="s">
        <v>78</v>
      </c>
      <c r="C3" s="20" t="s">
        <v>244</v>
      </c>
      <c r="D3" s="20" t="s">
        <v>245</v>
      </c>
      <c r="E3" s="20" t="s">
        <v>246</v>
      </c>
      <c r="F3" s="20" t="s">
        <v>94</v>
      </c>
      <c r="G3" s="20" t="s">
        <v>95</v>
      </c>
      <c r="H3" s="20" t="s">
        <v>96</v>
      </c>
      <c r="I3" s="20" t="s">
        <v>129</v>
      </c>
      <c r="J3" s="20" t="s">
        <v>121</v>
      </c>
      <c r="K3" s="20" t="s">
        <v>97</v>
      </c>
      <c r="L3" s="20" t="s">
        <v>98</v>
      </c>
      <c r="M3" s="20" t="s">
        <v>99</v>
      </c>
      <c r="N3" s="20" t="s">
        <v>100</v>
      </c>
      <c r="O3" s="20" t="s">
        <v>101</v>
      </c>
      <c r="P3" s="20" t="s">
        <v>102</v>
      </c>
      <c r="Q3" s="20" t="s">
        <v>103</v>
      </c>
      <c r="R3" s="20" t="s">
        <v>104</v>
      </c>
      <c r="S3" s="20" t="s">
        <v>105</v>
      </c>
      <c r="T3" s="20" t="s">
        <v>172</v>
      </c>
      <c r="U3" s="20" t="s">
        <v>143</v>
      </c>
      <c r="V3" s="20" t="s">
        <v>145</v>
      </c>
      <c r="W3" s="20" t="s">
        <v>144</v>
      </c>
      <c r="X3" s="20" t="s">
        <v>106</v>
      </c>
      <c r="Y3" s="20" t="s">
        <v>107</v>
      </c>
      <c r="Z3" s="20" t="s">
        <v>149</v>
      </c>
      <c r="AA3" s="20" t="s">
        <v>151</v>
      </c>
      <c r="AB3" s="20" t="s">
        <v>152</v>
      </c>
      <c r="AC3" s="20" t="s">
        <v>155</v>
      </c>
      <c r="AD3" s="20" t="s">
        <v>154</v>
      </c>
      <c r="AE3" s="20" t="s">
        <v>153</v>
      </c>
      <c r="AF3" s="20" t="s">
        <v>150</v>
      </c>
      <c r="AG3" s="20" t="s">
        <v>163</v>
      </c>
      <c r="AH3" s="20" t="s">
        <v>162</v>
      </c>
      <c r="AI3" s="20" t="s">
        <v>133</v>
      </c>
      <c r="AJ3" s="20" t="s">
        <v>134</v>
      </c>
      <c r="AK3" s="20" t="s">
        <v>137</v>
      </c>
      <c r="AL3" s="20" t="s">
        <v>189</v>
      </c>
      <c r="AM3" s="20" t="s">
        <v>188</v>
      </c>
      <c r="AN3" s="20" t="s">
        <v>187</v>
      </c>
      <c r="AO3" s="20" t="s">
        <v>186</v>
      </c>
      <c r="AP3" s="20" t="s">
        <v>108</v>
      </c>
      <c r="AQ3" s="20" t="s">
        <v>109</v>
      </c>
      <c r="AR3" s="20" t="s">
        <v>110</v>
      </c>
      <c r="AS3" s="20" t="s">
        <v>111</v>
      </c>
      <c r="AT3" s="20" t="s">
        <v>112</v>
      </c>
      <c r="AU3" s="20" t="s">
        <v>167</v>
      </c>
      <c r="AV3" s="20" t="s">
        <v>169</v>
      </c>
      <c r="AW3" s="20" t="s">
        <v>113</v>
      </c>
    </row>
    <row r="4" spans="1:97" ht="13.5" x14ac:dyDescent="0.25">
      <c r="A4" s="15" t="s">
        <v>79</v>
      </c>
      <c r="B4" s="16" t="s">
        <v>39</v>
      </c>
      <c r="C4" s="29">
        <v>8.99</v>
      </c>
      <c r="D4" s="43"/>
      <c r="E4" s="29">
        <f>SUM(C4*D4)</f>
        <v>0</v>
      </c>
      <c r="F4" s="21">
        <v>0</v>
      </c>
      <c r="G4" s="21">
        <v>0</v>
      </c>
      <c r="H4" s="21">
        <v>12</v>
      </c>
      <c r="I4" s="21">
        <v>0</v>
      </c>
      <c r="J4" s="21">
        <v>12</v>
      </c>
      <c r="K4" s="21">
        <v>12</v>
      </c>
      <c r="L4" s="21">
        <v>0</v>
      </c>
      <c r="M4" s="21">
        <v>0</v>
      </c>
      <c r="N4" s="21">
        <v>12.5</v>
      </c>
      <c r="O4" s="21">
        <v>0</v>
      </c>
      <c r="P4" s="21">
        <v>12</v>
      </c>
      <c r="Q4" s="21">
        <v>12</v>
      </c>
      <c r="R4" s="21">
        <v>0</v>
      </c>
      <c r="S4" s="21">
        <v>0</v>
      </c>
      <c r="T4" s="21">
        <v>0</v>
      </c>
      <c r="U4" s="21">
        <v>0</v>
      </c>
      <c r="V4" s="21">
        <v>0</v>
      </c>
      <c r="W4" s="21">
        <v>0</v>
      </c>
      <c r="X4" s="21">
        <v>0</v>
      </c>
      <c r="Y4" s="21">
        <v>0</v>
      </c>
      <c r="Z4" s="21">
        <v>0</v>
      </c>
      <c r="AA4" s="21">
        <v>0</v>
      </c>
      <c r="AB4" s="21">
        <v>0</v>
      </c>
      <c r="AC4" s="21">
        <v>0</v>
      </c>
      <c r="AD4" s="21">
        <v>0</v>
      </c>
      <c r="AE4" s="21">
        <v>0</v>
      </c>
      <c r="AF4" s="21">
        <v>0</v>
      </c>
      <c r="AG4" s="21">
        <v>0</v>
      </c>
      <c r="AH4" s="21">
        <v>0</v>
      </c>
      <c r="AI4" s="21">
        <v>0</v>
      </c>
      <c r="AJ4" s="21">
        <v>0</v>
      </c>
      <c r="AK4" s="21">
        <v>0</v>
      </c>
      <c r="AL4" s="21">
        <v>0</v>
      </c>
      <c r="AM4" s="21">
        <v>0</v>
      </c>
      <c r="AN4" s="21">
        <v>0</v>
      </c>
      <c r="AO4" s="21">
        <v>0</v>
      </c>
      <c r="AP4" s="21">
        <v>0</v>
      </c>
      <c r="AQ4" s="21">
        <v>0</v>
      </c>
      <c r="AR4" s="21">
        <v>0</v>
      </c>
      <c r="AS4" s="21">
        <v>0</v>
      </c>
      <c r="AT4" s="21">
        <v>0</v>
      </c>
      <c r="AU4" s="21">
        <v>0</v>
      </c>
      <c r="AV4" s="21">
        <v>0</v>
      </c>
      <c r="AW4" s="21">
        <v>0</v>
      </c>
    </row>
    <row r="5" spans="1:97" ht="13.5" x14ac:dyDescent="0.25">
      <c r="A5" s="15" t="s">
        <v>80</v>
      </c>
      <c r="B5" s="16" t="s">
        <v>40</v>
      </c>
      <c r="C5" s="29">
        <v>8.25</v>
      </c>
      <c r="D5" s="43"/>
      <c r="E5" s="29">
        <f>SUM(C5*D5)</f>
        <v>0</v>
      </c>
      <c r="F5" s="21">
        <v>0</v>
      </c>
      <c r="G5" s="21">
        <v>0</v>
      </c>
      <c r="H5" s="21">
        <v>0</v>
      </c>
      <c r="I5" s="21">
        <v>0</v>
      </c>
      <c r="J5" s="21">
        <v>0</v>
      </c>
      <c r="K5" s="21">
        <v>0</v>
      </c>
      <c r="L5" s="21">
        <v>0</v>
      </c>
      <c r="M5" s="21">
        <v>0</v>
      </c>
      <c r="N5" s="21">
        <v>0</v>
      </c>
      <c r="O5" s="21">
        <v>0</v>
      </c>
      <c r="P5" s="21">
        <v>0</v>
      </c>
      <c r="Q5" s="21">
        <v>0</v>
      </c>
      <c r="R5" s="21">
        <v>0</v>
      </c>
      <c r="S5" s="21">
        <v>0.6</v>
      </c>
      <c r="T5" s="21">
        <v>0</v>
      </c>
      <c r="U5" s="21">
        <v>0</v>
      </c>
      <c r="V5" s="21">
        <v>0</v>
      </c>
      <c r="W5" s="21">
        <v>0</v>
      </c>
      <c r="X5" s="21">
        <v>0</v>
      </c>
      <c r="Y5" s="21">
        <v>0</v>
      </c>
      <c r="Z5" s="21">
        <v>0</v>
      </c>
      <c r="AA5" s="21">
        <v>0</v>
      </c>
      <c r="AB5" s="21">
        <v>0</v>
      </c>
      <c r="AC5" s="21">
        <v>0</v>
      </c>
      <c r="AD5" s="21">
        <v>0</v>
      </c>
      <c r="AE5" s="21">
        <v>0</v>
      </c>
      <c r="AF5" s="21">
        <v>0</v>
      </c>
      <c r="AG5" s="21">
        <v>0</v>
      </c>
      <c r="AH5" s="21">
        <v>0</v>
      </c>
      <c r="AI5" s="21">
        <v>0</v>
      </c>
      <c r="AJ5" s="21">
        <v>0</v>
      </c>
      <c r="AK5" s="21">
        <v>0</v>
      </c>
      <c r="AL5" s="21">
        <v>0</v>
      </c>
      <c r="AM5" s="21">
        <v>0</v>
      </c>
      <c r="AN5" s="21">
        <v>0</v>
      </c>
      <c r="AO5" s="21">
        <v>0</v>
      </c>
      <c r="AP5" s="21">
        <v>0</v>
      </c>
      <c r="AQ5" s="21">
        <v>0</v>
      </c>
      <c r="AR5" s="21">
        <v>0</v>
      </c>
      <c r="AS5" s="21">
        <v>0</v>
      </c>
      <c r="AT5" s="21">
        <v>0</v>
      </c>
      <c r="AU5" s="21">
        <v>0</v>
      </c>
      <c r="AV5" s="21">
        <v>0</v>
      </c>
      <c r="AW5" s="21">
        <v>0</v>
      </c>
    </row>
    <row r="6" spans="1:97" ht="13.5" x14ac:dyDescent="0.25">
      <c r="A6" s="15" t="s">
        <v>80</v>
      </c>
      <c r="B6" s="16" t="s">
        <v>41</v>
      </c>
      <c r="C6" s="29">
        <v>21.75</v>
      </c>
      <c r="D6" s="43"/>
      <c r="E6" s="29">
        <f>SUM(C6*D6)</f>
        <v>0</v>
      </c>
      <c r="F6" s="21">
        <v>0</v>
      </c>
      <c r="G6" s="21">
        <v>0</v>
      </c>
      <c r="H6" s="21">
        <v>0</v>
      </c>
      <c r="I6" s="21">
        <v>0</v>
      </c>
      <c r="J6" s="21">
        <v>0</v>
      </c>
      <c r="K6" s="21">
        <v>0</v>
      </c>
      <c r="L6" s="21">
        <v>0</v>
      </c>
      <c r="M6" s="21">
        <v>0</v>
      </c>
      <c r="N6" s="21">
        <v>0.72</v>
      </c>
      <c r="O6" s="21">
        <v>0</v>
      </c>
      <c r="P6" s="21">
        <v>0</v>
      </c>
      <c r="Q6" s="21">
        <v>0</v>
      </c>
      <c r="R6" s="21">
        <v>0</v>
      </c>
      <c r="S6" s="21">
        <v>0</v>
      </c>
      <c r="T6" s="21">
        <v>0</v>
      </c>
      <c r="U6" s="21">
        <v>0</v>
      </c>
      <c r="V6" s="21">
        <v>0</v>
      </c>
      <c r="W6" s="21">
        <v>0</v>
      </c>
      <c r="X6" s="21">
        <v>0</v>
      </c>
      <c r="Y6" s="21">
        <v>0</v>
      </c>
      <c r="Z6" s="21">
        <v>0</v>
      </c>
      <c r="AA6" s="21">
        <v>0</v>
      </c>
      <c r="AB6" s="21">
        <v>0</v>
      </c>
      <c r="AC6" s="21">
        <v>0</v>
      </c>
      <c r="AD6" s="21">
        <v>0</v>
      </c>
      <c r="AE6" s="21">
        <v>0</v>
      </c>
      <c r="AF6" s="21">
        <v>0</v>
      </c>
      <c r="AG6" s="21">
        <v>0</v>
      </c>
      <c r="AH6" s="21">
        <v>0</v>
      </c>
      <c r="AI6" s="21">
        <v>0</v>
      </c>
      <c r="AJ6" s="21">
        <v>0</v>
      </c>
      <c r="AK6" s="21">
        <v>0</v>
      </c>
      <c r="AL6" s="21">
        <v>0</v>
      </c>
      <c r="AM6" s="21">
        <v>0</v>
      </c>
      <c r="AN6" s="21">
        <v>0</v>
      </c>
      <c r="AO6" s="21">
        <v>0</v>
      </c>
      <c r="AP6" s="21">
        <v>0</v>
      </c>
      <c r="AQ6" s="21">
        <v>0</v>
      </c>
      <c r="AR6" s="21">
        <v>0</v>
      </c>
      <c r="AS6" s="21">
        <v>0</v>
      </c>
      <c r="AT6" s="21">
        <v>0</v>
      </c>
      <c r="AU6" s="21">
        <v>0</v>
      </c>
      <c r="AV6" s="21">
        <v>0</v>
      </c>
      <c r="AW6" s="21">
        <v>0</v>
      </c>
    </row>
    <row r="7" spans="1:97" ht="13.5" x14ac:dyDescent="0.25">
      <c r="A7" s="15" t="s">
        <v>80</v>
      </c>
      <c r="B7" s="16" t="s">
        <v>42</v>
      </c>
      <c r="C7" s="29">
        <v>5.5339999999999998</v>
      </c>
      <c r="D7" s="43"/>
      <c r="E7" s="29">
        <f>SUM(C7*D7)</f>
        <v>0</v>
      </c>
      <c r="F7" s="21">
        <v>0</v>
      </c>
      <c r="G7" s="21">
        <v>0</v>
      </c>
      <c r="H7" s="21">
        <v>0</v>
      </c>
      <c r="I7" s="21">
        <v>0</v>
      </c>
      <c r="J7" s="21">
        <v>12</v>
      </c>
      <c r="K7" s="21">
        <v>0</v>
      </c>
      <c r="L7" s="21">
        <v>0</v>
      </c>
      <c r="M7" s="21">
        <v>0</v>
      </c>
      <c r="N7" s="21">
        <v>0</v>
      </c>
      <c r="O7" s="21">
        <v>0</v>
      </c>
      <c r="P7" s="21">
        <v>0</v>
      </c>
      <c r="Q7" s="21">
        <v>0</v>
      </c>
      <c r="R7" s="21">
        <v>0</v>
      </c>
      <c r="S7" s="21">
        <v>0</v>
      </c>
      <c r="T7" s="21">
        <v>0</v>
      </c>
      <c r="U7" s="21">
        <v>0</v>
      </c>
      <c r="V7" s="21">
        <v>0</v>
      </c>
      <c r="W7" s="21">
        <v>0</v>
      </c>
      <c r="X7" s="21">
        <v>0</v>
      </c>
      <c r="Y7" s="21">
        <v>0</v>
      </c>
      <c r="Z7" s="21">
        <v>0</v>
      </c>
      <c r="AA7" s="21">
        <v>0</v>
      </c>
      <c r="AB7" s="21">
        <v>1.8</v>
      </c>
      <c r="AC7" s="21">
        <v>0</v>
      </c>
      <c r="AD7" s="21">
        <v>0</v>
      </c>
      <c r="AE7" s="21">
        <v>0</v>
      </c>
      <c r="AF7" s="21">
        <v>0</v>
      </c>
      <c r="AG7" s="21">
        <v>0</v>
      </c>
      <c r="AH7" s="21">
        <v>0</v>
      </c>
      <c r="AI7" s="21">
        <v>0</v>
      </c>
      <c r="AJ7" s="21">
        <v>0</v>
      </c>
      <c r="AK7" s="21">
        <v>0</v>
      </c>
      <c r="AL7" s="21">
        <v>0</v>
      </c>
      <c r="AM7" s="21">
        <v>0</v>
      </c>
      <c r="AN7" s="21">
        <v>0</v>
      </c>
      <c r="AO7" s="21">
        <v>0</v>
      </c>
      <c r="AP7" s="21">
        <v>0</v>
      </c>
      <c r="AQ7" s="21">
        <v>0</v>
      </c>
      <c r="AR7" s="21">
        <v>0</v>
      </c>
      <c r="AS7" s="21">
        <v>0</v>
      </c>
      <c r="AT7" s="21">
        <v>0</v>
      </c>
      <c r="AU7" s="21">
        <v>0</v>
      </c>
      <c r="AV7" s="21">
        <v>0</v>
      </c>
      <c r="AW7" s="21">
        <v>0</v>
      </c>
    </row>
    <row r="8" spans="1:97" ht="13.5" x14ac:dyDescent="0.25">
      <c r="A8" s="15" t="s">
        <v>82</v>
      </c>
      <c r="B8" s="16" t="s">
        <v>174</v>
      </c>
      <c r="C8" s="29">
        <v>0.85</v>
      </c>
      <c r="D8" s="43"/>
      <c r="E8" s="29">
        <f>SUM(C8*D8)</f>
        <v>0</v>
      </c>
      <c r="F8" s="21">
        <v>40</v>
      </c>
      <c r="G8" s="21">
        <v>1</v>
      </c>
      <c r="H8" s="21">
        <v>0</v>
      </c>
      <c r="I8" s="21">
        <v>0</v>
      </c>
      <c r="J8" s="21">
        <v>0</v>
      </c>
      <c r="K8" s="21">
        <v>0</v>
      </c>
      <c r="L8" s="21">
        <v>0</v>
      </c>
      <c r="M8" s="21">
        <v>0</v>
      </c>
      <c r="N8" s="21">
        <v>0</v>
      </c>
      <c r="O8" s="21">
        <v>3.75</v>
      </c>
      <c r="P8" s="21">
        <v>0</v>
      </c>
      <c r="Q8" s="21">
        <v>0</v>
      </c>
      <c r="R8" s="21">
        <v>0</v>
      </c>
      <c r="S8" s="21">
        <v>0</v>
      </c>
      <c r="T8" s="21">
        <v>0</v>
      </c>
      <c r="U8" s="21">
        <v>0</v>
      </c>
      <c r="V8" s="21">
        <v>0</v>
      </c>
      <c r="W8" s="21">
        <v>0</v>
      </c>
      <c r="X8" s="21">
        <v>0</v>
      </c>
      <c r="Y8" s="21">
        <v>0.875</v>
      </c>
      <c r="Z8" s="21">
        <v>0</v>
      </c>
      <c r="AA8" s="21">
        <v>0</v>
      </c>
      <c r="AB8" s="21">
        <v>0</v>
      </c>
      <c r="AC8" s="21">
        <v>0</v>
      </c>
      <c r="AD8" s="21">
        <v>0</v>
      </c>
      <c r="AE8" s="21">
        <v>0</v>
      </c>
      <c r="AF8" s="21">
        <v>0</v>
      </c>
      <c r="AG8" s="21">
        <v>0</v>
      </c>
      <c r="AH8" s="21">
        <v>0</v>
      </c>
      <c r="AI8" s="21">
        <v>0</v>
      </c>
      <c r="AJ8" s="21">
        <v>0</v>
      </c>
      <c r="AK8" s="21">
        <v>0</v>
      </c>
      <c r="AL8" s="21">
        <v>0</v>
      </c>
      <c r="AM8" s="21">
        <v>0</v>
      </c>
      <c r="AN8" s="21">
        <v>0</v>
      </c>
      <c r="AO8" s="21">
        <v>0</v>
      </c>
      <c r="AP8" s="21">
        <v>1</v>
      </c>
      <c r="AQ8" s="21">
        <v>1</v>
      </c>
      <c r="AR8" s="21">
        <v>1</v>
      </c>
      <c r="AS8" s="21">
        <v>0.9</v>
      </c>
      <c r="AT8" s="21">
        <v>0</v>
      </c>
      <c r="AU8" s="21">
        <v>0</v>
      </c>
      <c r="AV8" s="21">
        <v>0</v>
      </c>
      <c r="AW8" s="21">
        <v>8</v>
      </c>
    </row>
    <row r="9" spans="1:97" ht="13.5" x14ac:dyDescent="0.25">
      <c r="A9" s="15" t="s">
        <v>83</v>
      </c>
      <c r="B9" s="16" t="s">
        <v>43</v>
      </c>
      <c r="C9" s="29">
        <v>0.17</v>
      </c>
      <c r="D9" s="43"/>
      <c r="E9" s="29">
        <f>SUM(C9*D9)</f>
        <v>0</v>
      </c>
      <c r="F9" s="21">
        <v>30</v>
      </c>
      <c r="G9" s="21">
        <v>6</v>
      </c>
      <c r="H9" s="21">
        <v>0</v>
      </c>
      <c r="I9" s="21">
        <v>30</v>
      </c>
      <c r="J9" s="21">
        <v>0</v>
      </c>
      <c r="K9" s="21">
        <v>0</v>
      </c>
      <c r="L9" s="21">
        <v>15</v>
      </c>
      <c r="M9" s="21">
        <v>80</v>
      </c>
      <c r="N9" s="21">
        <v>15</v>
      </c>
      <c r="O9" s="21">
        <v>216</v>
      </c>
      <c r="P9" s="21">
        <v>0</v>
      </c>
      <c r="Q9" s="21">
        <v>0</v>
      </c>
      <c r="R9" s="21">
        <v>140</v>
      </c>
      <c r="S9" s="21">
        <v>0</v>
      </c>
      <c r="T9" s="21">
        <v>0</v>
      </c>
      <c r="U9" s="21">
        <v>0</v>
      </c>
      <c r="V9" s="21">
        <v>0</v>
      </c>
      <c r="W9" s="21">
        <v>0</v>
      </c>
      <c r="X9" s="21">
        <v>6</v>
      </c>
      <c r="Y9" s="21">
        <v>4</v>
      </c>
      <c r="Z9" s="21">
        <v>0</v>
      </c>
      <c r="AA9" s="21">
        <v>0</v>
      </c>
      <c r="AB9" s="21">
        <v>0</v>
      </c>
      <c r="AC9" s="21">
        <v>0</v>
      </c>
      <c r="AD9" s="21">
        <v>0</v>
      </c>
      <c r="AE9" s="21">
        <v>0</v>
      </c>
      <c r="AF9" s="21">
        <v>0</v>
      </c>
      <c r="AG9" s="21">
        <v>0</v>
      </c>
      <c r="AH9" s="21">
        <v>0</v>
      </c>
      <c r="AI9" s="21">
        <v>1</v>
      </c>
      <c r="AJ9" s="21">
        <v>1</v>
      </c>
      <c r="AK9" s="21">
        <v>0</v>
      </c>
      <c r="AL9" s="21">
        <v>0</v>
      </c>
      <c r="AM9" s="21">
        <v>0</v>
      </c>
      <c r="AN9" s="21">
        <v>0</v>
      </c>
      <c r="AO9" s="21">
        <v>0</v>
      </c>
      <c r="AP9" s="21">
        <v>6</v>
      </c>
      <c r="AQ9" s="21">
        <v>6</v>
      </c>
      <c r="AR9" s="21">
        <v>6</v>
      </c>
      <c r="AS9" s="21">
        <v>10</v>
      </c>
      <c r="AT9" s="21">
        <v>10</v>
      </c>
      <c r="AU9" s="21">
        <v>11</v>
      </c>
      <c r="AV9" s="21">
        <v>11</v>
      </c>
      <c r="AW9" s="21">
        <v>0</v>
      </c>
    </row>
    <row r="10" spans="1:97" ht="13.5" x14ac:dyDescent="0.25">
      <c r="A10" s="15" t="s">
        <v>84</v>
      </c>
      <c r="B10" s="16" t="s">
        <v>179</v>
      </c>
      <c r="C10" s="29">
        <v>13.8</v>
      </c>
      <c r="D10" s="43"/>
      <c r="E10" s="29">
        <f>SUM(C10*D10)</f>
        <v>0</v>
      </c>
      <c r="F10" s="21">
        <v>0</v>
      </c>
      <c r="G10" s="21">
        <v>0</v>
      </c>
      <c r="H10" s="21">
        <v>1.8</v>
      </c>
      <c r="I10" s="21">
        <v>0</v>
      </c>
      <c r="J10" s="21">
        <v>0</v>
      </c>
      <c r="K10" s="21">
        <v>0</v>
      </c>
      <c r="L10" s="21">
        <v>0</v>
      </c>
      <c r="M10" s="21">
        <v>0</v>
      </c>
      <c r="N10" s="21">
        <v>0</v>
      </c>
      <c r="O10" s="21">
        <v>0</v>
      </c>
      <c r="P10" s="21">
        <v>0</v>
      </c>
      <c r="Q10" s="21">
        <v>0</v>
      </c>
      <c r="R10" s="21">
        <v>0</v>
      </c>
      <c r="S10" s="21">
        <v>0</v>
      </c>
      <c r="T10" s="21">
        <v>0</v>
      </c>
      <c r="U10" s="21">
        <v>0</v>
      </c>
      <c r="V10" s="21">
        <v>0</v>
      </c>
      <c r="W10" s="21">
        <v>0</v>
      </c>
      <c r="X10" s="21">
        <v>0</v>
      </c>
      <c r="Y10" s="21">
        <v>0</v>
      </c>
      <c r="Z10" s="21">
        <v>0</v>
      </c>
      <c r="AA10" s="21">
        <v>0</v>
      </c>
      <c r="AB10" s="21">
        <v>0</v>
      </c>
      <c r="AC10" s="21">
        <v>0</v>
      </c>
      <c r="AD10" s="21">
        <v>0</v>
      </c>
      <c r="AE10" s="21">
        <v>0</v>
      </c>
      <c r="AF10" s="21">
        <v>0</v>
      </c>
      <c r="AG10" s="21">
        <v>0</v>
      </c>
      <c r="AH10" s="21">
        <v>0</v>
      </c>
      <c r="AI10" s="21">
        <v>0</v>
      </c>
      <c r="AJ10" s="21">
        <v>0</v>
      </c>
      <c r="AK10" s="21">
        <v>0</v>
      </c>
      <c r="AL10" s="21">
        <v>0</v>
      </c>
      <c r="AM10" s="21">
        <v>0</v>
      </c>
      <c r="AN10" s="21">
        <v>0</v>
      </c>
      <c r="AO10" s="21">
        <v>0</v>
      </c>
      <c r="AP10" s="21">
        <v>0</v>
      </c>
      <c r="AQ10" s="21">
        <v>0</v>
      </c>
      <c r="AR10" s="21">
        <v>0</v>
      </c>
      <c r="AS10" s="21">
        <v>0</v>
      </c>
      <c r="AT10" s="21">
        <v>0</v>
      </c>
      <c r="AU10" s="21">
        <v>0</v>
      </c>
      <c r="AV10" s="21">
        <v>0</v>
      </c>
      <c r="AW10" s="21">
        <v>0</v>
      </c>
    </row>
    <row r="11" spans="1:97" ht="13.5" x14ac:dyDescent="0.25">
      <c r="A11" s="15" t="s">
        <v>84</v>
      </c>
      <c r="B11" s="16" t="s">
        <v>182</v>
      </c>
      <c r="C11" s="29">
        <v>22.56</v>
      </c>
      <c r="D11" s="43"/>
      <c r="E11" s="29">
        <f>SUM(C11*D11)</f>
        <v>0</v>
      </c>
      <c r="F11" s="21">
        <v>0</v>
      </c>
      <c r="G11" s="21">
        <v>0</v>
      </c>
      <c r="H11" s="21">
        <v>0</v>
      </c>
      <c r="I11" s="21">
        <v>0</v>
      </c>
      <c r="J11" s="21">
        <v>0</v>
      </c>
      <c r="K11" s="21">
        <v>0</v>
      </c>
      <c r="L11" s="21">
        <v>0</v>
      </c>
      <c r="M11" s="21">
        <v>0</v>
      </c>
      <c r="N11" s="21">
        <v>0</v>
      </c>
      <c r="O11" s="21">
        <v>0</v>
      </c>
      <c r="P11" s="21">
        <v>0</v>
      </c>
      <c r="Q11" s="21">
        <v>0</v>
      </c>
      <c r="R11" s="21">
        <v>0</v>
      </c>
      <c r="S11" s="21">
        <v>2E-3</v>
      </c>
      <c r="T11" s="21">
        <v>0</v>
      </c>
      <c r="U11" s="21">
        <v>0</v>
      </c>
      <c r="V11" s="21">
        <v>0</v>
      </c>
      <c r="W11" s="21">
        <v>0</v>
      </c>
      <c r="X11" s="21">
        <v>0</v>
      </c>
      <c r="Y11" s="21">
        <v>0</v>
      </c>
      <c r="Z11" s="21">
        <v>0</v>
      </c>
      <c r="AA11" s="21">
        <v>0</v>
      </c>
      <c r="AB11" s="21">
        <v>0</v>
      </c>
      <c r="AC11" s="21">
        <v>0</v>
      </c>
      <c r="AD11" s="21">
        <v>0</v>
      </c>
      <c r="AE11" s="21">
        <v>0</v>
      </c>
      <c r="AF11" s="21">
        <v>0</v>
      </c>
      <c r="AG11" s="21">
        <v>0</v>
      </c>
      <c r="AH11" s="21">
        <v>0</v>
      </c>
      <c r="AI11" s="21">
        <v>0</v>
      </c>
      <c r="AJ11" s="21">
        <v>0</v>
      </c>
      <c r="AK11" s="21">
        <v>0</v>
      </c>
      <c r="AL11" s="21">
        <v>0</v>
      </c>
      <c r="AM11" s="21">
        <v>0</v>
      </c>
      <c r="AN11" s="21">
        <v>0</v>
      </c>
      <c r="AO11" s="21">
        <v>0</v>
      </c>
      <c r="AP11" s="21">
        <v>0</v>
      </c>
      <c r="AQ11" s="21">
        <v>0</v>
      </c>
      <c r="AR11" s="21">
        <v>0</v>
      </c>
      <c r="AS11" s="21">
        <v>0</v>
      </c>
      <c r="AT11" s="21">
        <v>0</v>
      </c>
      <c r="AU11" s="21">
        <v>0</v>
      </c>
      <c r="AV11" s="21">
        <v>0</v>
      </c>
      <c r="AW11" s="21">
        <v>0</v>
      </c>
    </row>
    <row r="12" spans="1:97" ht="13.5" x14ac:dyDescent="0.25">
      <c r="A12" s="15" t="s">
        <v>84</v>
      </c>
      <c r="B12" s="16" t="s">
        <v>44</v>
      </c>
      <c r="C12" s="29">
        <v>5</v>
      </c>
      <c r="D12" s="43"/>
      <c r="E12" s="29">
        <f>SUM(C12*D12)</f>
        <v>0</v>
      </c>
      <c r="F12" s="21">
        <v>0</v>
      </c>
      <c r="G12" s="21">
        <v>0</v>
      </c>
      <c r="H12" s="21">
        <v>0</v>
      </c>
      <c r="I12" s="21">
        <v>0</v>
      </c>
      <c r="J12" s="21">
        <v>0</v>
      </c>
      <c r="K12" s="21">
        <v>0</v>
      </c>
      <c r="L12" s="21">
        <v>0</v>
      </c>
      <c r="M12" s="21">
        <v>0</v>
      </c>
      <c r="N12" s="21">
        <v>0</v>
      </c>
      <c r="O12" s="21">
        <v>0</v>
      </c>
      <c r="P12" s="21">
        <v>0</v>
      </c>
      <c r="Q12" s="21">
        <v>0</v>
      </c>
      <c r="R12" s="21">
        <v>0</v>
      </c>
      <c r="S12" s="21">
        <v>0</v>
      </c>
      <c r="T12" s="21">
        <v>0</v>
      </c>
      <c r="U12" s="21">
        <v>0</v>
      </c>
      <c r="V12" s="21">
        <v>0</v>
      </c>
      <c r="W12" s="21">
        <v>0</v>
      </c>
      <c r="X12" s="21">
        <v>0</v>
      </c>
      <c r="Y12" s="21">
        <v>0</v>
      </c>
      <c r="Z12" s="21">
        <v>0</v>
      </c>
      <c r="AA12" s="21">
        <v>0</v>
      </c>
      <c r="AB12" s="21">
        <v>0</v>
      </c>
      <c r="AC12" s="21">
        <v>0</v>
      </c>
      <c r="AD12" s="21">
        <v>0</v>
      </c>
      <c r="AE12" s="21">
        <v>0</v>
      </c>
      <c r="AF12" s="21">
        <v>0</v>
      </c>
      <c r="AG12" s="21">
        <v>0</v>
      </c>
      <c r="AH12" s="21">
        <v>0</v>
      </c>
      <c r="AI12" s="21">
        <v>0</v>
      </c>
      <c r="AJ12" s="21">
        <v>0</v>
      </c>
      <c r="AK12" s="21">
        <v>0</v>
      </c>
      <c r="AL12" s="21">
        <v>0</v>
      </c>
      <c r="AM12" s="21">
        <v>0</v>
      </c>
      <c r="AN12" s="21">
        <v>0</v>
      </c>
      <c r="AO12" s="21">
        <v>0</v>
      </c>
      <c r="AP12" s="21">
        <v>0</v>
      </c>
      <c r="AQ12" s="21">
        <v>0</v>
      </c>
      <c r="AR12" s="21">
        <v>0</v>
      </c>
      <c r="AS12" s="21">
        <v>0</v>
      </c>
      <c r="AT12" s="21">
        <v>0</v>
      </c>
      <c r="AU12" s="21">
        <v>0</v>
      </c>
      <c r="AV12" s="21">
        <v>0</v>
      </c>
      <c r="AW12" s="21">
        <v>0</v>
      </c>
    </row>
    <row r="13" spans="1:97" ht="13.5" x14ac:dyDescent="0.25">
      <c r="A13" s="15" t="s">
        <v>84</v>
      </c>
      <c r="B13" s="16" t="s">
        <v>45</v>
      </c>
      <c r="C13" s="29">
        <v>13.31</v>
      </c>
      <c r="D13" s="43"/>
      <c r="E13" s="29">
        <f>SUM(C13*D13)</f>
        <v>0</v>
      </c>
      <c r="F13" s="21">
        <v>0</v>
      </c>
      <c r="G13" s="21">
        <v>0</v>
      </c>
      <c r="H13" s="21">
        <v>0</v>
      </c>
      <c r="I13" s="21">
        <v>0</v>
      </c>
      <c r="J13" s="21">
        <v>0</v>
      </c>
      <c r="K13" s="21">
        <v>0</v>
      </c>
      <c r="L13" s="21">
        <v>0</v>
      </c>
      <c r="M13" s="21">
        <v>0</v>
      </c>
      <c r="N13" s="21">
        <v>0</v>
      </c>
      <c r="O13" s="21">
        <v>0</v>
      </c>
      <c r="P13" s="21">
        <v>0</v>
      </c>
      <c r="Q13" s="21">
        <v>0</v>
      </c>
      <c r="R13" s="21">
        <v>0</v>
      </c>
      <c r="S13" s="21">
        <v>0</v>
      </c>
      <c r="T13" s="21">
        <v>0</v>
      </c>
      <c r="U13" s="21">
        <v>0</v>
      </c>
      <c r="V13" s="21">
        <v>0</v>
      </c>
      <c r="W13" s="21">
        <v>0</v>
      </c>
      <c r="X13" s="21">
        <v>0</v>
      </c>
      <c r="Y13" s="21">
        <v>0</v>
      </c>
      <c r="Z13" s="21">
        <v>0.04</v>
      </c>
      <c r="AA13" s="21">
        <v>0</v>
      </c>
      <c r="AB13" s="21">
        <v>0</v>
      </c>
      <c r="AC13" s="21">
        <v>0</v>
      </c>
      <c r="AD13" s="21">
        <v>0</v>
      </c>
      <c r="AE13" s="21">
        <v>0.04</v>
      </c>
      <c r="AF13" s="21">
        <v>0</v>
      </c>
      <c r="AG13" s="21">
        <v>0</v>
      </c>
      <c r="AH13" s="21">
        <v>0</v>
      </c>
      <c r="AI13" s="21">
        <v>0</v>
      </c>
      <c r="AJ13" s="21">
        <v>0</v>
      </c>
      <c r="AK13" s="21">
        <v>0</v>
      </c>
      <c r="AL13" s="21">
        <v>0</v>
      </c>
      <c r="AM13" s="21">
        <v>0</v>
      </c>
      <c r="AN13" s="21">
        <v>0</v>
      </c>
      <c r="AO13" s="21">
        <v>0</v>
      </c>
      <c r="AP13" s="21">
        <v>0</v>
      </c>
      <c r="AQ13" s="21">
        <v>0</v>
      </c>
      <c r="AR13" s="21">
        <v>0</v>
      </c>
      <c r="AS13" s="21">
        <v>0</v>
      </c>
      <c r="AT13" s="21">
        <v>0</v>
      </c>
      <c r="AU13" s="21">
        <v>0</v>
      </c>
      <c r="AV13" s="21">
        <v>0</v>
      </c>
      <c r="AW13" s="21">
        <v>0</v>
      </c>
    </row>
    <row r="14" spans="1:97" ht="13.5" x14ac:dyDescent="0.25">
      <c r="A14" s="15" t="s">
        <v>84</v>
      </c>
      <c r="B14" s="16" t="s">
        <v>183</v>
      </c>
      <c r="C14" s="29">
        <v>13.52</v>
      </c>
      <c r="D14" s="43"/>
      <c r="E14" s="29">
        <f>SUM(C14*D14)</f>
        <v>0</v>
      </c>
      <c r="F14" s="21">
        <v>0</v>
      </c>
      <c r="G14" s="21">
        <v>0</v>
      </c>
      <c r="H14" s="21">
        <v>0</v>
      </c>
      <c r="I14" s="21">
        <v>0</v>
      </c>
      <c r="J14" s="21">
        <v>0</v>
      </c>
      <c r="K14" s="21">
        <v>0</v>
      </c>
      <c r="L14" s="21">
        <v>0</v>
      </c>
      <c r="M14" s="21">
        <v>0</v>
      </c>
      <c r="N14" s="21">
        <v>0</v>
      </c>
      <c r="O14" s="21">
        <v>0</v>
      </c>
      <c r="P14" s="21">
        <v>0</v>
      </c>
      <c r="Q14" s="21">
        <v>0</v>
      </c>
      <c r="R14" s="21">
        <v>0</v>
      </c>
      <c r="S14" s="21">
        <v>8.0000000000000002E-3</v>
      </c>
      <c r="T14" s="21">
        <v>0</v>
      </c>
      <c r="U14" s="21">
        <v>0</v>
      </c>
      <c r="V14" s="21">
        <v>0</v>
      </c>
      <c r="W14" s="21">
        <v>0</v>
      </c>
      <c r="X14" s="21">
        <v>0</v>
      </c>
      <c r="Y14" s="21">
        <v>0</v>
      </c>
      <c r="Z14" s="21">
        <v>0</v>
      </c>
      <c r="AA14" s="21">
        <v>0</v>
      </c>
      <c r="AB14" s="21">
        <v>0</v>
      </c>
      <c r="AC14" s="21">
        <v>0</v>
      </c>
      <c r="AD14" s="21">
        <v>0</v>
      </c>
      <c r="AE14" s="21">
        <v>0</v>
      </c>
      <c r="AF14" s="21">
        <v>0</v>
      </c>
      <c r="AG14" s="21">
        <v>0</v>
      </c>
      <c r="AH14" s="21">
        <v>0</v>
      </c>
      <c r="AI14" s="21">
        <v>0</v>
      </c>
      <c r="AJ14" s="21">
        <v>0</v>
      </c>
      <c r="AK14" s="21">
        <v>0</v>
      </c>
      <c r="AL14" s="21">
        <v>0</v>
      </c>
      <c r="AM14" s="21">
        <v>0</v>
      </c>
      <c r="AN14" s="21">
        <v>0</v>
      </c>
      <c r="AO14" s="21">
        <v>0</v>
      </c>
      <c r="AP14" s="21">
        <v>0</v>
      </c>
      <c r="AQ14" s="21">
        <v>0</v>
      </c>
      <c r="AR14" s="21">
        <v>0</v>
      </c>
      <c r="AS14" s="21">
        <v>0</v>
      </c>
      <c r="AT14" s="21">
        <v>0</v>
      </c>
      <c r="AU14" s="21">
        <v>0</v>
      </c>
      <c r="AV14" s="21">
        <v>0</v>
      </c>
      <c r="AW14" s="21">
        <v>0</v>
      </c>
    </row>
    <row r="15" spans="1:97" ht="13.5" x14ac:dyDescent="0.25">
      <c r="A15" s="15" t="s">
        <v>85</v>
      </c>
      <c r="B15" s="16" t="s">
        <v>46</v>
      </c>
      <c r="C15" s="29">
        <v>23.213999999999999</v>
      </c>
      <c r="D15" s="43"/>
      <c r="E15" s="29">
        <f>SUM(C15*D15)</f>
        <v>0</v>
      </c>
      <c r="F15" s="21">
        <v>0</v>
      </c>
      <c r="G15" s="21">
        <v>0</v>
      </c>
      <c r="H15" s="21">
        <v>0</v>
      </c>
      <c r="I15" s="21">
        <v>0</v>
      </c>
      <c r="J15" s="21">
        <v>0</v>
      </c>
      <c r="K15" s="21">
        <v>0</v>
      </c>
      <c r="L15" s="21">
        <v>0</v>
      </c>
      <c r="M15" s="21">
        <v>0.18</v>
      </c>
      <c r="N15" s="21">
        <v>0</v>
      </c>
      <c r="O15" s="21">
        <v>0</v>
      </c>
      <c r="P15" s="21">
        <v>0</v>
      </c>
      <c r="Q15" s="21">
        <v>0</v>
      </c>
      <c r="R15" s="21">
        <v>0</v>
      </c>
      <c r="S15" s="21">
        <v>0</v>
      </c>
      <c r="T15" s="21">
        <v>0</v>
      </c>
      <c r="U15" s="21">
        <v>0</v>
      </c>
      <c r="V15" s="21">
        <v>0</v>
      </c>
      <c r="W15" s="21">
        <v>0</v>
      </c>
      <c r="X15" s="21">
        <v>0</v>
      </c>
      <c r="Y15" s="21">
        <v>0</v>
      </c>
      <c r="Z15" s="21">
        <v>0</v>
      </c>
      <c r="AA15" s="21">
        <v>0</v>
      </c>
      <c r="AB15" s="21">
        <v>0</v>
      </c>
      <c r="AC15" s="21">
        <v>0</v>
      </c>
      <c r="AD15" s="21">
        <v>0</v>
      </c>
      <c r="AE15" s="21">
        <v>0</v>
      </c>
      <c r="AF15" s="21">
        <v>0</v>
      </c>
      <c r="AG15" s="21">
        <v>0</v>
      </c>
      <c r="AH15" s="21">
        <v>0</v>
      </c>
      <c r="AI15" s="21">
        <v>0</v>
      </c>
      <c r="AJ15" s="21">
        <v>0</v>
      </c>
      <c r="AK15" s="21">
        <v>0</v>
      </c>
      <c r="AL15" s="21">
        <v>0</v>
      </c>
      <c r="AM15" s="21">
        <v>0</v>
      </c>
      <c r="AN15" s="21">
        <v>0</v>
      </c>
      <c r="AO15" s="21">
        <v>0</v>
      </c>
      <c r="AP15" s="21">
        <v>0</v>
      </c>
      <c r="AQ15" s="21">
        <v>0</v>
      </c>
      <c r="AR15" s="21">
        <v>0</v>
      </c>
      <c r="AS15" s="21">
        <v>0</v>
      </c>
      <c r="AT15" s="21">
        <v>0</v>
      </c>
      <c r="AU15" s="21">
        <v>0</v>
      </c>
      <c r="AV15" s="21">
        <v>0</v>
      </c>
      <c r="AW15" s="21">
        <v>0</v>
      </c>
    </row>
    <row r="16" spans="1:97" ht="13.5" x14ac:dyDescent="0.25">
      <c r="A16" s="15" t="s">
        <v>85</v>
      </c>
      <c r="B16" s="16" t="s">
        <v>47</v>
      </c>
      <c r="C16" s="29">
        <v>6.1479999999999997</v>
      </c>
      <c r="D16" s="43"/>
      <c r="E16" s="29">
        <f>SUM(C16*D16)</f>
        <v>0</v>
      </c>
      <c r="F16" s="21">
        <v>0</v>
      </c>
      <c r="G16" s="21">
        <v>0</v>
      </c>
      <c r="H16" s="21">
        <v>0</v>
      </c>
      <c r="I16" s="21">
        <v>0</v>
      </c>
      <c r="J16" s="21">
        <v>0</v>
      </c>
      <c r="K16" s="21">
        <v>0</v>
      </c>
      <c r="L16" s="21">
        <v>0</v>
      </c>
      <c r="M16" s="21">
        <v>0</v>
      </c>
      <c r="N16" s="21">
        <v>0</v>
      </c>
      <c r="O16" s="21">
        <v>1.87</v>
      </c>
      <c r="P16" s="21">
        <v>0</v>
      </c>
      <c r="Q16" s="21">
        <v>0</v>
      </c>
      <c r="R16" s="21">
        <v>0</v>
      </c>
      <c r="S16" s="21">
        <v>0</v>
      </c>
      <c r="T16" s="21">
        <v>0</v>
      </c>
      <c r="U16" s="21">
        <v>0</v>
      </c>
      <c r="V16" s="21">
        <v>0</v>
      </c>
      <c r="W16" s="21">
        <v>0</v>
      </c>
      <c r="X16" s="21">
        <v>0</v>
      </c>
      <c r="Y16" s="21">
        <v>7.4999999999999997E-2</v>
      </c>
      <c r="Z16" s="21">
        <v>0</v>
      </c>
      <c r="AA16" s="21">
        <v>0</v>
      </c>
      <c r="AB16" s="21">
        <v>0</v>
      </c>
      <c r="AC16" s="21">
        <v>0</v>
      </c>
      <c r="AD16" s="21">
        <v>0</v>
      </c>
      <c r="AE16" s="21">
        <v>0</v>
      </c>
      <c r="AF16" s="21">
        <v>0</v>
      </c>
      <c r="AG16" s="21">
        <v>0</v>
      </c>
      <c r="AH16" s="21">
        <v>0</v>
      </c>
      <c r="AI16" s="21">
        <v>0.06</v>
      </c>
      <c r="AJ16" s="21">
        <v>0.06</v>
      </c>
      <c r="AK16" s="21">
        <v>0</v>
      </c>
      <c r="AL16" s="21">
        <v>0</v>
      </c>
      <c r="AM16" s="21">
        <v>0</v>
      </c>
      <c r="AN16" s="21">
        <v>0</v>
      </c>
      <c r="AO16" s="21">
        <v>0</v>
      </c>
      <c r="AP16" s="21">
        <v>0</v>
      </c>
      <c r="AQ16" s="21">
        <v>0</v>
      </c>
      <c r="AR16" s="21">
        <v>0</v>
      </c>
      <c r="AS16" s="21">
        <v>0</v>
      </c>
      <c r="AT16" s="21">
        <v>0</v>
      </c>
      <c r="AU16" s="21">
        <v>0</v>
      </c>
      <c r="AV16" s="21">
        <v>0</v>
      </c>
      <c r="AW16" s="21">
        <v>0</v>
      </c>
    </row>
    <row r="17" spans="1:49" ht="13.5" x14ac:dyDescent="0.25">
      <c r="A17" s="15" t="s">
        <v>85</v>
      </c>
      <c r="B17" s="16" t="s">
        <v>48</v>
      </c>
      <c r="C17" s="29">
        <v>3.65</v>
      </c>
      <c r="D17" s="43"/>
      <c r="E17" s="29">
        <f>SUM(C17*D17)</f>
        <v>0</v>
      </c>
      <c r="F17" s="21">
        <v>0</v>
      </c>
      <c r="G17" s="21">
        <v>0</v>
      </c>
      <c r="H17" s="21">
        <v>0</v>
      </c>
      <c r="I17" s="21">
        <v>0</v>
      </c>
      <c r="J17" s="21">
        <v>0</v>
      </c>
      <c r="K17" s="21">
        <v>0</v>
      </c>
      <c r="L17" s="21">
        <v>0</v>
      </c>
      <c r="M17" s="21">
        <v>0</v>
      </c>
      <c r="N17" s="21">
        <v>0</v>
      </c>
      <c r="O17" s="21">
        <v>0</v>
      </c>
      <c r="P17" s="21">
        <v>0</v>
      </c>
      <c r="Q17" s="21">
        <v>0</v>
      </c>
      <c r="R17" s="21">
        <v>0</v>
      </c>
      <c r="S17" s="21">
        <v>0</v>
      </c>
      <c r="T17" s="21">
        <v>0</v>
      </c>
      <c r="U17" s="21">
        <v>2</v>
      </c>
      <c r="V17" s="21">
        <v>2</v>
      </c>
      <c r="W17" s="21">
        <v>2</v>
      </c>
      <c r="X17" s="21">
        <v>0</v>
      </c>
      <c r="Y17" s="21">
        <v>0</v>
      </c>
      <c r="Z17" s="21">
        <v>0</v>
      </c>
      <c r="AA17" s="21">
        <v>0</v>
      </c>
      <c r="AB17" s="21">
        <v>0</v>
      </c>
      <c r="AC17" s="21">
        <v>0</v>
      </c>
      <c r="AD17" s="21">
        <v>0</v>
      </c>
      <c r="AE17" s="21">
        <v>0</v>
      </c>
      <c r="AF17" s="21">
        <v>0</v>
      </c>
      <c r="AG17" s="21">
        <v>0</v>
      </c>
      <c r="AH17" s="21">
        <v>0</v>
      </c>
      <c r="AI17" s="21">
        <v>0</v>
      </c>
      <c r="AJ17" s="21">
        <v>0</v>
      </c>
      <c r="AK17" s="21">
        <v>0</v>
      </c>
      <c r="AL17" s="21">
        <v>0</v>
      </c>
      <c r="AM17" s="21">
        <v>0</v>
      </c>
      <c r="AN17" s="21">
        <v>0</v>
      </c>
      <c r="AO17" s="21">
        <v>0</v>
      </c>
      <c r="AP17" s="21">
        <v>0</v>
      </c>
      <c r="AQ17" s="21">
        <v>0</v>
      </c>
      <c r="AR17" s="21">
        <v>0</v>
      </c>
      <c r="AS17" s="21">
        <v>0</v>
      </c>
      <c r="AT17" s="21">
        <v>0</v>
      </c>
      <c r="AU17" s="21">
        <v>0</v>
      </c>
      <c r="AV17" s="21">
        <v>0</v>
      </c>
      <c r="AW17" s="21">
        <v>0</v>
      </c>
    </row>
    <row r="18" spans="1:49" ht="13.5" x14ac:dyDescent="0.25">
      <c r="A18" s="15" t="s">
        <v>85</v>
      </c>
      <c r="B18" s="16" t="s">
        <v>49</v>
      </c>
      <c r="C18" s="29">
        <v>33.799999999999997</v>
      </c>
      <c r="D18" s="43"/>
      <c r="E18" s="29">
        <f>SUM(C18*D18)</f>
        <v>0</v>
      </c>
      <c r="F18" s="21">
        <v>0</v>
      </c>
      <c r="G18" s="21">
        <v>0</v>
      </c>
      <c r="H18" s="21">
        <v>0</v>
      </c>
      <c r="I18" s="21">
        <v>0</v>
      </c>
      <c r="J18" s="21">
        <v>0</v>
      </c>
      <c r="K18" s="21">
        <v>0</v>
      </c>
      <c r="L18" s="21">
        <v>0</v>
      </c>
      <c r="M18" s="21">
        <v>0</v>
      </c>
      <c r="N18" s="21">
        <v>0</v>
      </c>
      <c r="O18" s="21">
        <v>0</v>
      </c>
      <c r="P18" s="21">
        <v>0</v>
      </c>
      <c r="Q18" s="21">
        <v>0</v>
      </c>
      <c r="R18" s="21">
        <v>0</v>
      </c>
      <c r="S18" s="21">
        <v>0</v>
      </c>
      <c r="T18" s="21">
        <v>0</v>
      </c>
      <c r="U18" s="21">
        <v>0</v>
      </c>
      <c r="V18" s="21">
        <v>0</v>
      </c>
      <c r="W18" s="21">
        <v>0</v>
      </c>
      <c r="X18" s="21">
        <v>0</v>
      </c>
      <c r="Y18" s="21">
        <v>0</v>
      </c>
      <c r="Z18" s="21">
        <v>0</v>
      </c>
      <c r="AA18" s="21">
        <v>0</v>
      </c>
      <c r="AB18" s="21">
        <v>0</v>
      </c>
      <c r="AC18" s="21">
        <v>0</v>
      </c>
      <c r="AD18" s="21">
        <v>0</v>
      </c>
      <c r="AE18" s="21">
        <v>0</v>
      </c>
      <c r="AF18" s="21">
        <v>0</v>
      </c>
      <c r="AG18" s="21">
        <v>0</v>
      </c>
      <c r="AH18" s="21">
        <v>0</v>
      </c>
      <c r="AI18" s="21">
        <v>0</v>
      </c>
      <c r="AJ18" s="21">
        <v>0</v>
      </c>
      <c r="AK18" s="21">
        <v>0</v>
      </c>
      <c r="AL18" s="21">
        <v>0</v>
      </c>
      <c r="AM18" s="21">
        <v>0</v>
      </c>
      <c r="AN18" s="21">
        <v>0</v>
      </c>
      <c r="AO18" s="21">
        <v>0</v>
      </c>
      <c r="AP18" s="21">
        <v>0</v>
      </c>
      <c r="AQ18" s="21">
        <v>0</v>
      </c>
      <c r="AR18" s="21">
        <v>0</v>
      </c>
      <c r="AS18" s="21">
        <v>0</v>
      </c>
      <c r="AT18" s="21">
        <v>0</v>
      </c>
      <c r="AU18" s="21">
        <v>0</v>
      </c>
      <c r="AV18" s="21">
        <v>0</v>
      </c>
      <c r="AW18" s="21">
        <v>0</v>
      </c>
    </row>
    <row r="19" spans="1:49" ht="13.5" x14ac:dyDescent="0.25">
      <c r="A19" s="15" t="s">
        <v>85</v>
      </c>
      <c r="B19" s="17" t="s">
        <v>50</v>
      </c>
      <c r="C19" s="30">
        <v>29.6</v>
      </c>
      <c r="D19" s="44"/>
      <c r="E19" s="29">
        <f>SUM(C19*D19)</f>
        <v>0</v>
      </c>
      <c r="F19" s="21">
        <v>0</v>
      </c>
      <c r="G19" s="21">
        <v>0</v>
      </c>
      <c r="H19" s="21">
        <v>0</v>
      </c>
      <c r="I19" s="21">
        <v>0</v>
      </c>
      <c r="J19" s="21">
        <v>0</v>
      </c>
      <c r="K19" s="21">
        <v>0</v>
      </c>
      <c r="L19" s="21">
        <v>0</v>
      </c>
      <c r="M19" s="21">
        <v>0</v>
      </c>
      <c r="N19" s="21">
        <v>0</v>
      </c>
      <c r="O19" s="21">
        <v>0</v>
      </c>
      <c r="P19" s="21">
        <v>0</v>
      </c>
      <c r="Q19" s="21">
        <v>0</v>
      </c>
      <c r="R19" s="21">
        <v>0</v>
      </c>
      <c r="S19" s="21">
        <v>0</v>
      </c>
      <c r="T19" s="21">
        <v>0</v>
      </c>
      <c r="U19" s="21">
        <v>0</v>
      </c>
      <c r="V19" s="21">
        <v>0</v>
      </c>
      <c r="W19" s="21">
        <v>0</v>
      </c>
      <c r="X19" s="21">
        <v>0</v>
      </c>
      <c r="Y19" s="21">
        <v>0</v>
      </c>
      <c r="Z19" s="21">
        <v>0</v>
      </c>
      <c r="AA19" s="21">
        <v>0</v>
      </c>
      <c r="AB19" s="21">
        <v>0</v>
      </c>
      <c r="AC19" s="21">
        <v>0</v>
      </c>
      <c r="AD19" s="21">
        <v>0</v>
      </c>
      <c r="AE19" s="21">
        <v>0</v>
      </c>
      <c r="AF19" s="21">
        <v>0</v>
      </c>
      <c r="AG19" s="21">
        <v>0</v>
      </c>
      <c r="AH19" s="21">
        <v>0</v>
      </c>
      <c r="AI19" s="21">
        <v>0</v>
      </c>
      <c r="AJ19" s="21">
        <v>0</v>
      </c>
      <c r="AK19" s="21">
        <v>0</v>
      </c>
      <c r="AL19" s="21">
        <v>0</v>
      </c>
      <c r="AM19" s="21">
        <v>0</v>
      </c>
      <c r="AN19" s="21">
        <v>0</v>
      </c>
      <c r="AO19" s="21">
        <v>0</v>
      </c>
      <c r="AP19" s="21">
        <v>0</v>
      </c>
      <c r="AQ19" s="21">
        <v>0</v>
      </c>
      <c r="AR19" s="21">
        <v>0</v>
      </c>
      <c r="AS19" s="21">
        <v>0</v>
      </c>
      <c r="AT19" s="21">
        <v>0</v>
      </c>
      <c r="AU19" s="21">
        <v>0</v>
      </c>
      <c r="AV19" s="21">
        <v>0</v>
      </c>
      <c r="AW19" s="21">
        <v>0</v>
      </c>
    </row>
    <row r="20" spans="1:49" ht="13.5" x14ac:dyDescent="0.25">
      <c r="A20" s="15" t="s">
        <v>85</v>
      </c>
      <c r="B20" s="17" t="s">
        <v>51</v>
      </c>
      <c r="C20" s="30">
        <v>13.680999999999999</v>
      </c>
      <c r="D20" s="44"/>
      <c r="E20" s="29">
        <f>SUM(C20*D20)</f>
        <v>0</v>
      </c>
      <c r="F20" s="21">
        <v>0</v>
      </c>
      <c r="G20" s="21">
        <v>0</v>
      </c>
      <c r="H20" s="21">
        <v>0</v>
      </c>
      <c r="I20" s="21">
        <v>0</v>
      </c>
      <c r="J20" s="21">
        <v>0</v>
      </c>
      <c r="K20" s="21">
        <v>0</v>
      </c>
      <c r="L20" s="21">
        <v>0</v>
      </c>
      <c r="M20" s="21">
        <v>0</v>
      </c>
      <c r="N20" s="21">
        <v>0</v>
      </c>
      <c r="O20" s="21">
        <v>0</v>
      </c>
      <c r="P20" s="21">
        <v>0</v>
      </c>
      <c r="Q20" s="21">
        <v>0</v>
      </c>
      <c r="R20" s="21">
        <v>0</v>
      </c>
      <c r="S20" s="21">
        <v>0</v>
      </c>
      <c r="T20" s="21">
        <v>0</v>
      </c>
      <c r="U20" s="21">
        <v>0</v>
      </c>
      <c r="V20" s="21">
        <v>0</v>
      </c>
      <c r="W20" s="21">
        <v>0</v>
      </c>
      <c r="X20" s="21">
        <v>0</v>
      </c>
      <c r="Y20" s="21">
        <v>0</v>
      </c>
      <c r="Z20" s="21">
        <v>0</v>
      </c>
      <c r="AA20" s="21">
        <v>0</v>
      </c>
      <c r="AB20" s="21">
        <v>0</v>
      </c>
      <c r="AC20" s="21">
        <v>0</v>
      </c>
      <c r="AD20" s="21">
        <v>0</v>
      </c>
      <c r="AE20" s="21">
        <v>0</v>
      </c>
      <c r="AF20" s="21">
        <v>0</v>
      </c>
      <c r="AG20" s="21">
        <v>0</v>
      </c>
      <c r="AH20" s="21">
        <v>0</v>
      </c>
      <c r="AI20" s="21">
        <v>0</v>
      </c>
      <c r="AJ20" s="21">
        <v>0</v>
      </c>
      <c r="AK20" s="21">
        <v>0</v>
      </c>
      <c r="AL20" s="21">
        <v>0</v>
      </c>
      <c r="AM20" s="21">
        <v>0</v>
      </c>
      <c r="AN20" s="21">
        <v>0</v>
      </c>
      <c r="AO20" s="21">
        <v>0</v>
      </c>
      <c r="AP20" s="21">
        <v>0</v>
      </c>
      <c r="AQ20" s="21">
        <v>0</v>
      </c>
      <c r="AR20" s="21">
        <v>0</v>
      </c>
      <c r="AS20" s="21">
        <v>0</v>
      </c>
      <c r="AT20" s="21">
        <v>0</v>
      </c>
      <c r="AU20" s="21">
        <v>0</v>
      </c>
      <c r="AV20" s="21">
        <v>0</v>
      </c>
      <c r="AW20" s="21">
        <v>0</v>
      </c>
    </row>
    <row r="21" spans="1:49" ht="13.5" x14ac:dyDescent="0.25">
      <c r="A21" s="15" t="s">
        <v>85</v>
      </c>
      <c r="B21" s="16" t="s">
        <v>52</v>
      </c>
      <c r="C21" s="29">
        <v>18.452000000000002</v>
      </c>
      <c r="D21" s="43"/>
      <c r="E21" s="29">
        <f>SUM(C21*D21)</f>
        <v>0</v>
      </c>
      <c r="F21" s="21">
        <v>0</v>
      </c>
      <c r="G21" s="21">
        <v>0</v>
      </c>
      <c r="H21" s="21">
        <v>0</v>
      </c>
      <c r="I21" s="21">
        <v>0</v>
      </c>
      <c r="J21" s="21">
        <v>0</v>
      </c>
      <c r="K21" s="21">
        <v>0</v>
      </c>
      <c r="L21" s="21">
        <v>0</v>
      </c>
      <c r="M21" s="21">
        <v>0.54</v>
      </c>
      <c r="N21" s="21">
        <v>0</v>
      </c>
      <c r="O21" s="21">
        <v>0</v>
      </c>
      <c r="P21" s="21">
        <v>0</v>
      </c>
      <c r="Q21" s="21">
        <v>0</v>
      </c>
      <c r="R21" s="21">
        <v>0</v>
      </c>
      <c r="S21" s="21">
        <v>0</v>
      </c>
      <c r="T21" s="21">
        <v>0</v>
      </c>
      <c r="U21" s="21">
        <v>0</v>
      </c>
      <c r="V21" s="21">
        <v>0</v>
      </c>
      <c r="W21" s="21">
        <v>0</v>
      </c>
      <c r="X21" s="21">
        <v>0</v>
      </c>
      <c r="Y21" s="21">
        <v>0</v>
      </c>
      <c r="Z21" s="21">
        <v>0</v>
      </c>
      <c r="AA21" s="21">
        <v>0</v>
      </c>
      <c r="AB21" s="21">
        <v>0</v>
      </c>
      <c r="AC21" s="21">
        <v>0</v>
      </c>
      <c r="AD21" s="21">
        <v>0</v>
      </c>
      <c r="AE21" s="21">
        <v>0</v>
      </c>
      <c r="AF21" s="21">
        <v>0</v>
      </c>
      <c r="AG21" s="21">
        <v>0</v>
      </c>
      <c r="AH21" s="21">
        <v>0</v>
      </c>
      <c r="AI21" s="21">
        <v>0</v>
      </c>
      <c r="AJ21" s="21">
        <v>0</v>
      </c>
      <c r="AK21" s="21">
        <v>0</v>
      </c>
      <c r="AL21" s="21">
        <v>0</v>
      </c>
      <c r="AM21" s="21">
        <v>0</v>
      </c>
      <c r="AN21" s="21">
        <v>0</v>
      </c>
      <c r="AO21" s="21">
        <v>0</v>
      </c>
      <c r="AP21" s="21">
        <v>0</v>
      </c>
      <c r="AQ21" s="21">
        <v>0</v>
      </c>
      <c r="AR21" s="21">
        <v>0</v>
      </c>
      <c r="AS21" s="21">
        <v>0</v>
      </c>
      <c r="AT21" s="21">
        <v>0</v>
      </c>
      <c r="AU21" s="21">
        <v>0</v>
      </c>
      <c r="AV21" s="21">
        <v>0</v>
      </c>
      <c r="AW21" s="21">
        <v>0</v>
      </c>
    </row>
    <row r="22" spans="1:49" ht="13.5" x14ac:dyDescent="0.25">
      <c r="A22" s="15" t="s">
        <v>85</v>
      </c>
      <c r="B22" s="16" t="s">
        <v>53</v>
      </c>
      <c r="C22" s="29">
        <v>11.954000000000001</v>
      </c>
      <c r="D22" s="43"/>
      <c r="E22" s="29">
        <f>SUM(C22*D22)</f>
        <v>0</v>
      </c>
      <c r="F22" s="21">
        <v>0</v>
      </c>
      <c r="G22" s="21">
        <v>0</v>
      </c>
      <c r="H22" s="21">
        <v>0</v>
      </c>
      <c r="I22" s="21">
        <v>0</v>
      </c>
      <c r="J22" s="21">
        <v>0</v>
      </c>
      <c r="K22" s="21">
        <v>0</v>
      </c>
      <c r="L22" s="21">
        <v>0</v>
      </c>
      <c r="M22" s="21">
        <v>0</v>
      </c>
      <c r="N22" s="21">
        <v>0</v>
      </c>
      <c r="O22" s="21">
        <v>0</v>
      </c>
      <c r="P22" s="21">
        <v>0</v>
      </c>
      <c r="Q22" s="21">
        <v>0</v>
      </c>
      <c r="R22" s="21">
        <v>0</v>
      </c>
      <c r="S22" s="21">
        <v>0</v>
      </c>
      <c r="T22" s="21">
        <v>0</v>
      </c>
      <c r="U22" s="21">
        <v>0</v>
      </c>
      <c r="V22" s="21">
        <v>0</v>
      </c>
      <c r="W22" s="21">
        <v>0</v>
      </c>
      <c r="X22" s="21">
        <v>0</v>
      </c>
      <c r="Y22" s="21">
        <v>0</v>
      </c>
      <c r="Z22" s="21">
        <v>0</v>
      </c>
      <c r="AA22" s="21">
        <v>0</v>
      </c>
      <c r="AB22" s="21">
        <v>0</v>
      </c>
      <c r="AC22" s="21">
        <v>1.8</v>
      </c>
      <c r="AD22" s="21">
        <v>0</v>
      </c>
      <c r="AE22" s="21">
        <v>0</v>
      </c>
      <c r="AF22" s="21">
        <v>0</v>
      </c>
      <c r="AG22" s="21">
        <v>5.5</v>
      </c>
      <c r="AH22" s="21">
        <v>0</v>
      </c>
      <c r="AI22" s="21">
        <v>0</v>
      </c>
      <c r="AJ22" s="21">
        <v>0</v>
      </c>
      <c r="AK22" s="21">
        <v>0</v>
      </c>
      <c r="AL22" s="21">
        <v>0</v>
      </c>
      <c r="AM22" s="21">
        <v>0</v>
      </c>
      <c r="AN22" s="21">
        <v>0</v>
      </c>
      <c r="AO22" s="21">
        <v>0</v>
      </c>
      <c r="AP22" s="21">
        <v>0</v>
      </c>
      <c r="AQ22" s="21">
        <v>0</v>
      </c>
      <c r="AR22" s="21">
        <v>0</v>
      </c>
      <c r="AS22" s="21">
        <v>0</v>
      </c>
      <c r="AT22" s="21">
        <v>0</v>
      </c>
      <c r="AU22" s="21">
        <v>0</v>
      </c>
      <c r="AV22" s="21">
        <v>0</v>
      </c>
      <c r="AW22" s="21">
        <v>0</v>
      </c>
    </row>
    <row r="23" spans="1:49" ht="13.5" x14ac:dyDescent="0.25">
      <c r="A23" s="15" t="s">
        <v>85</v>
      </c>
      <c r="B23" s="16" t="s">
        <v>54</v>
      </c>
      <c r="C23" s="29">
        <v>2.95</v>
      </c>
      <c r="D23" s="43"/>
      <c r="E23" s="29">
        <f>SUM(C23*D23)</f>
        <v>0</v>
      </c>
      <c r="F23" s="21">
        <v>0</v>
      </c>
      <c r="G23" s="21">
        <v>0</v>
      </c>
      <c r="H23" s="21">
        <v>0</v>
      </c>
      <c r="I23" s="21">
        <v>0</v>
      </c>
      <c r="J23" s="21">
        <v>0</v>
      </c>
      <c r="K23" s="21">
        <v>0</v>
      </c>
      <c r="L23" s="21">
        <v>0</v>
      </c>
      <c r="M23" s="21">
        <v>0</v>
      </c>
      <c r="N23" s="21">
        <v>0</v>
      </c>
      <c r="O23" s="21">
        <v>0</v>
      </c>
      <c r="P23" s="21">
        <v>0</v>
      </c>
      <c r="Q23" s="21">
        <v>0</v>
      </c>
      <c r="R23" s="21">
        <v>0</v>
      </c>
      <c r="S23" s="21">
        <v>0</v>
      </c>
      <c r="T23" s="21">
        <v>0</v>
      </c>
      <c r="U23" s="21">
        <v>0</v>
      </c>
      <c r="V23" s="21">
        <v>0</v>
      </c>
      <c r="W23" s="21">
        <v>0</v>
      </c>
      <c r="X23" s="21">
        <v>0</v>
      </c>
      <c r="Y23" s="21">
        <v>0</v>
      </c>
      <c r="Z23" s="21">
        <v>0</v>
      </c>
      <c r="AA23" s="21">
        <v>0</v>
      </c>
      <c r="AB23" s="21">
        <v>0</v>
      </c>
      <c r="AC23" s="21">
        <v>0</v>
      </c>
      <c r="AD23" s="21">
        <v>0</v>
      </c>
      <c r="AE23" s="21">
        <v>0</v>
      </c>
      <c r="AF23" s="21">
        <v>0</v>
      </c>
      <c r="AG23" s="21">
        <v>0</v>
      </c>
      <c r="AH23" s="21">
        <v>0</v>
      </c>
      <c r="AI23" s="21">
        <v>0</v>
      </c>
      <c r="AJ23" s="21">
        <v>0</v>
      </c>
      <c r="AK23" s="21">
        <v>0</v>
      </c>
      <c r="AL23" s="21">
        <v>0</v>
      </c>
      <c r="AM23" s="21">
        <v>0</v>
      </c>
      <c r="AN23" s="21">
        <v>0.88</v>
      </c>
      <c r="AO23" s="21">
        <v>0</v>
      </c>
      <c r="AP23" s="21">
        <v>0</v>
      </c>
      <c r="AQ23" s="21">
        <v>0</v>
      </c>
      <c r="AR23" s="21">
        <v>0</v>
      </c>
      <c r="AS23" s="21">
        <v>0</v>
      </c>
      <c r="AT23" s="21">
        <v>0</v>
      </c>
      <c r="AU23" s="21">
        <v>0</v>
      </c>
      <c r="AV23" s="21">
        <v>0</v>
      </c>
      <c r="AW23" s="21">
        <v>0</v>
      </c>
    </row>
    <row r="24" spans="1:49" ht="13.5" x14ac:dyDescent="0.25">
      <c r="A24" s="15" t="s">
        <v>85</v>
      </c>
      <c r="B24" s="16" t="s">
        <v>55</v>
      </c>
      <c r="C24" s="29">
        <v>4.9580000000000002</v>
      </c>
      <c r="D24" s="43"/>
      <c r="E24" s="29">
        <f>SUM(C24*D24)</f>
        <v>0</v>
      </c>
      <c r="F24" s="21">
        <v>0</v>
      </c>
      <c r="G24" s="21">
        <v>0</v>
      </c>
      <c r="H24" s="21">
        <v>0</v>
      </c>
      <c r="I24" s="21">
        <v>0</v>
      </c>
      <c r="J24" s="21">
        <v>0</v>
      </c>
      <c r="K24" s="21">
        <v>0</v>
      </c>
      <c r="L24" s="21">
        <v>0</v>
      </c>
      <c r="M24" s="21">
        <v>0</v>
      </c>
      <c r="N24" s="21">
        <v>0</v>
      </c>
      <c r="O24" s="21">
        <v>0</v>
      </c>
      <c r="P24" s="21">
        <v>0</v>
      </c>
      <c r="Q24" s="21">
        <v>0</v>
      </c>
      <c r="R24" s="21">
        <v>0</v>
      </c>
      <c r="S24" s="21">
        <v>0</v>
      </c>
      <c r="T24" s="21">
        <v>0</v>
      </c>
      <c r="U24" s="21">
        <v>0</v>
      </c>
      <c r="V24" s="21">
        <v>0</v>
      </c>
      <c r="W24" s="21">
        <v>0</v>
      </c>
      <c r="X24" s="21">
        <v>0</v>
      </c>
      <c r="Y24" s="21">
        <v>0</v>
      </c>
      <c r="Z24" s="21">
        <v>0</v>
      </c>
      <c r="AA24" s="21">
        <v>0</v>
      </c>
      <c r="AB24" s="21">
        <v>0</v>
      </c>
      <c r="AC24" s="21">
        <v>0</v>
      </c>
      <c r="AD24" s="21">
        <v>1.4</v>
      </c>
      <c r="AE24" s="21">
        <v>0</v>
      </c>
      <c r="AF24" s="21">
        <v>0</v>
      </c>
      <c r="AG24" s="21">
        <v>0</v>
      </c>
      <c r="AH24" s="21">
        <v>5.5</v>
      </c>
      <c r="AI24" s="21">
        <v>0</v>
      </c>
      <c r="AJ24" s="21">
        <v>0</v>
      </c>
      <c r="AK24" s="21">
        <v>0</v>
      </c>
      <c r="AL24" s="21">
        <v>0</v>
      </c>
      <c r="AM24" s="21">
        <v>0</v>
      </c>
      <c r="AN24" s="21">
        <v>0</v>
      </c>
      <c r="AO24" s="21">
        <v>0</v>
      </c>
      <c r="AP24" s="21">
        <v>0</v>
      </c>
      <c r="AQ24" s="21">
        <v>0</v>
      </c>
      <c r="AR24" s="21">
        <v>0</v>
      </c>
      <c r="AS24" s="21">
        <v>0</v>
      </c>
      <c r="AT24" s="21">
        <v>0</v>
      </c>
      <c r="AU24" s="21">
        <v>0</v>
      </c>
      <c r="AV24" s="21">
        <v>0</v>
      </c>
      <c r="AW24" s="21">
        <v>0</v>
      </c>
    </row>
    <row r="25" spans="1:49" ht="13.5" x14ac:dyDescent="0.25">
      <c r="A25" s="15" t="s">
        <v>85</v>
      </c>
      <c r="B25" s="16" t="s">
        <v>56</v>
      </c>
      <c r="C25" s="29">
        <v>6.45</v>
      </c>
      <c r="D25" s="43"/>
      <c r="E25" s="29">
        <f>SUM(C25*D25)</f>
        <v>0</v>
      </c>
      <c r="F25" s="21">
        <v>0</v>
      </c>
      <c r="G25" s="21">
        <v>0</v>
      </c>
      <c r="H25" s="21">
        <v>2.35</v>
      </c>
      <c r="I25" s="21">
        <v>0</v>
      </c>
      <c r="J25" s="21">
        <v>2.35</v>
      </c>
      <c r="K25" s="21">
        <v>2.35</v>
      </c>
      <c r="L25" s="21">
        <v>0</v>
      </c>
      <c r="M25" s="21">
        <v>0</v>
      </c>
      <c r="N25" s="21">
        <v>0</v>
      </c>
      <c r="O25" s="21">
        <v>0</v>
      </c>
      <c r="P25" s="21">
        <v>2.35</v>
      </c>
      <c r="Q25" s="21">
        <v>2.35</v>
      </c>
      <c r="R25" s="21">
        <v>0</v>
      </c>
      <c r="S25" s="21">
        <v>0</v>
      </c>
      <c r="T25" s="21">
        <v>7.4999999999999997E-2</v>
      </c>
      <c r="U25" s="21">
        <v>0</v>
      </c>
      <c r="V25" s="21">
        <v>0</v>
      </c>
      <c r="W25" s="21">
        <v>0</v>
      </c>
      <c r="X25" s="21">
        <v>0</v>
      </c>
      <c r="Y25" s="21">
        <v>0</v>
      </c>
      <c r="Z25" s="21">
        <v>0.71</v>
      </c>
      <c r="AA25" s="21">
        <v>1.21</v>
      </c>
      <c r="AB25" s="21">
        <v>1.21</v>
      </c>
      <c r="AC25" s="21">
        <v>1.21</v>
      </c>
      <c r="AD25" s="21">
        <v>1.21</v>
      </c>
      <c r="AE25" s="21">
        <v>0.75600000000000001</v>
      </c>
      <c r="AF25" s="21">
        <v>1.3320000000000001</v>
      </c>
      <c r="AG25" s="21">
        <v>1.3320000000000001</v>
      </c>
      <c r="AH25" s="21">
        <v>1.3320000000000001</v>
      </c>
      <c r="AI25" s="21">
        <v>0</v>
      </c>
      <c r="AJ25" s="21">
        <v>0</v>
      </c>
      <c r="AK25" s="21">
        <v>0</v>
      </c>
      <c r="AL25" s="21">
        <v>0</v>
      </c>
      <c r="AM25" s="21">
        <v>0</v>
      </c>
      <c r="AN25" s="21">
        <v>0</v>
      </c>
      <c r="AO25" s="21">
        <v>0</v>
      </c>
      <c r="AP25" s="21">
        <v>0</v>
      </c>
      <c r="AQ25" s="21">
        <v>0</v>
      </c>
      <c r="AR25" s="21">
        <v>0</v>
      </c>
      <c r="AS25" s="21">
        <v>0</v>
      </c>
      <c r="AT25" s="21">
        <v>0</v>
      </c>
      <c r="AU25" s="21">
        <v>0</v>
      </c>
      <c r="AV25" s="21">
        <v>0</v>
      </c>
      <c r="AW25" s="21">
        <v>0</v>
      </c>
    </row>
    <row r="26" spans="1:49" ht="13.5" x14ac:dyDescent="0.25">
      <c r="A26" s="15" t="s">
        <v>85</v>
      </c>
      <c r="B26" s="16" t="s">
        <v>181</v>
      </c>
      <c r="C26" s="29">
        <v>4.9509999999999996</v>
      </c>
      <c r="D26" s="43"/>
      <c r="E26" s="29">
        <f>SUM(C26*D26)</f>
        <v>0</v>
      </c>
      <c r="F26" s="21">
        <v>0</v>
      </c>
      <c r="G26" s="21">
        <v>0</v>
      </c>
      <c r="H26" s="21">
        <v>0</v>
      </c>
      <c r="I26" s="21">
        <v>0</v>
      </c>
      <c r="J26" s="21">
        <v>0</v>
      </c>
      <c r="K26" s="21">
        <v>0</v>
      </c>
      <c r="L26" s="21">
        <v>0</v>
      </c>
      <c r="M26" s="21">
        <v>0</v>
      </c>
      <c r="N26" s="21">
        <v>0</v>
      </c>
      <c r="O26" s="21">
        <v>0</v>
      </c>
      <c r="P26" s="21">
        <v>0</v>
      </c>
      <c r="Q26" s="21">
        <v>0</v>
      </c>
      <c r="R26" s="21">
        <v>0</v>
      </c>
      <c r="S26" s="21">
        <v>0.1</v>
      </c>
      <c r="T26" s="21">
        <v>0</v>
      </c>
      <c r="U26" s="21">
        <v>0</v>
      </c>
      <c r="V26" s="21">
        <v>0</v>
      </c>
      <c r="W26" s="21">
        <v>0</v>
      </c>
      <c r="X26" s="21">
        <v>0</v>
      </c>
      <c r="Y26" s="21">
        <v>0</v>
      </c>
      <c r="Z26" s="21">
        <v>0</v>
      </c>
      <c r="AA26" s="21">
        <v>0</v>
      </c>
      <c r="AB26" s="21">
        <v>0</v>
      </c>
      <c r="AC26" s="21">
        <v>0</v>
      </c>
      <c r="AD26" s="21">
        <v>0</v>
      </c>
      <c r="AE26" s="21">
        <v>0</v>
      </c>
      <c r="AF26" s="21">
        <v>0</v>
      </c>
      <c r="AG26" s="21">
        <v>0</v>
      </c>
      <c r="AH26" s="21">
        <v>0</v>
      </c>
      <c r="AI26" s="21">
        <v>0</v>
      </c>
      <c r="AJ26" s="21">
        <v>0</v>
      </c>
      <c r="AK26" s="21">
        <v>0</v>
      </c>
      <c r="AL26" s="21">
        <v>0</v>
      </c>
      <c r="AM26" s="21">
        <v>0</v>
      </c>
      <c r="AN26" s="21">
        <v>0</v>
      </c>
      <c r="AO26" s="21">
        <v>0</v>
      </c>
      <c r="AP26" s="21">
        <v>0</v>
      </c>
      <c r="AQ26" s="21">
        <v>0</v>
      </c>
      <c r="AR26" s="21">
        <v>0</v>
      </c>
      <c r="AS26" s="21">
        <v>0</v>
      </c>
      <c r="AT26" s="21">
        <v>0.9</v>
      </c>
      <c r="AU26" s="21">
        <v>0</v>
      </c>
      <c r="AV26" s="21">
        <v>0</v>
      </c>
      <c r="AW26" s="21">
        <v>0</v>
      </c>
    </row>
    <row r="27" spans="1:49" ht="13.5" x14ac:dyDescent="0.25">
      <c r="A27" s="15" t="s">
        <v>85</v>
      </c>
      <c r="B27" s="16" t="s">
        <v>57</v>
      </c>
      <c r="C27" s="29">
        <v>15.215999999999999</v>
      </c>
      <c r="D27" s="43"/>
      <c r="E27" s="29">
        <f>SUM(C27*D27)</f>
        <v>0</v>
      </c>
      <c r="F27" s="21">
        <v>0</v>
      </c>
      <c r="G27" s="21">
        <v>0</v>
      </c>
      <c r="H27" s="21">
        <v>0</v>
      </c>
      <c r="I27" s="21">
        <v>2.9</v>
      </c>
      <c r="J27" s="21">
        <v>0</v>
      </c>
      <c r="K27" s="21">
        <v>0</v>
      </c>
      <c r="L27" s="21">
        <v>0</v>
      </c>
      <c r="M27" s="21">
        <v>0</v>
      </c>
      <c r="N27" s="21">
        <v>0</v>
      </c>
      <c r="O27" s="21">
        <v>0</v>
      </c>
      <c r="P27" s="21">
        <v>0</v>
      </c>
      <c r="Q27" s="21">
        <v>0</v>
      </c>
      <c r="R27" s="21">
        <v>0</v>
      </c>
      <c r="S27" s="21">
        <v>0</v>
      </c>
      <c r="T27" s="21">
        <v>0</v>
      </c>
      <c r="U27" s="21">
        <v>0</v>
      </c>
      <c r="V27" s="21">
        <v>0</v>
      </c>
      <c r="W27" s="21">
        <v>0</v>
      </c>
      <c r="X27" s="21">
        <v>0.53200000000000003</v>
      </c>
      <c r="Y27" s="21">
        <v>0</v>
      </c>
      <c r="Z27" s="21">
        <v>0</v>
      </c>
      <c r="AA27" s="21">
        <v>0</v>
      </c>
      <c r="AB27" s="21">
        <v>0</v>
      </c>
      <c r="AC27" s="21">
        <v>0</v>
      </c>
      <c r="AD27" s="21">
        <v>0</v>
      </c>
      <c r="AE27" s="21">
        <v>0</v>
      </c>
      <c r="AF27" s="21">
        <v>0</v>
      </c>
      <c r="AG27" s="21">
        <v>0</v>
      </c>
      <c r="AH27" s="21">
        <v>0</v>
      </c>
      <c r="AI27" s="21">
        <v>0</v>
      </c>
      <c r="AJ27" s="21">
        <v>0</v>
      </c>
      <c r="AK27" s="21">
        <v>0</v>
      </c>
      <c r="AL27" s="21">
        <v>0</v>
      </c>
      <c r="AM27" s="21">
        <v>0</v>
      </c>
      <c r="AN27" s="21">
        <v>0</v>
      </c>
      <c r="AO27" s="21">
        <v>0</v>
      </c>
      <c r="AP27" s="21">
        <v>0</v>
      </c>
      <c r="AQ27" s="21">
        <v>0</v>
      </c>
      <c r="AR27" s="21">
        <v>0</v>
      </c>
      <c r="AS27" s="21">
        <v>0</v>
      </c>
      <c r="AT27" s="21">
        <v>0</v>
      </c>
      <c r="AU27" s="21">
        <v>0</v>
      </c>
      <c r="AV27" s="21">
        <v>0</v>
      </c>
      <c r="AW27" s="21">
        <v>0</v>
      </c>
    </row>
    <row r="28" spans="1:49" ht="13.5" x14ac:dyDescent="0.25">
      <c r="A28" s="15" t="s">
        <v>85</v>
      </c>
      <c r="B28" s="16" t="s">
        <v>58</v>
      </c>
      <c r="C28" s="29">
        <v>6.657</v>
      </c>
      <c r="D28" s="43"/>
      <c r="E28" s="29">
        <f>SUM(C28*D28)</f>
        <v>0</v>
      </c>
      <c r="F28" s="21">
        <v>0</v>
      </c>
      <c r="G28" s="21">
        <v>0</v>
      </c>
      <c r="H28" s="21">
        <v>0</v>
      </c>
      <c r="I28" s="21">
        <v>0</v>
      </c>
      <c r="J28" s="21">
        <v>0</v>
      </c>
      <c r="K28" s="21">
        <v>0</v>
      </c>
      <c r="L28" s="21">
        <v>0</v>
      </c>
      <c r="M28" s="21">
        <v>0</v>
      </c>
      <c r="N28" s="21">
        <v>0</v>
      </c>
      <c r="O28" s="21">
        <v>0</v>
      </c>
      <c r="P28" s="21">
        <v>0</v>
      </c>
      <c r="Q28" s="21">
        <v>0</v>
      </c>
      <c r="R28" s="21">
        <v>0</v>
      </c>
      <c r="S28" s="21">
        <v>0</v>
      </c>
      <c r="T28" s="21">
        <v>0.33</v>
      </c>
      <c r="U28" s="21">
        <v>0</v>
      </c>
      <c r="V28" s="21">
        <v>0</v>
      </c>
      <c r="W28" s="21">
        <v>0</v>
      </c>
      <c r="X28" s="21">
        <v>0</v>
      </c>
      <c r="Y28" s="21">
        <v>0</v>
      </c>
      <c r="Z28" s="21">
        <v>0</v>
      </c>
      <c r="AA28" s="21">
        <v>0</v>
      </c>
      <c r="AB28" s="21">
        <v>0</v>
      </c>
      <c r="AC28" s="21">
        <v>0</v>
      </c>
      <c r="AD28" s="21">
        <v>0</v>
      </c>
      <c r="AE28" s="21">
        <v>0</v>
      </c>
      <c r="AF28" s="21">
        <v>0</v>
      </c>
      <c r="AG28" s="21">
        <v>0</v>
      </c>
      <c r="AH28" s="21">
        <v>0</v>
      </c>
      <c r="AI28" s="21">
        <v>0</v>
      </c>
      <c r="AJ28" s="21">
        <v>0</v>
      </c>
      <c r="AK28" s="21">
        <v>0</v>
      </c>
      <c r="AL28" s="21">
        <v>0</v>
      </c>
      <c r="AM28" s="21">
        <v>0</v>
      </c>
      <c r="AN28" s="21">
        <v>0</v>
      </c>
      <c r="AO28" s="21">
        <v>0</v>
      </c>
      <c r="AP28" s="21">
        <v>0</v>
      </c>
      <c r="AQ28" s="21">
        <v>0</v>
      </c>
      <c r="AR28" s="21">
        <v>0</v>
      </c>
      <c r="AS28" s="21">
        <v>0</v>
      </c>
      <c r="AT28" s="21">
        <v>0</v>
      </c>
      <c r="AU28" s="21">
        <v>0</v>
      </c>
      <c r="AV28" s="21">
        <v>0</v>
      </c>
      <c r="AW28" s="21">
        <v>0</v>
      </c>
    </row>
    <row r="29" spans="1:49" ht="13.5" x14ac:dyDescent="0.25">
      <c r="A29" s="15" t="s">
        <v>85</v>
      </c>
      <c r="B29" s="16" t="s">
        <v>59</v>
      </c>
      <c r="C29" s="29">
        <v>8.75</v>
      </c>
      <c r="D29" s="43"/>
      <c r="E29" s="29">
        <f>SUM(C29*D29)</f>
        <v>0</v>
      </c>
      <c r="F29" s="21">
        <v>0</v>
      </c>
      <c r="G29" s="21">
        <v>0</v>
      </c>
      <c r="H29" s="21">
        <v>0</v>
      </c>
      <c r="I29" s="21">
        <v>5.75</v>
      </c>
      <c r="J29" s="21">
        <v>0</v>
      </c>
      <c r="K29" s="21">
        <v>0</v>
      </c>
      <c r="L29" s="21">
        <v>0</v>
      </c>
      <c r="M29" s="21">
        <v>0</v>
      </c>
      <c r="N29" s="21">
        <v>0</v>
      </c>
      <c r="O29" s="21">
        <v>0</v>
      </c>
      <c r="P29" s="21">
        <v>0</v>
      </c>
      <c r="Q29" s="21">
        <v>7</v>
      </c>
      <c r="R29" s="21">
        <v>0</v>
      </c>
      <c r="S29" s="21">
        <v>0</v>
      </c>
      <c r="T29" s="21">
        <v>0</v>
      </c>
      <c r="U29" s="21">
        <v>0</v>
      </c>
      <c r="V29" s="21">
        <v>0</v>
      </c>
      <c r="W29" s="21">
        <v>0</v>
      </c>
      <c r="X29" s="21">
        <v>1.0640000000000001</v>
      </c>
      <c r="Y29" s="21">
        <v>0</v>
      </c>
      <c r="Z29" s="21">
        <v>0</v>
      </c>
      <c r="AA29" s="21">
        <v>0</v>
      </c>
      <c r="AB29" s="21">
        <v>0</v>
      </c>
      <c r="AC29" s="21">
        <v>0</v>
      </c>
      <c r="AD29" s="21">
        <v>0</v>
      </c>
      <c r="AE29" s="21">
        <v>0</v>
      </c>
      <c r="AF29" s="21">
        <v>0</v>
      </c>
      <c r="AG29" s="21">
        <v>0</v>
      </c>
      <c r="AH29" s="21">
        <v>0</v>
      </c>
      <c r="AI29" s="21">
        <v>0</v>
      </c>
      <c r="AJ29" s="21">
        <v>0</v>
      </c>
      <c r="AK29" s="21">
        <v>0</v>
      </c>
      <c r="AL29" s="21">
        <v>0</v>
      </c>
      <c r="AM29" s="21">
        <v>0</v>
      </c>
      <c r="AN29" s="21">
        <v>0</v>
      </c>
      <c r="AO29" s="21">
        <v>0</v>
      </c>
      <c r="AP29" s="21">
        <v>0</v>
      </c>
      <c r="AQ29" s="21">
        <v>0</v>
      </c>
      <c r="AR29" s="21">
        <v>0.5</v>
      </c>
      <c r="AS29" s="21">
        <v>0</v>
      </c>
      <c r="AT29" s="21">
        <v>0</v>
      </c>
      <c r="AU29" s="21">
        <v>0</v>
      </c>
      <c r="AV29" s="21">
        <v>0</v>
      </c>
      <c r="AW29" s="21">
        <v>0</v>
      </c>
    </row>
    <row r="30" spans="1:49" ht="13.5" x14ac:dyDescent="0.25">
      <c r="A30" s="15" t="s">
        <v>85</v>
      </c>
      <c r="B30" s="16" t="s">
        <v>60</v>
      </c>
      <c r="C30" s="29">
        <v>4.6189999999999998</v>
      </c>
      <c r="D30" s="43"/>
      <c r="E30" s="29">
        <f>SUM(C30*D30)</f>
        <v>0</v>
      </c>
      <c r="F30" s="21">
        <v>0</v>
      </c>
      <c r="G30" s="21">
        <v>0</v>
      </c>
      <c r="H30" s="21">
        <v>0</v>
      </c>
      <c r="I30" s="21">
        <v>0</v>
      </c>
      <c r="J30" s="21">
        <v>0</v>
      </c>
      <c r="K30" s="21">
        <v>0</v>
      </c>
      <c r="L30" s="21">
        <v>0</v>
      </c>
      <c r="M30" s="21">
        <v>0</v>
      </c>
      <c r="N30" s="21">
        <v>0</v>
      </c>
      <c r="O30" s="21">
        <v>0</v>
      </c>
      <c r="P30" s="21">
        <v>0</v>
      </c>
      <c r="Q30" s="21">
        <v>0</v>
      </c>
      <c r="R30" s="21">
        <v>0</v>
      </c>
      <c r="S30" s="21">
        <v>0</v>
      </c>
      <c r="T30" s="21">
        <v>0</v>
      </c>
      <c r="U30" s="21">
        <v>0</v>
      </c>
      <c r="V30" s="21">
        <v>0</v>
      </c>
      <c r="W30" s="21">
        <v>0</v>
      </c>
      <c r="X30" s="21">
        <v>0</v>
      </c>
      <c r="Y30" s="21">
        <v>0</v>
      </c>
      <c r="Z30" s="21">
        <v>0</v>
      </c>
      <c r="AA30" s="21">
        <v>0</v>
      </c>
      <c r="AB30" s="21">
        <v>0</v>
      </c>
      <c r="AC30" s="21">
        <v>0</v>
      </c>
      <c r="AD30" s="21">
        <v>0</v>
      </c>
      <c r="AE30" s="21">
        <v>0</v>
      </c>
      <c r="AF30" s="21">
        <v>0</v>
      </c>
      <c r="AG30" s="21">
        <v>0</v>
      </c>
      <c r="AH30" s="21">
        <v>0</v>
      </c>
      <c r="AI30" s="21">
        <v>0</v>
      </c>
      <c r="AJ30" s="21">
        <v>0</v>
      </c>
      <c r="AK30" s="21">
        <v>0</v>
      </c>
      <c r="AL30" s="21">
        <v>0</v>
      </c>
      <c r="AM30" s="21">
        <v>0</v>
      </c>
      <c r="AN30" s="21">
        <v>0</v>
      </c>
      <c r="AO30" s="21">
        <v>0</v>
      </c>
      <c r="AP30" s="21">
        <v>0</v>
      </c>
      <c r="AQ30" s="21">
        <v>0</v>
      </c>
      <c r="AR30" s="21">
        <v>0</v>
      </c>
      <c r="AS30" s="21">
        <v>0</v>
      </c>
      <c r="AT30" s="21">
        <v>1</v>
      </c>
      <c r="AU30" s="21">
        <v>0</v>
      </c>
      <c r="AV30" s="21">
        <v>0</v>
      </c>
      <c r="AW30" s="21">
        <v>0</v>
      </c>
    </row>
    <row r="31" spans="1:49" ht="13.5" x14ac:dyDescent="0.25">
      <c r="A31" s="15" t="s">
        <v>85</v>
      </c>
      <c r="B31" s="16" t="s">
        <v>61</v>
      </c>
      <c r="C31" s="29">
        <v>0.311</v>
      </c>
      <c r="D31" s="43"/>
      <c r="E31" s="29">
        <f>SUM(C31*D31)</f>
        <v>0</v>
      </c>
      <c r="F31" s="21">
        <v>0.6</v>
      </c>
      <c r="G31" s="21">
        <v>0.06</v>
      </c>
      <c r="H31" s="21">
        <v>0.15</v>
      </c>
      <c r="I31" s="21">
        <v>0.14000000000000001</v>
      </c>
      <c r="J31" s="21">
        <v>0.15</v>
      </c>
      <c r="K31" s="21">
        <v>0.15</v>
      </c>
      <c r="L31" s="21">
        <v>0</v>
      </c>
      <c r="M31" s="21">
        <v>0</v>
      </c>
      <c r="N31" s="21">
        <v>0.2</v>
      </c>
      <c r="O31" s="21">
        <v>0.23</v>
      </c>
      <c r="P31" s="21">
        <v>0.15</v>
      </c>
      <c r="Q31" s="21">
        <v>0.15</v>
      </c>
      <c r="R31" s="21">
        <v>0</v>
      </c>
      <c r="S31" s="21">
        <v>0</v>
      </c>
      <c r="T31" s="21">
        <v>5.0000000000000001E-3</v>
      </c>
      <c r="U31" s="21">
        <v>5.0000000000000001E-3</v>
      </c>
      <c r="V31" s="21">
        <v>5.0000000000000001E-3</v>
      </c>
      <c r="W31" s="21">
        <v>5.0000000000000001E-3</v>
      </c>
      <c r="X31" s="21">
        <v>1.6E-2</v>
      </c>
      <c r="Y31" s="21">
        <v>5.0000000000000001E-3</v>
      </c>
      <c r="Z31" s="21">
        <v>2.5000000000000001E-2</v>
      </c>
      <c r="AA31" s="21">
        <v>0.03</v>
      </c>
      <c r="AB31" s="21">
        <v>0.03</v>
      </c>
      <c r="AC31" s="21">
        <v>0.03</v>
      </c>
      <c r="AD31" s="21">
        <v>0.03</v>
      </c>
      <c r="AE31" s="21">
        <v>2.5000000000000001E-2</v>
      </c>
      <c r="AF31" s="21">
        <v>0.03</v>
      </c>
      <c r="AG31" s="21">
        <v>0.03</v>
      </c>
      <c r="AH31" s="21">
        <v>0.03</v>
      </c>
      <c r="AI31" s="21">
        <v>4.2000000000000003E-2</v>
      </c>
      <c r="AJ31" s="21">
        <v>4.2000000000000003E-2</v>
      </c>
      <c r="AK31" s="21">
        <v>0</v>
      </c>
      <c r="AL31" s="21">
        <v>0.112</v>
      </c>
      <c r="AM31" s="21">
        <v>0.112</v>
      </c>
      <c r="AN31" s="21">
        <v>0.112</v>
      </c>
      <c r="AO31" s="21">
        <v>0.112</v>
      </c>
      <c r="AP31" s="21">
        <v>5.0000000000000001E-3</v>
      </c>
      <c r="AQ31" s="21">
        <v>5.0000000000000001E-3</v>
      </c>
      <c r="AR31" s="21">
        <v>5.0000000000000001E-3</v>
      </c>
      <c r="AS31" s="21">
        <v>0.01</v>
      </c>
      <c r="AT31" s="21">
        <v>0</v>
      </c>
      <c r="AU31" s="21">
        <v>0</v>
      </c>
      <c r="AV31" s="21">
        <v>0</v>
      </c>
      <c r="AW31" s="21">
        <v>0</v>
      </c>
    </row>
    <row r="32" spans="1:49" ht="13.5" x14ac:dyDescent="0.25">
      <c r="A32" s="15" t="s">
        <v>85</v>
      </c>
      <c r="B32" s="16" t="s">
        <v>62</v>
      </c>
      <c r="C32" s="29">
        <v>1.75</v>
      </c>
      <c r="D32" s="43"/>
      <c r="E32" s="29">
        <f>SUM(C32*D32)</f>
        <v>0</v>
      </c>
      <c r="F32" s="21">
        <v>0</v>
      </c>
      <c r="G32" s="21">
        <v>0</v>
      </c>
      <c r="H32" s="21">
        <v>0</v>
      </c>
      <c r="I32" s="21">
        <v>4.3</v>
      </c>
      <c r="J32" s="21">
        <v>0</v>
      </c>
      <c r="K32" s="21">
        <v>0</v>
      </c>
      <c r="L32" s="21">
        <v>0</v>
      </c>
      <c r="M32" s="21">
        <v>0</v>
      </c>
      <c r="N32" s="21">
        <v>0</v>
      </c>
      <c r="O32" s="21">
        <v>0</v>
      </c>
      <c r="P32" s="21">
        <v>0</v>
      </c>
      <c r="Q32" s="21">
        <v>0</v>
      </c>
      <c r="R32" s="21">
        <v>0</v>
      </c>
      <c r="S32" s="21">
        <v>0.16</v>
      </c>
      <c r="T32" s="21">
        <v>0</v>
      </c>
      <c r="U32" s="21">
        <v>0</v>
      </c>
      <c r="V32" s="21">
        <v>0</v>
      </c>
      <c r="W32" s="21">
        <v>0</v>
      </c>
      <c r="X32" s="21">
        <v>0.8</v>
      </c>
      <c r="Y32" s="21">
        <v>0</v>
      </c>
      <c r="Z32" s="21">
        <v>0</v>
      </c>
      <c r="AA32" s="21">
        <v>0</v>
      </c>
      <c r="AB32" s="21">
        <v>0</v>
      </c>
      <c r="AC32" s="21">
        <v>0</v>
      </c>
      <c r="AD32" s="21">
        <v>0</v>
      </c>
      <c r="AE32" s="21">
        <v>0</v>
      </c>
      <c r="AF32" s="21">
        <v>0</v>
      </c>
      <c r="AG32" s="21">
        <v>0</v>
      </c>
      <c r="AH32" s="21">
        <v>0</v>
      </c>
      <c r="AI32" s="21">
        <v>0</v>
      </c>
      <c r="AJ32" s="21">
        <v>0</v>
      </c>
      <c r="AK32" s="21">
        <v>0</v>
      </c>
      <c r="AL32" s="21">
        <v>1</v>
      </c>
      <c r="AM32" s="21">
        <v>1</v>
      </c>
      <c r="AN32" s="21">
        <v>1</v>
      </c>
      <c r="AO32" s="21">
        <v>1</v>
      </c>
      <c r="AP32" s="21">
        <v>0</v>
      </c>
      <c r="AQ32" s="21">
        <v>0</v>
      </c>
      <c r="AR32" s="21">
        <v>0</v>
      </c>
      <c r="AS32" s="21">
        <v>0</v>
      </c>
      <c r="AT32" s="21">
        <v>0</v>
      </c>
      <c r="AU32" s="21">
        <v>0</v>
      </c>
      <c r="AV32" s="21">
        <v>0</v>
      </c>
      <c r="AW32" s="21">
        <v>0</v>
      </c>
    </row>
    <row r="33" spans="1:49" ht="13.5" x14ac:dyDescent="0.25">
      <c r="A33" s="15" t="s">
        <v>87</v>
      </c>
      <c r="B33" s="16" t="s">
        <v>175</v>
      </c>
      <c r="C33" s="29">
        <v>0.69499999999999995</v>
      </c>
      <c r="D33" s="43"/>
      <c r="E33" s="29">
        <f>SUM(C33*D33)</f>
        <v>0</v>
      </c>
      <c r="F33" s="21">
        <v>25</v>
      </c>
      <c r="G33" s="21">
        <v>0</v>
      </c>
      <c r="H33" s="21">
        <v>20</v>
      </c>
      <c r="I33" s="21">
        <v>11</v>
      </c>
      <c r="J33" s="21">
        <v>20</v>
      </c>
      <c r="K33" s="21">
        <v>20</v>
      </c>
      <c r="L33" s="21">
        <v>0</v>
      </c>
      <c r="M33" s="21">
        <v>20</v>
      </c>
      <c r="N33" s="21">
        <v>16.25</v>
      </c>
      <c r="O33" s="21">
        <v>15</v>
      </c>
      <c r="P33" s="21">
        <v>20</v>
      </c>
      <c r="Q33" s="21">
        <v>20</v>
      </c>
      <c r="R33" s="21">
        <v>5</v>
      </c>
      <c r="S33" s="21">
        <v>0</v>
      </c>
      <c r="T33" s="21">
        <v>0.625</v>
      </c>
      <c r="U33" s="21">
        <v>0</v>
      </c>
      <c r="V33" s="21">
        <v>0</v>
      </c>
      <c r="W33" s="21">
        <v>0</v>
      </c>
      <c r="X33" s="21">
        <v>2</v>
      </c>
      <c r="Y33" s="21">
        <v>0.22500000000000001</v>
      </c>
      <c r="Z33" s="21">
        <v>3.5</v>
      </c>
      <c r="AA33" s="21">
        <v>6</v>
      </c>
      <c r="AB33" s="21">
        <v>6</v>
      </c>
      <c r="AC33" s="21">
        <v>6</v>
      </c>
      <c r="AD33" s="21">
        <v>6</v>
      </c>
      <c r="AE33" s="21">
        <v>3.5</v>
      </c>
      <c r="AF33" s="21">
        <v>6</v>
      </c>
      <c r="AG33" s="21">
        <v>6</v>
      </c>
      <c r="AH33" s="21">
        <v>6</v>
      </c>
      <c r="AI33" s="21">
        <v>1.65</v>
      </c>
      <c r="AJ33" s="21">
        <v>1.65</v>
      </c>
      <c r="AK33" s="21">
        <v>0</v>
      </c>
      <c r="AL33" s="21">
        <v>4.4000000000000004</v>
      </c>
      <c r="AM33" s="21">
        <v>4.4000000000000004</v>
      </c>
      <c r="AN33" s="21">
        <v>4.4000000000000004</v>
      </c>
      <c r="AO33" s="21">
        <v>4.4000000000000004</v>
      </c>
      <c r="AP33" s="21">
        <v>1</v>
      </c>
      <c r="AQ33" s="21">
        <v>1</v>
      </c>
      <c r="AR33" s="21">
        <v>1</v>
      </c>
      <c r="AS33" s="21">
        <v>1.25</v>
      </c>
      <c r="AT33" s="21">
        <v>0</v>
      </c>
      <c r="AU33" s="21">
        <v>4</v>
      </c>
      <c r="AV33" s="21">
        <v>4</v>
      </c>
      <c r="AW33" s="21">
        <v>0</v>
      </c>
    </row>
    <row r="34" spans="1:49" ht="13.5" x14ac:dyDescent="0.25">
      <c r="A34" s="15" t="s">
        <v>86</v>
      </c>
      <c r="B34" s="16" t="s">
        <v>63</v>
      </c>
      <c r="C34" s="29">
        <v>2.25</v>
      </c>
      <c r="D34" s="43"/>
      <c r="E34" s="29">
        <f>SUM(C34*D34)</f>
        <v>0</v>
      </c>
      <c r="F34" s="21">
        <v>0</v>
      </c>
      <c r="G34" s="21">
        <v>1.75</v>
      </c>
      <c r="H34" s="21">
        <v>0</v>
      </c>
      <c r="I34" s="21">
        <v>0</v>
      </c>
      <c r="J34" s="21">
        <v>0</v>
      </c>
      <c r="K34" s="21">
        <v>0</v>
      </c>
      <c r="L34" s="21">
        <v>16.25</v>
      </c>
      <c r="M34" s="21">
        <v>0</v>
      </c>
      <c r="N34" s="21">
        <v>0</v>
      </c>
      <c r="O34" s="21">
        <v>0</v>
      </c>
      <c r="P34" s="21">
        <v>0</v>
      </c>
      <c r="Q34" s="21">
        <v>0</v>
      </c>
      <c r="R34" s="21">
        <v>15</v>
      </c>
      <c r="S34" s="21">
        <v>0</v>
      </c>
      <c r="T34" s="21">
        <v>0</v>
      </c>
      <c r="U34" s="21">
        <v>0</v>
      </c>
      <c r="V34" s="21">
        <v>0</v>
      </c>
      <c r="W34" s="21">
        <v>0</v>
      </c>
      <c r="X34" s="21">
        <v>0</v>
      </c>
      <c r="Y34" s="21">
        <v>0</v>
      </c>
      <c r="Z34" s="21">
        <v>0</v>
      </c>
      <c r="AA34" s="21">
        <v>0</v>
      </c>
      <c r="AB34" s="21">
        <v>0</v>
      </c>
      <c r="AC34" s="21">
        <v>0</v>
      </c>
      <c r="AD34" s="21">
        <v>0</v>
      </c>
      <c r="AE34" s="21">
        <v>0</v>
      </c>
      <c r="AF34" s="21">
        <v>0</v>
      </c>
      <c r="AG34" s="21">
        <v>0</v>
      </c>
      <c r="AH34" s="21">
        <v>0</v>
      </c>
      <c r="AI34" s="21">
        <v>0</v>
      </c>
      <c r="AJ34" s="21">
        <v>0</v>
      </c>
      <c r="AK34" s="21">
        <v>0</v>
      </c>
      <c r="AL34" s="21">
        <v>0</v>
      </c>
      <c r="AM34" s="21">
        <v>0</v>
      </c>
      <c r="AN34" s="21">
        <v>0</v>
      </c>
      <c r="AO34" s="21">
        <v>0</v>
      </c>
      <c r="AP34" s="21">
        <v>0</v>
      </c>
      <c r="AQ34" s="21">
        <v>0</v>
      </c>
      <c r="AR34" s="21">
        <v>0</v>
      </c>
      <c r="AS34" s="21">
        <v>0</v>
      </c>
      <c r="AT34" s="21">
        <v>0</v>
      </c>
      <c r="AU34" s="21">
        <v>0</v>
      </c>
      <c r="AV34" s="21">
        <v>0</v>
      </c>
      <c r="AW34" s="21">
        <v>0</v>
      </c>
    </row>
    <row r="35" spans="1:49" ht="13.5" x14ac:dyDescent="0.25">
      <c r="A35" s="15" t="s">
        <v>184</v>
      </c>
      <c r="B35" s="16" t="s">
        <v>185</v>
      </c>
      <c r="C35" s="29">
        <v>0</v>
      </c>
      <c r="D35" s="43"/>
      <c r="E35" s="29">
        <f>SUM(C35*D35)</f>
        <v>0</v>
      </c>
      <c r="F35" s="21">
        <v>0</v>
      </c>
      <c r="G35" s="21">
        <v>0</v>
      </c>
      <c r="H35" s="21">
        <v>0</v>
      </c>
      <c r="I35" s="21">
        <v>0</v>
      </c>
      <c r="J35" s="21">
        <v>0</v>
      </c>
      <c r="K35" s="21">
        <v>0</v>
      </c>
      <c r="L35" s="21">
        <v>0</v>
      </c>
      <c r="M35" s="21">
        <v>0</v>
      </c>
      <c r="N35" s="21">
        <v>0</v>
      </c>
      <c r="O35" s="21">
        <v>0</v>
      </c>
      <c r="P35" s="21">
        <v>0</v>
      </c>
      <c r="Q35" s="21">
        <v>0</v>
      </c>
      <c r="R35" s="21">
        <v>0</v>
      </c>
      <c r="S35" s="21">
        <v>0</v>
      </c>
      <c r="T35" s="21">
        <v>0.72</v>
      </c>
      <c r="U35" s="21">
        <v>0</v>
      </c>
      <c r="V35" s="21">
        <v>0</v>
      </c>
      <c r="W35" s="21">
        <v>0</v>
      </c>
      <c r="X35" s="21">
        <v>0</v>
      </c>
      <c r="Y35" s="21">
        <v>0</v>
      </c>
      <c r="Z35" s="21">
        <v>0</v>
      </c>
      <c r="AA35" s="21">
        <v>1.8</v>
      </c>
      <c r="AB35" s="21">
        <v>0</v>
      </c>
      <c r="AC35" s="21">
        <v>0</v>
      </c>
      <c r="AD35" s="21">
        <v>0</v>
      </c>
      <c r="AE35" s="21">
        <v>0</v>
      </c>
      <c r="AF35" s="21">
        <v>5.5</v>
      </c>
      <c r="AG35" s="21">
        <v>0</v>
      </c>
      <c r="AH35" s="21">
        <v>0</v>
      </c>
      <c r="AI35" s="21">
        <v>0</v>
      </c>
      <c r="AJ35" s="21">
        <v>0</v>
      </c>
      <c r="AK35" s="21">
        <v>0</v>
      </c>
      <c r="AL35" s="21">
        <v>0</v>
      </c>
      <c r="AM35" s="21">
        <v>0</v>
      </c>
      <c r="AN35" s="21">
        <v>0</v>
      </c>
      <c r="AO35" s="21">
        <v>0.88</v>
      </c>
      <c r="AP35" s="21">
        <v>0</v>
      </c>
      <c r="AQ35" s="21">
        <v>0</v>
      </c>
      <c r="AR35" s="21">
        <v>0</v>
      </c>
      <c r="AS35" s="21">
        <v>0</v>
      </c>
      <c r="AT35" s="21">
        <v>0</v>
      </c>
      <c r="AU35" s="21">
        <v>0</v>
      </c>
      <c r="AV35" s="21">
        <v>0</v>
      </c>
      <c r="AW35" s="21">
        <v>0</v>
      </c>
    </row>
    <row r="36" spans="1:49" ht="13.5" x14ac:dyDescent="0.25">
      <c r="A36" s="15" t="s">
        <v>176</v>
      </c>
      <c r="B36" s="16" t="s">
        <v>177</v>
      </c>
      <c r="C36" s="29">
        <v>0</v>
      </c>
      <c r="D36" s="43"/>
      <c r="E36" s="29">
        <f>SUM(C36*D36)</f>
        <v>0</v>
      </c>
      <c r="F36" s="21">
        <v>8</v>
      </c>
      <c r="G36" s="21">
        <v>2</v>
      </c>
      <c r="H36" s="21">
        <v>0</v>
      </c>
      <c r="I36" s="21">
        <v>0</v>
      </c>
      <c r="J36" s="21">
        <v>0</v>
      </c>
      <c r="K36" s="21">
        <v>0</v>
      </c>
      <c r="L36" s="21">
        <v>0</v>
      </c>
      <c r="M36" s="21">
        <v>3</v>
      </c>
      <c r="N36" s="21">
        <v>4</v>
      </c>
      <c r="O36" s="21">
        <v>0</v>
      </c>
      <c r="P36" s="21">
        <v>0</v>
      </c>
      <c r="Q36" s="21">
        <v>0</v>
      </c>
      <c r="R36" s="21">
        <v>0</v>
      </c>
      <c r="S36" s="21">
        <v>0</v>
      </c>
      <c r="T36" s="21">
        <v>0</v>
      </c>
      <c r="U36" s="21">
        <v>0</v>
      </c>
      <c r="V36" s="21">
        <v>0</v>
      </c>
      <c r="W36" s="21">
        <v>0</v>
      </c>
      <c r="X36" s="21">
        <v>0</v>
      </c>
      <c r="Y36" s="21">
        <v>0</v>
      </c>
      <c r="Z36" s="21">
        <v>0</v>
      </c>
      <c r="AA36" s="21">
        <v>0</v>
      </c>
      <c r="AB36" s="21">
        <v>0</v>
      </c>
      <c r="AC36" s="21">
        <v>0</v>
      </c>
      <c r="AD36" s="21">
        <v>0</v>
      </c>
      <c r="AE36" s="21">
        <v>0</v>
      </c>
      <c r="AF36" s="21">
        <v>0</v>
      </c>
      <c r="AG36" s="21">
        <v>0</v>
      </c>
      <c r="AH36" s="21">
        <v>0</v>
      </c>
      <c r="AI36" s="21">
        <v>1.05</v>
      </c>
      <c r="AJ36" s="21">
        <v>1.05</v>
      </c>
      <c r="AK36" s="21">
        <v>0</v>
      </c>
      <c r="AL36" s="21">
        <v>2.8</v>
      </c>
      <c r="AM36" s="21">
        <v>2.8</v>
      </c>
      <c r="AN36" s="21">
        <v>2.8</v>
      </c>
      <c r="AO36" s="21">
        <v>2.8</v>
      </c>
      <c r="AP36" s="21">
        <v>0</v>
      </c>
      <c r="AQ36" s="21">
        <v>0</v>
      </c>
      <c r="AR36" s="21">
        <v>0</v>
      </c>
      <c r="AS36" s="21">
        <v>0</v>
      </c>
      <c r="AT36" s="21">
        <v>0</v>
      </c>
      <c r="AU36" s="21">
        <v>1.6</v>
      </c>
      <c r="AV36" s="21">
        <v>1.6</v>
      </c>
      <c r="AW36" s="21">
        <v>0</v>
      </c>
    </row>
    <row r="37" spans="1:49" ht="13.5" x14ac:dyDescent="0.25">
      <c r="A37" s="15" t="s">
        <v>88</v>
      </c>
      <c r="B37" s="16" t="s">
        <v>64</v>
      </c>
      <c r="C37" s="29">
        <v>8.82</v>
      </c>
      <c r="D37" s="45">
        <f>(Pâtisseries!H27 * Recettes!AT37) +
 (Pâtisseries!H25 * Recettes!S37)  +
 (Pâtisseries!H5  * Recettes!U37)  +
 (Pâtisseries!H6  * Recettes!V37)  +
 (Pâtisseries!H7  * Recettes!W37)  +
 (Pâtisseries!H26 * Recettes!Y37)  +
 (Pâtisseries!H13 * Recettes!Z37)  +
 (Pâtisseries!H9  * Recettes!AE37) +
 (Pâtisseries!H18 * Recettes!AI37) +
 (Pâtisseries!H19 * Recettes!AJ37) +
 (Pâtisseries!H20 * Recettes!AL37) +
 (Pâtisseries!H21 * Recettes!AM37) +
 (Pâtisseries!H22 * Recettes!AN37) +
 (Pâtisseries!H23 * Recettes!AO37)</f>
        <v>49.47</v>
      </c>
      <c r="E37" s="29">
        <f>SUM(C37*D37)</f>
        <v>436.3254</v>
      </c>
      <c r="F37" s="21">
        <v>0</v>
      </c>
      <c r="G37" s="21">
        <v>0</v>
      </c>
      <c r="H37" s="21">
        <v>0</v>
      </c>
      <c r="I37" s="21">
        <v>0</v>
      </c>
      <c r="J37" s="21">
        <v>0</v>
      </c>
      <c r="K37" s="21">
        <v>0</v>
      </c>
      <c r="L37" s="21">
        <v>0</v>
      </c>
      <c r="M37" s="21">
        <v>0</v>
      </c>
      <c r="N37" s="21">
        <v>0</v>
      </c>
      <c r="O37" s="21">
        <v>0</v>
      </c>
      <c r="P37" s="21">
        <v>0</v>
      </c>
      <c r="Q37" s="21">
        <v>0</v>
      </c>
      <c r="R37" s="21">
        <v>0</v>
      </c>
      <c r="S37" s="47">
        <v>0.06</v>
      </c>
      <c r="T37" s="21">
        <v>0</v>
      </c>
      <c r="U37" s="47">
        <v>1.4</v>
      </c>
      <c r="V37" s="47">
        <v>1.4</v>
      </c>
      <c r="W37" s="47">
        <v>1.4</v>
      </c>
      <c r="X37" s="21">
        <v>0</v>
      </c>
      <c r="Y37" s="47">
        <v>0.1</v>
      </c>
      <c r="Z37" s="47">
        <v>2.5</v>
      </c>
      <c r="AA37" s="21">
        <v>0</v>
      </c>
      <c r="AB37" s="21">
        <v>0</v>
      </c>
      <c r="AC37" s="21">
        <v>0</v>
      </c>
      <c r="AD37" s="21">
        <v>0</v>
      </c>
      <c r="AE37" s="47">
        <v>2.5</v>
      </c>
      <c r="AF37" s="21">
        <v>0</v>
      </c>
      <c r="AG37" s="21">
        <v>0</v>
      </c>
      <c r="AH37" s="21">
        <v>0</v>
      </c>
      <c r="AI37" s="47">
        <v>1.25</v>
      </c>
      <c r="AJ37" s="47">
        <v>1.25</v>
      </c>
      <c r="AK37" s="21">
        <v>0</v>
      </c>
      <c r="AL37" s="47">
        <v>4</v>
      </c>
      <c r="AM37" s="47">
        <v>4</v>
      </c>
      <c r="AN37" s="47">
        <v>4</v>
      </c>
      <c r="AO37" s="47">
        <v>4</v>
      </c>
      <c r="AP37" s="21">
        <v>0</v>
      </c>
      <c r="AQ37" s="21">
        <v>0</v>
      </c>
      <c r="AR37" s="21">
        <v>0</v>
      </c>
      <c r="AS37" s="21">
        <v>0</v>
      </c>
      <c r="AT37" s="47">
        <v>0.4</v>
      </c>
      <c r="AU37" s="21">
        <v>0</v>
      </c>
      <c r="AV37" s="21">
        <v>0</v>
      </c>
      <c r="AW37" s="21">
        <v>0</v>
      </c>
    </row>
    <row r="38" spans="1:49" ht="13.5" x14ac:dyDescent="0.25">
      <c r="A38" s="15" t="s">
        <v>88</v>
      </c>
      <c r="B38" s="16" t="s">
        <v>180</v>
      </c>
      <c r="C38" s="29">
        <v>7.57</v>
      </c>
      <c r="D38" s="43"/>
      <c r="E38" s="29">
        <f>SUM(C38*D38)</f>
        <v>0</v>
      </c>
      <c r="F38" s="21">
        <v>0</v>
      </c>
      <c r="G38" s="21">
        <v>0</v>
      </c>
      <c r="H38" s="21">
        <v>0</v>
      </c>
      <c r="I38" s="21">
        <v>7</v>
      </c>
      <c r="J38" s="21">
        <v>0</v>
      </c>
      <c r="K38" s="21">
        <v>0</v>
      </c>
      <c r="L38" s="21">
        <v>12.5</v>
      </c>
      <c r="M38" s="21">
        <v>10</v>
      </c>
      <c r="N38" s="21">
        <v>0</v>
      </c>
      <c r="O38" s="21">
        <v>11.5</v>
      </c>
      <c r="P38" s="21">
        <v>0</v>
      </c>
      <c r="Q38" s="21">
        <v>0</v>
      </c>
      <c r="R38" s="21">
        <v>10</v>
      </c>
      <c r="S38" s="21">
        <v>0</v>
      </c>
      <c r="T38" s="21">
        <v>0.375</v>
      </c>
      <c r="U38" s="21">
        <v>0</v>
      </c>
      <c r="V38" s="21">
        <v>0</v>
      </c>
      <c r="W38" s="21">
        <v>0</v>
      </c>
      <c r="X38" s="21">
        <v>1.33</v>
      </c>
      <c r="Y38" s="21">
        <v>0</v>
      </c>
      <c r="Z38" s="21">
        <v>0</v>
      </c>
      <c r="AA38" s="21">
        <v>3.5</v>
      </c>
      <c r="AB38" s="21">
        <v>3.5</v>
      </c>
      <c r="AC38" s="21">
        <v>3.5</v>
      </c>
      <c r="AD38" s="21">
        <v>3.5</v>
      </c>
      <c r="AE38" s="21">
        <v>0</v>
      </c>
      <c r="AF38" s="21">
        <v>3.5</v>
      </c>
      <c r="AG38" s="21">
        <v>3.5</v>
      </c>
      <c r="AH38" s="21">
        <v>3.5</v>
      </c>
      <c r="AI38" s="21">
        <v>0</v>
      </c>
      <c r="AJ38" s="21">
        <v>0</v>
      </c>
      <c r="AK38" s="21">
        <v>0</v>
      </c>
      <c r="AL38" s="21">
        <v>0</v>
      </c>
      <c r="AM38" s="21">
        <v>0</v>
      </c>
      <c r="AN38" s="21">
        <v>0</v>
      </c>
      <c r="AO38" s="21">
        <v>0</v>
      </c>
      <c r="AP38" s="21">
        <v>0</v>
      </c>
      <c r="AQ38" s="21">
        <v>0</v>
      </c>
      <c r="AR38" s="21">
        <v>0</v>
      </c>
      <c r="AS38" s="21">
        <v>0.5</v>
      </c>
      <c r="AT38" s="21">
        <v>0</v>
      </c>
      <c r="AU38" s="21">
        <v>0.9</v>
      </c>
      <c r="AV38" s="21">
        <v>0.9</v>
      </c>
      <c r="AW38" s="21">
        <v>0</v>
      </c>
    </row>
    <row r="39" spans="1:49" ht="13.5" x14ac:dyDescent="0.25">
      <c r="A39" s="15" t="s">
        <v>88</v>
      </c>
      <c r="B39" s="16" t="s">
        <v>65</v>
      </c>
      <c r="C39" s="29">
        <v>4.8499999999999996</v>
      </c>
      <c r="D39" s="43"/>
      <c r="E39" s="29">
        <f>SUM(C39*D39)</f>
        <v>0</v>
      </c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1">
        <v>12</v>
      </c>
      <c r="L39" s="21">
        <v>0</v>
      </c>
      <c r="M39" s="21">
        <v>0</v>
      </c>
      <c r="N39" s="21">
        <v>0</v>
      </c>
      <c r="O39" s="21">
        <v>0</v>
      </c>
      <c r="P39" s="21">
        <v>0</v>
      </c>
      <c r="Q39" s="21">
        <v>0</v>
      </c>
      <c r="R39" s="21">
        <v>0</v>
      </c>
      <c r="S39" s="21">
        <v>0</v>
      </c>
      <c r="T39" s="21">
        <v>0</v>
      </c>
      <c r="U39" s="21">
        <v>0</v>
      </c>
      <c r="V39" s="21">
        <v>0</v>
      </c>
      <c r="W39" s="21">
        <v>0</v>
      </c>
      <c r="X39" s="21">
        <v>0</v>
      </c>
      <c r="Y39" s="21">
        <v>0</v>
      </c>
      <c r="Z39" s="21">
        <v>0</v>
      </c>
      <c r="AA39" s="21">
        <v>0</v>
      </c>
      <c r="AB39" s="21">
        <v>0</v>
      </c>
      <c r="AC39" s="21">
        <v>0</v>
      </c>
      <c r="AD39" s="21">
        <v>0</v>
      </c>
      <c r="AE39" s="21">
        <v>0</v>
      </c>
      <c r="AF39" s="21">
        <v>0</v>
      </c>
      <c r="AG39" s="21">
        <v>0</v>
      </c>
      <c r="AH39" s="21">
        <v>0</v>
      </c>
      <c r="AI39" s="21">
        <v>0</v>
      </c>
      <c r="AJ39" s="21">
        <v>0</v>
      </c>
      <c r="AK39" s="21">
        <v>0</v>
      </c>
      <c r="AL39" s="21">
        <v>0</v>
      </c>
      <c r="AM39" s="21">
        <v>0.88</v>
      </c>
      <c r="AN39" s="21">
        <v>0</v>
      </c>
      <c r="AO39" s="21">
        <v>0</v>
      </c>
      <c r="AP39" s="21">
        <v>0</v>
      </c>
      <c r="AQ39" s="21">
        <v>0</v>
      </c>
      <c r="AR39" s="21">
        <v>0</v>
      </c>
      <c r="AS39" s="21">
        <v>0</v>
      </c>
      <c r="AT39" s="21">
        <v>0</v>
      </c>
      <c r="AU39" s="21">
        <v>0</v>
      </c>
      <c r="AV39" s="21">
        <v>0</v>
      </c>
      <c r="AW39" s="21">
        <v>0</v>
      </c>
    </row>
    <row r="40" spans="1:49" ht="13.5" x14ac:dyDescent="0.25">
      <c r="A40" s="15" t="s">
        <v>88</v>
      </c>
      <c r="B40" s="16" t="s">
        <v>66</v>
      </c>
      <c r="C40" s="29">
        <v>5.82</v>
      </c>
      <c r="D40" s="43"/>
      <c r="E40" s="29">
        <f>SUM(C40*D40)</f>
        <v>0</v>
      </c>
      <c r="F40" s="21">
        <v>0</v>
      </c>
      <c r="G40" s="21">
        <v>0</v>
      </c>
      <c r="H40" s="21">
        <v>0</v>
      </c>
      <c r="I40" s="21">
        <v>0</v>
      </c>
      <c r="J40" s="21">
        <v>0</v>
      </c>
      <c r="K40" s="21">
        <v>0</v>
      </c>
      <c r="L40" s="21">
        <v>0.32500000000000001</v>
      </c>
      <c r="M40" s="21">
        <v>0</v>
      </c>
      <c r="N40" s="21">
        <v>0.32500000000000001</v>
      </c>
      <c r="O40" s="21">
        <v>0</v>
      </c>
      <c r="P40" s="21">
        <v>0</v>
      </c>
      <c r="Q40" s="21">
        <v>0</v>
      </c>
      <c r="R40" s="21">
        <v>0</v>
      </c>
      <c r="S40" s="21">
        <v>0</v>
      </c>
      <c r="T40" s="21">
        <v>0</v>
      </c>
      <c r="U40" s="21">
        <v>0</v>
      </c>
      <c r="V40" s="21">
        <v>0</v>
      </c>
      <c r="W40" s="21">
        <v>0</v>
      </c>
      <c r="X40" s="21">
        <v>0</v>
      </c>
      <c r="Y40" s="21">
        <v>0</v>
      </c>
      <c r="Z40" s="21">
        <v>0</v>
      </c>
      <c r="AA40" s="21">
        <v>0</v>
      </c>
      <c r="AB40" s="21">
        <v>0</v>
      </c>
      <c r="AC40" s="21">
        <v>0</v>
      </c>
      <c r="AD40" s="21">
        <v>0</v>
      </c>
      <c r="AE40" s="21">
        <v>0</v>
      </c>
      <c r="AF40" s="21">
        <v>0</v>
      </c>
      <c r="AG40" s="21">
        <v>0</v>
      </c>
      <c r="AH40" s="21">
        <v>0</v>
      </c>
      <c r="AI40" s="21">
        <v>0</v>
      </c>
      <c r="AJ40" s="21">
        <v>0</v>
      </c>
      <c r="AK40" s="21">
        <v>0</v>
      </c>
      <c r="AL40" s="21">
        <v>0</v>
      </c>
      <c r="AM40" s="21">
        <v>0</v>
      </c>
      <c r="AN40" s="21">
        <v>0</v>
      </c>
      <c r="AO40" s="21">
        <v>0</v>
      </c>
      <c r="AP40" s="21">
        <v>0</v>
      </c>
      <c r="AQ40" s="21">
        <v>0</v>
      </c>
      <c r="AR40" s="21">
        <v>0</v>
      </c>
      <c r="AS40" s="21">
        <v>0</v>
      </c>
      <c r="AT40" s="21">
        <v>0</v>
      </c>
      <c r="AU40" s="21">
        <v>0</v>
      </c>
      <c r="AV40" s="21">
        <v>0</v>
      </c>
      <c r="AW40" s="21">
        <v>0</v>
      </c>
    </row>
    <row r="41" spans="1:49" ht="13.5" x14ac:dyDescent="0.25">
      <c r="A41" s="15" t="s">
        <v>88</v>
      </c>
      <c r="B41" s="16" t="s">
        <v>67</v>
      </c>
      <c r="C41" s="29">
        <v>3.4</v>
      </c>
      <c r="D41" s="43"/>
      <c r="E41" s="29">
        <f>SUM(C41*D41)</f>
        <v>0</v>
      </c>
      <c r="F41" s="21">
        <v>0</v>
      </c>
      <c r="G41" s="21">
        <v>0</v>
      </c>
      <c r="H41" s="21">
        <v>0</v>
      </c>
      <c r="I41" s="21">
        <v>0</v>
      </c>
      <c r="J41" s="21">
        <v>0</v>
      </c>
      <c r="K41" s="21">
        <v>0</v>
      </c>
      <c r="L41" s="21">
        <v>0</v>
      </c>
      <c r="M41" s="21">
        <v>0</v>
      </c>
      <c r="N41" s="21">
        <v>0</v>
      </c>
      <c r="O41" s="21">
        <v>0</v>
      </c>
      <c r="P41" s="21">
        <v>0</v>
      </c>
      <c r="Q41" s="21">
        <v>0</v>
      </c>
      <c r="R41" s="21">
        <v>0</v>
      </c>
      <c r="S41" s="21">
        <v>0</v>
      </c>
      <c r="T41" s="21">
        <v>0</v>
      </c>
      <c r="U41" s="21">
        <v>0</v>
      </c>
      <c r="V41" s="21">
        <v>0</v>
      </c>
      <c r="W41" s="21">
        <v>0</v>
      </c>
      <c r="X41" s="21">
        <v>0</v>
      </c>
      <c r="Y41" s="21">
        <v>0</v>
      </c>
      <c r="Z41" s="21">
        <v>0</v>
      </c>
      <c r="AA41" s="21">
        <v>0</v>
      </c>
      <c r="AB41" s="21">
        <v>0</v>
      </c>
      <c r="AC41" s="21">
        <v>0</v>
      </c>
      <c r="AD41" s="21">
        <v>0</v>
      </c>
      <c r="AE41" s="21">
        <v>0</v>
      </c>
      <c r="AF41" s="21">
        <v>0</v>
      </c>
      <c r="AG41" s="21">
        <v>0</v>
      </c>
      <c r="AH41" s="21">
        <v>0</v>
      </c>
      <c r="AI41" s="21">
        <v>0.03</v>
      </c>
      <c r="AJ41" s="21">
        <v>0.03</v>
      </c>
      <c r="AK41" s="21">
        <v>0</v>
      </c>
      <c r="AL41" s="21">
        <v>0.08</v>
      </c>
      <c r="AM41" s="21">
        <v>0.08</v>
      </c>
      <c r="AN41" s="21">
        <v>0.08</v>
      </c>
      <c r="AO41" s="21">
        <v>0.08</v>
      </c>
      <c r="AP41" s="21">
        <v>2.5000000000000001E-2</v>
      </c>
      <c r="AQ41" s="21">
        <v>2.5000000000000001E-2</v>
      </c>
      <c r="AR41" s="21">
        <v>2.5000000000000001E-2</v>
      </c>
      <c r="AS41" s="21">
        <v>0</v>
      </c>
      <c r="AT41" s="21">
        <v>0</v>
      </c>
      <c r="AU41" s="21">
        <v>0.06</v>
      </c>
      <c r="AV41" s="21">
        <v>0.06</v>
      </c>
      <c r="AW41" s="21">
        <v>0</v>
      </c>
    </row>
    <row r="42" spans="1:49" ht="13.5" x14ac:dyDescent="0.25">
      <c r="A42" s="15" t="s">
        <v>88</v>
      </c>
      <c r="B42" s="16" t="s">
        <v>178</v>
      </c>
      <c r="C42" s="29">
        <v>0</v>
      </c>
      <c r="D42" s="43"/>
      <c r="E42" s="29">
        <f>SUM(C42*D42)</f>
        <v>0</v>
      </c>
      <c r="F42" s="21">
        <v>0</v>
      </c>
      <c r="G42" s="21">
        <v>0</v>
      </c>
      <c r="H42" s="21">
        <v>5</v>
      </c>
      <c r="I42" s="21">
        <v>0</v>
      </c>
      <c r="J42" s="21">
        <v>0</v>
      </c>
      <c r="K42" s="21">
        <v>0</v>
      </c>
      <c r="L42" s="21">
        <v>0</v>
      </c>
      <c r="M42" s="21">
        <v>0</v>
      </c>
      <c r="N42" s="21">
        <v>0</v>
      </c>
      <c r="O42" s="21">
        <v>0</v>
      </c>
      <c r="P42" s="21">
        <v>0</v>
      </c>
      <c r="Q42" s="21">
        <v>0</v>
      </c>
      <c r="R42" s="21">
        <v>0</v>
      </c>
      <c r="S42" s="21">
        <v>0</v>
      </c>
      <c r="T42" s="21">
        <v>0</v>
      </c>
      <c r="U42" s="21">
        <v>0</v>
      </c>
      <c r="V42" s="21">
        <v>0</v>
      </c>
      <c r="W42" s="21">
        <v>0</v>
      </c>
      <c r="X42" s="21">
        <v>0</v>
      </c>
      <c r="Y42" s="21">
        <v>0</v>
      </c>
      <c r="Z42" s="21">
        <v>0</v>
      </c>
      <c r="AA42" s="21">
        <v>0</v>
      </c>
      <c r="AB42" s="21">
        <v>0</v>
      </c>
      <c r="AC42" s="21">
        <v>0</v>
      </c>
      <c r="AD42" s="21">
        <v>0</v>
      </c>
      <c r="AE42" s="21">
        <v>0</v>
      </c>
      <c r="AF42" s="21">
        <v>0</v>
      </c>
      <c r="AG42" s="21">
        <v>0</v>
      </c>
      <c r="AH42" s="21">
        <v>0</v>
      </c>
      <c r="AI42" s="21">
        <v>0</v>
      </c>
      <c r="AJ42" s="21">
        <v>0</v>
      </c>
      <c r="AK42" s="21">
        <v>0</v>
      </c>
      <c r="AL42" s="21">
        <v>0</v>
      </c>
      <c r="AM42" s="21">
        <v>0</v>
      </c>
      <c r="AN42" s="21">
        <v>0</v>
      </c>
      <c r="AO42" s="21">
        <v>0</v>
      </c>
      <c r="AP42" s="21">
        <v>0</v>
      </c>
      <c r="AQ42" s="21">
        <v>0</v>
      </c>
      <c r="AR42" s="21">
        <v>0</v>
      </c>
      <c r="AS42" s="21">
        <v>0</v>
      </c>
      <c r="AT42" s="21">
        <v>0</v>
      </c>
      <c r="AU42" s="21">
        <v>0</v>
      </c>
      <c r="AV42" s="21">
        <v>0</v>
      </c>
      <c r="AW42" s="21">
        <v>0</v>
      </c>
    </row>
    <row r="43" spans="1:49" ht="13.5" x14ac:dyDescent="0.25">
      <c r="A43" s="15" t="s">
        <v>88</v>
      </c>
      <c r="B43" s="16" t="s">
        <v>68</v>
      </c>
      <c r="C43" s="29">
        <v>2.19</v>
      </c>
      <c r="D43" s="43"/>
      <c r="E43" s="29">
        <f>SUM(C43*D43)</f>
        <v>0</v>
      </c>
      <c r="F43" s="21">
        <v>0</v>
      </c>
      <c r="G43" s="21">
        <v>0</v>
      </c>
      <c r="H43" s="21">
        <v>0</v>
      </c>
      <c r="I43" s="21">
        <v>0</v>
      </c>
      <c r="J43" s="21">
        <v>0</v>
      </c>
      <c r="K43" s="21">
        <v>0</v>
      </c>
      <c r="L43" s="21">
        <v>0</v>
      </c>
      <c r="M43" s="21">
        <v>0</v>
      </c>
      <c r="N43" s="21">
        <v>0</v>
      </c>
      <c r="O43" s="21">
        <v>0</v>
      </c>
      <c r="P43" s="21">
        <v>0</v>
      </c>
      <c r="Q43" s="21">
        <v>0</v>
      </c>
      <c r="R43" s="21">
        <v>0</v>
      </c>
      <c r="S43" s="21">
        <v>0</v>
      </c>
      <c r="T43" s="21">
        <v>0</v>
      </c>
      <c r="U43" s="21">
        <v>0</v>
      </c>
      <c r="V43" s="21">
        <v>0</v>
      </c>
      <c r="W43" s="21">
        <v>0</v>
      </c>
      <c r="X43" s="21">
        <v>0</v>
      </c>
      <c r="Y43" s="21">
        <v>0</v>
      </c>
      <c r="Z43" s="21">
        <v>0</v>
      </c>
      <c r="AA43" s="21">
        <v>0</v>
      </c>
      <c r="AB43" s="21">
        <v>0</v>
      </c>
      <c r="AC43" s="21">
        <v>0</v>
      </c>
      <c r="AD43" s="21">
        <v>0</v>
      </c>
      <c r="AE43" s="21">
        <v>0</v>
      </c>
      <c r="AF43" s="21">
        <v>0</v>
      </c>
      <c r="AG43" s="21">
        <v>0</v>
      </c>
      <c r="AH43" s="21">
        <v>0</v>
      </c>
      <c r="AI43" s="21">
        <v>0</v>
      </c>
      <c r="AJ43" s="21">
        <v>0</v>
      </c>
      <c r="AK43" s="21">
        <v>0</v>
      </c>
      <c r="AL43" s="21">
        <v>0</v>
      </c>
      <c r="AM43" s="21">
        <v>0</v>
      </c>
      <c r="AN43" s="21">
        <v>0</v>
      </c>
      <c r="AO43" s="21">
        <v>0</v>
      </c>
      <c r="AP43" s="21">
        <v>0</v>
      </c>
      <c r="AQ43" s="21">
        <v>0.46</v>
      </c>
      <c r="AR43" s="21">
        <v>0</v>
      </c>
      <c r="AS43" s="21">
        <v>0</v>
      </c>
      <c r="AT43" s="21">
        <v>0</v>
      </c>
      <c r="AU43" s="21">
        <v>0</v>
      </c>
      <c r="AV43" s="21">
        <v>0</v>
      </c>
      <c r="AW43" s="21">
        <v>0</v>
      </c>
    </row>
    <row r="44" spans="1:49" ht="13.5" x14ac:dyDescent="0.25">
      <c r="A44" s="15" t="s">
        <v>88</v>
      </c>
      <c r="B44" s="16" t="s">
        <v>69</v>
      </c>
      <c r="C44" s="29">
        <v>5.55</v>
      </c>
      <c r="D44" s="43"/>
      <c r="E44" s="29">
        <f>SUM(C44*D44)</f>
        <v>0</v>
      </c>
      <c r="F44" s="21">
        <v>0</v>
      </c>
      <c r="G44" s="21">
        <v>0</v>
      </c>
      <c r="H44" s="21">
        <v>0.5</v>
      </c>
      <c r="I44" s="21">
        <v>0.14000000000000001</v>
      </c>
      <c r="J44" s="21">
        <v>0.5</v>
      </c>
      <c r="K44" s="21">
        <v>0.5</v>
      </c>
      <c r="L44" s="21">
        <v>0.125</v>
      </c>
      <c r="M44" s="21">
        <v>0</v>
      </c>
      <c r="N44" s="21">
        <v>0.125</v>
      </c>
      <c r="O44" s="21">
        <v>0.75</v>
      </c>
      <c r="P44" s="21">
        <v>0.5</v>
      </c>
      <c r="Q44" s="21">
        <v>0.5</v>
      </c>
      <c r="R44" s="21">
        <v>0.08</v>
      </c>
      <c r="S44" s="21">
        <v>0</v>
      </c>
      <c r="T44" s="21">
        <v>1.4999999999999999E-2</v>
      </c>
      <c r="U44" s="21">
        <v>0</v>
      </c>
      <c r="V44" s="21">
        <v>0</v>
      </c>
      <c r="W44" s="21">
        <v>0</v>
      </c>
      <c r="X44" s="21">
        <v>2.7E-2</v>
      </c>
      <c r="Y44" s="21">
        <v>0</v>
      </c>
      <c r="Z44" s="21">
        <v>0.01</v>
      </c>
      <c r="AA44" s="21">
        <v>0.03</v>
      </c>
      <c r="AB44" s="21">
        <v>0.03</v>
      </c>
      <c r="AC44" s="21">
        <v>0.03</v>
      </c>
      <c r="AD44" s="21">
        <v>0.03</v>
      </c>
      <c r="AE44" s="21">
        <v>0</v>
      </c>
      <c r="AF44" s="21">
        <v>0.03</v>
      </c>
      <c r="AG44" s="21">
        <v>0.03</v>
      </c>
      <c r="AH44" s="21">
        <v>0.03</v>
      </c>
      <c r="AI44" s="21">
        <v>0</v>
      </c>
      <c r="AJ44" s="21">
        <v>0</v>
      </c>
      <c r="AK44" s="21">
        <v>0</v>
      </c>
      <c r="AL44" s="21">
        <v>0</v>
      </c>
      <c r="AM44" s="21">
        <v>0</v>
      </c>
      <c r="AN44" s="21">
        <v>0</v>
      </c>
      <c r="AO44" s="21">
        <v>0</v>
      </c>
      <c r="AP44" s="21">
        <v>0</v>
      </c>
      <c r="AQ44" s="21">
        <v>0</v>
      </c>
      <c r="AR44" s="21">
        <v>0</v>
      </c>
      <c r="AS44" s="21">
        <v>0.04</v>
      </c>
      <c r="AT44" s="21">
        <v>0</v>
      </c>
      <c r="AU44" s="21">
        <v>0</v>
      </c>
      <c r="AV44" s="21">
        <v>0</v>
      </c>
      <c r="AW44" s="21">
        <v>0</v>
      </c>
    </row>
    <row r="45" spans="1:49" ht="13.5" x14ac:dyDescent="0.25">
      <c r="A45" s="15" t="s">
        <v>88</v>
      </c>
      <c r="B45" s="16" t="s">
        <v>70</v>
      </c>
      <c r="C45" s="29">
        <v>5.69</v>
      </c>
      <c r="D45" s="43"/>
      <c r="E45" s="29">
        <f>SUM(C45*D45)</f>
        <v>0</v>
      </c>
      <c r="F45" s="21">
        <v>0</v>
      </c>
      <c r="G45" s="21">
        <v>0</v>
      </c>
      <c r="H45" s="21">
        <v>0</v>
      </c>
      <c r="I45" s="21">
        <v>0</v>
      </c>
      <c r="J45" s="21">
        <v>0</v>
      </c>
      <c r="K45" s="21">
        <v>0</v>
      </c>
      <c r="L45" s="21">
        <v>0</v>
      </c>
      <c r="M45" s="21">
        <v>0</v>
      </c>
      <c r="N45" s="21">
        <v>0</v>
      </c>
      <c r="O45" s="21">
        <v>0</v>
      </c>
      <c r="P45" s="21">
        <v>0</v>
      </c>
      <c r="Q45" s="21">
        <v>0</v>
      </c>
      <c r="R45" s="21">
        <v>0</v>
      </c>
      <c r="S45" s="21">
        <v>0</v>
      </c>
      <c r="T45" s="21">
        <v>0</v>
      </c>
      <c r="U45" s="21">
        <v>0</v>
      </c>
      <c r="V45" s="21">
        <v>0</v>
      </c>
      <c r="W45" s="21">
        <v>0</v>
      </c>
      <c r="X45" s="21">
        <v>0</v>
      </c>
      <c r="Y45" s="21">
        <v>0.35</v>
      </c>
      <c r="Z45" s="21">
        <v>0</v>
      </c>
      <c r="AA45" s="21">
        <v>0</v>
      </c>
      <c r="AB45" s="21">
        <v>0</v>
      </c>
      <c r="AC45" s="21">
        <v>0</v>
      </c>
      <c r="AD45" s="21">
        <v>0.4</v>
      </c>
      <c r="AE45" s="21">
        <v>0</v>
      </c>
      <c r="AF45" s="21">
        <v>0</v>
      </c>
      <c r="AG45" s="21">
        <v>0</v>
      </c>
      <c r="AH45" s="21">
        <v>0</v>
      </c>
      <c r="AI45" s="21">
        <v>0</v>
      </c>
      <c r="AJ45" s="21">
        <v>0</v>
      </c>
      <c r="AK45" s="21">
        <v>0</v>
      </c>
      <c r="AL45" s="21">
        <v>0</v>
      </c>
      <c r="AM45" s="21">
        <v>0</v>
      </c>
      <c r="AN45" s="21">
        <v>0</v>
      </c>
      <c r="AO45" s="21">
        <v>0</v>
      </c>
      <c r="AP45" s="21">
        <v>0</v>
      </c>
      <c r="AQ45" s="21">
        <v>0</v>
      </c>
      <c r="AR45" s="21">
        <v>0</v>
      </c>
      <c r="AS45" s="21">
        <v>0</v>
      </c>
      <c r="AT45" s="21">
        <v>0</v>
      </c>
      <c r="AU45" s="21">
        <v>0</v>
      </c>
      <c r="AV45" s="21">
        <v>0</v>
      </c>
      <c r="AW45" s="21">
        <v>0</v>
      </c>
    </row>
    <row r="46" spans="1:49" ht="13.5" x14ac:dyDescent="0.25">
      <c r="A46" s="15" t="s">
        <v>88</v>
      </c>
      <c r="B46" s="16" t="s">
        <v>71</v>
      </c>
      <c r="C46" s="29">
        <v>4.0599999999999996</v>
      </c>
      <c r="D46" s="43"/>
      <c r="E46" s="29">
        <f>SUM(C46*D46)</f>
        <v>0</v>
      </c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1">
        <v>0</v>
      </c>
      <c r="L46" s="21">
        <v>0</v>
      </c>
      <c r="M46" s="21">
        <v>0</v>
      </c>
      <c r="N46" s="21">
        <v>0</v>
      </c>
      <c r="O46" s="21">
        <v>0</v>
      </c>
      <c r="P46" s="21">
        <v>0</v>
      </c>
      <c r="Q46" s="21">
        <v>0</v>
      </c>
      <c r="R46" s="21">
        <v>0</v>
      </c>
      <c r="S46" s="21">
        <v>0</v>
      </c>
      <c r="T46" s="21">
        <v>0</v>
      </c>
      <c r="U46" s="21">
        <v>0</v>
      </c>
      <c r="V46" s="21">
        <v>0</v>
      </c>
      <c r="W46" s="21">
        <v>0</v>
      </c>
      <c r="X46" s="21">
        <v>0</v>
      </c>
      <c r="Y46" s="21">
        <v>0</v>
      </c>
      <c r="Z46" s="21">
        <v>0</v>
      </c>
      <c r="AA46" s="21">
        <v>0</v>
      </c>
      <c r="AB46" s="21">
        <v>0</v>
      </c>
      <c r="AC46" s="21">
        <v>0</v>
      </c>
      <c r="AD46" s="21">
        <v>0</v>
      </c>
      <c r="AE46" s="21">
        <v>0</v>
      </c>
      <c r="AF46" s="21">
        <v>0</v>
      </c>
      <c r="AG46" s="21">
        <v>0</v>
      </c>
      <c r="AH46" s="21">
        <v>0</v>
      </c>
      <c r="AI46" s="21">
        <v>0</v>
      </c>
      <c r="AJ46" s="21">
        <v>0</v>
      </c>
      <c r="AK46" s="21">
        <v>0</v>
      </c>
      <c r="AL46" s="21">
        <v>0</v>
      </c>
      <c r="AM46" s="21">
        <v>0</v>
      </c>
      <c r="AN46" s="21">
        <v>0</v>
      </c>
      <c r="AO46" s="21">
        <v>0</v>
      </c>
      <c r="AP46" s="21">
        <v>0</v>
      </c>
      <c r="AQ46" s="21">
        <v>0</v>
      </c>
      <c r="AR46" s="21">
        <v>0</v>
      </c>
      <c r="AS46" s="21">
        <v>0</v>
      </c>
      <c r="AT46" s="21">
        <v>0</v>
      </c>
      <c r="AU46" s="21">
        <v>0</v>
      </c>
      <c r="AV46" s="21">
        <v>0.9</v>
      </c>
      <c r="AW46" s="21">
        <v>0</v>
      </c>
    </row>
    <row r="47" spans="1:49" ht="13.5" x14ac:dyDescent="0.25">
      <c r="A47" s="15" t="s">
        <v>88</v>
      </c>
      <c r="B47" s="16" t="s">
        <v>72</v>
      </c>
      <c r="C47" s="29">
        <v>1.64</v>
      </c>
      <c r="D47" s="43"/>
      <c r="E47" s="29">
        <f>SUM(C47*D47)</f>
        <v>0</v>
      </c>
      <c r="F47" s="21">
        <v>0</v>
      </c>
      <c r="G47" s="21">
        <v>0</v>
      </c>
      <c r="H47" s="21">
        <v>0</v>
      </c>
      <c r="I47" s="21">
        <v>0</v>
      </c>
      <c r="J47" s="21">
        <v>0</v>
      </c>
      <c r="K47" s="21">
        <v>0</v>
      </c>
      <c r="L47" s="21">
        <v>0</v>
      </c>
      <c r="M47" s="21">
        <v>0</v>
      </c>
      <c r="N47" s="21">
        <v>0</v>
      </c>
      <c r="O47" s="21">
        <v>0</v>
      </c>
      <c r="P47" s="21">
        <v>0</v>
      </c>
      <c r="Q47" s="21">
        <v>0</v>
      </c>
      <c r="R47" s="21">
        <v>0</v>
      </c>
      <c r="S47" s="21">
        <v>0</v>
      </c>
      <c r="T47" s="21">
        <v>0</v>
      </c>
      <c r="U47" s="21">
        <v>0</v>
      </c>
      <c r="V47" s="21">
        <v>0</v>
      </c>
      <c r="W47" s="21">
        <v>0</v>
      </c>
      <c r="X47" s="21">
        <v>0</v>
      </c>
      <c r="Y47" s="21">
        <v>0</v>
      </c>
      <c r="Z47" s="21">
        <v>0</v>
      </c>
      <c r="AA47" s="21">
        <v>0</v>
      </c>
      <c r="AB47" s="21">
        <v>0</v>
      </c>
      <c r="AC47" s="21">
        <v>0</v>
      </c>
      <c r="AD47" s="21">
        <v>0</v>
      </c>
      <c r="AE47" s="21">
        <v>0</v>
      </c>
      <c r="AF47" s="21">
        <v>0</v>
      </c>
      <c r="AG47" s="21">
        <v>0</v>
      </c>
      <c r="AH47" s="21">
        <v>0</v>
      </c>
      <c r="AI47" s="21">
        <v>0</v>
      </c>
      <c r="AJ47" s="21">
        <v>0</v>
      </c>
      <c r="AK47" s="21">
        <v>0</v>
      </c>
      <c r="AL47" s="21">
        <v>0</v>
      </c>
      <c r="AM47" s="21">
        <v>0</v>
      </c>
      <c r="AN47" s="21">
        <v>0</v>
      </c>
      <c r="AO47" s="21">
        <v>0</v>
      </c>
      <c r="AP47" s="21">
        <v>0</v>
      </c>
      <c r="AQ47" s="21">
        <v>0</v>
      </c>
      <c r="AR47" s="21">
        <v>0</v>
      </c>
      <c r="AS47" s="21">
        <v>0</v>
      </c>
      <c r="AT47" s="21">
        <v>0</v>
      </c>
      <c r="AU47" s="21">
        <v>0</v>
      </c>
      <c r="AV47" s="21">
        <v>0</v>
      </c>
      <c r="AW47" s="21">
        <v>0.6</v>
      </c>
    </row>
    <row r="48" spans="1:49" ht="13.5" x14ac:dyDescent="0.25">
      <c r="A48" s="15" t="s">
        <v>88</v>
      </c>
      <c r="B48" s="16" t="s">
        <v>73</v>
      </c>
      <c r="C48" s="29">
        <v>1.86</v>
      </c>
      <c r="D48" s="43"/>
      <c r="E48" s="29">
        <f>SUM(C48*D48)</f>
        <v>0</v>
      </c>
      <c r="F48" s="21">
        <v>0</v>
      </c>
      <c r="G48" s="21">
        <v>0</v>
      </c>
      <c r="H48" s="21">
        <v>0</v>
      </c>
      <c r="I48" s="21">
        <v>0</v>
      </c>
      <c r="J48" s="21">
        <v>0</v>
      </c>
      <c r="K48" s="21">
        <v>0</v>
      </c>
      <c r="L48" s="21">
        <v>0.2</v>
      </c>
      <c r="M48" s="21">
        <v>0.12</v>
      </c>
      <c r="N48" s="21">
        <v>0</v>
      </c>
      <c r="O48" s="21">
        <v>0</v>
      </c>
      <c r="P48" s="21">
        <v>0</v>
      </c>
      <c r="Q48" s="21">
        <v>0</v>
      </c>
      <c r="R48" s="21">
        <v>0.08</v>
      </c>
      <c r="S48" s="21">
        <v>0</v>
      </c>
      <c r="T48" s="21">
        <v>0</v>
      </c>
      <c r="U48" s="21">
        <v>0</v>
      </c>
      <c r="V48" s="21">
        <v>0</v>
      </c>
      <c r="W48" s="21">
        <v>0</v>
      </c>
      <c r="X48" s="21">
        <v>0</v>
      </c>
      <c r="Y48" s="21">
        <v>0</v>
      </c>
      <c r="Z48" s="21">
        <v>0</v>
      </c>
      <c r="AA48" s="21">
        <v>0</v>
      </c>
      <c r="AB48" s="21">
        <v>0</v>
      </c>
      <c r="AC48" s="21">
        <v>0</v>
      </c>
      <c r="AD48" s="21">
        <v>0</v>
      </c>
      <c r="AE48" s="21">
        <v>0</v>
      </c>
      <c r="AF48" s="21">
        <v>0</v>
      </c>
      <c r="AG48" s="21">
        <v>0</v>
      </c>
      <c r="AH48" s="21">
        <v>0</v>
      </c>
      <c r="AI48" s="21">
        <v>0</v>
      </c>
      <c r="AJ48" s="21">
        <v>0</v>
      </c>
      <c r="AK48" s="21">
        <v>0</v>
      </c>
      <c r="AL48" s="21">
        <v>0</v>
      </c>
      <c r="AM48" s="21">
        <v>0</v>
      </c>
      <c r="AN48" s="21">
        <v>0</v>
      </c>
      <c r="AO48" s="21">
        <v>0</v>
      </c>
      <c r="AP48" s="21">
        <v>0</v>
      </c>
      <c r="AQ48" s="21">
        <v>0</v>
      </c>
      <c r="AR48" s="21">
        <v>0</v>
      </c>
      <c r="AS48" s="21">
        <v>0</v>
      </c>
      <c r="AT48" s="21">
        <v>0</v>
      </c>
      <c r="AU48" s="21">
        <v>0.03</v>
      </c>
      <c r="AV48" s="21">
        <v>0.03</v>
      </c>
      <c r="AW48" s="21">
        <v>0</v>
      </c>
    </row>
    <row r="49" spans="1:51" ht="13.5" x14ac:dyDescent="0.25">
      <c r="A49" s="15" t="s">
        <v>88</v>
      </c>
      <c r="B49" s="16" t="s">
        <v>74</v>
      </c>
      <c r="C49" s="29">
        <v>0.77</v>
      </c>
      <c r="D49" s="43"/>
      <c r="E49" s="29">
        <f>SUM(C49*D49)</f>
        <v>0</v>
      </c>
      <c r="F49" s="21">
        <v>0</v>
      </c>
      <c r="G49" s="21">
        <v>0</v>
      </c>
      <c r="H49" s="21">
        <v>0</v>
      </c>
      <c r="I49" s="21">
        <v>0</v>
      </c>
      <c r="J49" s="21">
        <v>0</v>
      </c>
      <c r="K49" s="21">
        <v>0</v>
      </c>
      <c r="L49" s="21">
        <v>6.3</v>
      </c>
      <c r="M49" s="21">
        <v>0</v>
      </c>
      <c r="N49" s="21">
        <v>6.3</v>
      </c>
      <c r="O49" s="21">
        <v>0</v>
      </c>
      <c r="P49" s="21">
        <v>0</v>
      </c>
      <c r="Q49" s="21">
        <v>0</v>
      </c>
      <c r="R49" s="21">
        <v>0</v>
      </c>
      <c r="S49" s="21">
        <v>0</v>
      </c>
      <c r="T49" s="21">
        <v>0</v>
      </c>
      <c r="U49" s="21">
        <v>0</v>
      </c>
      <c r="V49" s="21">
        <v>0</v>
      </c>
      <c r="W49" s="21">
        <v>0</v>
      </c>
      <c r="X49" s="21">
        <v>0</v>
      </c>
      <c r="Y49" s="21">
        <v>0</v>
      </c>
      <c r="Z49" s="21">
        <v>0</v>
      </c>
      <c r="AA49" s="21">
        <v>0</v>
      </c>
      <c r="AB49" s="21">
        <v>0</v>
      </c>
      <c r="AC49" s="21">
        <v>0</v>
      </c>
      <c r="AD49" s="21">
        <v>0</v>
      </c>
      <c r="AE49" s="21">
        <v>0</v>
      </c>
      <c r="AF49" s="21">
        <v>0</v>
      </c>
      <c r="AG49" s="21">
        <v>0</v>
      </c>
      <c r="AH49" s="21">
        <v>0</v>
      </c>
      <c r="AI49" s="21">
        <v>0</v>
      </c>
      <c r="AJ49" s="21">
        <v>0</v>
      </c>
      <c r="AK49" s="21">
        <v>0</v>
      </c>
      <c r="AL49" s="21">
        <v>0</v>
      </c>
      <c r="AM49" s="21">
        <v>0</v>
      </c>
      <c r="AN49" s="21">
        <v>0</v>
      </c>
      <c r="AO49" s="21">
        <v>0</v>
      </c>
      <c r="AP49" s="21">
        <v>0</v>
      </c>
      <c r="AQ49" s="21">
        <v>0</v>
      </c>
      <c r="AR49" s="21">
        <v>0</v>
      </c>
      <c r="AS49" s="21">
        <v>0</v>
      </c>
      <c r="AT49" s="21">
        <v>0</v>
      </c>
      <c r="AU49" s="21">
        <v>0</v>
      </c>
      <c r="AV49" s="21">
        <v>0</v>
      </c>
      <c r="AW49" s="21">
        <v>0</v>
      </c>
    </row>
    <row r="50" spans="1:51" ht="13.5" x14ac:dyDescent="0.25">
      <c r="A50" s="15" t="s">
        <v>88</v>
      </c>
      <c r="B50" s="16" t="s">
        <v>75</v>
      </c>
      <c r="C50" s="29">
        <v>1.1599999999999999</v>
      </c>
      <c r="D50" s="43"/>
      <c r="E50" s="29">
        <f>SUM(C50*D50)</f>
        <v>0</v>
      </c>
      <c r="F50" s="21">
        <v>0</v>
      </c>
      <c r="G50" s="21">
        <v>0</v>
      </c>
      <c r="H50" s="21">
        <v>0</v>
      </c>
      <c r="I50" s="21">
        <v>0</v>
      </c>
      <c r="J50" s="21">
        <v>0</v>
      </c>
      <c r="K50" s="21">
        <v>0</v>
      </c>
      <c r="L50" s="21">
        <v>0</v>
      </c>
      <c r="M50" s="21">
        <v>0</v>
      </c>
      <c r="N50" s="21">
        <v>3</v>
      </c>
      <c r="O50" s="21">
        <v>0</v>
      </c>
      <c r="P50" s="21">
        <v>0</v>
      </c>
      <c r="Q50" s="21">
        <v>0</v>
      </c>
      <c r="R50" s="21">
        <v>0</v>
      </c>
      <c r="S50" s="21">
        <v>0</v>
      </c>
      <c r="T50" s="21">
        <v>0</v>
      </c>
      <c r="U50" s="21">
        <v>0</v>
      </c>
      <c r="V50" s="21">
        <v>0</v>
      </c>
      <c r="W50" s="21">
        <v>0</v>
      </c>
      <c r="X50" s="21">
        <v>0</v>
      </c>
      <c r="Y50" s="21">
        <v>0</v>
      </c>
      <c r="Z50" s="21">
        <v>0</v>
      </c>
      <c r="AA50" s="21">
        <v>0</v>
      </c>
      <c r="AB50" s="21">
        <v>0</v>
      </c>
      <c r="AC50" s="21">
        <v>0</v>
      </c>
      <c r="AD50" s="21">
        <v>0</v>
      </c>
      <c r="AE50" s="21">
        <v>0</v>
      </c>
      <c r="AF50" s="21">
        <v>0</v>
      </c>
      <c r="AG50" s="21">
        <v>0</v>
      </c>
      <c r="AH50" s="21">
        <v>0</v>
      </c>
      <c r="AI50" s="21">
        <v>0</v>
      </c>
      <c r="AJ50" s="21">
        <v>0</v>
      </c>
      <c r="AK50" s="21">
        <v>0</v>
      </c>
      <c r="AL50" s="21">
        <v>0</v>
      </c>
      <c r="AM50" s="21">
        <v>0</v>
      </c>
      <c r="AN50" s="21">
        <v>0</v>
      </c>
      <c r="AO50" s="21">
        <v>0</v>
      </c>
      <c r="AP50" s="21">
        <v>0</v>
      </c>
      <c r="AQ50" s="21">
        <v>0</v>
      </c>
      <c r="AR50" s="21">
        <v>0</v>
      </c>
      <c r="AS50" s="21">
        <v>0</v>
      </c>
      <c r="AT50" s="21">
        <v>0</v>
      </c>
      <c r="AU50" s="21">
        <v>0</v>
      </c>
      <c r="AV50" s="21">
        <v>0</v>
      </c>
      <c r="AW50" s="21">
        <v>0</v>
      </c>
    </row>
    <row r="51" spans="1:51" ht="13.5" x14ac:dyDescent="0.25">
      <c r="A51" s="15" t="s">
        <v>88</v>
      </c>
      <c r="B51" s="16" t="s">
        <v>76</v>
      </c>
      <c r="C51" s="29">
        <v>0.92</v>
      </c>
      <c r="D51" s="43"/>
      <c r="E51" s="29">
        <f>SUM(C51*D51)</f>
        <v>0</v>
      </c>
      <c r="F51" s="21">
        <v>8.5</v>
      </c>
      <c r="G51" s="21">
        <v>0</v>
      </c>
      <c r="H51" s="21">
        <v>10</v>
      </c>
      <c r="I51" s="21">
        <v>4.3</v>
      </c>
      <c r="J51" s="21">
        <v>10</v>
      </c>
      <c r="K51" s="21">
        <v>10</v>
      </c>
      <c r="L51" s="21">
        <v>0</v>
      </c>
      <c r="M51" s="21">
        <v>10</v>
      </c>
      <c r="N51" s="21">
        <v>0</v>
      </c>
      <c r="O51" s="21">
        <v>13</v>
      </c>
      <c r="P51" s="21">
        <v>10</v>
      </c>
      <c r="Q51" s="21">
        <v>10</v>
      </c>
      <c r="R51" s="21">
        <v>10</v>
      </c>
      <c r="S51" s="21">
        <v>0</v>
      </c>
      <c r="T51" s="21">
        <v>3.2000000000000001E-2</v>
      </c>
      <c r="U51" s="21">
        <v>4.5</v>
      </c>
      <c r="V51" s="21">
        <v>5.5</v>
      </c>
      <c r="W51" s="21">
        <v>5.5</v>
      </c>
      <c r="X51" s="21">
        <v>0.8</v>
      </c>
      <c r="Y51" s="21">
        <v>0.125</v>
      </c>
      <c r="Z51" s="21">
        <v>2.4</v>
      </c>
      <c r="AA51" s="21">
        <v>3</v>
      </c>
      <c r="AB51" s="21">
        <v>3</v>
      </c>
      <c r="AC51" s="21">
        <v>3</v>
      </c>
      <c r="AD51" s="21">
        <v>3</v>
      </c>
      <c r="AE51" s="21">
        <v>2.4</v>
      </c>
      <c r="AF51" s="21">
        <v>3</v>
      </c>
      <c r="AG51" s="21">
        <v>3</v>
      </c>
      <c r="AH51" s="21">
        <v>3</v>
      </c>
      <c r="AI51" s="21">
        <v>1.25</v>
      </c>
      <c r="AJ51" s="21">
        <v>1.25</v>
      </c>
      <c r="AK51" s="21">
        <v>0</v>
      </c>
      <c r="AL51" s="21">
        <v>1</v>
      </c>
      <c r="AM51" s="21">
        <v>1</v>
      </c>
      <c r="AN51" s="21">
        <v>1</v>
      </c>
      <c r="AO51" s="21">
        <v>1</v>
      </c>
      <c r="AP51" s="21">
        <v>0.5</v>
      </c>
      <c r="AQ51" s="21">
        <v>0.5</v>
      </c>
      <c r="AR51" s="21">
        <v>0.5</v>
      </c>
      <c r="AS51" s="21">
        <v>0.65</v>
      </c>
      <c r="AT51" s="21">
        <v>0</v>
      </c>
      <c r="AU51" s="21">
        <v>1.2</v>
      </c>
      <c r="AV51" s="21">
        <v>1.2</v>
      </c>
      <c r="AW51" s="21">
        <v>0.66</v>
      </c>
    </row>
    <row r="52" spans="1:51" ht="13.5" x14ac:dyDescent="0.25">
      <c r="A52" s="15" t="s">
        <v>88</v>
      </c>
      <c r="B52" s="16" t="s">
        <v>77</v>
      </c>
      <c r="C52" s="29">
        <v>4.84</v>
      </c>
      <c r="D52" s="43"/>
      <c r="E52" s="29">
        <f>SUM(C52*D52)</f>
        <v>0</v>
      </c>
      <c r="F52" s="21">
        <v>2</v>
      </c>
      <c r="G52" s="21">
        <v>0</v>
      </c>
      <c r="H52" s="21">
        <v>1</v>
      </c>
      <c r="I52" s="21">
        <v>1.1499999999999999</v>
      </c>
      <c r="J52" s="21">
        <v>1</v>
      </c>
      <c r="K52" s="21">
        <v>1</v>
      </c>
      <c r="L52" s="21">
        <v>0</v>
      </c>
      <c r="M52" s="21">
        <v>0.8</v>
      </c>
      <c r="N52" s="21">
        <v>0</v>
      </c>
      <c r="O52" s="21">
        <v>0</v>
      </c>
      <c r="P52" s="21">
        <v>1</v>
      </c>
      <c r="Q52" s="21">
        <v>1</v>
      </c>
      <c r="R52" s="21">
        <v>0.4</v>
      </c>
      <c r="S52" s="21">
        <v>0</v>
      </c>
      <c r="T52" s="21">
        <v>0.03</v>
      </c>
      <c r="U52" s="21">
        <v>0</v>
      </c>
      <c r="V52" s="21">
        <v>0</v>
      </c>
      <c r="W52" s="21">
        <v>0</v>
      </c>
      <c r="X52" s="21">
        <v>0.21199999999999999</v>
      </c>
      <c r="Y52" s="21">
        <v>0</v>
      </c>
      <c r="Z52" s="21">
        <v>0.1</v>
      </c>
      <c r="AA52" s="21">
        <v>0.24</v>
      </c>
      <c r="AB52" s="21">
        <v>0.24</v>
      </c>
      <c r="AC52" s="21">
        <v>0.24</v>
      </c>
      <c r="AD52" s="21">
        <v>0.24</v>
      </c>
      <c r="AE52" s="21">
        <v>0.1</v>
      </c>
      <c r="AF52" s="21">
        <v>0.24</v>
      </c>
      <c r="AG52" s="21">
        <v>0.24</v>
      </c>
      <c r="AH52" s="21">
        <v>0.24</v>
      </c>
      <c r="AI52" s="21">
        <v>0</v>
      </c>
      <c r="AJ52" s="21">
        <v>0</v>
      </c>
      <c r="AK52" s="21">
        <v>0</v>
      </c>
      <c r="AL52" s="21">
        <v>0</v>
      </c>
      <c r="AM52" s="21">
        <v>0</v>
      </c>
      <c r="AN52" s="21">
        <v>0</v>
      </c>
      <c r="AO52" s="21">
        <v>0</v>
      </c>
      <c r="AP52" s="21">
        <v>0.08</v>
      </c>
      <c r="AQ52" s="21">
        <v>0.08</v>
      </c>
      <c r="AR52" s="21">
        <v>0.08</v>
      </c>
      <c r="AS52" s="21">
        <v>0.15</v>
      </c>
      <c r="AT52" s="21">
        <v>0</v>
      </c>
      <c r="AU52" s="21">
        <v>0.12</v>
      </c>
      <c r="AV52" s="21">
        <v>0.12</v>
      </c>
      <c r="AW52" s="21">
        <v>0.13</v>
      </c>
    </row>
    <row r="53" spans="1:51" ht="13.5" x14ac:dyDescent="0.25">
      <c r="A53" s="15"/>
      <c r="B53" s="16"/>
      <c r="C53" s="29">
        <v>0</v>
      </c>
      <c r="D53" s="43"/>
      <c r="E53" s="29">
        <f>SUM(C53*D53)</f>
        <v>0</v>
      </c>
      <c r="F53" s="21">
        <v>0</v>
      </c>
      <c r="G53" s="21">
        <v>0</v>
      </c>
      <c r="H53" s="21">
        <v>0</v>
      </c>
      <c r="I53" s="21">
        <v>0</v>
      </c>
      <c r="J53" s="21">
        <v>0</v>
      </c>
      <c r="K53" s="21">
        <v>0</v>
      </c>
      <c r="L53" s="21">
        <v>0</v>
      </c>
      <c r="M53" s="21">
        <v>0</v>
      </c>
      <c r="N53" s="21">
        <v>0</v>
      </c>
      <c r="O53" s="21">
        <v>0</v>
      </c>
      <c r="P53" s="21">
        <v>0</v>
      </c>
      <c r="Q53" s="21">
        <v>0</v>
      </c>
      <c r="R53" s="21">
        <v>0</v>
      </c>
      <c r="S53" s="21">
        <v>0</v>
      </c>
      <c r="T53" s="21">
        <v>0</v>
      </c>
      <c r="U53" s="21">
        <v>0</v>
      </c>
      <c r="V53" s="21">
        <v>0</v>
      </c>
      <c r="W53" s="21">
        <v>0</v>
      </c>
      <c r="X53" s="21">
        <v>0</v>
      </c>
      <c r="Y53" s="21">
        <v>0</v>
      </c>
      <c r="Z53" s="21">
        <v>0</v>
      </c>
      <c r="AA53" s="21">
        <v>0</v>
      </c>
      <c r="AB53" s="21">
        <v>0</v>
      </c>
      <c r="AC53" s="21">
        <v>0</v>
      </c>
      <c r="AD53" s="21">
        <v>0</v>
      </c>
      <c r="AE53" s="21">
        <v>0</v>
      </c>
      <c r="AF53" s="21">
        <v>0</v>
      </c>
      <c r="AG53" s="21">
        <v>0</v>
      </c>
      <c r="AH53" s="21">
        <v>0</v>
      </c>
      <c r="AI53" s="21">
        <v>0</v>
      </c>
      <c r="AJ53" s="21">
        <v>0</v>
      </c>
      <c r="AK53" s="21">
        <v>0</v>
      </c>
      <c r="AL53" s="21">
        <v>0</v>
      </c>
      <c r="AM53" s="21">
        <v>0</v>
      </c>
      <c r="AN53" s="21">
        <v>0</v>
      </c>
      <c r="AO53" s="21">
        <v>0</v>
      </c>
      <c r="AP53" s="21">
        <v>0</v>
      </c>
      <c r="AQ53" s="21">
        <v>0</v>
      </c>
      <c r="AR53" s="21">
        <v>0</v>
      </c>
      <c r="AS53" s="21">
        <v>0</v>
      </c>
      <c r="AT53" s="21">
        <v>0</v>
      </c>
      <c r="AU53" s="21">
        <v>0</v>
      </c>
      <c r="AV53" s="21">
        <v>0</v>
      </c>
      <c r="AW53" s="21">
        <v>0</v>
      </c>
    </row>
    <row r="54" spans="1:51" ht="13.5" x14ac:dyDescent="0.25">
      <c r="A54" s="15"/>
      <c r="B54" s="16"/>
      <c r="C54" s="29">
        <v>0</v>
      </c>
      <c r="D54" s="43"/>
      <c r="E54" s="29">
        <f>SUM(C54*D54)</f>
        <v>0</v>
      </c>
      <c r="F54" s="21">
        <v>0</v>
      </c>
      <c r="G54" s="21">
        <v>0</v>
      </c>
      <c r="H54" s="21">
        <v>0</v>
      </c>
      <c r="I54" s="21">
        <v>0</v>
      </c>
      <c r="J54" s="21">
        <v>0</v>
      </c>
      <c r="K54" s="21">
        <v>0</v>
      </c>
      <c r="L54" s="21">
        <v>0</v>
      </c>
      <c r="M54" s="21">
        <v>0</v>
      </c>
      <c r="N54" s="21">
        <v>0</v>
      </c>
      <c r="O54" s="21">
        <v>0</v>
      </c>
      <c r="P54" s="21">
        <v>0</v>
      </c>
      <c r="Q54" s="21">
        <v>0</v>
      </c>
      <c r="R54" s="21">
        <v>0</v>
      </c>
      <c r="S54" s="21">
        <v>0</v>
      </c>
      <c r="T54" s="21">
        <v>0</v>
      </c>
      <c r="U54" s="21">
        <v>0</v>
      </c>
      <c r="V54" s="21">
        <v>0</v>
      </c>
      <c r="W54" s="21">
        <v>0</v>
      </c>
      <c r="X54" s="21">
        <v>0</v>
      </c>
      <c r="Y54" s="21">
        <v>0</v>
      </c>
      <c r="Z54" s="21">
        <v>0</v>
      </c>
      <c r="AA54" s="21">
        <v>0</v>
      </c>
      <c r="AB54" s="21">
        <v>0</v>
      </c>
      <c r="AC54" s="21">
        <v>0</v>
      </c>
      <c r="AD54" s="21">
        <v>0</v>
      </c>
      <c r="AE54" s="21">
        <v>0</v>
      </c>
      <c r="AF54" s="21">
        <v>0</v>
      </c>
      <c r="AG54" s="21">
        <v>0</v>
      </c>
      <c r="AH54" s="21">
        <v>0</v>
      </c>
      <c r="AI54" s="21">
        <v>0</v>
      </c>
      <c r="AJ54" s="21">
        <v>0</v>
      </c>
      <c r="AK54" s="21">
        <v>0</v>
      </c>
      <c r="AL54" s="21">
        <v>0</v>
      </c>
      <c r="AM54" s="21">
        <v>0</v>
      </c>
      <c r="AN54" s="21">
        <v>0</v>
      </c>
      <c r="AO54" s="21">
        <v>0</v>
      </c>
      <c r="AP54" s="21">
        <v>0</v>
      </c>
      <c r="AQ54" s="21">
        <v>0</v>
      </c>
      <c r="AR54" s="21">
        <v>0</v>
      </c>
      <c r="AS54" s="21">
        <v>0</v>
      </c>
      <c r="AT54" s="21">
        <v>0</v>
      </c>
      <c r="AU54" s="21">
        <v>0</v>
      </c>
      <c r="AV54" s="21">
        <v>0</v>
      </c>
      <c r="AW54" s="21">
        <v>0</v>
      </c>
    </row>
    <row r="55" spans="1:51" ht="13.5" x14ac:dyDescent="0.25">
      <c r="A55" s="15"/>
      <c r="B55" s="16"/>
      <c r="C55" s="29">
        <v>0</v>
      </c>
      <c r="D55" s="43"/>
      <c r="E55" s="29">
        <f>SUM(C55*D55)</f>
        <v>0</v>
      </c>
      <c r="F55" s="21">
        <v>0</v>
      </c>
      <c r="G55" s="21">
        <v>0</v>
      </c>
      <c r="H55" s="21">
        <v>0</v>
      </c>
      <c r="I55" s="21">
        <v>0</v>
      </c>
      <c r="J55" s="21">
        <v>0</v>
      </c>
      <c r="K55" s="21">
        <v>0</v>
      </c>
      <c r="L55" s="21">
        <v>0</v>
      </c>
      <c r="M55" s="21">
        <v>0</v>
      </c>
      <c r="N55" s="21">
        <v>0</v>
      </c>
      <c r="O55" s="21">
        <v>0</v>
      </c>
      <c r="P55" s="21">
        <v>0</v>
      </c>
      <c r="Q55" s="21">
        <v>0</v>
      </c>
      <c r="R55" s="21">
        <v>0</v>
      </c>
      <c r="S55" s="21">
        <v>0</v>
      </c>
      <c r="T55" s="21">
        <v>0</v>
      </c>
      <c r="U55" s="21">
        <v>0</v>
      </c>
      <c r="V55" s="21">
        <v>0</v>
      </c>
      <c r="W55" s="21">
        <v>0</v>
      </c>
      <c r="X55" s="21">
        <v>0</v>
      </c>
      <c r="Y55" s="21">
        <v>0</v>
      </c>
      <c r="Z55" s="21">
        <v>0</v>
      </c>
      <c r="AA55" s="21">
        <v>0</v>
      </c>
      <c r="AB55" s="21">
        <v>0</v>
      </c>
      <c r="AC55" s="21">
        <v>0</v>
      </c>
      <c r="AD55" s="21">
        <v>0</v>
      </c>
      <c r="AE55" s="21">
        <v>0</v>
      </c>
      <c r="AF55" s="21">
        <v>0</v>
      </c>
      <c r="AG55" s="21">
        <v>0</v>
      </c>
      <c r="AH55" s="21">
        <v>0</v>
      </c>
      <c r="AI55" s="21">
        <v>0</v>
      </c>
      <c r="AJ55" s="21">
        <v>0</v>
      </c>
      <c r="AK55" s="21">
        <v>0</v>
      </c>
      <c r="AL55" s="21">
        <v>0</v>
      </c>
      <c r="AM55" s="21">
        <v>0</v>
      </c>
      <c r="AN55" s="21">
        <v>0</v>
      </c>
      <c r="AO55" s="21">
        <v>0</v>
      </c>
      <c r="AP55" s="21">
        <v>0</v>
      </c>
      <c r="AQ55" s="21">
        <v>0</v>
      </c>
      <c r="AR55" s="21">
        <v>0</v>
      </c>
      <c r="AS55" s="21">
        <v>0</v>
      </c>
      <c r="AT55" s="21">
        <v>0</v>
      </c>
      <c r="AU55" s="21">
        <v>0</v>
      </c>
      <c r="AV55" s="21">
        <v>0</v>
      </c>
      <c r="AW55" s="21">
        <v>0</v>
      </c>
    </row>
    <row r="56" spans="1:51" ht="13.5" x14ac:dyDescent="0.25">
      <c r="A56" s="15"/>
      <c r="B56" s="16"/>
      <c r="C56" s="29">
        <v>0</v>
      </c>
      <c r="D56" s="43"/>
      <c r="E56" s="29">
        <f>SUM(C56*D56)</f>
        <v>0</v>
      </c>
      <c r="F56" s="21">
        <v>0</v>
      </c>
      <c r="G56" s="21">
        <v>0</v>
      </c>
      <c r="H56" s="21">
        <v>0</v>
      </c>
      <c r="I56" s="21">
        <v>0</v>
      </c>
      <c r="J56" s="21">
        <v>0</v>
      </c>
      <c r="K56" s="21">
        <v>0</v>
      </c>
      <c r="L56" s="21">
        <v>0</v>
      </c>
      <c r="M56" s="21">
        <v>0</v>
      </c>
      <c r="N56" s="21">
        <v>0</v>
      </c>
      <c r="O56" s="21">
        <v>0</v>
      </c>
      <c r="P56" s="21">
        <v>0</v>
      </c>
      <c r="Q56" s="21">
        <v>0</v>
      </c>
      <c r="R56" s="21">
        <v>0</v>
      </c>
      <c r="S56" s="21">
        <v>0</v>
      </c>
      <c r="T56" s="21">
        <v>0</v>
      </c>
      <c r="U56" s="21">
        <v>0</v>
      </c>
      <c r="V56" s="21">
        <v>0</v>
      </c>
      <c r="W56" s="21">
        <v>0</v>
      </c>
      <c r="X56" s="21">
        <v>0</v>
      </c>
      <c r="Y56" s="21">
        <v>0</v>
      </c>
      <c r="Z56" s="21">
        <v>0</v>
      </c>
      <c r="AA56" s="21">
        <v>0</v>
      </c>
      <c r="AB56" s="21">
        <v>0</v>
      </c>
      <c r="AC56" s="21">
        <v>0</v>
      </c>
      <c r="AD56" s="21">
        <v>0</v>
      </c>
      <c r="AE56" s="21">
        <v>0</v>
      </c>
      <c r="AF56" s="21">
        <v>0</v>
      </c>
      <c r="AG56" s="21">
        <v>0</v>
      </c>
      <c r="AH56" s="21">
        <v>0</v>
      </c>
      <c r="AI56" s="21">
        <v>0</v>
      </c>
      <c r="AJ56" s="21">
        <v>0</v>
      </c>
      <c r="AK56" s="21">
        <v>0</v>
      </c>
      <c r="AL56" s="21">
        <v>0</v>
      </c>
      <c r="AM56" s="21">
        <v>0</v>
      </c>
      <c r="AN56" s="21">
        <v>0</v>
      </c>
      <c r="AO56" s="21">
        <v>0</v>
      </c>
      <c r="AP56" s="21">
        <v>0</v>
      </c>
      <c r="AQ56" s="21">
        <v>0</v>
      </c>
      <c r="AR56" s="21">
        <v>0</v>
      </c>
      <c r="AS56" s="21">
        <v>0</v>
      </c>
      <c r="AT56" s="21">
        <v>0</v>
      </c>
      <c r="AU56" s="21">
        <v>0</v>
      </c>
      <c r="AV56" s="21">
        <v>0</v>
      </c>
      <c r="AW56" s="21">
        <v>0</v>
      </c>
    </row>
    <row r="57" spans="1:51" ht="13.5" x14ac:dyDescent="0.25">
      <c r="A57" s="15"/>
      <c r="B57" s="16"/>
      <c r="C57" s="29">
        <v>0</v>
      </c>
      <c r="D57" s="43"/>
      <c r="E57" s="29">
        <f>SUM(C57*D57)</f>
        <v>0</v>
      </c>
      <c r="F57" s="21">
        <v>0</v>
      </c>
      <c r="G57" s="21">
        <v>0</v>
      </c>
      <c r="H57" s="21">
        <v>0</v>
      </c>
      <c r="I57" s="21">
        <v>0</v>
      </c>
      <c r="J57" s="21">
        <v>0</v>
      </c>
      <c r="K57" s="21">
        <v>0</v>
      </c>
      <c r="L57" s="21">
        <v>0</v>
      </c>
      <c r="M57" s="21">
        <v>0</v>
      </c>
      <c r="N57" s="21">
        <v>0</v>
      </c>
      <c r="O57" s="21">
        <v>0</v>
      </c>
      <c r="P57" s="21">
        <v>0</v>
      </c>
      <c r="Q57" s="21">
        <v>0</v>
      </c>
      <c r="R57" s="21">
        <v>0</v>
      </c>
      <c r="S57" s="21">
        <v>0</v>
      </c>
      <c r="T57" s="21">
        <v>0</v>
      </c>
      <c r="U57" s="21">
        <v>0</v>
      </c>
      <c r="V57" s="21">
        <v>0</v>
      </c>
      <c r="W57" s="21">
        <v>0</v>
      </c>
      <c r="X57" s="21">
        <v>0</v>
      </c>
      <c r="Y57" s="21">
        <v>0</v>
      </c>
      <c r="Z57" s="21">
        <v>0</v>
      </c>
      <c r="AA57" s="21">
        <v>0</v>
      </c>
      <c r="AB57" s="21">
        <v>0</v>
      </c>
      <c r="AC57" s="21">
        <v>0</v>
      </c>
      <c r="AD57" s="21">
        <v>0</v>
      </c>
      <c r="AE57" s="21">
        <v>0</v>
      </c>
      <c r="AF57" s="21">
        <v>0</v>
      </c>
      <c r="AG57" s="21">
        <v>0</v>
      </c>
      <c r="AH57" s="21">
        <v>0</v>
      </c>
      <c r="AI57" s="21">
        <v>0</v>
      </c>
      <c r="AJ57" s="21">
        <v>0</v>
      </c>
      <c r="AK57" s="21">
        <v>0</v>
      </c>
      <c r="AL57" s="21">
        <v>0</v>
      </c>
      <c r="AM57" s="21">
        <v>0</v>
      </c>
      <c r="AN57" s="21">
        <v>0</v>
      </c>
      <c r="AO57" s="21">
        <v>0</v>
      </c>
      <c r="AP57" s="21">
        <v>0</v>
      </c>
      <c r="AQ57" s="21">
        <v>0</v>
      </c>
      <c r="AR57" s="21">
        <v>0</v>
      </c>
      <c r="AS57" s="21">
        <v>0</v>
      </c>
      <c r="AT57" s="21">
        <v>0</v>
      </c>
      <c r="AU57" s="21">
        <v>0</v>
      </c>
      <c r="AV57" s="21">
        <v>0</v>
      </c>
      <c r="AW57" s="21">
        <v>0</v>
      </c>
    </row>
    <row r="58" spans="1:51" ht="13.5" x14ac:dyDescent="0.25">
      <c r="A58" s="15"/>
      <c r="B58" s="16"/>
      <c r="C58" s="29">
        <v>0</v>
      </c>
      <c r="D58" s="43"/>
      <c r="E58" s="29">
        <f>SUM(C58*D58)</f>
        <v>0</v>
      </c>
      <c r="F58" s="21">
        <v>0</v>
      </c>
      <c r="G58" s="21">
        <v>0</v>
      </c>
      <c r="H58" s="21">
        <v>0</v>
      </c>
      <c r="I58" s="21">
        <v>0</v>
      </c>
      <c r="J58" s="21">
        <v>0</v>
      </c>
      <c r="K58" s="21">
        <v>0</v>
      </c>
      <c r="L58" s="21">
        <v>0</v>
      </c>
      <c r="M58" s="21">
        <v>0</v>
      </c>
      <c r="N58" s="21">
        <v>0</v>
      </c>
      <c r="O58" s="21">
        <v>0</v>
      </c>
      <c r="P58" s="21">
        <v>0</v>
      </c>
      <c r="Q58" s="21">
        <v>0</v>
      </c>
      <c r="R58" s="21">
        <v>0</v>
      </c>
      <c r="S58" s="21">
        <v>0</v>
      </c>
      <c r="T58" s="21">
        <v>0</v>
      </c>
      <c r="U58" s="21">
        <v>0</v>
      </c>
      <c r="V58" s="21">
        <v>0</v>
      </c>
      <c r="W58" s="21">
        <v>0</v>
      </c>
      <c r="X58" s="21">
        <v>0</v>
      </c>
      <c r="Y58" s="21">
        <v>0</v>
      </c>
      <c r="Z58" s="21">
        <v>0</v>
      </c>
      <c r="AA58" s="21">
        <v>0</v>
      </c>
      <c r="AB58" s="21">
        <v>0</v>
      </c>
      <c r="AC58" s="21">
        <v>0</v>
      </c>
      <c r="AD58" s="21">
        <v>0</v>
      </c>
      <c r="AE58" s="21">
        <v>0</v>
      </c>
      <c r="AF58" s="21">
        <v>0</v>
      </c>
      <c r="AG58" s="21">
        <v>0</v>
      </c>
      <c r="AH58" s="21">
        <v>0</v>
      </c>
      <c r="AI58" s="21">
        <v>0</v>
      </c>
      <c r="AJ58" s="21">
        <v>0</v>
      </c>
      <c r="AK58" s="21">
        <v>0</v>
      </c>
      <c r="AL58" s="21">
        <v>0</v>
      </c>
      <c r="AM58" s="21">
        <v>0</v>
      </c>
      <c r="AN58" s="21">
        <v>0</v>
      </c>
      <c r="AO58" s="21">
        <v>0</v>
      </c>
      <c r="AP58" s="21">
        <v>0</v>
      </c>
      <c r="AQ58" s="21">
        <v>0</v>
      </c>
      <c r="AR58" s="21">
        <v>0</v>
      </c>
      <c r="AS58" s="21">
        <v>0</v>
      </c>
      <c r="AT58" s="21">
        <v>0</v>
      </c>
      <c r="AU58" s="21">
        <v>0</v>
      </c>
      <c r="AV58" s="21">
        <v>0</v>
      </c>
      <c r="AW58" s="21">
        <v>0</v>
      </c>
    </row>
    <row r="59" spans="1:51" ht="13.5" x14ac:dyDescent="0.25">
      <c r="A59" s="15"/>
      <c r="B59" s="16"/>
      <c r="C59" s="29">
        <v>0</v>
      </c>
      <c r="D59" s="43"/>
      <c r="E59" s="29">
        <f>SUM(C59*D59)</f>
        <v>0</v>
      </c>
      <c r="F59" s="21">
        <v>0</v>
      </c>
      <c r="G59" s="21">
        <v>0</v>
      </c>
      <c r="H59" s="21">
        <v>0</v>
      </c>
      <c r="I59" s="21">
        <v>0</v>
      </c>
      <c r="J59" s="21">
        <v>0</v>
      </c>
      <c r="K59" s="21">
        <v>0</v>
      </c>
      <c r="L59" s="21">
        <v>0</v>
      </c>
      <c r="M59" s="21">
        <v>0</v>
      </c>
      <c r="N59" s="21">
        <v>0</v>
      </c>
      <c r="O59" s="21">
        <v>0</v>
      </c>
      <c r="P59" s="21">
        <v>0</v>
      </c>
      <c r="Q59" s="21">
        <v>0</v>
      </c>
      <c r="R59" s="21">
        <v>0</v>
      </c>
      <c r="S59" s="21">
        <v>0</v>
      </c>
      <c r="T59" s="21">
        <v>0</v>
      </c>
      <c r="U59" s="21">
        <v>0</v>
      </c>
      <c r="V59" s="21">
        <v>0</v>
      </c>
      <c r="W59" s="21">
        <v>0</v>
      </c>
      <c r="X59" s="21">
        <v>0</v>
      </c>
      <c r="Y59" s="21">
        <v>0</v>
      </c>
      <c r="Z59" s="21">
        <v>0</v>
      </c>
      <c r="AA59" s="21">
        <v>0</v>
      </c>
      <c r="AB59" s="21">
        <v>0</v>
      </c>
      <c r="AC59" s="21">
        <v>0</v>
      </c>
      <c r="AD59" s="21">
        <v>0</v>
      </c>
      <c r="AE59" s="21">
        <v>0</v>
      </c>
      <c r="AF59" s="21">
        <v>0</v>
      </c>
      <c r="AG59" s="21">
        <v>0</v>
      </c>
      <c r="AH59" s="21">
        <v>0</v>
      </c>
      <c r="AI59" s="21">
        <v>0</v>
      </c>
      <c r="AJ59" s="21">
        <v>0</v>
      </c>
      <c r="AK59" s="21">
        <v>0</v>
      </c>
      <c r="AL59" s="21">
        <v>0</v>
      </c>
      <c r="AM59" s="21">
        <v>0</v>
      </c>
      <c r="AN59" s="21">
        <v>0</v>
      </c>
      <c r="AO59" s="21">
        <v>0</v>
      </c>
      <c r="AP59" s="21">
        <v>0</v>
      </c>
      <c r="AQ59" s="21">
        <v>0</v>
      </c>
      <c r="AR59" s="21">
        <v>0</v>
      </c>
      <c r="AS59" s="21">
        <v>0</v>
      </c>
      <c r="AT59" s="21">
        <v>0</v>
      </c>
      <c r="AU59" s="21">
        <v>0</v>
      </c>
      <c r="AV59" s="21">
        <v>0</v>
      </c>
      <c r="AW59" s="21">
        <v>0</v>
      </c>
    </row>
    <row r="60" spans="1:51" ht="13.5" x14ac:dyDescent="0.25">
      <c r="A60" s="34"/>
      <c r="B60" s="35"/>
      <c r="C60" s="36">
        <v>0</v>
      </c>
      <c r="D60" s="46"/>
      <c r="E60" s="29">
        <f>SUM(C60*D60)</f>
        <v>0</v>
      </c>
      <c r="F60" s="37">
        <v>0</v>
      </c>
      <c r="G60" s="37">
        <v>0</v>
      </c>
      <c r="H60" s="37">
        <v>0</v>
      </c>
      <c r="I60" s="37">
        <v>0</v>
      </c>
      <c r="J60" s="37">
        <v>0</v>
      </c>
      <c r="K60" s="37">
        <v>0</v>
      </c>
      <c r="L60" s="37">
        <v>0</v>
      </c>
      <c r="M60" s="37">
        <v>0</v>
      </c>
      <c r="N60" s="37">
        <v>0</v>
      </c>
      <c r="O60" s="37">
        <v>0</v>
      </c>
      <c r="P60" s="37">
        <v>0</v>
      </c>
      <c r="Q60" s="37">
        <v>0</v>
      </c>
      <c r="R60" s="37">
        <v>0</v>
      </c>
      <c r="S60" s="37">
        <v>0</v>
      </c>
      <c r="T60" s="37">
        <v>0</v>
      </c>
      <c r="U60" s="37">
        <v>0</v>
      </c>
      <c r="V60" s="37">
        <v>0</v>
      </c>
      <c r="W60" s="37">
        <v>0</v>
      </c>
      <c r="X60" s="37">
        <v>0</v>
      </c>
      <c r="Y60" s="37">
        <v>0</v>
      </c>
      <c r="Z60" s="37">
        <v>0</v>
      </c>
      <c r="AA60" s="37">
        <v>0</v>
      </c>
      <c r="AB60" s="37">
        <v>0</v>
      </c>
      <c r="AC60" s="37">
        <v>0</v>
      </c>
      <c r="AD60" s="37">
        <v>0</v>
      </c>
      <c r="AE60" s="37">
        <v>0</v>
      </c>
      <c r="AF60" s="37">
        <v>0</v>
      </c>
      <c r="AG60" s="37">
        <v>0</v>
      </c>
      <c r="AH60" s="37">
        <v>0</v>
      </c>
      <c r="AI60" s="37">
        <v>0</v>
      </c>
      <c r="AJ60" s="37">
        <v>0</v>
      </c>
      <c r="AK60" s="37">
        <v>0</v>
      </c>
      <c r="AL60" s="37">
        <v>0</v>
      </c>
      <c r="AM60" s="37">
        <v>0</v>
      </c>
      <c r="AN60" s="37">
        <v>0</v>
      </c>
      <c r="AO60" s="37">
        <v>0</v>
      </c>
      <c r="AP60" s="37">
        <v>0</v>
      </c>
      <c r="AQ60" s="37">
        <v>0</v>
      </c>
      <c r="AR60" s="37">
        <v>0</v>
      </c>
      <c r="AS60" s="37">
        <v>0</v>
      </c>
      <c r="AT60" s="37">
        <v>0</v>
      </c>
      <c r="AU60" s="37">
        <v>0</v>
      </c>
      <c r="AV60" s="37">
        <v>0</v>
      </c>
      <c r="AW60" s="37">
        <v>0</v>
      </c>
    </row>
    <row r="62" spans="1:51" x14ac:dyDescent="0.25">
      <c r="B62" s="22" t="s">
        <v>190</v>
      </c>
      <c r="C62" s="39"/>
      <c r="D62" s="31"/>
      <c r="E62" s="15"/>
      <c r="F62" s="39"/>
      <c r="G62" s="31"/>
      <c r="H62" s="25">
        <f>SUM(F4,F5,F6,F7,F8,F9,F10,F11,F12,F13,F14,F15,F16,F17,F18,F19,F20,F21,F22,F23,F24,F25,F26,F27,F28,F29,F30,F32,F33,F34,F35,F37,F38,F39,F40,F41,F42,F43,F44,F45,F46,F47,F48,F49,F50,F51,F52)+($F$36*0.058)</f>
        <v>105.964</v>
      </c>
      <c r="I62" s="25">
        <f t="shared" ref="I62:AY62" si="0">SUM(G4,G5,G6,G7,G8,G9,G10,G11,G12,G13,G14,G15,G16,G17,G18,G19,G20,G21,G22,G23,G24,G25,G26,G27,G28,G29,G30,G32,G33,G34,G35,G37,G38,G39,G40,G41,G42,G43,G44,G45,G46,G47,G48,G49,G50,G51,G52)+(G36*0.058)</f>
        <v>8.8659999999999997</v>
      </c>
      <c r="J62" s="25">
        <f t="shared" si="0"/>
        <v>52.650000000000006</v>
      </c>
      <c r="K62" s="25">
        <f t="shared" si="0"/>
        <v>66.540000000000006</v>
      </c>
      <c r="L62" s="25">
        <f t="shared" si="0"/>
        <v>57.85</v>
      </c>
      <c r="M62" s="25">
        <f t="shared" si="0"/>
        <v>57.85</v>
      </c>
      <c r="N62" s="25">
        <f t="shared" si="0"/>
        <v>50.7</v>
      </c>
      <c r="O62" s="25">
        <f t="shared" si="0"/>
        <v>121.81400000000002</v>
      </c>
      <c r="P62" s="25">
        <f t="shared" si="0"/>
        <v>54.451999999999998</v>
      </c>
      <c r="Q62" s="25">
        <f t="shared" si="0"/>
        <v>261.87</v>
      </c>
      <c r="R62" s="25">
        <f t="shared" si="0"/>
        <v>45.85</v>
      </c>
      <c r="S62" s="25">
        <f t="shared" si="0"/>
        <v>52.85</v>
      </c>
      <c r="T62" s="25">
        <f t="shared" si="0"/>
        <v>180.56000000000003</v>
      </c>
      <c r="U62" s="25">
        <f t="shared" si="0"/>
        <v>0.92999999999999994</v>
      </c>
      <c r="V62" s="25">
        <f t="shared" si="0"/>
        <v>2.202</v>
      </c>
      <c r="W62" s="25">
        <f t="shared" si="0"/>
        <v>7.9</v>
      </c>
      <c r="X62" s="25">
        <f t="shared" si="0"/>
        <v>8.9</v>
      </c>
      <c r="Y62" s="25">
        <f t="shared" si="0"/>
        <v>8.9</v>
      </c>
      <c r="Z62" s="25">
        <f t="shared" si="0"/>
        <v>12.765000000000001</v>
      </c>
      <c r="AA62" s="25">
        <f t="shared" si="0"/>
        <v>5.7499999999999991</v>
      </c>
      <c r="AB62" s="25">
        <f t="shared" si="0"/>
        <v>9.26</v>
      </c>
      <c r="AC62" s="25">
        <f t="shared" si="0"/>
        <v>15.78</v>
      </c>
      <c r="AD62" s="25">
        <f t="shared" si="0"/>
        <v>15.78</v>
      </c>
      <c r="AE62" s="25">
        <f t="shared" si="0"/>
        <v>15.78</v>
      </c>
      <c r="AF62" s="25">
        <f t="shared" si="0"/>
        <v>15.78</v>
      </c>
      <c r="AG62" s="25">
        <f t="shared" si="0"/>
        <v>9.2959999999999994</v>
      </c>
      <c r="AH62" s="25">
        <f t="shared" si="0"/>
        <v>19.602</v>
      </c>
      <c r="AI62" s="25">
        <f t="shared" si="0"/>
        <v>19.602</v>
      </c>
      <c r="AJ62" s="25">
        <f t="shared" si="0"/>
        <v>19.602</v>
      </c>
      <c r="AK62" s="25">
        <f t="shared" si="0"/>
        <v>5.3009000000000004</v>
      </c>
      <c r="AL62" s="25">
        <f t="shared" si="0"/>
        <v>5.3009000000000004</v>
      </c>
      <c r="AM62" s="25">
        <f t="shared" si="0"/>
        <v>0</v>
      </c>
      <c r="AN62" s="25">
        <f t="shared" si="0"/>
        <v>10.6424</v>
      </c>
      <c r="AO62" s="25">
        <f t="shared" si="0"/>
        <v>11.522400000000001</v>
      </c>
      <c r="AP62" s="25">
        <f t="shared" si="0"/>
        <v>11.522400000000001</v>
      </c>
      <c r="AQ62" s="25">
        <f t="shared" si="0"/>
        <v>11.522400000000001</v>
      </c>
      <c r="AR62" s="25">
        <f t="shared" si="0"/>
        <v>8.6050000000000004</v>
      </c>
      <c r="AS62" s="25">
        <f t="shared" si="0"/>
        <v>9.0650000000000013</v>
      </c>
      <c r="AT62" s="25">
        <f t="shared" si="0"/>
        <v>9.1050000000000004</v>
      </c>
      <c r="AU62" s="25">
        <f t="shared" si="0"/>
        <v>13.49</v>
      </c>
      <c r="AV62" s="25">
        <f t="shared" si="0"/>
        <v>12.3</v>
      </c>
      <c r="AW62" s="25">
        <f t="shared" si="0"/>
        <v>17.402800000000003</v>
      </c>
      <c r="AX62" s="25">
        <f t="shared" si="0"/>
        <v>18.302800000000001</v>
      </c>
      <c r="AY62" s="25">
        <f t="shared" si="0"/>
        <v>9.39</v>
      </c>
    </row>
    <row r="63" spans="1:51" x14ac:dyDescent="0.25">
      <c r="B63" s="22" t="s">
        <v>193</v>
      </c>
      <c r="C63" s="39"/>
      <c r="D63" s="31"/>
      <c r="E63" s="15"/>
      <c r="F63" s="39"/>
      <c r="G63" s="31"/>
      <c r="H63" s="33">
        <f t="shared" ref="H63:AY63" si="1">SUM(F4*$C$4+F5*$C$5+F6*$C$6+F7*$C$7+F8*$C$8+F9*$C$9+F10*$C$10+F11*$C$11+F12*$C$12+F13*$C$13+F14*$C$14+F15*$C$15+F16*$C$16+F17*$C$17+F18*$C$18+F19*$C$19+F20*$C$20+F21*$C$21+F22*$C$22+F23*$C$23+F24*$C$24+F25*$C$25+F26*$C$26+F27*$C$27+F28*$C$28+F29*$C$29+F30*$C$30+F31*$C$31+F32*$C$32+F33*$C$33+F34*$C$34+F35*$C$35+F36*$C$36+F37*$C$37+F38*$C$38+F39*$C$39+F40*$C$40+F41*$C$41+F42*$C$42+F43*$C$43+F44*$C$44+F45*$C$45+F46*$C$46+F47*$C$47+F48*$C$48+F49*$C$49+F50*$C$50+F51*$C$51+F52*$C$52+F53*$C$53+F54*$C$54+F55*$C$55+F56*$C$56+F57*$C$57+F58*$C$58+F59*$C$59+F60*$C$60)</f>
        <v>74.161599999999993</v>
      </c>
      <c r="I63" s="33">
        <f t="shared" si="1"/>
        <v>5.8261599999999998</v>
      </c>
      <c r="J63" s="33">
        <f t="shared" si="1"/>
        <v>178.63915</v>
      </c>
      <c r="K63" s="33">
        <f t="shared" si="1"/>
        <v>178.04143999999997</v>
      </c>
      <c r="L63" s="33">
        <f t="shared" si="1"/>
        <v>220.20715000000001</v>
      </c>
      <c r="M63" s="33">
        <f t="shared" si="1"/>
        <v>211.99914999999999</v>
      </c>
      <c r="N63" s="33">
        <f t="shared" si="1"/>
        <v>141.54575000000003</v>
      </c>
      <c r="O63" s="33">
        <f t="shared" si="1"/>
        <v>130.63780000000003</v>
      </c>
      <c r="P63" s="33">
        <f t="shared" si="1"/>
        <v>152.85719999999998</v>
      </c>
      <c r="Q63" s="33">
        <f t="shared" si="1"/>
        <v>165.07829000000001</v>
      </c>
      <c r="R63" s="33">
        <f t="shared" si="1"/>
        <v>153.79915</v>
      </c>
      <c r="S63" s="33">
        <f t="shared" si="1"/>
        <v>215.04915</v>
      </c>
      <c r="T63" s="33">
        <f t="shared" si="1"/>
        <v>148.45379999999997</v>
      </c>
      <c r="U63" s="33">
        <f t="shared" si="1"/>
        <v>6.4075800000000003</v>
      </c>
      <c r="V63" s="33">
        <f t="shared" si="1"/>
        <v>6.2131300000000005</v>
      </c>
      <c r="W63" s="33">
        <f t="shared" si="1"/>
        <v>23.789555</v>
      </c>
      <c r="X63" s="33">
        <f t="shared" si="1"/>
        <v>24.709555000000002</v>
      </c>
      <c r="Y63" s="33">
        <f t="shared" si="1"/>
        <v>24.709555000000002</v>
      </c>
      <c r="Z63" s="33">
        <f t="shared" si="1"/>
        <v>33.199917999999997</v>
      </c>
      <c r="AA63" s="33">
        <f t="shared" si="1"/>
        <v>5.0312800000000006</v>
      </c>
      <c r="AB63" s="33">
        <f t="shared" si="1"/>
        <v>32.349674999999998</v>
      </c>
      <c r="AC63" s="33">
        <f t="shared" si="1"/>
        <v>42.566929999999999</v>
      </c>
      <c r="AD63" s="33">
        <f t="shared" si="1"/>
        <v>52.52812999999999</v>
      </c>
      <c r="AE63" s="33">
        <f t="shared" si="1"/>
        <v>64.084130000000002</v>
      </c>
      <c r="AF63" s="33">
        <f t="shared" si="1"/>
        <v>51.784129999999998</v>
      </c>
      <c r="AG63" s="33">
        <f t="shared" si="1"/>
        <v>32.590875000000004</v>
      </c>
      <c r="AH63" s="33">
        <f t="shared" si="1"/>
        <v>43.353830000000002</v>
      </c>
      <c r="AI63" s="33">
        <f t="shared" si="1"/>
        <v>109.10083000000003</v>
      </c>
      <c r="AJ63" s="33">
        <f t="shared" si="1"/>
        <v>70.622829999999993</v>
      </c>
      <c r="AK63" s="33">
        <f t="shared" si="1"/>
        <v>13.975692</v>
      </c>
      <c r="AL63" s="33">
        <f t="shared" si="1"/>
        <v>13.975692</v>
      </c>
      <c r="AM63" s="33">
        <f t="shared" si="1"/>
        <v>0</v>
      </c>
      <c r="AN63" s="33">
        <f t="shared" si="1"/>
        <v>41.314832000000003</v>
      </c>
      <c r="AO63" s="33">
        <f t="shared" si="1"/>
        <v>45.582832000000003</v>
      </c>
      <c r="AP63" s="33">
        <f t="shared" si="1"/>
        <v>43.910831999999999</v>
      </c>
      <c r="AQ63" s="33">
        <f t="shared" si="1"/>
        <v>41.314832000000003</v>
      </c>
      <c r="AR63" s="33">
        <f t="shared" si="1"/>
        <v>3.4987550000000001</v>
      </c>
      <c r="AS63" s="33">
        <f t="shared" si="1"/>
        <v>4.5061550000000006</v>
      </c>
      <c r="AT63" s="33">
        <f t="shared" si="1"/>
        <v>7.8737550000000001</v>
      </c>
      <c r="AU63" s="33">
        <f t="shared" si="1"/>
        <v>8.667860000000001</v>
      </c>
      <c r="AV63" s="33">
        <f t="shared" si="1"/>
        <v>14.302899999999999</v>
      </c>
      <c r="AW63" s="33">
        <f t="shared" si="1"/>
        <v>13.407600000000002</v>
      </c>
      <c r="AX63" s="33">
        <f t="shared" si="1"/>
        <v>17.061600000000002</v>
      </c>
      <c r="AY63" s="33">
        <f t="shared" si="1"/>
        <v>9.0203999999999986</v>
      </c>
    </row>
    <row r="64" spans="1:51" x14ac:dyDescent="0.25">
      <c r="B64" s="23" t="s">
        <v>191</v>
      </c>
      <c r="C64" s="40"/>
      <c r="D64" s="31"/>
      <c r="E64" s="15"/>
      <c r="F64" s="40"/>
      <c r="G64" s="31"/>
      <c r="H64" s="24">
        <v>90</v>
      </c>
      <c r="I64" s="24">
        <v>8</v>
      </c>
      <c r="J64" s="24">
        <v>1750</v>
      </c>
      <c r="K64" s="24">
        <v>1150</v>
      </c>
      <c r="L64" s="24">
        <v>1440</v>
      </c>
      <c r="M64" s="24">
        <v>1440</v>
      </c>
      <c r="N64" s="24">
        <v>1000</v>
      </c>
      <c r="O64" s="24">
        <v>2880</v>
      </c>
      <c r="P64" s="24">
        <v>2400</v>
      </c>
      <c r="Q64" s="24">
        <v>1000</v>
      </c>
      <c r="R64" s="24">
        <v>1440</v>
      </c>
      <c r="S64" s="24">
        <v>1500</v>
      </c>
      <c r="T64" s="24">
        <v>2880</v>
      </c>
      <c r="U64" s="24">
        <v>6</v>
      </c>
      <c r="V64" s="24">
        <v>24</v>
      </c>
      <c r="W64" s="24">
        <v>22</v>
      </c>
      <c r="X64" s="24">
        <v>34</v>
      </c>
      <c r="Y64" s="24">
        <v>70</v>
      </c>
      <c r="Z64" s="24">
        <v>100</v>
      </c>
      <c r="AA64" s="24">
        <v>8</v>
      </c>
      <c r="AB64" s="24">
        <v>9</v>
      </c>
      <c r="AC64" s="24">
        <v>15</v>
      </c>
      <c r="AD64" s="24">
        <v>15</v>
      </c>
      <c r="AE64" s="24">
        <v>15</v>
      </c>
      <c r="AF64" s="24">
        <v>15</v>
      </c>
      <c r="AG64" s="24">
        <v>15</v>
      </c>
      <c r="AH64" s="24">
        <v>48</v>
      </c>
      <c r="AI64" s="24">
        <v>48</v>
      </c>
      <c r="AJ64" s="24">
        <v>48</v>
      </c>
      <c r="AK64" s="24">
        <v>11</v>
      </c>
      <c r="AL64" s="24">
        <v>7</v>
      </c>
      <c r="AM64" s="24">
        <v>0</v>
      </c>
      <c r="AN64" s="24">
        <v>120</v>
      </c>
      <c r="AO64" s="24">
        <v>120</v>
      </c>
      <c r="AP64" s="24">
        <v>120</v>
      </c>
      <c r="AQ64" s="24">
        <v>120</v>
      </c>
      <c r="AR64" s="24">
        <v>10</v>
      </c>
      <c r="AS64" s="24">
        <v>10</v>
      </c>
      <c r="AT64" s="24">
        <v>10</v>
      </c>
      <c r="AU64" s="24">
        <v>10</v>
      </c>
      <c r="AV64" s="24">
        <v>14</v>
      </c>
      <c r="AW64" s="24">
        <v>12</v>
      </c>
      <c r="AX64" s="24">
        <v>12</v>
      </c>
      <c r="AY64" s="24">
        <v>7.5</v>
      </c>
    </row>
  </sheetData>
  <mergeCells count="4">
    <mergeCell ref="F1:G1"/>
    <mergeCell ref="S1:AW1"/>
    <mergeCell ref="H1:R1"/>
    <mergeCell ref="D2:E2"/>
  </mergeCells>
  <phoneticPr fontId="5" type="noConversion"/>
  <conditionalFormatting sqref="F4:AW60">
    <cfRule type="cellIs" dxfId="1" priority="1" operator="equal">
      <formula>0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Pâtisseries</vt:lpstr>
      <vt:lpstr>Biscuits</vt:lpstr>
      <vt:lpstr>Crêpes</vt:lpstr>
      <vt:lpstr>Recettes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JUGE</dc:creator>
  <cp:lastModifiedBy>Anthony JUGE</cp:lastModifiedBy>
  <dcterms:created xsi:type="dcterms:W3CDTF">2026-03-24T08:00:25Z</dcterms:created>
  <dcterms:modified xsi:type="dcterms:W3CDTF">2026-04-08T15:32:20Z</dcterms:modified>
</cp:coreProperties>
</file>