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 codeName="{B7FE6334-C1A2-E50D-BD3D-5F4D41BBC2E3}"/>
  <workbookPr codeName="ThisWorkbook" autoCompressPictures="0"/>
  <bookViews>
    <workbookView xWindow="1820" yWindow="100" windowWidth="16400" windowHeight="11760"/>
  </bookViews>
  <sheets>
    <sheet name="Feuil1" sheetId="9" r:id="rId1"/>
    <sheet name="Stock IPI" sheetId="8" r:id="rId2"/>
    <sheet name="Planning" sheetId="5" r:id="rId3"/>
    <sheet name="John" sheetId="4" r:id="rId4"/>
    <sheet name="Rob" sheetId="6" r:id="rId5"/>
    <sheet name="History" sheetId="7" r:id="rId6"/>
    <sheet name="Feuil2" sheetId="10" r:id="rId7"/>
  </sheets>
  <definedNames>
    <definedName name="HQ">Feuil1!$S$3:$S$4</definedName>
    <definedName name="NQ">Feuil1!$S$5:$S$6</definedName>
    <definedName name="PQ">Feuil1!$S$7:$S$8</definedName>
    <definedName name="Size">Feuil1!$R$3:$R$5</definedName>
  </definedNames>
  <calcPr calcId="140001" concurrentCalc="0"/>
  <customWorkbookViews>
    <customWorkbookView name="Rémi - Affichage personnalisé" guid="{3010A97D-DB5D-4DBA-9FED-5DAE535B656C}" autoUpdate="1" mergeInterval="10" personalView="1" maximized="1" xWindow="1" yWindow="1" windowWidth="1596" windowHeight="686" activeSheetId="7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" i="7" l="1"/>
  <c r="F7" i="6"/>
  <c r="F5" i="6"/>
  <c r="F6" i="6"/>
  <c r="F8" i="6"/>
  <c r="F9" i="6"/>
  <c r="M1" i="7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4" i="6"/>
  <c r="N10" i="6"/>
  <c r="M21" i="7"/>
  <c r="L21" i="7"/>
  <c r="L26" i="7"/>
  <c r="M26" i="7"/>
  <c r="K3" i="9"/>
  <c r="L3" i="9"/>
  <c r="M3" i="9"/>
  <c r="H3" i="9"/>
  <c r="K4" i="9"/>
  <c r="L4" i="9"/>
  <c r="M4" i="9"/>
  <c r="H4" i="9"/>
  <c r="K5" i="9"/>
  <c r="L5" i="9"/>
  <c r="M5" i="9"/>
  <c r="H5" i="9"/>
  <c r="K6" i="9"/>
  <c r="L6" i="9"/>
  <c r="M6" i="9"/>
  <c r="H6" i="9"/>
  <c r="K7" i="9"/>
  <c r="L7" i="9"/>
  <c r="M7" i="9"/>
  <c r="H7" i="9"/>
  <c r="K8" i="9"/>
  <c r="L8" i="9"/>
  <c r="M8" i="9"/>
  <c r="H8" i="9"/>
  <c r="L9" i="9"/>
  <c r="M9" i="9"/>
  <c r="H9" i="9"/>
  <c r="K10" i="9"/>
  <c r="L10" i="9"/>
  <c r="M10" i="9"/>
  <c r="H10" i="9"/>
  <c r="K11" i="9"/>
  <c r="L11" i="9"/>
  <c r="M11" i="9"/>
  <c r="H11" i="9"/>
  <c r="K12" i="9"/>
  <c r="L12" i="9"/>
  <c r="M12" i="9"/>
  <c r="H12" i="9"/>
  <c r="K13" i="9"/>
  <c r="L13" i="9"/>
  <c r="M13" i="9"/>
  <c r="H13" i="9"/>
  <c r="K14" i="9"/>
  <c r="L14" i="9"/>
  <c r="M14" i="9"/>
  <c r="H14" i="9"/>
  <c r="K15" i="9"/>
  <c r="L15" i="9"/>
  <c r="M15" i="9"/>
  <c r="H15" i="9"/>
  <c r="K16" i="9"/>
  <c r="L16" i="9"/>
  <c r="M16" i="9"/>
  <c r="H16" i="9"/>
  <c r="L17" i="9"/>
  <c r="M17" i="9"/>
  <c r="H17" i="9"/>
  <c r="K18" i="9"/>
  <c r="L18" i="9"/>
  <c r="M18" i="9"/>
  <c r="H18" i="9"/>
  <c r="K19" i="9"/>
  <c r="L19" i="9"/>
  <c r="M19" i="9"/>
  <c r="H19" i="9"/>
  <c r="K20" i="9"/>
  <c r="L20" i="9"/>
  <c r="M20" i="9"/>
  <c r="H20" i="9"/>
  <c r="K21" i="9"/>
  <c r="L21" i="9"/>
  <c r="M21" i="9"/>
  <c r="H21" i="9"/>
  <c r="K22" i="9"/>
  <c r="L22" i="9"/>
  <c r="M22" i="9"/>
  <c r="H22" i="9"/>
  <c r="K23" i="9"/>
  <c r="M23" i="9"/>
  <c r="H23" i="9"/>
  <c r="K24" i="9"/>
  <c r="L24" i="9"/>
  <c r="M24" i="9"/>
  <c r="H24" i="9"/>
  <c r="K25" i="9"/>
  <c r="L25" i="9"/>
  <c r="M25" i="9"/>
  <c r="H25" i="9"/>
  <c r="K26" i="9"/>
  <c r="L26" i="9"/>
  <c r="M26" i="9"/>
  <c r="H26" i="9"/>
  <c r="K27" i="9"/>
  <c r="L27" i="9"/>
  <c r="M27" i="9"/>
  <c r="H27" i="9"/>
  <c r="K28" i="9"/>
  <c r="L28" i="9"/>
  <c r="M28" i="9"/>
  <c r="H28" i="9"/>
  <c r="K29" i="9"/>
  <c r="L29" i="9"/>
  <c r="M29" i="9"/>
  <c r="H29" i="9"/>
  <c r="K30" i="9"/>
  <c r="L30" i="9"/>
  <c r="M30" i="9"/>
  <c r="H30" i="9"/>
  <c r="K31" i="9"/>
  <c r="L31" i="9"/>
  <c r="M31" i="9"/>
  <c r="H31" i="9"/>
  <c r="K32" i="9"/>
  <c r="L32" i="9"/>
  <c r="M32" i="9"/>
  <c r="H32" i="9"/>
  <c r="K33" i="9"/>
  <c r="L33" i="9"/>
  <c r="M33" i="9"/>
  <c r="H33" i="9"/>
  <c r="K34" i="9"/>
  <c r="L34" i="9"/>
  <c r="M34" i="9"/>
  <c r="H34" i="9"/>
  <c r="K35" i="9"/>
  <c r="L35" i="9"/>
  <c r="M35" i="9"/>
  <c r="H35" i="9"/>
  <c r="K36" i="9"/>
  <c r="L36" i="9"/>
  <c r="M36" i="9"/>
  <c r="H36" i="9"/>
  <c r="K37" i="9"/>
  <c r="L37" i="9"/>
  <c r="M37" i="9"/>
  <c r="H37" i="9"/>
  <c r="K38" i="9"/>
  <c r="L38" i="9"/>
  <c r="M38" i="9"/>
  <c r="H38" i="9"/>
  <c r="K39" i="9"/>
  <c r="L39" i="9"/>
  <c r="M39" i="9"/>
  <c r="H39" i="9"/>
  <c r="K40" i="9"/>
  <c r="L40" i="9"/>
  <c r="M40" i="9"/>
  <c r="H40" i="9"/>
  <c r="K41" i="9"/>
  <c r="L41" i="9"/>
  <c r="M41" i="9"/>
  <c r="H41" i="9"/>
  <c r="K42" i="9"/>
  <c r="L42" i="9"/>
  <c r="M42" i="9"/>
  <c r="H42" i="9"/>
  <c r="K43" i="9"/>
  <c r="L43" i="9"/>
  <c r="M43" i="9"/>
  <c r="H43" i="9"/>
  <c r="K44" i="9"/>
  <c r="L44" i="9"/>
  <c r="M44" i="9"/>
  <c r="H44" i="9"/>
  <c r="K45" i="9"/>
  <c r="L45" i="9"/>
  <c r="M45" i="9"/>
  <c r="H45" i="9"/>
  <c r="K46" i="9"/>
  <c r="L46" i="9"/>
  <c r="M46" i="9"/>
  <c r="H46" i="9"/>
  <c r="K47" i="9"/>
  <c r="L47" i="9"/>
  <c r="M47" i="9"/>
  <c r="H47" i="9"/>
  <c r="K48" i="9"/>
  <c r="L48" i="9"/>
  <c r="M48" i="9"/>
  <c r="H48" i="9"/>
  <c r="K49" i="9"/>
  <c r="L49" i="9"/>
  <c r="M49" i="9"/>
  <c r="H49" i="9"/>
  <c r="K50" i="9"/>
  <c r="L50" i="9"/>
  <c r="M50" i="9"/>
  <c r="H50" i="9"/>
  <c r="K51" i="9"/>
  <c r="L51" i="9"/>
  <c r="M51" i="9"/>
  <c r="H51" i="9"/>
  <c r="K52" i="9"/>
  <c r="L52" i="9"/>
  <c r="M52" i="9"/>
  <c r="H52" i="9"/>
  <c r="K53" i="9"/>
  <c r="L53" i="9"/>
  <c r="M53" i="9"/>
  <c r="H53" i="9"/>
  <c r="K2" i="9"/>
  <c r="L2" i="9"/>
  <c r="M2" i="9"/>
  <c r="H2" i="9"/>
  <c r="H272" i="9"/>
  <c r="H271" i="9"/>
  <c r="H270" i="9"/>
  <c r="H269" i="9"/>
  <c r="H268" i="9"/>
  <c r="H267" i="9"/>
  <c r="H266" i="9"/>
  <c r="H265" i="9"/>
  <c r="H264" i="9"/>
  <c r="H263" i="9"/>
  <c r="H262" i="9"/>
  <c r="H261" i="9"/>
  <c r="H260" i="9"/>
  <c r="H259" i="9"/>
  <c r="H258" i="9"/>
  <c r="H257" i="9"/>
  <c r="H256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H241" i="9"/>
  <c r="H240" i="9"/>
  <c r="H239" i="9"/>
  <c r="H238" i="9"/>
  <c r="H219" i="9"/>
  <c r="H218" i="9"/>
  <c r="H217" i="9"/>
  <c r="H216" i="9"/>
  <c r="H215" i="9"/>
  <c r="H214" i="9"/>
  <c r="H213" i="9"/>
  <c r="H212" i="9"/>
  <c r="H211" i="9"/>
  <c r="H210" i="9"/>
  <c r="H209" i="9"/>
  <c r="H208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H186" i="9"/>
  <c r="H185" i="9"/>
  <c r="H184" i="9"/>
  <c r="H182" i="9"/>
  <c r="H181" i="9"/>
  <c r="H180" i="9"/>
  <c r="H179" i="9"/>
  <c r="H178" i="9"/>
  <c r="H177" i="9"/>
  <c r="H176" i="9"/>
  <c r="H175" i="9"/>
  <c r="H174" i="9"/>
  <c r="H173" i="9"/>
  <c r="H172" i="9"/>
  <c r="H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4" i="9"/>
  <c r="H153" i="9"/>
  <c r="H152" i="9"/>
  <c r="H151" i="9"/>
  <c r="H150" i="9"/>
  <c r="H149" i="9"/>
  <c r="H148" i="9"/>
  <c r="H147" i="9"/>
  <c r="H146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1" i="9"/>
  <c r="H90" i="9"/>
  <c r="H89" i="9"/>
  <c r="H88" i="9"/>
  <c r="H87" i="9"/>
  <c r="H86" i="9"/>
  <c r="H85" i="9"/>
  <c r="H84" i="9"/>
  <c r="H83" i="9"/>
  <c r="H82" i="9"/>
  <c r="H81" i="9"/>
  <c r="H80" i="9"/>
  <c r="H79" i="9"/>
  <c r="H78" i="9"/>
  <c r="H77" i="9"/>
  <c r="H76" i="9"/>
  <c r="H75" i="9"/>
  <c r="H74" i="9"/>
  <c r="H73" i="9"/>
  <c r="H72" i="9"/>
  <c r="H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6" i="9"/>
  <c r="H55" i="9"/>
  <c r="L182" i="9"/>
  <c r="J221" i="9"/>
  <c r="J222" i="9"/>
  <c r="J223" i="9"/>
  <c r="J225" i="9"/>
  <c r="J226" i="9"/>
  <c r="J227" i="9"/>
  <c r="J229" i="9"/>
  <c r="J230" i="9"/>
  <c r="J231" i="9"/>
  <c r="J233" i="9"/>
  <c r="J234" i="9"/>
  <c r="J235" i="9"/>
  <c r="J220" i="9"/>
  <c r="J224" i="9"/>
  <c r="J228" i="9"/>
  <c r="J232" i="9"/>
  <c r="L187" i="9"/>
  <c r="L188" i="9"/>
  <c r="L189" i="9"/>
  <c r="L190" i="9"/>
  <c r="L191" i="9"/>
  <c r="L192" i="9"/>
  <c r="L193" i="9"/>
  <c r="L195" i="9"/>
  <c r="L196" i="9"/>
  <c r="L197" i="9"/>
  <c r="L198" i="9"/>
  <c r="L199" i="9"/>
  <c r="L200" i="9"/>
  <c r="L201" i="9"/>
  <c r="L202" i="9"/>
  <c r="L203" i="9"/>
  <c r="L204" i="9"/>
  <c r="L206" i="9"/>
  <c r="L207" i="9"/>
  <c r="L208" i="9"/>
  <c r="L209" i="9"/>
  <c r="L210" i="9"/>
  <c r="L211" i="9"/>
  <c r="L212" i="9"/>
  <c r="L213" i="9"/>
  <c r="L214" i="9"/>
  <c r="L215" i="9"/>
  <c r="L216" i="9"/>
  <c r="L217" i="9"/>
  <c r="L218" i="9"/>
  <c r="L219" i="9"/>
  <c r="L184" i="9"/>
  <c r="J184" i="9"/>
  <c r="H4" i="8"/>
  <c r="L185" i="9"/>
  <c r="J185" i="9"/>
  <c r="H6" i="8"/>
  <c r="L186" i="9"/>
  <c r="J186" i="9"/>
  <c r="H9" i="8"/>
  <c r="J187" i="9"/>
  <c r="H11" i="8"/>
  <c r="J188" i="9"/>
  <c r="H12" i="8"/>
  <c r="J189" i="9"/>
  <c r="H13" i="8"/>
  <c r="J190" i="9"/>
  <c r="H14" i="8"/>
  <c r="J192" i="9"/>
  <c r="H17" i="8"/>
  <c r="J193" i="9"/>
  <c r="H18" i="8"/>
  <c r="J195" i="9"/>
  <c r="H21" i="8"/>
  <c r="J196" i="9"/>
  <c r="H22" i="8"/>
  <c r="J197" i="9"/>
  <c r="H23" i="8"/>
  <c r="J198" i="9"/>
  <c r="H24" i="8"/>
  <c r="H25" i="8"/>
  <c r="J200" i="9"/>
  <c r="H27" i="8"/>
  <c r="J201" i="9"/>
  <c r="H28" i="8"/>
  <c r="J202" i="9"/>
  <c r="H30" i="8"/>
  <c r="J203" i="9"/>
  <c r="H31" i="8"/>
  <c r="J204" i="9"/>
  <c r="H32" i="8"/>
  <c r="J205" i="9"/>
  <c r="H34" i="8"/>
  <c r="J206" i="9"/>
  <c r="H36" i="8"/>
  <c r="J207" i="9"/>
  <c r="H37" i="8"/>
  <c r="J208" i="9"/>
  <c r="H38" i="8"/>
  <c r="J209" i="9"/>
  <c r="H39" i="8"/>
  <c r="J210" i="9"/>
  <c r="H40" i="8"/>
  <c r="J211" i="9"/>
  <c r="H41" i="8"/>
  <c r="J212" i="9"/>
  <c r="H42" i="8"/>
  <c r="J213" i="9"/>
  <c r="H44" i="8"/>
  <c r="J214" i="9"/>
  <c r="H46" i="8"/>
  <c r="J215" i="9"/>
  <c r="H47" i="8"/>
  <c r="J216" i="9"/>
  <c r="H48" i="8"/>
  <c r="J217" i="9"/>
  <c r="H49" i="8"/>
  <c r="J218" i="9"/>
  <c r="H50" i="8"/>
  <c r="J219" i="9"/>
  <c r="H51" i="8"/>
  <c r="L220" i="9"/>
  <c r="H55" i="8"/>
  <c r="L221" i="9"/>
  <c r="H56" i="8"/>
  <c r="L222" i="9"/>
  <c r="H57" i="8"/>
  <c r="L223" i="9"/>
  <c r="H58" i="8"/>
  <c r="L224" i="9"/>
  <c r="H59" i="8"/>
  <c r="L225" i="9"/>
  <c r="H60" i="8"/>
  <c r="L226" i="9"/>
  <c r="H61" i="8"/>
  <c r="L227" i="9"/>
  <c r="H62" i="8"/>
  <c r="L228" i="9"/>
  <c r="H63" i="8"/>
  <c r="L229" i="9"/>
  <c r="H64" i="8"/>
  <c r="L230" i="9"/>
  <c r="H65" i="8"/>
  <c r="L231" i="9"/>
  <c r="H66" i="8"/>
  <c r="L232" i="9"/>
  <c r="H67" i="8"/>
  <c r="L233" i="9"/>
  <c r="H68" i="8"/>
  <c r="L234" i="9"/>
  <c r="H69" i="8"/>
  <c r="L235" i="9"/>
  <c r="H70" i="8"/>
  <c r="L272" i="9"/>
  <c r="J272" i="9"/>
  <c r="G54" i="8"/>
  <c r="L271" i="9"/>
  <c r="J271" i="9"/>
  <c r="G53" i="8"/>
  <c r="L270" i="9"/>
  <c r="J270" i="9"/>
  <c r="G52" i="8"/>
  <c r="L269" i="9"/>
  <c r="J269" i="9"/>
  <c r="G46" i="8"/>
  <c r="L268" i="9"/>
  <c r="J268" i="9"/>
  <c r="G45" i="8"/>
  <c r="L267" i="9"/>
  <c r="J267" i="9"/>
  <c r="G44" i="8"/>
  <c r="L266" i="9"/>
  <c r="J266" i="9"/>
  <c r="G43" i="8"/>
  <c r="L265" i="9"/>
  <c r="J265" i="9"/>
  <c r="G42" i="8"/>
  <c r="L264" i="9"/>
  <c r="J264" i="9"/>
  <c r="G40" i="8"/>
  <c r="L263" i="9"/>
  <c r="J263" i="9"/>
  <c r="G38" i="8"/>
  <c r="L262" i="9"/>
  <c r="J262" i="9"/>
  <c r="G37" i="8"/>
  <c r="L261" i="9"/>
  <c r="J261" i="9"/>
  <c r="G35" i="8"/>
  <c r="L260" i="9"/>
  <c r="J260" i="9"/>
  <c r="G33" i="8"/>
  <c r="L259" i="9"/>
  <c r="J259" i="9"/>
  <c r="G29" i="8"/>
  <c r="L258" i="9"/>
  <c r="J258" i="9"/>
  <c r="G28" i="8"/>
  <c r="L257" i="9"/>
  <c r="J257" i="9"/>
  <c r="G26" i="8"/>
  <c r="L256" i="9"/>
  <c r="G25" i="8"/>
  <c r="G24" i="8"/>
  <c r="L254" i="9"/>
  <c r="J254" i="9"/>
  <c r="G23" i="8"/>
  <c r="L253" i="9"/>
  <c r="J253" i="9"/>
  <c r="G21" i="8"/>
  <c r="L252" i="9"/>
  <c r="J252" i="9"/>
  <c r="G19" i="8"/>
  <c r="L251" i="9"/>
  <c r="J251" i="9"/>
  <c r="G18" i="8"/>
  <c r="L250" i="9"/>
  <c r="J250" i="9"/>
  <c r="G17" i="8"/>
  <c r="L249" i="9"/>
  <c r="G14" i="8"/>
  <c r="L248" i="9"/>
  <c r="G13" i="8"/>
  <c r="L247" i="9"/>
  <c r="J247" i="9"/>
  <c r="G12" i="8"/>
  <c r="L246" i="9"/>
  <c r="J246" i="9"/>
  <c r="G11" i="8"/>
  <c r="L245" i="9"/>
  <c r="J245" i="9"/>
  <c r="G10" i="8"/>
  <c r="L244" i="9"/>
  <c r="J244" i="9"/>
  <c r="G9" i="8"/>
  <c r="L243" i="9"/>
  <c r="J243" i="9"/>
  <c r="G8" i="8"/>
  <c r="L242" i="9"/>
  <c r="J242" i="9"/>
  <c r="G7" i="8"/>
  <c r="L241" i="9"/>
  <c r="J241" i="9"/>
  <c r="G6" i="8"/>
  <c r="L240" i="9"/>
  <c r="J240" i="9"/>
  <c r="G5" i="8"/>
  <c r="L239" i="9"/>
  <c r="J239" i="9"/>
  <c r="G4" i="8"/>
  <c r="L238" i="9"/>
  <c r="J238" i="9"/>
  <c r="G3" i="8"/>
  <c r="G2" i="8"/>
  <c r="J144" i="9"/>
  <c r="L144" i="9"/>
  <c r="F70" i="8"/>
  <c r="J143" i="9"/>
  <c r="L143" i="9"/>
  <c r="F69" i="8"/>
  <c r="J142" i="9"/>
  <c r="L142" i="9"/>
  <c r="F68" i="8"/>
  <c r="J141" i="9"/>
  <c r="L141" i="9"/>
  <c r="F67" i="8"/>
  <c r="J140" i="9"/>
  <c r="L140" i="9"/>
  <c r="F66" i="8"/>
  <c r="J139" i="9"/>
  <c r="L139" i="9"/>
  <c r="F65" i="8"/>
  <c r="J138" i="9"/>
  <c r="L138" i="9"/>
  <c r="F64" i="8"/>
  <c r="J137" i="9"/>
  <c r="L137" i="9"/>
  <c r="F63" i="8"/>
  <c r="J136" i="9"/>
  <c r="L136" i="9"/>
  <c r="F62" i="8"/>
  <c r="J135" i="9"/>
  <c r="L135" i="9"/>
  <c r="F61" i="8"/>
  <c r="J134" i="9"/>
  <c r="L134" i="9"/>
  <c r="F60" i="8"/>
  <c r="J133" i="9"/>
  <c r="L133" i="9"/>
  <c r="F59" i="8"/>
  <c r="J132" i="9"/>
  <c r="L132" i="9"/>
  <c r="F58" i="8"/>
  <c r="J131" i="9"/>
  <c r="L131" i="9"/>
  <c r="F57" i="8"/>
  <c r="J130" i="9"/>
  <c r="L130" i="9"/>
  <c r="F56" i="8"/>
  <c r="J129" i="9"/>
  <c r="L129" i="9"/>
  <c r="F55" i="8"/>
  <c r="L128" i="9"/>
  <c r="J128" i="9"/>
  <c r="F51" i="8"/>
  <c r="L127" i="9"/>
  <c r="J127" i="9"/>
  <c r="F50" i="8"/>
  <c r="L126" i="9"/>
  <c r="J126" i="9"/>
  <c r="F49" i="8"/>
  <c r="L125" i="9"/>
  <c r="J125" i="9"/>
  <c r="F48" i="8"/>
  <c r="L124" i="9"/>
  <c r="J124" i="9"/>
  <c r="F47" i="8"/>
  <c r="L123" i="9"/>
  <c r="J123" i="9"/>
  <c r="F46" i="8"/>
  <c r="L122" i="9"/>
  <c r="J122" i="9"/>
  <c r="F44" i="8"/>
  <c r="L121" i="9"/>
  <c r="J121" i="9"/>
  <c r="F42" i="8"/>
  <c r="L120" i="9"/>
  <c r="J120" i="9"/>
  <c r="F41" i="8"/>
  <c r="L119" i="9"/>
  <c r="J119" i="9"/>
  <c r="F40" i="8"/>
  <c r="L118" i="9"/>
  <c r="J118" i="9"/>
  <c r="F39" i="8"/>
  <c r="L117" i="9"/>
  <c r="J117" i="9"/>
  <c r="F38" i="8"/>
  <c r="L116" i="9"/>
  <c r="J116" i="9"/>
  <c r="F37" i="8"/>
  <c r="L115" i="9"/>
  <c r="J115" i="9"/>
  <c r="F36" i="8"/>
  <c r="J114" i="9"/>
  <c r="F34" i="8"/>
  <c r="L113" i="9"/>
  <c r="J113" i="9"/>
  <c r="F32" i="8"/>
  <c r="L112" i="9"/>
  <c r="J112" i="9"/>
  <c r="F31" i="8"/>
  <c r="L111" i="9"/>
  <c r="J111" i="9"/>
  <c r="F30" i="8"/>
  <c r="L110" i="9"/>
  <c r="J110" i="9"/>
  <c r="F28" i="8"/>
  <c r="L109" i="9"/>
  <c r="J109" i="9"/>
  <c r="F27" i="8"/>
  <c r="L108" i="9"/>
  <c r="F25" i="8"/>
  <c r="L107" i="9"/>
  <c r="J107" i="9"/>
  <c r="F24" i="8"/>
  <c r="L106" i="9"/>
  <c r="J106" i="9"/>
  <c r="F23" i="8"/>
  <c r="L105" i="9"/>
  <c r="J105" i="9"/>
  <c r="F22" i="8"/>
  <c r="L104" i="9"/>
  <c r="J104" i="9"/>
  <c r="F21" i="8"/>
  <c r="L103" i="9"/>
  <c r="J103" i="9"/>
  <c r="F20" i="8"/>
  <c r="L102" i="9"/>
  <c r="J102" i="9"/>
  <c r="F18" i="8"/>
  <c r="L101" i="9"/>
  <c r="J101" i="9"/>
  <c r="F17" i="8"/>
  <c r="L100" i="9"/>
  <c r="F15" i="8"/>
  <c r="L99" i="9"/>
  <c r="J99" i="9"/>
  <c r="F14" i="8"/>
  <c r="L98" i="9"/>
  <c r="J98" i="9"/>
  <c r="F13" i="8"/>
  <c r="L97" i="9"/>
  <c r="J97" i="9"/>
  <c r="F12" i="8"/>
  <c r="L96" i="9"/>
  <c r="J96" i="9"/>
  <c r="F11" i="8"/>
  <c r="L95" i="9"/>
  <c r="J95" i="9"/>
  <c r="F9" i="8"/>
  <c r="L94" i="9"/>
  <c r="J94" i="9"/>
  <c r="F6" i="8"/>
  <c r="F4" i="8"/>
  <c r="J39" i="9"/>
  <c r="D56" i="8"/>
  <c r="J40" i="9"/>
  <c r="D57" i="8"/>
  <c r="J41" i="9"/>
  <c r="D58" i="8"/>
  <c r="J42" i="9"/>
  <c r="D59" i="8"/>
  <c r="J43" i="9"/>
  <c r="D60" i="8"/>
  <c r="J44" i="9"/>
  <c r="D61" i="8"/>
  <c r="J45" i="9"/>
  <c r="D62" i="8"/>
  <c r="J46" i="9"/>
  <c r="D63" i="8"/>
  <c r="J47" i="9"/>
  <c r="D64" i="8"/>
  <c r="J48" i="9"/>
  <c r="D65" i="8"/>
  <c r="J49" i="9"/>
  <c r="D66" i="8"/>
  <c r="J50" i="9"/>
  <c r="D67" i="8"/>
  <c r="J51" i="9"/>
  <c r="D68" i="8"/>
  <c r="J52" i="9"/>
  <c r="D69" i="8"/>
  <c r="J53" i="9"/>
  <c r="D70" i="8"/>
  <c r="J38" i="9"/>
  <c r="D55" i="8"/>
  <c r="J33" i="9"/>
  <c r="D47" i="8"/>
  <c r="J34" i="9"/>
  <c r="D48" i="8"/>
  <c r="J35" i="9"/>
  <c r="D49" i="8"/>
  <c r="J36" i="9"/>
  <c r="D50" i="8"/>
  <c r="J37" i="9"/>
  <c r="D51" i="8"/>
  <c r="J32" i="9"/>
  <c r="D46" i="8"/>
  <c r="J31" i="9"/>
  <c r="D44" i="8"/>
  <c r="J25" i="9"/>
  <c r="D37" i="8"/>
  <c r="J26" i="9"/>
  <c r="D38" i="8"/>
  <c r="J27" i="9"/>
  <c r="D39" i="8"/>
  <c r="J28" i="9"/>
  <c r="D40" i="8"/>
  <c r="J29" i="9"/>
  <c r="D41" i="8"/>
  <c r="J30" i="9"/>
  <c r="D42" i="8"/>
  <c r="J24" i="9"/>
  <c r="D36" i="8"/>
  <c r="J23" i="9"/>
  <c r="D34" i="8"/>
  <c r="J21" i="9"/>
  <c r="D31" i="8"/>
  <c r="J22" i="9"/>
  <c r="D32" i="8"/>
  <c r="J20" i="9"/>
  <c r="D30" i="8"/>
  <c r="J19" i="9"/>
  <c r="D28" i="8"/>
  <c r="J18" i="9"/>
  <c r="D27" i="8"/>
  <c r="J14" i="9"/>
  <c r="D22" i="8"/>
  <c r="J15" i="9"/>
  <c r="D23" i="8"/>
  <c r="J16" i="9"/>
  <c r="D24" i="8"/>
  <c r="D25" i="8"/>
  <c r="J13" i="9"/>
  <c r="D21" i="8"/>
  <c r="K269" i="9"/>
  <c r="K268" i="9"/>
  <c r="K267" i="9"/>
  <c r="K266" i="9"/>
  <c r="K265" i="9"/>
  <c r="K264" i="9"/>
  <c r="K263" i="9"/>
  <c r="K262" i="9"/>
  <c r="K261" i="9"/>
  <c r="K260" i="9"/>
  <c r="K259" i="9"/>
  <c r="K258" i="9"/>
  <c r="K257" i="9"/>
  <c r="K255" i="9"/>
  <c r="K254" i="9"/>
  <c r="K253" i="9"/>
  <c r="K252" i="9"/>
  <c r="K251" i="9"/>
  <c r="K250" i="9"/>
  <c r="K247" i="9"/>
  <c r="K246" i="9"/>
  <c r="K245" i="9"/>
  <c r="K244" i="9"/>
  <c r="K243" i="9"/>
  <c r="K242" i="9"/>
  <c r="K241" i="9"/>
  <c r="K240" i="9"/>
  <c r="K239" i="9"/>
  <c r="K238" i="9"/>
  <c r="K237" i="9"/>
  <c r="K219" i="9"/>
  <c r="K218" i="9"/>
  <c r="K217" i="9"/>
  <c r="K216" i="9"/>
  <c r="K215" i="9"/>
  <c r="K214" i="9"/>
  <c r="K213" i="9"/>
  <c r="K212" i="9"/>
  <c r="K211" i="9"/>
  <c r="K210" i="9"/>
  <c r="K209" i="9"/>
  <c r="K208" i="9"/>
  <c r="K207" i="9"/>
  <c r="K206" i="9"/>
  <c r="K205" i="9"/>
  <c r="K204" i="9"/>
  <c r="K203" i="9"/>
  <c r="K202" i="9"/>
  <c r="K201" i="9"/>
  <c r="K200" i="9"/>
  <c r="K198" i="9"/>
  <c r="K197" i="9"/>
  <c r="K196" i="9"/>
  <c r="K195" i="9"/>
  <c r="K193" i="9"/>
  <c r="K192" i="9"/>
  <c r="K190" i="9"/>
  <c r="K189" i="9"/>
  <c r="K188" i="9"/>
  <c r="K187" i="9"/>
  <c r="K186" i="9"/>
  <c r="K185" i="9"/>
  <c r="K184" i="9"/>
  <c r="K179" i="9"/>
  <c r="K178" i="9"/>
  <c r="K177" i="9"/>
  <c r="K176" i="9"/>
  <c r="K175" i="9"/>
  <c r="K174" i="9"/>
  <c r="K173" i="9"/>
  <c r="K172" i="9"/>
  <c r="K171" i="9"/>
  <c r="K170" i="9"/>
  <c r="K168" i="9"/>
  <c r="K165" i="9"/>
  <c r="K164" i="9"/>
  <c r="K163" i="9"/>
  <c r="K161" i="9"/>
  <c r="K160" i="9"/>
  <c r="K156" i="9"/>
  <c r="K155" i="9"/>
  <c r="K154" i="9"/>
  <c r="K153" i="9"/>
  <c r="K152" i="9"/>
  <c r="K151" i="9"/>
  <c r="K150" i="9"/>
  <c r="K149" i="9"/>
  <c r="K148" i="9"/>
  <c r="K147" i="9"/>
  <c r="K146" i="9"/>
  <c r="K99" i="9"/>
  <c r="J255" i="9"/>
  <c r="J237" i="9"/>
  <c r="J182" i="9"/>
  <c r="J181" i="9"/>
  <c r="J180" i="9"/>
  <c r="J179" i="9"/>
  <c r="J178" i="9"/>
  <c r="J177" i="9"/>
  <c r="J176" i="9"/>
  <c r="J175" i="9"/>
  <c r="J174" i="9"/>
  <c r="J173" i="9"/>
  <c r="J172" i="9"/>
  <c r="J171" i="9"/>
  <c r="J170" i="9"/>
  <c r="J169" i="9"/>
  <c r="J168" i="9"/>
  <c r="J167" i="9"/>
  <c r="J165" i="9"/>
  <c r="J164" i="9"/>
  <c r="J163" i="9"/>
  <c r="J162" i="9"/>
  <c r="J161" i="9"/>
  <c r="J160" i="9"/>
  <c r="J156" i="9"/>
  <c r="J155" i="9"/>
  <c r="J154" i="9"/>
  <c r="J153" i="9"/>
  <c r="J152" i="9"/>
  <c r="J151" i="9"/>
  <c r="J150" i="9"/>
  <c r="J149" i="9"/>
  <c r="J148" i="9"/>
  <c r="J147" i="9"/>
  <c r="J146" i="9"/>
  <c r="J93" i="9"/>
  <c r="J91" i="9"/>
  <c r="J90" i="9"/>
  <c r="J89" i="9"/>
  <c r="J88" i="9"/>
  <c r="J87" i="9"/>
  <c r="J86" i="9"/>
  <c r="J85" i="9"/>
  <c r="J84" i="9"/>
  <c r="J83" i="9"/>
  <c r="J82" i="9"/>
  <c r="J81" i="9"/>
  <c r="J80" i="9"/>
  <c r="J79" i="9"/>
  <c r="J78" i="9"/>
  <c r="J77" i="9"/>
  <c r="J76" i="9"/>
  <c r="J74" i="9"/>
  <c r="J73" i="9"/>
  <c r="J72" i="9"/>
  <c r="J71" i="9"/>
  <c r="J70" i="9"/>
  <c r="J69" i="9"/>
  <c r="J65" i="9"/>
  <c r="J64" i="9"/>
  <c r="J63" i="9"/>
  <c r="J62" i="9"/>
  <c r="J61" i="9"/>
  <c r="J60" i="9"/>
  <c r="J59" i="9"/>
  <c r="J58" i="9"/>
  <c r="J57" i="9"/>
  <c r="J56" i="9"/>
  <c r="J55" i="9"/>
  <c r="J12" i="9"/>
  <c r="J11" i="9"/>
  <c r="J10" i="9"/>
  <c r="J8" i="9"/>
  <c r="J7" i="9"/>
  <c r="J6" i="9"/>
  <c r="J5" i="9"/>
  <c r="J4" i="9"/>
  <c r="J3" i="9"/>
  <c r="J2" i="9"/>
  <c r="L166" i="9"/>
  <c r="E25" i="8"/>
  <c r="L159" i="9"/>
  <c r="E15" i="8"/>
  <c r="L158" i="9"/>
  <c r="E14" i="8"/>
  <c r="L157" i="9"/>
  <c r="E13" i="8"/>
  <c r="L75" i="9"/>
  <c r="C25" i="8"/>
  <c r="L66" i="9"/>
  <c r="C13" i="8"/>
  <c r="L67" i="9"/>
  <c r="C14" i="8"/>
  <c r="L68" i="9"/>
  <c r="C15" i="8"/>
  <c r="L255" i="9"/>
  <c r="L237" i="9"/>
  <c r="L181" i="9"/>
  <c r="L180" i="9"/>
  <c r="L179" i="9"/>
  <c r="L178" i="9"/>
  <c r="L177" i="9"/>
  <c r="L176" i="9"/>
  <c r="L175" i="9"/>
  <c r="L174" i="9"/>
  <c r="L173" i="9"/>
  <c r="L172" i="9"/>
  <c r="L171" i="9"/>
  <c r="L170" i="9"/>
  <c r="L169" i="9"/>
  <c r="L168" i="9"/>
  <c r="L167" i="9"/>
  <c r="L165" i="9"/>
  <c r="L164" i="9"/>
  <c r="L163" i="9"/>
  <c r="L162" i="9"/>
  <c r="L161" i="9"/>
  <c r="L160" i="9"/>
  <c r="L156" i="9"/>
  <c r="L155" i="9"/>
  <c r="L154" i="9"/>
  <c r="L153" i="9"/>
  <c r="L152" i="9"/>
  <c r="L151" i="9"/>
  <c r="L150" i="9"/>
  <c r="L149" i="9"/>
  <c r="L148" i="9"/>
  <c r="L147" i="9"/>
  <c r="L146" i="9"/>
  <c r="L194" i="9"/>
  <c r="L93" i="9"/>
  <c r="L90" i="9"/>
  <c r="L91" i="9"/>
  <c r="L89" i="9"/>
  <c r="L85" i="9"/>
  <c r="L86" i="9"/>
  <c r="L87" i="9"/>
  <c r="L88" i="9"/>
  <c r="L84" i="9"/>
  <c r="L83" i="9"/>
  <c r="L82" i="9"/>
  <c r="L81" i="9"/>
  <c r="L80" i="9"/>
  <c r="L79" i="9"/>
  <c r="L78" i="9"/>
  <c r="L77" i="9"/>
  <c r="L74" i="9"/>
  <c r="L76" i="9"/>
  <c r="L73" i="9"/>
  <c r="L72" i="9"/>
  <c r="L71" i="9"/>
  <c r="L70" i="9"/>
  <c r="L69" i="9"/>
  <c r="L56" i="9"/>
  <c r="L57" i="9"/>
  <c r="L58" i="9"/>
  <c r="L59" i="9"/>
  <c r="L60" i="9"/>
  <c r="L61" i="9"/>
  <c r="L62" i="9"/>
  <c r="L63" i="9"/>
  <c r="L64" i="9"/>
  <c r="L65" i="9"/>
  <c r="L55" i="9"/>
  <c r="D15" i="8"/>
  <c r="C54" i="8"/>
  <c r="D4" i="10"/>
  <c r="D4" i="8"/>
  <c r="D6" i="8"/>
  <c r="D9" i="8"/>
  <c r="D11" i="8"/>
  <c r="D12" i="8"/>
  <c r="D13" i="8"/>
  <c r="D14" i="8"/>
  <c r="D17" i="8"/>
  <c r="D18" i="8"/>
  <c r="D20" i="8"/>
  <c r="C2" i="8"/>
  <c r="C3" i="8"/>
  <c r="C4" i="8"/>
  <c r="C5" i="8"/>
  <c r="C6" i="8"/>
  <c r="C7" i="8"/>
  <c r="C8" i="8"/>
  <c r="C9" i="8"/>
  <c r="C10" i="8"/>
  <c r="C11" i="8"/>
  <c r="C12" i="8"/>
  <c r="C17" i="8"/>
  <c r="C18" i="8"/>
  <c r="C19" i="8"/>
  <c r="C21" i="8"/>
  <c r="C23" i="8"/>
  <c r="C24" i="8"/>
  <c r="C26" i="8"/>
  <c r="C28" i="8"/>
  <c r="C29" i="8"/>
  <c r="C33" i="8"/>
  <c r="C35" i="8"/>
  <c r="C37" i="8"/>
  <c r="C38" i="8"/>
  <c r="C40" i="8"/>
  <c r="C42" i="8"/>
  <c r="C43" i="8"/>
  <c r="C44" i="8"/>
  <c r="C45" i="8"/>
  <c r="C46" i="8"/>
  <c r="C52" i="8"/>
  <c r="C53" i="8"/>
  <c r="E2" i="8"/>
  <c r="E3" i="8"/>
  <c r="E4" i="8"/>
  <c r="E5" i="8"/>
  <c r="E6" i="8"/>
  <c r="E7" i="8"/>
  <c r="E8" i="8"/>
  <c r="E9" i="8"/>
  <c r="E10" i="8"/>
  <c r="E11" i="8"/>
  <c r="E12" i="8"/>
  <c r="E17" i="8"/>
  <c r="E18" i="8"/>
  <c r="E19" i="8"/>
  <c r="E21" i="8"/>
  <c r="E23" i="8"/>
  <c r="E24" i="8"/>
  <c r="E26" i="8"/>
  <c r="E28" i="8"/>
  <c r="E29" i="8"/>
  <c r="E33" i="8"/>
  <c r="E35" i="8"/>
  <c r="E37" i="8"/>
  <c r="E38" i="8"/>
  <c r="E40" i="8"/>
  <c r="E42" i="8"/>
  <c r="E43" i="8"/>
  <c r="E44" i="8"/>
  <c r="E45" i="8"/>
  <c r="E46" i="8"/>
  <c r="E52" i="8"/>
  <c r="E53" i="8"/>
  <c r="E54" i="8"/>
  <c r="K144" i="9"/>
  <c r="K143" i="9"/>
  <c r="K142" i="9"/>
  <c r="K141" i="9"/>
  <c r="K140" i="9"/>
  <c r="K139" i="9"/>
  <c r="K138" i="9"/>
  <c r="K137" i="9"/>
  <c r="K136" i="9"/>
  <c r="K135" i="9"/>
  <c r="K134" i="9"/>
  <c r="K133" i="9"/>
  <c r="K132" i="9"/>
  <c r="K131" i="9"/>
  <c r="K130" i="9"/>
  <c r="K129" i="9"/>
  <c r="K235" i="9"/>
  <c r="K234" i="9"/>
  <c r="K233" i="9"/>
  <c r="K232" i="9"/>
  <c r="K231" i="9"/>
  <c r="K230" i="9"/>
  <c r="K229" i="9"/>
  <c r="K228" i="9"/>
  <c r="K227" i="9"/>
  <c r="K226" i="9"/>
  <c r="K225" i="9"/>
  <c r="K224" i="9"/>
  <c r="K223" i="9"/>
  <c r="K222" i="9"/>
  <c r="K221" i="9"/>
  <c r="K220" i="9"/>
  <c r="H20" i="8"/>
  <c r="K91" i="9"/>
  <c r="K90" i="9"/>
  <c r="K89" i="9"/>
  <c r="K88" i="9"/>
  <c r="K87" i="9"/>
  <c r="K86" i="9"/>
  <c r="K85" i="9"/>
  <c r="K84" i="9"/>
  <c r="K83" i="9"/>
  <c r="K82" i="9"/>
  <c r="K81" i="9"/>
  <c r="K80" i="9"/>
  <c r="K79" i="9"/>
  <c r="K78" i="9"/>
  <c r="K77" i="9"/>
  <c r="K76" i="9"/>
  <c r="K74" i="9"/>
  <c r="K73" i="9"/>
  <c r="K72" i="9"/>
  <c r="K71" i="9"/>
  <c r="K70" i="9"/>
  <c r="K69" i="9"/>
  <c r="K65" i="9"/>
  <c r="K64" i="9"/>
  <c r="K63" i="9"/>
  <c r="K62" i="9"/>
  <c r="K61" i="9"/>
  <c r="K60" i="9"/>
  <c r="K59" i="9"/>
  <c r="K58" i="9"/>
  <c r="K57" i="9"/>
  <c r="K56" i="9"/>
  <c r="K55" i="9"/>
  <c r="K272" i="9"/>
  <c r="K271" i="9"/>
  <c r="K270" i="9"/>
  <c r="K182" i="9"/>
  <c r="K181" i="9"/>
  <c r="K180" i="9"/>
  <c r="K95" i="9"/>
  <c r="K94" i="9"/>
  <c r="K93" i="9"/>
  <c r="K169" i="9"/>
  <c r="K167" i="9"/>
  <c r="K162" i="9"/>
  <c r="K128" i="9"/>
  <c r="K127" i="9"/>
  <c r="K126" i="9"/>
  <c r="K125" i="9"/>
  <c r="K124" i="9"/>
  <c r="K123" i="9"/>
  <c r="K122" i="9"/>
  <c r="K121" i="9"/>
  <c r="K120" i="9"/>
  <c r="K119" i="9"/>
  <c r="K118" i="9"/>
  <c r="K117" i="9"/>
  <c r="K116" i="9"/>
  <c r="K115" i="9"/>
  <c r="K114" i="9"/>
  <c r="K113" i="9"/>
  <c r="K112" i="9"/>
  <c r="K111" i="9"/>
  <c r="K110" i="9"/>
  <c r="K109" i="9"/>
  <c r="K107" i="9"/>
  <c r="K106" i="9"/>
  <c r="K105" i="9"/>
  <c r="K104" i="9"/>
  <c r="K103" i="9"/>
  <c r="K102" i="9"/>
  <c r="K101" i="9"/>
  <c r="K98" i="9"/>
  <c r="K97" i="9"/>
  <c r="K96" i="9"/>
  <c r="J194" i="9"/>
  <c r="K194" i="9"/>
</calcChain>
</file>

<file path=xl/sharedStrings.xml><?xml version="1.0" encoding="utf-8"?>
<sst xmlns="http://schemas.openxmlformats.org/spreadsheetml/2006/main" count="3370" uniqueCount="388">
  <si>
    <t>Thread protector</t>
  </si>
  <si>
    <t>Description</t>
  </si>
  <si>
    <t>Quantity</t>
  </si>
  <si>
    <t>SKU #</t>
  </si>
  <si>
    <t>Part #</t>
  </si>
  <si>
    <t xml:space="preserve">Description </t>
  </si>
  <si>
    <t xml:space="preserve">Stock IPI </t>
  </si>
  <si>
    <t>Min</t>
  </si>
  <si>
    <t xml:space="preserve">Max </t>
  </si>
  <si>
    <t>Complete Download single packer system</t>
  </si>
  <si>
    <t>Ezy-latch system</t>
  </si>
  <si>
    <t>001001</t>
  </si>
  <si>
    <t>Standard Longyear Backend</t>
  </si>
  <si>
    <t>001620</t>
  </si>
  <si>
    <t>MTP1</t>
  </si>
  <si>
    <t xml:space="preserve">Tread protector (6ex slots) </t>
  </si>
  <si>
    <t>Modified Landing ring</t>
  </si>
  <si>
    <t xml:space="preserve">Core Barrel Spacer for 1.5m Barrel </t>
  </si>
  <si>
    <t>001114</t>
  </si>
  <si>
    <t>Tool Landing ring</t>
  </si>
  <si>
    <t>001621</t>
  </si>
  <si>
    <t xml:space="preserve">Top crossover sub </t>
  </si>
  <si>
    <t>FTP5</t>
  </si>
  <si>
    <t>001623</t>
  </si>
  <si>
    <t>Inflation and Testing seal</t>
  </si>
  <si>
    <t>002128</t>
  </si>
  <si>
    <t>Spacer pipe - 1.5m Barrel</t>
  </si>
  <si>
    <t>001625</t>
  </si>
  <si>
    <t>FTP8</t>
  </si>
  <si>
    <t xml:space="preserve">Thread protector </t>
  </si>
  <si>
    <t>Upper packer assembly</t>
  </si>
  <si>
    <t>001626</t>
  </si>
  <si>
    <t>9A</t>
  </si>
  <si>
    <t>Spacer pipe crossover</t>
  </si>
  <si>
    <t>001627</t>
  </si>
  <si>
    <t>MTP 9A</t>
  </si>
  <si>
    <t>9B</t>
  </si>
  <si>
    <t>Tam valve sub</t>
  </si>
  <si>
    <t>001729</t>
  </si>
  <si>
    <t>Deflation sub</t>
  </si>
  <si>
    <t>001619</t>
  </si>
  <si>
    <t>Bit sub</t>
  </si>
  <si>
    <t>001633</t>
  </si>
  <si>
    <t>Shear pin cover</t>
  </si>
  <si>
    <t>001076</t>
  </si>
  <si>
    <t>Emergency deflation sub</t>
  </si>
  <si>
    <t>Packer Element</t>
  </si>
  <si>
    <t>001635</t>
  </si>
  <si>
    <t>FTP20</t>
  </si>
  <si>
    <t>001132</t>
  </si>
  <si>
    <t xml:space="preserve">Top packer mandrel </t>
  </si>
  <si>
    <t>001636</t>
  </si>
  <si>
    <t>Packer end Seal sub</t>
  </si>
  <si>
    <t>001637</t>
  </si>
  <si>
    <t>MTP22</t>
  </si>
  <si>
    <t>Thread Protector</t>
  </si>
  <si>
    <t>001716</t>
  </si>
  <si>
    <t>Blow out Plug sub</t>
  </si>
  <si>
    <t xml:space="preserve">Spring </t>
  </si>
  <si>
    <t>001639</t>
  </si>
  <si>
    <t xml:space="preserve">Blow out Plug </t>
  </si>
  <si>
    <t>001649</t>
  </si>
  <si>
    <t>Pin retaining Screw</t>
  </si>
  <si>
    <t xml:space="preserve">Injection Sub and End Cap assembly </t>
  </si>
  <si>
    <t>001644</t>
  </si>
  <si>
    <t>Straddle outer case</t>
  </si>
  <si>
    <t>001645</t>
  </si>
  <si>
    <t>001646</t>
  </si>
  <si>
    <t>Straddle inner case</t>
  </si>
  <si>
    <t>002129</t>
  </si>
  <si>
    <t xml:space="preserve">Injection sub </t>
  </si>
  <si>
    <t>001648</t>
  </si>
  <si>
    <t>End cap</t>
  </si>
  <si>
    <t>Lower packer Assembly</t>
  </si>
  <si>
    <t>Lower packer top sub</t>
  </si>
  <si>
    <t>001650</t>
  </si>
  <si>
    <t>Lower packer Mandrel</t>
  </si>
  <si>
    <t>001651</t>
  </si>
  <si>
    <t>Lower packer seal sub</t>
  </si>
  <si>
    <t>001653</t>
  </si>
  <si>
    <t>End plug</t>
  </si>
  <si>
    <t xml:space="preserve">1 m Test Extension Zone Sub </t>
  </si>
  <si>
    <t>001654</t>
  </si>
  <si>
    <t>Extension pipe (1m)</t>
  </si>
  <si>
    <t>001655</t>
  </si>
  <si>
    <t>001656</t>
  </si>
  <si>
    <t>Extension pipe joiner</t>
  </si>
  <si>
    <t>001657</t>
  </si>
  <si>
    <t xml:space="preserve">Thread Protector </t>
  </si>
  <si>
    <t xml:space="preserve">Core Barrel Spacer ext 1.5m </t>
  </si>
  <si>
    <t>001658</t>
  </si>
  <si>
    <t>8A</t>
  </si>
  <si>
    <t>Spacer pipe extension</t>
  </si>
  <si>
    <t>001659</t>
  </si>
  <si>
    <t>8B</t>
  </si>
  <si>
    <t>Spacer pipe joiner</t>
  </si>
  <si>
    <t xml:space="preserve">Core Barrel Spacer ACE / Reflex tool 3m </t>
  </si>
  <si>
    <t>8C1</t>
  </si>
  <si>
    <t xml:space="preserve">Orientation sub reflex </t>
  </si>
  <si>
    <t xml:space="preserve">Mini spacers </t>
  </si>
  <si>
    <t>001670</t>
  </si>
  <si>
    <t>8D</t>
  </si>
  <si>
    <t xml:space="preserve">Spacer Pipse extension </t>
  </si>
  <si>
    <t>001066</t>
  </si>
  <si>
    <t>001983</t>
  </si>
  <si>
    <t>001981</t>
  </si>
  <si>
    <t>001982</t>
  </si>
  <si>
    <t>001940</t>
  </si>
  <si>
    <t>001031</t>
  </si>
  <si>
    <t>Memory gauge Housing</t>
  </si>
  <si>
    <t>001661</t>
  </si>
  <si>
    <t>Gauge carrier crossover</t>
  </si>
  <si>
    <t>001662</t>
  </si>
  <si>
    <t>Gauge carrier Adaptor</t>
  </si>
  <si>
    <t>001663</t>
  </si>
  <si>
    <t>Gauge carrier housing</t>
  </si>
  <si>
    <t>001664</t>
  </si>
  <si>
    <t>Gauge carrier outer case</t>
  </si>
  <si>
    <t>001665</t>
  </si>
  <si>
    <t>Gauge carrier End plug</t>
  </si>
  <si>
    <t>C-plate &amp; Hauling sub</t>
  </si>
  <si>
    <t>001666</t>
  </si>
  <si>
    <t>Hauling sub</t>
  </si>
  <si>
    <t>001667</t>
  </si>
  <si>
    <t>Hauling sub crossover</t>
  </si>
  <si>
    <t>C-Plate</t>
  </si>
  <si>
    <t>IVA</t>
  </si>
  <si>
    <t>001671</t>
  </si>
  <si>
    <t xml:space="preserve">Top Mandrel stop nut </t>
  </si>
  <si>
    <t>001672</t>
  </si>
  <si>
    <t>Latch Stop</t>
  </si>
  <si>
    <t>001673</t>
  </si>
  <si>
    <t>Injection Valve Top Sub</t>
  </si>
  <si>
    <t>001674</t>
  </si>
  <si>
    <t xml:space="preserve">Injection Vlve Lower Sub </t>
  </si>
  <si>
    <t>001675</t>
  </si>
  <si>
    <t>Latch Sleeve</t>
  </si>
  <si>
    <t>001676</t>
  </si>
  <si>
    <t>Latch Pston</t>
  </si>
  <si>
    <t>001677</t>
  </si>
  <si>
    <t>Dog Bone</t>
  </si>
  <si>
    <t>001678</t>
  </si>
  <si>
    <t>Spring Retanning Pin</t>
  </si>
  <si>
    <t>001679</t>
  </si>
  <si>
    <t>Spring Retaining Seat</t>
  </si>
  <si>
    <t>002123</t>
  </si>
  <si>
    <t>IVA End  Cap</t>
  </si>
  <si>
    <t>002180</t>
  </si>
  <si>
    <t>SWIPS-IVA - Spanner</t>
  </si>
  <si>
    <t>002181</t>
  </si>
  <si>
    <t>Reset Pin</t>
  </si>
  <si>
    <t>002182</t>
  </si>
  <si>
    <t>Reset Sleeve</t>
  </si>
  <si>
    <t>002183</t>
  </si>
  <si>
    <t>Reset Bush</t>
  </si>
  <si>
    <t>002184</t>
  </si>
  <si>
    <t>Reset Lock Pin</t>
  </si>
  <si>
    <t>002185</t>
  </si>
  <si>
    <t xml:space="preserve">Reset Nut </t>
  </si>
  <si>
    <t>002109</t>
  </si>
  <si>
    <t>002110</t>
  </si>
  <si>
    <t>002108</t>
  </si>
  <si>
    <t>002106</t>
  </si>
  <si>
    <t/>
  </si>
  <si>
    <t>002111</t>
  </si>
  <si>
    <t>002014</t>
  </si>
  <si>
    <t>002112</t>
  </si>
  <si>
    <t>002113</t>
  </si>
  <si>
    <t>002015</t>
  </si>
  <si>
    <t>002025</t>
  </si>
  <si>
    <t>002017</t>
  </si>
  <si>
    <t>002019</t>
  </si>
  <si>
    <t>002021</t>
  </si>
  <si>
    <t>002023</t>
  </si>
  <si>
    <t>002026</t>
  </si>
  <si>
    <t>002027</t>
  </si>
  <si>
    <t>002028</t>
  </si>
  <si>
    <t>002029</t>
  </si>
  <si>
    <t>002030</t>
  </si>
  <si>
    <t>002032</t>
  </si>
  <si>
    <t>002033</t>
  </si>
  <si>
    <t>002034</t>
  </si>
  <si>
    <t>002035</t>
  </si>
  <si>
    <t>002036</t>
  </si>
  <si>
    <t>002037</t>
  </si>
  <si>
    <t>002038</t>
  </si>
  <si>
    <t>002040</t>
  </si>
  <si>
    <t>002039</t>
  </si>
  <si>
    <t>002041</t>
  </si>
  <si>
    <t>002042</t>
  </si>
  <si>
    <t>002043</t>
  </si>
  <si>
    <t>002045</t>
  </si>
  <si>
    <t xml:space="preserve">HQ CS </t>
  </si>
  <si>
    <t xml:space="preserve">HQ SS </t>
  </si>
  <si>
    <t xml:space="preserve">NQ CS </t>
  </si>
  <si>
    <t>NQ SS</t>
  </si>
  <si>
    <t xml:space="preserve">PQ CS </t>
  </si>
  <si>
    <t xml:space="preserve">PQ SS </t>
  </si>
  <si>
    <t>X</t>
  </si>
  <si>
    <t>Orientation sub reflex Act II</t>
  </si>
  <si>
    <t>8C2</t>
  </si>
  <si>
    <t>Orientation sub ezy  mark</t>
  </si>
  <si>
    <t>8C3</t>
  </si>
  <si>
    <t>Orientation sub ball mark</t>
  </si>
  <si>
    <t>8C4</t>
  </si>
  <si>
    <t>FTP 30</t>
  </si>
  <si>
    <t>FTP 40</t>
  </si>
  <si>
    <t>MTP 41</t>
  </si>
  <si>
    <t>Data</t>
  </si>
  <si>
    <t>Quote</t>
  </si>
  <si>
    <t>Category</t>
  </si>
  <si>
    <t>Size</t>
  </si>
  <si>
    <t>Material</t>
  </si>
  <si>
    <t xml:space="preserve">  </t>
  </si>
  <si>
    <t>Sku #</t>
  </si>
  <si>
    <t>Total Quantity sell</t>
  </si>
  <si>
    <t xml:space="preserve">Swips </t>
  </si>
  <si>
    <t>HQ</t>
  </si>
  <si>
    <t>SS</t>
  </si>
  <si>
    <t>CS</t>
  </si>
  <si>
    <t>NQ</t>
  </si>
  <si>
    <t>PQ</t>
  </si>
  <si>
    <t>STX</t>
  </si>
  <si>
    <t>Drawing #</t>
  </si>
  <si>
    <t xml:space="preserve">Quantity  </t>
  </si>
  <si>
    <t>Simulation</t>
  </si>
  <si>
    <t>001020</t>
  </si>
  <si>
    <t>001090</t>
  </si>
  <si>
    <t>001065</t>
  </si>
  <si>
    <t>001085</t>
  </si>
  <si>
    <t>001113</t>
  </si>
  <si>
    <t>Use</t>
  </si>
  <si>
    <t>Part n #</t>
  </si>
  <si>
    <t>Part 8 Spacer pipe - 1.5m Barrel</t>
  </si>
  <si>
    <t>Part 8B Spacer pipe joiner</t>
  </si>
  <si>
    <t>Part 2 Tool Landing ring</t>
  </si>
  <si>
    <t xml:space="preserve">Part 5Top crossover sub </t>
  </si>
  <si>
    <t>Part 8A Spacer pipe extension</t>
  </si>
  <si>
    <t>Part 8C2Orientation sub reflex Act II</t>
  </si>
  <si>
    <t xml:space="preserve">Part  8C1 Orientation sub reflex </t>
  </si>
  <si>
    <t>Part 8C3 Orientation sub ezy  mark</t>
  </si>
  <si>
    <t xml:space="preserve">Part 8DSpacer Pipse extension </t>
  </si>
  <si>
    <t>Part 9A Spacer pipe crossover</t>
  </si>
  <si>
    <t>Part 12 Deflation sub</t>
  </si>
  <si>
    <t>Part 9B Tam valve sub</t>
  </si>
  <si>
    <t>Part 13 Bit sub</t>
  </si>
  <si>
    <t>Part 16 Shear pin cover</t>
  </si>
  <si>
    <t>Part 19 Emergency deflation sub</t>
  </si>
  <si>
    <t>Part 20 Packer Element</t>
  </si>
  <si>
    <t xml:space="preserve">Part 21 Top packer mandrel </t>
  </si>
  <si>
    <t>Part 22 Packer end Seal sub</t>
  </si>
  <si>
    <t>Part 24 Blow out Plug sub</t>
  </si>
  <si>
    <t xml:space="preserve">Part 25 Spring </t>
  </si>
  <si>
    <t xml:space="preserve">Part 28 Blow out Plug </t>
  </si>
  <si>
    <t>Part 30 Straddle outer case</t>
  </si>
  <si>
    <t>Partt 31 Straddle inner case</t>
  </si>
  <si>
    <t xml:space="preserve">Part 32 Injection sub </t>
  </si>
  <si>
    <t>Part 35Lower packer top sub</t>
  </si>
  <si>
    <t>Part 36 Lower packer Mandrel</t>
  </si>
  <si>
    <t>Part 37 Lower packer seal sub</t>
  </si>
  <si>
    <t>Part 39 End plug</t>
  </si>
  <si>
    <t>Part 40 Extension pipe (1m)</t>
  </si>
  <si>
    <t>Part 41 Extension pipe joiner</t>
  </si>
  <si>
    <t>Part 42 End cap</t>
  </si>
  <si>
    <t>Part 44Gauge carrier crossover</t>
  </si>
  <si>
    <t>Part 45 Gauge carrier Adaptor</t>
  </si>
  <si>
    <t>Part 48 Gauge carrier housing</t>
  </si>
  <si>
    <t>Part 49 Gauge carrier outer case</t>
  </si>
  <si>
    <t>Part 50 Gauge carrier End plug</t>
  </si>
  <si>
    <t xml:space="preserve">Part 60 Top Mandrel stop nut </t>
  </si>
  <si>
    <t>Part 61 Latch Stop</t>
  </si>
  <si>
    <t>Part 62 Injection Valve Top Sub</t>
  </si>
  <si>
    <t xml:space="preserve">Part 63 Injection Vlve Lower Sub </t>
  </si>
  <si>
    <t>Part 64 Latch Sleeve</t>
  </si>
  <si>
    <t>Part 65 Latch Pston</t>
  </si>
  <si>
    <t>Part 66 Dog Bone</t>
  </si>
  <si>
    <t>Part 67 Spring Retanning Pin</t>
  </si>
  <si>
    <t>Part 68 Spring Retaining Seat</t>
  </si>
  <si>
    <t>Part 69 IVA End  Cap</t>
  </si>
  <si>
    <t>Part 70 SWIPS-IVA - Spanner</t>
  </si>
  <si>
    <t>Part 71 Reset Pin</t>
  </si>
  <si>
    <t>Part 72 Reset Sleeve</t>
  </si>
  <si>
    <t>Part 73  Reset Bush</t>
  </si>
  <si>
    <t>Part 74 Reset Lock Pin</t>
  </si>
  <si>
    <t xml:space="preserve">Part 75 Reset Nut </t>
  </si>
  <si>
    <t>Part1 Standard Longyear Backend</t>
  </si>
  <si>
    <t xml:space="preserve">MTP1 Tread protector (6ex slots) </t>
  </si>
  <si>
    <t>Part 3 Modified Landing ring</t>
  </si>
  <si>
    <t>Part 6 Inflation and Testing seal</t>
  </si>
  <si>
    <t>Part 10 Tam seal</t>
  </si>
  <si>
    <t>Part 14 Deflation seal</t>
  </si>
  <si>
    <t>Part 29 Pin retaining Screw</t>
  </si>
  <si>
    <t>FTP5 Thread protector</t>
  </si>
  <si>
    <t xml:space="preserve">MTP 9A Thread protector </t>
  </si>
  <si>
    <t>FTP 20  Thread protector</t>
  </si>
  <si>
    <t>MTP 22 Thread Protector</t>
  </si>
  <si>
    <t>FTP 30 Thread protector</t>
  </si>
  <si>
    <t>FTP 40 Thread Protector</t>
  </si>
  <si>
    <t xml:space="preserve">MTP 41  Thread Protector </t>
  </si>
  <si>
    <t>Part 51 Hauling sub</t>
  </si>
  <si>
    <t>Part 52 Hauling sub crossover</t>
  </si>
  <si>
    <t>Part 53 C-Plate</t>
  </si>
  <si>
    <t xml:space="preserve">FTP 8 Thread protector </t>
  </si>
  <si>
    <t xml:space="preserve">Part 8D Spacer Pipse extension </t>
  </si>
  <si>
    <t>FTP 8</t>
  </si>
  <si>
    <t>Make</t>
  </si>
  <si>
    <t>²</t>
  </si>
  <si>
    <t xml:space="preserve">   </t>
  </si>
  <si>
    <t>4</t>
  </si>
  <si>
    <t>45</t>
  </si>
  <si>
    <t>452512</t>
  </si>
  <si>
    <t>565635</t>
  </si>
  <si>
    <t>565656</t>
  </si>
  <si>
    <t>258</t>
  </si>
  <si>
    <t>3</t>
  </si>
  <si>
    <t>002138</t>
  </si>
  <si>
    <t>4575</t>
  </si>
  <si>
    <t>45754525</t>
  </si>
  <si>
    <t>End Sub</t>
  </si>
  <si>
    <t>Private Sub worsheet_change()</t>
  </si>
  <si>
    <t>Selection.PasteSpecial Paste:=xlPasteValues</t>
  </si>
  <si>
    <t>874</t>
  </si>
  <si>
    <t>9</t>
  </si>
  <si>
    <t>542545</t>
  </si>
  <si>
    <t>85</t>
  </si>
  <si>
    <t>4555</t>
  </si>
  <si>
    <t>23</t>
  </si>
  <si>
    <t>4574545</t>
  </si>
  <si>
    <t>452</t>
  </si>
  <si>
    <t>45242142</t>
  </si>
  <si>
    <t>45452</t>
  </si>
  <si>
    <t>1.5</t>
  </si>
  <si>
    <t>364534536</t>
  </si>
  <si>
    <t>45545</t>
  </si>
  <si>
    <t>7</t>
  </si>
  <si>
    <t>13</t>
  </si>
  <si>
    <t>1.3</t>
  </si>
  <si>
    <t>454523</t>
  </si>
  <si>
    <t>2.5</t>
  </si>
  <si>
    <t>5555</t>
  </si>
  <si>
    <t>4.1</t>
  </si>
  <si>
    <t>5326</t>
  </si>
  <si>
    <t>575</t>
  </si>
  <si>
    <t>2.1</t>
  </si>
  <si>
    <t>4521</t>
  </si>
  <si>
    <t>17</t>
  </si>
  <si>
    <t>444</t>
  </si>
  <si>
    <t>12</t>
  </si>
  <si>
    <t>2222</t>
  </si>
  <si>
    <t>002208</t>
  </si>
  <si>
    <t>002152</t>
  </si>
  <si>
    <t>002137</t>
  </si>
  <si>
    <t>002136</t>
  </si>
  <si>
    <t>002139</t>
  </si>
  <si>
    <t>002130</t>
  </si>
  <si>
    <t>001979</t>
  </si>
  <si>
    <t>001980</t>
  </si>
  <si>
    <t>002133</t>
  </si>
  <si>
    <t>002132</t>
  </si>
  <si>
    <t>001977</t>
  </si>
  <si>
    <t>001976</t>
  </si>
  <si>
    <t>001975</t>
  </si>
  <si>
    <t>001974</t>
  </si>
  <si>
    <t>001973</t>
  </si>
  <si>
    <t>001969</t>
  </si>
  <si>
    <t>001939</t>
  </si>
  <si>
    <t>001690</t>
  </si>
  <si>
    <t>001697</t>
  </si>
  <si>
    <t>001660</t>
  </si>
  <si>
    <t>001141</t>
  </si>
  <si>
    <t>001119</t>
  </si>
  <si>
    <t>001115</t>
  </si>
  <si>
    <t>001098</t>
  </si>
  <si>
    <t>001091</t>
  </si>
  <si>
    <t>001097</t>
  </si>
  <si>
    <t>001036</t>
  </si>
  <si>
    <t>001035</t>
  </si>
  <si>
    <t>001030</t>
  </si>
  <si>
    <t>001021</t>
  </si>
  <si>
    <t>002186</t>
  </si>
  <si>
    <t>002166</t>
  </si>
  <si>
    <t>002165</t>
  </si>
  <si>
    <t>002164</t>
  </si>
  <si>
    <t>002160</t>
  </si>
  <si>
    <t>002159</t>
  </si>
  <si>
    <t>002158</t>
  </si>
  <si>
    <t>002154</t>
  </si>
  <si>
    <t>002044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</si>
</sst>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;[Red]\-&quot;$&quot;#,##0.00"/>
    <numFmt numFmtId="165" formatCode="dd/mm/yyyy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7" fillId="0" borderId="0"/>
    <xf numFmtId="0" fontId="8" fillId="0" borderId="0"/>
    <xf numFmtId="0" fontId="8" fillId="0" borderId="0"/>
    <xf numFmtId="0" fontId="4" fillId="0" borderId="0"/>
    <xf numFmtId="0" fontId="15" fillId="0" borderId="0"/>
    <xf numFmtId="0" fontId="4" fillId="0" borderId="0"/>
  </cellStyleXfs>
  <cellXfs count="118">
    <xf numFmtId="0" fontId="0" fillId="0" borderId="0" xfId="0"/>
    <xf numFmtId="0" fontId="6" fillId="0" borderId="1" xfId="0" applyFont="1" applyBorder="1"/>
    <xf numFmtId="0" fontId="10" fillId="0" borderId="0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/>
    </xf>
    <xf numFmtId="0" fontId="13" fillId="0" borderId="0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center"/>
    </xf>
    <xf numFmtId="0" fontId="14" fillId="2" borderId="1" xfId="1" applyFont="1" applyFill="1" applyBorder="1" applyAlignment="1">
      <alignment horizontal="center"/>
    </xf>
    <xf numFmtId="0" fontId="14" fillId="3" borderId="1" xfId="1" applyFont="1" applyFill="1" applyBorder="1" applyAlignment="1">
      <alignment horizontal="center"/>
    </xf>
    <xf numFmtId="0" fontId="7" fillId="0" borderId="0" xfId="1"/>
    <xf numFmtId="165" fontId="7" fillId="0" borderId="0" xfId="1" applyNumberFormat="1"/>
    <xf numFmtId="14" fontId="7" fillId="0" borderId="0" xfId="1" applyNumberFormat="1"/>
    <xf numFmtId="0" fontId="7" fillId="0" borderId="0" xfId="1"/>
    <xf numFmtId="0" fontId="7" fillId="0" borderId="1" xfId="1" applyBorder="1"/>
    <xf numFmtId="0" fontId="9" fillId="0" borderId="1" xfId="2" applyFont="1" applyFill="1" applyBorder="1" applyAlignment="1">
      <alignment horizontal="center"/>
    </xf>
    <xf numFmtId="0" fontId="9" fillId="0" borderId="1" xfId="2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center"/>
    </xf>
    <xf numFmtId="0" fontId="7" fillId="5" borderId="1" xfId="1" applyFill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1" xfId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/>
    </xf>
    <xf numFmtId="0" fontId="10" fillId="0" borderId="1" xfId="3" applyFont="1" applyFill="1" applyBorder="1" applyAlignment="1">
      <alignment horizontal="center"/>
    </xf>
    <xf numFmtId="0" fontId="9" fillId="0" borderId="1" xfId="1" applyFont="1" applyFill="1" applyBorder="1" applyAlignment="1">
      <alignment horizontal="center"/>
    </xf>
    <xf numFmtId="0" fontId="7" fillId="0" borderId="1" xfId="1" applyBorder="1" applyAlignment="1">
      <alignment horizontal="center" vertical="center"/>
    </xf>
    <xf numFmtId="0" fontId="7" fillId="0" borderId="0" xfId="1"/>
    <xf numFmtId="0" fontId="12" fillId="0" borderId="0" xfId="1" applyFont="1" applyFill="1" applyBorder="1" applyAlignment="1"/>
    <xf numFmtId="0" fontId="12" fillId="0" borderId="0" xfId="1" applyFont="1" applyFill="1" applyBorder="1" applyAlignment="1">
      <alignment vertical="center"/>
    </xf>
    <xf numFmtId="0" fontId="12" fillId="0" borderId="0" xfId="1" applyFont="1" applyFill="1" applyBorder="1"/>
    <xf numFmtId="0" fontId="7" fillId="0" borderId="0" xfId="1" quotePrefix="1"/>
    <xf numFmtId="0" fontId="15" fillId="0" borderId="0" xfId="0" applyFont="1"/>
    <xf numFmtId="0" fontId="6" fillId="0" borderId="2" xfId="0" applyFont="1" applyFill="1" applyBorder="1"/>
    <xf numFmtId="0" fontId="7" fillId="6" borderId="1" xfId="1" applyFill="1" applyBorder="1" applyAlignment="1" applyProtection="1">
      <alignment horizontal="center" vertical="center"/>
      <protection locked="0"/>
    </xf>
    <xf numFmtId="0" fontId="7" fillId="8" borderId="1" xfId="1" applyFill="1" applyBorder="1" applyAlignment="1">
      <alignment horizontal="center" vertical="center"/>
    </xf>
    <xf numFmtId="0" fontId="7" fillId="8" borderId="1" xfId="1" applyFill="1" applyBorder="1" applyAlignment="1" applyProtection="1">
      <alignment horizontal="center" vertical="center"/>
      <protection locked="0"/>
    </xf>
    <xf numFmtId="0" fontId="7" fillId="7" borderId="1" xfId="1" applyFill="1" applyBorder="1" applyAlignment="1" applyProtection="1">
      <alignment horizontal="center" vertical="center"/>
      <protection locked="0"/>
    </xf>
    <xf numFmtId="0" fontId="0" fillId="9" borderId="0" xfId="0" applyFill="1"/>
    <xf numFmtId="0" fontId="15" fillId="0" borderId="0" xfId="0" applyFont="1" applyBorder="1"/>
    <xf numFmtId="0" fontId="3" fillId="0" borderId="0" xfId="1" quotePrefix="1" applyFont="1"/>
    <xf numFmtId="0" fontId="9" fillId="0" borderId="0" xfId="1" applyFont="1" applyBorder="1" applyAlignment="1">
      <alignment horizontal="left"/>
    </xf>
    <xf numFmtId="0" fontId="9" fillId="0" borderId="0" xfId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7" fillId="9" borderId="0" xfId="1" applyFill="1"/>
    <xf numFmtId="0" fontId="7" fillId="0" borderId="1" xfId="1" applyBorder="1" applyAlignment="1">
      <alignment horizontal="left"/>
    </xf>
    <xf numFmtId="0" fontId="9" fillId="0" borderId="1" xfId="2" applyFont="1" applyFill="1" applyBorder="1" applyAlignment="1">
      <alignment horizontal="left"/>
    </xf>
    <xf numFmtId="0" fontId="9" fillId="5" borderId="1" xfId="1" applyFont="1" applyFill="1" applyBorder="1" applyAlignment="1">
      <alignment horizontal="left"/>
    </xf>
    <xf numFmtId="0" fontId="9" fillId="0" borderId="1" xfId="1" applyFont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7" fillId="5" borderId="1" xfId="1" applyFill="1" applyBorder="1" applyAlignment="1">
      <alignment horizontal="left"/>
    </xf>
    <xf numFmtId="0" fontId="11" fillId="0" borderId="1" xfId="1" applyFont="1" applyFill="1" applyBorder="1" applyAlignment="1">
      <alignment horizontal="left"/>
    </xf>
    <xf numFmtId="0" fontId="10" fillId="0" borderId="1" xfId="3" applyFont="1" applyFill="1" applyBorder="1" applyAlignment="1">
      <alignment horizontal="left"/>
    </xf>
    <xf numFmtId="0" fontId="0" fillId="0" borderId="0" xfId="0" applyAlignment="1">
      <alignment horizontal="left"/>
    </xf>
    <xf numFmtId="0" fontId="11" fillId="0" borderId="0" xfId="0" applyFont="1" applyFill="1" applyBorder="1" applyAlignment="1">
      <alignment horizontal="left"/>
    </xf>
    <xf numFmtId="0" fontId="2" fillId="0" borderId="0" xfId="1" applyFont="1"/>
    <xf numFmtId="0" fontId="2" fillId="0" borderId="0" xfId="1" applyFont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11" fillId="0" borderId="0" xfId="3" applyFont="1" applyFill="1" applyBorder="1" applyAlignment="1">
      <alignment horizontal="left"/>
    </xf>
    <xf numFmtId="0" fontId="10" fillId="0" borderId="0" xfId="2" applyFont="1" applyFill="1" applyBorder="1" applyAlignment="1">
      <alignment horizontal="left"/>
    </xf>
    <xf numFmtId="0" fontId="2" fillId="0" borderId="1" xfId="1" applyFont="1" applyBorder="1" applyAlignment="1">
      <alignment horizontal="left"/>
    </xf>
    <xf numFmtId="0" fontId="16" fillId="0" borderId="0" xfId="0" applyFont="1"/>
    <xf numFmtId="0" fontId="11" fillId="0" borderId="0" xfId="1" applyFont="1" applyFill="1" applyBorder="1" applyAlignment="1"/>
    <xf numFmtId="0" fontId="11" fillId="0" borderId="0" xfId="1" applyFont="1" applyFill="1" applyBorder="1" applyAlignment="1">
      <alignment vertical="center"/>
    </xf>
    <xf numFmtId="0" fontId="11" fillId="9" borderId="0" xfId="1" applyFont="1" applyFill="1" applyBorder="1" applyAlignment="1">
      <alignment vertical="center"/>
    </xf>
    <xf numFmtId="0" fontId="11" fillId="9" borderId="0" xfId="1" applyFont="1" applyFill="1" applyBorder="1" applyAlignment="1"/>
    <xf numFmtId="0" fontId="2" fillId="4" borderId="1" xfId="1" applyFont="1" applyFill="1" applyBorder="1" applyAlignment="1">
      <alignment horizontal="left"/>
    </xf>
    <xf numFmtId="0" fontId="7" fillId="4" borderId="0" xfId="1" applyFill="1"/>
    <xf numFmtId="0" fontId="0" fillId="4" borderId="0" xfId="0" applyFill="1"/>
    <xf numFmtId="0" fontId="9" fillId="4" borderId="1" xfId="1" applyFont="1" applyFill="1" applyBorder="1" applyAlignment="1">
      <alignment horizontal="left"/>
    </xf>
    <xf numFmtId="0" fontId="7" fillId="9" borderId="1" xfId="1" applyFill="1" applyBorder="1" applyAlignment="1">
      <alignment horizontal="center" vertical="center"/>
    </xf>
    <xf numFmtId="0" fontId="7" fillId="0" borderId="0" xfId="1" applyFill="1"/>
    <xf numFmtId="0" fontId="2" fillId="5" borderId="1" xfId="1" applyFont="1" applyFill="1" applyBorder="1" applyAlignment="1">
      <alignment horizontal="center"/>
    </xf>
    <xf numFmtId="0" fontId="2" fillId="0" borderId="1" xfId="2" applyFont="1" applyFill="1" applyBorder="1" applyAlignment="1">
      <alignment horizontal="left"/>
    </xf>
    <xf numFmtId="0" fontId="2" fillId="5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11" fillId="0" borderId="1" xfId="3" applyFont="1" applyFill="1" applyBorder="1" applyAlignment="1">
      <alignment horizontal="left"/>
    </xf>
    <xf numFmtId="0" fontId="2" fillId="0" borderId="0" xfId="2" applyFont="1" applyFill="1" applyBorder="1" applyAlignment="1">
      <alignment horizontal="left"/>
    </xf>
    <xf numFmtId="0" fontId="2" fillId="5" borderId="0" xfId="1" applyFont="1" applyFill="1" applyBorder="1" applyAlignment="1">
      <alignment horizontal="left"/>
    </xf>
    <xf numFmtId="0" fontId="16" fillId="0" borderId="0" xfId="0" applyFont="1" applyBorder="1"/>
    <xf numFmtId="0" fontId="2" fillId="4" borderId="0" xfId="1" applyFont="1" applyFill="1" applyBorder="1" applyAlignment="1">
      <alignment horizontal="left"/>
    </xf>
    <xf numFmtId="0" fontId="9" fillId="4" borderId="0" xfId="1" applyFont="1" applyFill="1" applyBorder="1" applyAlignment="1">
      <alignment horizontal="left"/>
    </xf>
    <xf numFmtId="0" fontId="0" fillId="5" borderId="0" xfId="0" applyFill="1"/>
    <xf numFmtId="0" fontId="16" fillId="5" borderId="0" xfId="0" applyFont="1" applyFill="1"/>
    <xf numFmtId="0" fontId="16" fillId="5" borderId="0" xfId="0" applyFont="1" applyFill="1" applyBorder="1"/>
    <xf numFmtId="0" fontId="0" fillId="5" borderId="0" xfId="0" applyFill="1" applyBorder="1"/>
    <xf numFmtId="0" fontId="2" fillId="0" borderId="0" xfId="1" applyFont="1" applyFill="1"/>
    <xf numFmtId="0" fontId="0" fillId="5" borderId="0" xfId="0" applyFill="1" applyAlignment="1">
      <alignment horizontal="center"/>
    </xf>
    <xf numFmtId="0" fontId="2" fillId="9" borderId="1" xfId="1" applyFont="1" applyFill="1" applyBorder="1" applyAlignment="1">
      <alignment horizontal="left"/>
    </xf>
    <xf numFmtId="0" fontId="7" fillId="10" borderId="0" xfId="1" applyFill="1"/>
    <xf numFmtId="0" fontId="7" fillId="10" borderId="0" xfId="1" applyFill="1" applyBorder="1" applyAlignment="1"/>
    <xf numFmtId="0" fontId="0" fillId="10" borderId="0" xfId="0" applyFill="1"/>
    <xf numFmtId="164" fontId="10" fillId="0" borderId="0" xfId="2" applyNumberFormat="1" applyFont="1" applyFill="1" applyBorder="1" applyAlignment="1">
      <alignment horizontal="center"/>
    </xf>
    <xf numFmtId="0" fontId="15" fillId="9" borderId="0" xfId="0" applyFont="1" applyFill="1"/>
    <xf numFmtId="0" fontId="2" fillId="9" borderId="0" xfId="1" applyFont="1" applyFill="1" applyBorder="1" applyAlignment="1">
      <alignment horizontal="left"/>
    </xf>
    <xf numFmtId="0" fontId="0" fillId="0" borderId="0" xfId="0" applyFill="1" applyBorder="1"/>
    <xf numFmtId="0" fontId="7" fillId="0" borderId="0" xfId="1" applyFill="1" applyBorder="1" applyAlignment="1">
      <alignment horizontal="center" vertical="center"/>
    </xf>
    <xf numFmtId="0" fontId="6" fillId="0" borderId="0" xfId="0" applyFont="1"/>
    <xf numFmtId="0" fontId="17" fillId="4" borderId="1" xfId="1" applyFont="1" applyFill="1" applyBorder="1" applyAlignment="1">
      <alignment horizontal="left"/>
    </xf>
    <xf numFmtId="0" fontId="17" fillId="0" borderId="0" xfId="1" applyFont="1"/>
    <xf numFmtId="0" fontId="0" fillId="0" borderId="0" xfId="0" applyFill="1"/>
    <xf numFmtId="0" fontId="7" fillId="9" borderId="1" xfId="1" applyFill="1" applyBorder="1" applyAlignment="1" applyProtection="1">
      <alignment horizontal="center" vertical="center"/>
    </xf>
    <xf numFmtId="0" fontId="14" fillId="3" borderId="3" xfId="1" applyFont="1" applyFill="1" applyBorder="1" applyAlignment="1">
      <alignment horizontal="center"/>
    </xf>
    <xf numFmtId="0" fontId="7" fillId="9" borderId="3" xfId="1" applyFill="1" applyBorder="1" applyAlignment="1">
      <alignment horizontal="center" vertical="center"/>
    </xf>
    <xf numFmtId="0" fontId="7" fillId="7" borderId="3" xfId="1" applyFill="1" applyBorder="1" applyAlignment="1" applyProtection="1">
      <alignment horizontal="center" vertical="center"/>
      <protection locked="0"/>
    </xf>
    <xf numFmtId="0" fontId="0" fillId="0" borderId="4" xfId="0" applyFill="1" applyBorder="1"/>
    <xf numFmtId="0" fontId="14" fillId="0" borderId="5" xfId="1" applyFont="1" applyFill="1" applyBorder="1" applyAlignment="1">
      <alignment horizontal="center"/>
    </xf>
    <xf numFmtId="0" fontId="7" fillId="0" borderId="5" xfId="1" applyFill="1" applyBorder="1" applyAlignment="1">
      <alignment horizontal="center" vertical="center"/>
    </xf>
    <xf numFmtId="0" fontId="7" fillId="0" borderId="5" xfId="1" applyFill="1" applyBorder="1" applyAlignment="1" applyProtection="1">
      <alignment horizontal="center" vertical="center"/>
      <protection locked="0"/>
    </xf>
    <xf numFmtId="0" fontId="14" fillId="0" borderId="0" xfId="1" applyFont="1" applyFill="1" applyBorder="1" applyAlignment="1">
      <alignment horizontal="center"/>
    </xf>
    <xf numFmtId="0" fontId="7" fillId="0" borderId="0" xfId="1" applyFill="1" applyBorder="1" applyAlignment="1" applyProtection="1">
      <alignment horizontal="center" vertical="center"/>
      <protection locked="0"/>
    </xf>
    <xf numFmtId="0" fontId="14" fillId="0" borderId="4" xfId="1" applyFont="1" applyFill="1" applyBorder="1" applyAlignment="1">
      <alignment horizontal="center"/>
    </xf>
    <xf numFmtId="0" fontId="7" fillId="0" borderId="4" xfId="1" applyFill="1" applyBorder="1" applyAlignment="1">
      <alignment horizontal="center" vertical="center"/>
    </xf>
    <xf numFmtId="0" fontId="7" fillId="0" borderId="4" xfId="1" applyFill="1" applyBorder="1" applyAlignment="1" applyProtection="1">
      <alignment horizontal="center" vertical="center"/>
      <protection locked="0"/>
    </xf>
    <xf numFmtId="0" fontId="1" fillId="0" borderId="0" xfId="1" applyFont="1"/>
    <xf numFmtId="0" fontId="1" fillId="0" borderId="0" xfId="1" quotePrefix="1" applyFont="1"/>
    <xf numFmtId="0" fontId="15" fillId="0" borderId="0" xfId="0" quotePrefix="1" applyFont="1"/>
    <xf numFmtId="0" fontId="1" fillId="8" borderId="1" xfId="1" applyFont="1" applyFill="1" applyBorder="1" applyAlignment="1" applyProtection="1">
      <alignment horizontal="center" vertical="center"/>
      <protection locked="0"/>
    </xf>
    <xf numFmtId="0" fontId="1" fillId="0" borderId="0" xfId="1" quotePrefix="1" applyFont="1" applyFill="1"/>
    <xf numFmtId="0" fontId="1" fillId="0" borderId="0" xfId="1" applyFont="1" applyBorder="1" applyAlignment="1">
      <alignment horizontal="left"/>
    </xf>
  </cellXfs>
  <cellStyles count="7">
    <cellStyle name="Normal" xfId="0" builtinId="0"/>
    <cellStyle name="Normal 2" xfId="2"/>
    <cellStyle name="Normal 3" xfId="3"/>
    <cellStyle name="Normal 4" xfId="1"/>
    <cellStyle name="Normal 4 2" xfId="6"/>
    <cellStyle name="Normal 5" xfId="5"/>
    <cellStyle name="Normal 6" xfId="4"/>
  </cellStyles>
  <dxfs count="0"/>
  <tableStyles count="0" defaultTableStyle="TableStyleMedium9" defaultPivotStyle="PivotStyleLight16"/>
  <colors>
    <mruColors>
      <color rgb="FF003399"/>
      <color rgb="FFFF9900"/>
    </mruColors>
  </colors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calcChain" Target="calcChain.xml"/><Relationship Id="rId12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0</xdr:row>
          <xdr:rowOff>50800</xdr:rowOff>
        </xdr:from>
        <xdr:to>
          <xdr:col>11</xdr:col>
          <xdr:colOff>635000</xdr:colOff>
          <xdr:row>0</xdr:row>
          <xdr:rowOff>990600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ea typeface="Arial"/>
                  <a:cs typeface="Arial"/>
                </a:rPr>
                <a:t>Refresh the 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1</xdr:row>
      <xdr:rowOff>50800</xdr:rowOff>
    </xdr:from>
    <xdr:to>
      <xdr:col>11</xdr:col>
      <xdr:colOff>101600</xdr:colOff>
      <xdr:row>2</xdr:row>
      <xdr:rowOff>241300</xdr:rowOff>
    </xdr:to>
    <xdr:pic>
      <xdr:nvPicPr>
        <xdr:cNvPr id="3073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8100" y="419100"/>
          <a:ext cx="1638300" cy="2921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1:S272"/>
  <sheetViews>
    <sheetView tabSelected="1" workbookViewId="0">
      <pane ySplit="1" topLeftCell="A2" activePane="bottomLeft" state="frozen"/>
      <selection pane="bottomLeft" activeCell="G5" sqref="G5"/>
    </sheetView>
  </sheetViews>
  <sheetFormatPr baseColWidth="10" defaultRowHeight="12" x14ac:dyDescent="0"/>
  <cols>
    <col min="3" max="3" width="33.1640625" bestFit="1" customWidth="1"/>
    <col min="4" max="7" width="11.5" customWidth="1"/>
    <col min="9" max="9" width="11.5" customWidth="1"/>
    <col min="11" max="11" width="13.6640625" customWidth="1"/>
  </cols>
  <sheetData>
    <row r="1" spans="1:19" ht="14">
      <c r="A1" s="4"/>
      <c r="B1" s="2"/>
      <c r="C1" s="57" t="s">
        <v>232</v>
      </c>
      <c r="D1" s="3"/>
      <c r="E1" s="2"/>
      <c r="F1" s="3"/>
      <c r="G1" s="2"/>
      <c r="H1" s="4" t="s">
        <v>6</v>
      </c>
      <c r="I1" s="2"/>
      <c r="J1" s="2" t="s">
        <v>231</v>
      </c>
      <c r="K1" s="2"/>
      <c r="L1" s="90" t="s">
        <v>305</v>
      </c>
      <c r="M1" s="4" t="s">
        <v>6</v>
      </c>
      <c r="N1" s="5" t="s">
        <v>7</v>
      </c>
      <c r="O1" s="5" t="s">
        <v>8</v>
      </c>
      <c r="P1" s="37" t="s">
        <v>225</v>
      </c>
    </row>
    <row r="2" spans="1:19" ht="15">
      <c r="A2" s="25" t="s">
        <v>217</v>
      </c>
      <c r="B2" s="25" t="s">
        <v>218</v>
      </c>
      <c r="C2" s="58" t="s">
        <v>235</v>
      </c>
      <c r="D2" s="25"/>
      <c r="F2" s="25"/>
      <c r="G2" s="25"/>
      <c r="H2" s="25">
        <f>M2</f>
        <v>0</v>
      </c>
      <c r="I2" s="25">
        <v>1</v>
      </c>
      <c r="J2" s="25">
        <f>Rob!G18+Rob!G5+Rob!G7</f>
        <v>0</v>
      </c>
      <c r="K2" s="25">
        <f>Rob!H18+Rob!H5+Rob!H7</f>
        <v>0</v>
      </c>
      <c r="L2" s="25">
        <f>John!M4</f>
        <v>0</v>
      </c>
      <c r="M2" s="25">
        <f>L2-K2</f>
        <v>0</v>
      </c>
      <c r="O2" s="26"/>
      <c r="Q2" s="26"/>
      <c r="R2" s="25"/>
      <c r="S2" s="25"/>
    </row>
    <row r="3" spans="1:19" ht="15">
      <c r="A3" s="25" t="s">
        <v>217</v>
      </c>
      <c r="B3" s="25" t="s">
        <v>218</v>
      </c>
      <c r="C3" s="58" t="s">
        <v>236</v>
      </c>
      <c r="D3" s="25"/>
      <c r="F3" s="25"/>
      <c r="G3" s="25"/>
      <c r="H3" s="25">
        <f t="shared" ref="H3:H53" si="0">M3</f>
        <v>0</v>
      </c>
      <c r="I3" s="25">
        <v>1</v>
      </c>
      <c r="J3" s="25">
        <f>Rob!G19+Rob!G5+Rob!G7</f>
        <v>0</v>
      </c>
      <c r="K3" s="25">
        <f>Rob!H19+Rob!H5+Rob!H7</f>
        <v>0</v>
      </c>
      <c r="L3" s="25">
        <f>John!M6</f>
        <v>0</v>
      </c>
      <c r="M3" s="25">
        <f t="shared" ref="M3:M53" si="1">L3-K3</f>
        <v>0</v>
      </c>
      <c r="O3" s="26"/>
      <c r="Q3" s="26"/>
      <c r="R3" s="25"/>
      <c r="S3" s="69"/>
    </row>
    <row r="4" spans="1:19" ht="15">
      <c r="A4" s="25" t="s">
        <v>217</v>
      </c>
      <c r="B4" s="25" t="s">
        <v>218</v>
      </c>
      <c r="C4" s="58" t="s">
        <v>233</v>
      </c>
      <c r="D4" s="25"/>
      <c r="F4" s="25"/>
      <c r="G4" s="25"/>
      <c r="H4" s="25">
        <f t="shared" si="0"/>
        <v>0</v>
      </c>
      <c r="I4" s="25">
        <v>1</v>
      </c>
      <c r="J4" s="25">
        <f>Rob!G5+Rob!G7+Rob!G20</f>
        <v>0</v>
      </c>
      <c r="K4" s="25">
        <f>Rob!H5+Rob!H7+Rob!H20</f>
        <v>0</v>
      </c>
      <c r="L4" s="25">
        <f>John!M9</f>
        <v>0</v>
      </c>
      <c r="M4" s="25">
        <f t="shared" si="1"/>
        <v>0</v>
      </c>
      <c r="O4" s="26"/>
      <c r="Q4" s="26"/>
      <c r="R4" s="25"/>
      <c r="S4" s="69"/>
    </row>
    <row r="5" spans="1:19" ht="15">
      <c r="A5" s="25" t="s">
        <v>217</v>
      </c>
      <c r="B5" s="25" t="s">
        <v>218</v>
      </c>
      <c r="C5" s="58" t="s">
        <v>237</v>
      </c>
      <c r="D5" s="25"/>
      <c r="F5" s="25"/>
      <c r="G5" s="25"/>
      <c r="H5" s="25">
        <f t="shared" si="0"/>
        <v>0</v>
      </c>
      <c r="I5" s="25">
        <v>1</v>
      </c>
      <c r="J5" s="25">
        <f>Rob!G12+Rob!G21</f>
        <v>0</v>
      </c>
      <c r="K5" s="25">
        <f>Rob!H12+Rob!H21</f>
        <v>0</v>
      </c>
      <c r="L5" s="25">
        <f>John!M10</f>
        <v>0</v>
      </c>
      <c r="M5" s="25">
        <f t="shared" si="1"/>
        <v>0</v>
      </c>
      <c r="O5" s="26"/>
      <c r="Q5" s="26"/>
      <c r="R5" s="25"/>
      <c r="S5" s="69"/>
    </row>
    <row r="6" spans="1:19" ht="15">
      <c r="A6" s="25" t="s">
        <v>217</v>
      </c>
      <c r="B6" s="25" t="s">
        <v>218</v>
      </c>
      <c r="C6" s="58" t="s">
        <v>234</v>
      </c>
      <c r="D6" s="25"/>
      <c r="F6" s="25"/>
      <c r="G6" s="25"/>
      <c r="H6" s="25">
        <f t="shared" si="0"/>
        <v>0</v>
      </c>
      <c r="I6" s="25">
        <v>1</v>
      </c>
      <c r="J6" s="25">
        <f>Rob!G22+Rob!G13+Rob!G12</f>
        <v>0</v>
      </c>
      <c r="K6" s="25">
        <f>Rob!H22+Rob!H13+Rob!H12</f>
        <v>0</v>
      </c>
      <c r="L6" s="25">
        <f>John!M11</f>
        <v>0</v>
      </c>
      <c r="M6" s="25">
        <f t="shared" si="1"/>
        <v>0</v>
      </c>
      <c r="O6" s="26"/>
      <c r="Q6" s="26"/>
      <c r="R6" s="25"/>
      <c r="S6" s="69"/>
    </row>
    <row r="7" spans="1:19" ht="15">
      <c r="A7" s="25" t="s">
        <v>217</v>
      </c>
      <c r="B7" s="25" t="s">
        <v>218</v>
      </c>
      <c r="C7" s="64" t="s">
        <v>239</v>
      </c>
      <c r="D7" s="65"/>
      <c r="E7" s="66"/>
      <c r="F7" s="65"/>
      <c r="G7" s="65"/>
      <c r="H7" s="25">
        <f t="shared" si="0"/>
        <v>0</v>
      </c>
      <c r="I7" s="25">
        <v>1</v>
      </c>
      <c r="J7" s="65">
        <f>Rob!G13+Rob!G23</f>
        <v>0</v>
      </c>
      <c r="K7" s="65">
        <f>Rob!H13+Rob!H23</f>
        <v>0</v>
      </c>
      <c r="L7" s="25">
        <f>John!M12</f>
        <v>0</v>
      </c>
      <c r="M7" s="25">
        <f t="shared" si="1"/>
        <v>0</v>
      </c>
      <c r="O7" s="26"/>
      <c r="Q7" s="26"/>
      <c r="R7" s="25"/>
      <c r="S7" s="69"/>
    </row>
    <row r="8" spans="1:19" ht="15">
      <c r="A8" s="25" t="s">
        <v>217</v>
      </c>
      <c r="B8" s="25" t="s">
        <v>218</v>
      </c>
      <c r="C8" s="64" t="s">
        <v>238</v>
      </c>
      <c r="D8" s="65"/>
      <c r="E8" s="66"/>
      <c r="F8" s="65"/>
      <c r="G8" s="65"/>
      <c r="H8" s="25">
        <f t="shared" si="0"/>
        <v>0</v>
      </c>
      <c r="I8" s="25">
        <v>1</v>
      </c>
      <c r="J8" s="65">
        <f>Rob!G24</f>
        <v>0</v>
      </c>
      <c r="K8" s="65">
        <f>Rob!H24</f>
        <v>0</v>
      </c>
      <c r="L8" s="25">
        <f>John!M13</f>
        <v>0</v>
      </c>
      <c r="M8" s="25">
        <f t="shared" si="1"/>
        <v>0</v>
      </c>
      <c r="O8" s="26"/>
      <c r="Q8" s="26"/>
      <c r="R8" s="25"/>
      <c r="S8" s="69"/>
    </row>
    <row r="9" spans="1:19" ht="15">
      <c r="A9" s="25" t="s">
        <v>217</v>
      </c>
      <c r="B9" s="25" t="s">
        <v>218</v>
      </c>
      <c r="C9" s="64" t="s">
        <v>240</v>
      </c>
      <c r="D9" s="65"/>
      <c r="E9" s="66"/>
      <c r="F9" s="65"/>
      <c r="G9" s="65"/>
      <c r="H9" s="25">
        <f t="shared" si="0"/>
        <v>0</v>
      </c>
      <c r="I9" s="25">
        <v>1</v>
      </c>
      <c r="J9" s="65"/>
      <c r="K9" s="65"/>
      <c r="L9" s="25">
        <f>John!M14</f>
        <v>0</v>
      </c>
      <c r="M9" s="25">
        <f t="shared" si="1"/>
        <v>0</v>
      </c>
      <c r="O9" s="26"/>
      <c r="Q9" s="26"/>
      <c r="R9" s="25"/>
      <c r="S9" s="69"/>
    </row>
    <row r="10" spans="1:19" ht="15">
      <c r="A10" s="25" t="s">
        <v>217</v>
      </c>
      <c r="B10" s="25" t="s">
        <v>218</v>
      </c>
      <c r="C10" s="58" t="s">
        <v>241</v>
      </c>
      <c r="D10" s="25"/>
      <c r="F10" s="25"/>
      <c r="G10" s="25"/>
      <c r="H10" s="25">
        <f t="shared" si="0"/>
        <v>0</v>
      </c>
      <c r="I10" s="25">
        <v>1</v>
      </c>
      <c r="J10" s="25">
        <f>Rob!G14+Rob!G26</f>
        <v>0</v>
      </c>
      <c r="K10" s="25">
        <f>Rob!H14+Rob!H26</f>
        <v>0</v>
      </c>
      <c r="L10" s="25">
        <f>John!M17</f>
        <v>0</v>
      </c>
      <c r="M10" s="25">
        <f t="shared" si="1"/>
        <v>0</v>
      </c>
      <c r="O10" s="26"/>
      <c r="Q10" s="26"/>
      <c r="R10" s="25"/>
      <c r="S10" s="69"/>
    </row>
    <row r="11" spans="1:19" ht="15">
      <c r="A11" s="25" t="s">
        <v>217</v>
      </c>
      <c r="B11" s="25" t="s">
        <v>218</v>
      </c>
      <c r="C11" s="46" t="s">
        <v>242</v>
      </c>
      <c r="D11" s="25"/>
      <c r="F11" s="25"/>
      <c r="G11" s="25"/>
      <c r="H11" s="25">
        <f t="shared" si="0"/>
        <v>0</v>
      </c>
      <c r="I11" s="25">
        <v>1</v>
      </c>
      <c r="J11" s="25">
        <f>Rob!G27+Rob!G5+Rob!G8</f>
        <v>0</v>
      </c>
      <c r="K11" s="25">
        <f>Rob!H27+Rob!H5+Rob!H8</f>
        <v>0</v>
      </c>
      <c r="L11" s="25">
        <f>John!M18</f>
        <v>0</v>
      </c>
      <c r="M11" s="25">
        <f t="shared" si="1"/>
        <v>0</v>
      </c>
      <c r="O11" s="26"/>
      <c r="Q11" s="26"/>
      <c r="R11" s="25"/>
      <c r="S11" s="69"/>
    </row>
    <row r="12" spans="1:19" ht="15">
      <c r="A12" s="25" t="s">
        <v>217</v>
      </c>
      <c r="B12" s="25" t="s">
        <v>218</v>
      </c>
      <c r="C12" s="46" t="s">
        <v>244</v>
      </c>
      <c r="D12" s="25"/>
      <c r="F12" s="25"/>
      <c r="G12" s="25"/>
      <c r="H12" s="25">
        <f t="shared" si="0"/>
        <v>0</v>
      </c>
      <c r="I12" s="25">
        <v>1</v>
      </c>
      <c r="J12" s="25">
        <f>Rob!G28+Rob!G5+Rob!G8+Rob!G71+Rob!G74</f>
        <v>0</v>
      </c>
      <c r="K12" s="25">
        <f>Rob!H28+Rob!H5+Rob!H8+Rob!H71+Rob!H74</f>
        <v>0</v>
      </c>
      <c r="L12" s="25">
        <f>John!M20</f>
        <v>0</v>
      </c>
      <c r="M12" s="25">
        <f t="shared" si="1"/>
        <v>0</v>
      </c>
      <c r="O12" s="26"/>
      <c r="Q12" s="26"/>
      <c r="R12" s="25"/>
      <c r="S12" s="69"/>
    </row>
    <row r="13" spans="1:19" ht="15">
      <c r="A13" s="25" t="s">
        <v>217</v>
      </c>
      <c r="B13" s="25" t="s">
        <v>218</v>
      </c>
      <c r="C13" s="47" t="s">
        <v>243</v>
      </c>
      <c r="D13" s="25"/>
      <c r="F13" s="25"/>
      <c r="G13" s="25"/>
      <c r="H13" s="25">
        <f t="shared" si="0"/>
        <v>0</v>
      </c>
      <c r="I13" s="25">
        <v>1</v>
      </c>
      <c r="J13" s="25">
        <f>Rob!G29+Rob!G5+Rob!G8</f>
        <v>0</v>
      </c>
      <c r="K13" s="25">
        <f>Rob!H29+Rob!H5+Rob!H8</f>
        <v>0</v>
      </c>
      <c r="L13" s="25">
        <f>John!M21</f>
        <v>0</v>
      </c>
      <c r="M13" s="25">
        <f t="shared" si="1"/>
        <v>0</v>
      </c>
      <c r="O13" s="26"/>
      <c r="Q13" s="26"/>
      <c r="R13" s="25"/>
      <c r="S13" s="69"/>
    </row>
    <row r="14" spans="1:19" ht="15">
      <c r="A14" s="25" t="s">
        <v>217</v>
      </c>
      <c r="B14" s="25" t="s">
        <v>218</v>
      </c>
      <c r="C14" s="47" t="s">
        <v>245</v>
      </c>
      <c r="D14" s="25"/>
      <c r="F14" s="25"/>
      <c r="G14" s="25"/>
      <c r="H14" s="25">
        <f t="shared" si="0"/>
        <v>0</v>
      </c>
      <c r="I14" s="25">
        <v>1</v>
      </c>
      <c r="J14" s="25">
        <f>Rob!G30+Rob!G5+Rob!G8+Rob!G71+Rob!G74</f>
        <v>0</v>
      </c>
      <c r="K14" s="25">
        <f>Rob!H30+Rob!H5+Rob!H8+Rob!H71+Rob!H74</f>
        <v>0</v>
      </c>
      <c r="L14" s="25">
        <f>John!M22</f>
        <v>0</v>
      </c>
      <c r="M14" s="25">
        <f t="shared" si="1"/>
        <v>0</v>
      </c>
      <c r="O14" s="26"/>
      <c r="Q14" s="26"/>
      <c r="R14" s="25"/>
      <c r="S14" s="69"/>
    </row>
    <row r="15" spans="1:19" ht="15">
      <c r="A15" s="25" t="s">
        <v>217</v>
      </c>
      <c r="B15" s="25" t="s">
        <v>218</v>
      </c>
      <c r="C15" s="46" t="s">
        <v>246</v>
      </c>
      <c r="D15" s="25"/>
      <c r="F15" s="25"/>
      <c r="G15" s="25"/>
      <c r="H15" s="25">
        <f t="shared" si="0"/>
        <v>0</v>
      </c>
      <c r="I15" s="25">
        <v>1</v>
      </c>
      <c r="J15" s="25">
        <f>Rob!G31+Rob!G5+Rob!G8</f>
        <v>0</v>
      </c>
      <c r="K15" s="25">
        <f>Rob!H31+Rob!H5+Rob!H8</f>
        <v>0</v>
      </c>
      <c r="L15" s="25">
        <f>John!M23</f>
        <v>0</v>
      </c>
      <c r="M15" s="25">
        <f t="shared" si="1"/>
        <v>0</v>
      </c>
      <c r="O15" s="26"/>
      <c r="Q15" s="26"/>
      <c r="R15" s="25"/>
      <c r="S15" s="69"/>
    </row>
    <row r="16" spans="1:19" ht="15">
      <c r="A16" s="25" t="s">
        <v>217</v>
      </c>
      <c r="B16" s="25" t="s">
        <v>218</v>
      </c>
      <c r="C16" s="46" t="s">
        <v>247</v>
      </c>
      <c r="D16" s="25"/>
      <c r="F16" s="25"/>
      <c r="G16" s="25"/>
      <c r="H16" s="25">
        <f t="shared" si="0"/>
        <v>0</v>
      </c>
      <c r="I16" s="25">
        <v>1</v>
      </c>
      <c r="J16" s="25">
        <f>Rob!G32+Rob!G5+Rob!G8</f>
        <v>0</v>
      </c>
      <c r="K16" s="25">
        <f>Rob!H32+Rob!H5+Rob!H8</f>
        <v>0</v>
      </c>
      <c r="L16" s="25">
        <f>John!M24</f>
        <v>0</v>
      </c>
      <c r="M16" s="25">
        <f t="shared" si="1"/>
        <v>0</v>
      </c>
      <c r="O16" s="26"/>
      <c r="Q16" s="26"/>
      <c r="R16" s="25"/>
      <c r="S16" s="69"/>
    </row>
    <row r="17" spans="1:19" ht="15">
      <c r="A17" s="25" t="s">
        <v>217</v>
      </c>
      <c r="B17" s="25" t="s">
        <v>218</v>
      </c>
      <c r="C17" s="67" t="s">
        <v>248</v>
      </c>
      <c r="D17" s="65"/>
      <c r="E17" s="66"/>
      <c r="F17" s="65"/>
      <c r="G17" s="65"/>
      <c r="H17" s="25">
        <f t="shared" si="0"/>
        <v>0</v>
      </c>
      <c r="I17" s="25">
        <v>1</v>
      </c>
      <c r="J17" s="65"/>
      <c r="K17" s="65"/>
      <c r="L17" s="25">
        <f>John!M25</f>
        <v>0</v>
      </c>
      <c r="M17" s="25">
        <f t="shared" si="1"/>
        <v>0</v>
      </c>
      <c r="O17" s="26"/>
      <c r="Q17" s="26"/>
      <c r="R17" s="25"/>
      <c r="S17" s="69"/>
    </row>
    <row r="18" spans="1:19" ht="15">
      <c r="A18" s="25" t="s">
        <v>217</v>
      </c>
      <c r="B18" s="25" t="s">
        <v>218</v>
      </c>
      <c r="C18" s="46" t="s">
        <v>249</v>
      </c>
      <c r="D18" s="25"/>
      <c r="F18" s="25"/>
      <c r="G18" s="25"/>
      <c r="H18" s="25">
        <f t="shared" si="0"/>
        <v>0</v>
      </c>
      <c r="I18" s="25">
        <v>1</v>
      </c>
      <c r="J18" s="25">
        <f>Rob!G34+Rob!G5+Rob!G8+Rob!G71+Rob!G74</f>
        <v>0</v>
      </c>
      <c r="K18" s="25">
        <f>Rob!H34+Rob!H5+Rob!H8+Rob!H71+Rob!H74</f>
        <v>0</v>
      </c>
      <c r="L18" s="25">
        <f>John!M27</f>
        <v>0</v>
      </c>
      <c r="M18" s="25">
        <f t="shared" si="1"/>
        <v>0</v>
      </c>
      <c r="O18" s="26"/>
      <c r="Q18" s="26"/>
      <c r="R18" s="25"/>
      <c r="S18" s="69"/>
    </row>
    <row r="19" spans="1:19" ht="15">
      <c r="A19" s="25" t="s">
        <v>217</v>
      </c>
      <c r="B19" s="25" t="s">
        <v>218</v>
      </c>
      <c r="C19" s="46" t="s">
        <v>250</v>
      </c>
      <c r="D19" s="25"/>
      <c r="F19" s="25"/>
      <c r="G19" s="25"/>
      <c r="H19" s="25">
        <f t="shared" si="0"/>
        <v>0</v>
      </c>
      <c r="I19" s="25">
        <v>1</v>
      </c>
      <c r="J19" s="25">
        <f>Rob!G35+Rob!G5+Rob!G8</f>
        <v>0</v>
      </c>
      <c r="K19" s="25">
        <f>Rob!H35+Rob!H5+Rob!H8</f>
        <v>0</v>
      </c>
      <c r="L19" s="25">
        <f>John!M28</f>
        <v>0</v>
      </c>
      <c r="M19" s="25">
        <f t="shared" si="1"/>
        <v>0</v>
      </c>
      <c r="O19" s="26"/>
      <c r="Q19" s="26"/>
      <c r="R19" s="25"/>
      <c r="S19" s="69"/>
    </row>
    <row r="20" spans="1:19" ht="15">
      <c r="A20" s="25" t="s">
        <v>217</v>
      </c>
      <c r="B20" s="25" t="s">
        <v>218</v>
      </c>
      <c r="C20" s="46" t="s">
        <v>251</v>
      </c>
      <c r="D20" s="25"/>
      <c r="F20" s="25"/>
      <c r="G20" s="25"/>
      <c r="H20" s="25">
        <f t="shared" si="0"/>
        <v>0</v>
      </c>
      <c r="I20" s="25">
        <v>1</v>
      </c>
      <c r="J20" s="25">
        <f>Rob!G36+Rob!G5+Rob!G8+Rob!G71+Rob!G74+Rob!G15+Rob!G81</f>
        <v>0</v>
      </c>
      <c r="K20" s="25">
        <f>Rob!H36+Rob!H5+Rob!H8+Rob!H71+Rob!H74+Rob!H15+Rob!H81</f>
        <v>0</v>
      </c>
      <c r="L20" s="25">
        <f>John!M30</f>
        <v>0</v>
      </c>
      <c r="M20" s="25">
        <f t="shared" si="1"/>
        <v>0</v>
      </c>
      <c r="O20" s="26"/>
      <c r="Q20" s="26"/>
      <c r="R20" s="25"/>
      <c r="S20" s="69"/>
    </row>
    <row r="21" spans="1:19" ht="15">
      <c r="A21" s="25" t="s">
        <v>217</v>
      </c>
      <c r="B21" s="25" t="s">
        <v>218</v>
      </c>
      <c r="C21" s="46" t="s">
        <v>252</v>
      </c>
      <c r="D21" s="25"/>
      <c r="F21" s="25"/>
      <c r="G21" s="25"/>
      <c r="H21" s="25">
        <f t="shared" si="0"/>
        <v>0</v>
      </c>
      <c r="I21" s="25">
        <v>1</v>
      </c>
      <c r="J21" s="25">
        <f>Rob!G5+Rob!G8+Rob!G15+Rob!G71+Rob!G74+Rob!G81</f>
        <v>0</v>
      </c>
      <c r="K21" s="25">
        <f>Rob!H5+Rob!H8+Rob!H15+Rob!H71+Rob!H74+Rob!H81</f>
        <v>0</v>
      </c>
      <c r="L21" s="25">
        <f>John!M32</f>
        <v>0</v>
      </c>
      <c r="M21" s="25">
        <f t="shared" si="1"/>
        <v>0</v>
      </c>
      <c r="O21" s="26"/>
      <c r="Q21" s="26"/>
      <c r="R21" s="25"/>
      <c r="S21" s="69"/>
    </row>
    <row r="22" spans="1:19" ht="15">
      <c r="A22" s="25" t="s">
        <v>217</v>
      </c>
      <c r="B22" s="25" t="s">
        <v>218</v>
      </c>
      <c r="C22" s="46" t="s">
        <v>253</v>
      </c>
      <c r="D22" s="25"/>
      <c r="F22" s="25"/>
      <c r="G22" s="25"/>
      <c r="H22" s="25">
        <f t="shared" si="0"/>
        <v>0</v>
      </c>
      <c r="I22" s="25">
        <v>1</v>
      </c>
      <c r="J22" s="25">
        <f>Rob!G5+Rob!G8+Rob!G15+Rob!G71+Rob!G74+Rob!G38+Rob!G81</f>
        <v>0</v>
      </c>
      <c r="K22" s="25">
        <f>Rob!H5+Rob!H8+Rob!H15+Rob!H71+Rob!H74+Rob!H38+Rob!H81</f>
        <v>0</v>
      </c>
      <c r="L22" s="25">
        <f>John!M34</f>
        <v>0</v>
      </c>
      <c r="M22" s="25">
        <f t="shared" si="1"/>
        <v>0</v>
      </c>
      <c r="O22" s="26"/>
      <c r="Q22" s="26"/>
      <c r="R22" s="25"/>
      <c r="S22" s="69"/>
    </row>
    <row r="23" spans="1:19" ht="15">
      <c r="A23" s="25" t="s">
        <v>217</v>
      </c>
      <c r="B23" s="25" t="s">
        <v>218</v>
      </c>
      <c r="C23" s="46" t="s">
        <v>254</v>
      </c>
      <c r="D23" s="25"/>
      <c r="F23" s="25"/>
      <c r="G23" s="25"/>
      <c r="H23" s="25">
        <f t="shared" si="0"/>
        <v>0</v>
      </c>
      <c r="I23" s="25">
        <v>1</v>
      </c>
      <c r="J23" s="25">
        <f>Rob!G39+Rob!G9+Rob!G75</f>
        <v>0</v>
      </c>
      <c r="K23" s="25">
        <f>Rob!H39+Rob!H9+Rob!H75</f>
        <v>0</v>
      </c>
      <c r="M23" s="25">
        <f t="shared" si="1"/>
        <v>0</v>
      </c>
      <c r="O23" s="26"/>
      <c r="Q23" s="26"/>
      <c r="R23" s="25"/>
      <c r="S23" s="69"/>
    </row>
    <row r="24" spans="1:19" ht="15">
      <c r="A24" s="25" t="s">
        <v>217</v>
      </c>
      <c r="B24" s="25" t="s">
        <v>218</v>
      </c>
      <c r="C24" s="58" t="s">
        <v>255</v>
      </c>
      <c r="D24" s="25"/>
      <c r="F24" s="25"/>
      <c r="G24" s="25"/>
      <c r="H24" s="25">
        <f t="shared" si="0"/>
        <v>0</v>
      </c>
      <c r="I24" s="25">
        <v>1</v>
      </c>
      <c r="J24" s="25">
        <f>Rob!G9+Rob!G75+Rob!G40</f>
        <v>0</v>
      </c>
      <c r="K24" s="25">
        <f>Rob!H9+Rob!H75+Rob!H40</f>
        <v>0</v>
      </c>
      <c r="L24" s="25">
        <f>John!M36</f>
        <v>0</v>
      </c>
      <c r="M24" s="25">
        <f t="shared" si="1"/>
        <v>0</v>
      </c>
      <c r="O24" s="26"/>
      <c r="Q24" s="26"/>
      <c r="R24" s="25"/>
      <c r="S24" s="69"/>
    </row>
    <row r="25" spans="1:19" ht="15">
      <c r="A25" s="25" t="s">
        <v>217</v>
      </c>
      <c r="B25" s="25" t="s">
        <v>218</v>
      </c>
      <c r="C25" s="58" t="s">
        <v>256</v>
      </c>
      <c r="D25" s="25"/>
      <c r="F25" s="25"/>
      <c r="G25" s="25"/>
      <c r="H25" s="25">
        <f t="shared" si="0"/>
        <v>0</v>
      </c>
      <c r="I25" s="25">
        <v>1</v>
      </c>
      <c r="J25" s="25">
        <f>Rob!G9+Rob!G15+Rob!G41</f>
        <v>0</v>
      </c>
      <c r="K25" s="25">
        <f>Rob!H9+Rob!H15+Rob!H41</f>
        <v>0</v>
      </c>
      <c r="L25" s="25">
        <f>John!M37</f>
        <v>0</v>
      </c>
      <c r="M25" s="25">
        <f t="shared" si="1"/>
        <v>0</v>
      </c>
      <c r="O25" s="26"/>
      <c r="Q25" s="26"/>
      <c r="R25" s="25"/>
      <c r="S25" s="69"/>
    </row>
    <row r="26" spans="1:19" ht="15">
      <c r="A26" s="25" t="s">
        <v>217</v>
      </c>
      <c r="B26" s="25" t="s">
        <v>218</v>
      </c>
      <c r="C26" s="58" t="s">
        <v>257</v>
      </c>
      <c r="D26" s="25"/>
      <c r="F26" s="25"/>
      <c r="G26" s="25"/>
      <c r="H26" s="25">
        <f t="shared" si="0"/>
        <v>-10</v>
      </c>
      <c r="I26" s="25">
        <v>1</v>
      </c>
      <c r="J26" s="25">
        <f>Rob!G10+Rob!G42</f>
        <v>0</v>
      </c>
      <c r="K26" s="25">
        <f>Rob!H10+Rob!H42</f>
        <v>10</v>
      </c>
      <c r="L26" s="25">
        <f>John!M38</f>
        <v>0</v>
      </c>
      <c r="M26" s="25">
        <f t="shared" si="1"/>
        <v>-10</v>
      </c>
      <c r="O26" s="26"/>
      <c r="Q26" s="26"/>
      <c r="R26" s="25"/>
      <c r="S26" s="69"/>
    </row>
    <row r="27" spans="1:19" ht="15">
      <c r="A27" s="25" t="s">
        <v>217</v>
      </c>
      <c r="B27" s="25" t="s">
        <v>218</v>
      </c>
      <c r="C27" s="58" t="s">
        <v>258</v>
      </c>
      <c r="D27" s="25"/>
      <c r="F27" s="25"/>
      <c r="G27" s="25"/>
      <c r="H27" s="25">
        <f t="shared" si="0"/>
        <v>-10</v>
      </c>
      <c r="I27" s="25">
        <v>1</v>
      </c>
      <c r="J27" s="25">
        <f>Rob!G10+Rob!G76+Rob!G43</f>
        <v>0</v>
      </c>
      <c r="K27" s="25">
        <f>Rob!H10+Rob!H76+Rob!H43</f>
        <v>10</v>
      </c>
      <c r="L27" s="25">
        <f>John!M39</f>
        <v>0</v>
      </c>
      <c r="M27" s="25">
        <f t="shared" si="1"/>
        <v>-10</v>
      </c>
      <c r="O27" s="26"/>
      <c r="Q27" s="26"/>
      <c r="R27" s="25"/>
      <c r="S27" s="25"/>
    </row>
    <row r="28" spans="1:19" ht="15">
      <c r="A28" s="25" t="s">
        <v>217</v>
      </c>
      <c r="B28" s="25" t="s">
        <v>218</v>
      </c>
      <c r="C28" s="58" t="s">
        <v>259</v>
      </c>
      <c r="D28" s="25"/>
      <c r="F28" s="25"/>
      <c r="G28" s="25"/>
      <c r="H28" s="25">
        <f t="shared" si="0"/>
        <v>-10</v>
      </c>
      <c r="I28" s="25">
        <v>1</v>
      </c>
      <c r="J28" s="25">
        <f>Rob!G44+Rob!G10</f>
        <v>0</v>
      </c>
      <c r="K28" s="25">
        <f>Rob!H44+Rob!H10</f>
        <v>10</v>
      </c>
      <c r="L28" s="25">
        <f>John!M40</f>
        <v>0</v>
      </c>
      <c r="M28" s="25">
        <f t="shared" si="1"/>
        <v>-10</v>
      </c>
      <c r="O28" s="26"/>
      <c r="Q28" s="26"/>
      <c r="R28" s="25"/>
      <c r="S28" s="25"/>
    </row>
    <row r="29" spans="1:19" ht="15">
      <c r="A29" s="25" t="s">
        <v>217</v>
      </c>
      <c r="B29" s="25" t="s">
        <v>218</v>
      </c>
      <c r="C29" s="58" t="s">
        <v>260</v>
      </c>
      <c r="D29" s="25"/>
      <c r="F29" s="25"/>
      <c r="G29" s="25"/>
      <c r="H29" s="25">
        <f t="shared" si="0"/>
        <v>-10</v>
      </c>
      <c r="I29" s="25">
        <v>1</v>
      </c>
      <c r="J29" s="25">
        <f>Rob!G10+Rob!G76+Rob!G45</f>
        <v>0</v>
      </c>
      <c r="K29" s="25">
        <f>Rob!H10+Rob!H76+Rob!H45</f>
        <v>10</v>
      </c>
      <c r="L29" s="25">
        <f>John!M41</f>
        <v>0</v>
      </c>
      <c r="M29" s="25">
        <f t="shared" si="1"/>
        <v>-10</v>
      </c>
      <c r="O29" s="26"/>
      <c r="Q29" s="26"/>
      <c r="R29" s="25"/>
      <c r="S29" s="25"/>
    </row>
    <row r="30" spans="1:19" ht="15">
      <c r="A30" s="25" t="s">
        <v>217</v>
      </c>
      <c r="B30" s="25" t="s">
        <v>218</v>
      </c>
      <c r="C30" s="58" t="s">
        <v>261</v>
      </c>
      <c r="D30" s="25"/>
      <c r="F30" s="25"/>
      <c r="G30" s="25"/>
      <c r="H30" s="25">
        <f t="shared" si="0"/>
        <v>-10</v>
      </c>
      <c r="I30" s="25">
        <v>1</v>
      </c>
      <c r="J30" s="25">
        <f>Rob!G46+Rob!G10</f>
        <v>0</v>
      </c>
      <c r="K30" s="25">
        <f>Rob!H46+Rob!H10</f>
        <v>10</v>
      </c>
      <c r="L30" s="25">
        <f>John!M42</f>
        <v>0</v>
      </c>
      <c r="M30" s="25">
        <f t="shared" si="1"/>
        <v>-10</v>
      </c>
      <c r="O30" s="26"/>
      <c r="Q30" s="26"/>
      <c r="R30" s="25"/>
      <c r="S30" s="25"/>
    </row>
    <row r="31" spans="1:19" ht="15">
      <c r="A31" s="25" t="s">
        <v>217</v>
      </c>
      <c r="B31" s="25" t="s">
        <v>218</v>
      </c>
      <c r="C31" s="58" t="s">
        <v>262</v>
      </c>
      <c r="D31" s="25"/>
      <c r="F31" s="25"/>
      <c r="G31" s="25"/>
      <c r="H31" s="25">
        <f t="shared" si="0"/>
        <v>0</v>
      </c>
      <c r="I31" s="25">
        <v>1</v>
      </c>
      <c r="J31" s="25">
        <f>Rob!G47+Rob!G12</f>
        <v>0</v>
      </c>
      <c r="K31" s="25">
        <f>Rob!H47+Rob!H12</f>
        <v>0</v>
      </c>
      <c r="L31" s="25">
        <f>John!M44</f>
        <v>0</v>
      </c>
      <c r="M31" s="25">
        <f t="shared" si="1"/>
        <v>0</v>
      </c>
      <c r="O31" s="26"/>
      <c r="Q31" s="26"/>
      <c r="R31" s="25"/>
      <c r="S31" s="25"/>
    </row>
    <row r="32" spans="1:19" ht="15">
      <c r="A32" s="25" t="s">
        <v>217</v>
      </c>
      <c r="B32" s="25" t="s">
        <v>218</v>
      </c>
      <c r="C32" s="58" t="s">
        <v>263</v>
      </c>
      <c r="D32" s="25"/>
      <c r="F32" s="25"/>
      <c r="G32" s="25"/>
      <c r="H32" s="25">
        <f t="shared" si="0"/>
        <v>0</v>
      </c>
      <c r="I32" s="25">
        <v>1</v>
      </c>
      <c r="J32" s="25">
        <f>Rob!G48+Rob!G9</f>
        <v>0</v>
      </c>
      <c r="K32" s="25">
        <f>Rob!H48+Rob!H9</f>
        <v>0</v>
      </c>
      <c r="L32" s="25">
        <f>John!M46</f>
        <v>0</v>
      </c>
      <c r="M32" s="25">
        <f t="shared" si="1"/>
        <v>0</v>
      </c>
      <c r="O32" s="26"/>
      <c r="Q32" s="26"/>
      <c r="R32" s="25"/>
      <c r="S32" s="25"/>
    </row>
    <row r="33" spans="1:19" ht="15">
      <c r="A33" s="25" t="s">
        <v>217</v>
      </c>
      <c r="B33" s="25" t="s">
        <v>218</v>
      </c>
      <c r="C33" s="58" t="s">
        <v>264</v>
      </c>
      <c r="D33" s="25"/>
      <c r="F33" s="25"/>
      <c r="G33" s="25"/>
      <c r="H33" s="25">
        <f t="shared" si="0"/>
        <v>0</v>
      </c>
      <c r="I33" s="25">
        <v>1</v>
      </c>
      <c r="J33" s="25">
        <f>Rob!G49+Rob!G16</f>
        <v>0</v>
      </c>
      <c r="K33" s="25">
        <f>Rob!H49+Rob!H16</f>
        <v>0</v>
      </c>
      <c r="L33" s="25">
        <f>John!M47</f>
        <v>0</v>
      </c>
      <c r="M33" s="25">
        <f t="shared" si="1"/>
        <v>0</v>
      </c>
      <c r="O33" s="26"/>
      <c r="Q33" s="26"/>
      <c r="R33" s="25"/>
      <c r="S33" s="25"/>
    </row>
    <row r="34" spans="1:19" ht="15">
      <c r="A34" s="25" t="s">
        <v>217</v>
      </c>
      <c r="B34" s="25" t="s">
        <v>218</v>
      </c>
      <c r="C34" s="58" t="s">
        <v>265</v>
      </c>
      <c r="D34" s="25"/>
      <c r="F34" s="25"/>
      <c r="G34" s="25"/>
      <c r="H34" s="25">
        <f t="shared" si="0"/>
        <v>0</v>
      </c>
      <c r="I34" s="25">
        <v>1</v>
      </c>
      <c r="J34" s="25">
        <f>Rob!G50+Rob!G16</f>
        <v>0</v>
      </c>
      <c r="K34" s="25">
        <f>Rob!H50+Rob!H16</f>
        <v>0</v>
      </c>
      <c r="L34" s="25">
        <f>John!M48</f>
        <v>0</v>
      </c>
      <c r="M34" s="25">
        <f t="shared" si="1"/>
        <v>0</v>
      </c>
      <c r="O34" s="26"/>
      <c r="Q34" s="26"/>
      <c r="R34" s="25"/>
      <c r="S34" s="25"/>
    </row>
    <row r="35" spans="1:19" ht="15">
      <c r="A35" s="25" t="s">
        <v>217</v>
      </c>
      <c r="B35" s="25" t="s">
        <v>218</v>
      </c>
      <c r="C35" s="58" t="s">
        <v>266</v>
      </c>
      <c r="D35" s="25"/>
      <c r="F35" s="25"/>
      <c r="G35" s="25"/>
      <c r="H35" s="25">
        <f t="shared" si="0"/>
        <v>0</v>
      </c>
      <c r="I35" s="25">
        <v>1</v>
      </c>
      <c r="J35" s="25">
        <f>Rob!G51+Rob!G16</f>
        <v>0</v>
      </c>
      <c r="K35" s="25">
        <f>Rob!H51+Rob!H16</f>
        <v>0</v>
      </c>
      <c r="L35" s="25">
        <f>John!M49</f>
        <v>0</v>
      </c>
      <c r="M35" s="25">
        <f t="shared" si="1"/>
        <v>0</v>
      </c>
      <c r="O35" s="26"/>
      <c r="Q35" s="26"/>
      <c r="R35" s="25"/>
      <c r="S35" s="25"/>
    </row>
    <row r="36" spans="1:19" ht="15">
      <c r="A36" s="25" t="s">
        <v>217</v>
      </c>
      <c r="B36" s="25" t="s">
        <v>218</v>
      </c>
      <c r="C36" s="58" t="s">
        <v>267</v>
      </c>
      <c r="D36" s="25"/>
      <c r="F36" s="25"/>
      <c r="G36" s="25"/>
      <c r="H36" s="25">
        <f t="shared" si="0"/>
        <v>0</v>
      </c>
      <c r="I36" s="25">
        <v>1</v>
      </c>
      <c r="J36" s="25">
        <f>Rob!G52+Rob!G16</f>
        <v>0</v>
      </c>
      <c r="K36" s="25">
        <f>Rob!H52+Rob!H16</f>
        <v>0</v>
      </c>
      <c r="L36" s="25">
        <f>John!M50</f>
        <v>0</v>
      </c>
      <c r="M36" s="25">
        <f t="shared" si="1"/>
        <v>0</v>
      </c>
      <c r="O36" s="26"/>
      <c r="Q36" s="26"/>
      <c r="R36" s="25"/>
      <c r="S36" s="25"/>
    </row>
    <row r="37" spans="1:19" ht="15">
      <c r="A37" s="25" t="s">
        <v>217</v>
      </c>
      <c r="B37" s="25" t="s">
        <v>218</v>
      </c>
      <c r="C37" s="58" t="s">
        <v>268</v>
      </c>
      <c r="D37" s="25"/>
      <c r="F37" s="25"/>
      <c r="G37" s="25"/>
      <c r="H37" s="25">
        <f t="shared" si="0"/>
        <v>0</v>
      </c>
      <c r="I37" s="25">
        <v>1</v>
      </c>
      <c r="J37" s="25">
        <f>Rob!G53+Rob!G16</f>
        <v>0</v>
      </c>
      <c r="K37" s="25">
        <f>Rob!H53+Rob!H16</f>
        <v>0</v>
      </c>
      <c r="L37" s="25">
        <f>John!M51</f>
        <v>0</v>
      </c>
      <c r="M37" s="25">
        <f t="shared" si="1"/>
        <v>0</v>
      </c>
      <c r="O37" s="26"/>
      <c r="Q37" s="26"/>
      <c r="R37" s="25"/>
      <c r="S37" s="25"/>
    </row>
    <row r="38" spans="1:19" ht="15">
      <c r="A38" s="25" t="s">
        <v>217</v>
      </c>
      <c r="B38" s="25" t="s">
        <v>218</v>
      </c>
      <c r="C38" s="49" t="s">
        <v>269</v>
      </c>
      <c r="D38" s="25"/>
      <c r="F38" s="25"/>
      <c r="G38" s="25"/>
      <c r="H38" s="25">
        <f t="shared" si="0"/>
        <v>0</v>
      </c>
      <c r="I38" s="25">
        <v>1</v>
      </c>
      <c r="J38" s="25">
        <f>Rob!G54+Rob!G$17</f>
        <v>0</v>
      </c>
      <c r="K38" s="25">
        <f>Rob!H54+Rob!H$17</f>
        <v>0</v>
      </c>
      <c r="L38" s="25">
        <f>John!M55</f>
        <v>0</v>
      </c>
      <c r="M38" s="25">
        <f t="shared" si="1"/>
        <v>0</v>
      </c>
      <c r="O38" s="26"/>
      <c r="Q38" s="26"/>
      <c r="R38" s="25"/>
      <c r="S38" s="25"/>
    </row>
    <row r="39" spans="1:19" ht="15">
      <c r="A39" s="25" t="s">
        <v>217</v>
      </c>
      <c r="B39" s="25" t="s">
        <v>218</v>
      </c>
      <c r="C39" s="50" t="s">
        <v>270</v>
      </c>
      <c r="D39" s="25"/>
      <c r="F39" s="25"/>
      <c r="G39" s="25"/>
      <c r="H39" s="25">
        <f t="shared" si="0"/>
        <v>0</v>
      </c>
      <c r="I39" s="25">
        <v>1</v>
      </c>
      <c r="J39" s="25">
        <f>Rob!G55+Rob!G$17</f>
        <v>0</v>
      </c>
      <c r="K39" s="25">
        <f>Rob!H55+Rob!H$17</f>
        <v>0</v>
      </c>
      <c r="L39" s="25">
        <f>John!M56</f>
        <v>0</v>
      </c>
      <c r="M39" s="25">
        <f t="shared" si="1"/>
        <v>0</v>
      </c>
      <c r="O39" s="26"/>
      <c r="Q39" s="26"/>
      <c r="R39" s="25"/>
      <c r="S39" s="25"/>
    </row>
    <row r="40" spans="1:19" ht="15">
      <c r="A40" s="25" t="s">
        <v>217</v>
      </c>
      <c r="B40" s="25" t="s">
        <v>218</v>
      </c>
      <c r="C40" s="50" t="s">
        <v>271</v>
      </c>
      <c r="D40" s="25"/>
      <c r="F40" s="25"/>
      <c r="G40" s="25"/>
      <c r="H40" s="25">
        <f t="shared" si="0"/>
        <v>0</v>
      </c>
      <c r="I40" s="25">
        <v>1</v>
      </c>
      <c r="J40" s="25">
        <f>Rob!G56+Rob!G$17</f>
        <v>0</v>
      </c>
      <c r="K40" s="25">
        <f>Rob!H56+Rob!H$17</f>
        <v>0</v>
      </c>
      <c r="L40" s="25">
        <f>John!M57</f>
        <v>0</v>
      </c>
      <c r="M40" s="25">
        <f t="shared" si="1"/>
        <v>0</v>
      </c>
      <c r="O40" s="26"/>
      <c r="Q40" s="26"/>
      <c r="R40" s="25"/>
      <c r="S40" s="25"/>
    </row>
    <row r="41" spans="1:19" ht="15">
      <c r="A41" s="25" t="s">
        <v>217</v>
      </c>
      <c r="B41" s="25" t="s">
        <v>218</v>
      </c>
      <c r="C41" s="50" t="s">
        <v>272</v>
      </c>
      <c r="D41" s="25"/>
      <c r="F41" s="25"/>
      <c r="G41" s="25"/>
      <c r="H41" s="25">
        <f t="shared" si="0"/>
        <v>0</v>
      </c>
      <c r="I41" s="25">
        <v>1</v>
      </c>
      <c r="J41" s="25">
        <f>Rob!G57+Rob!G$17</f>
        <v>0</v>
      </c>
      <c r="K41" s="25">
        <f>Rob!H57+Rob!H$17</f>
        <v>0</v>
      </c>
      <c r="L41" s="25">
        <f>John!M58</f>
        <v>0</v>
      </c>
      <c r="M41" s="25">
        <f t="shared" si="1"/>
        <v>0</v>
      </c>
      <c r="O41" s="26"/>
      <c r="Q41" s="26"/>
      <c r="R41" s="25"/>
      <c r="S41" s="25"/>
    </row>
    <row r="42" spans="1:19" ht="15">
      <c r="A42" s="25" t="s">
        <v>217</v>
      </c>
      <c r="B42" s="25" t="s">
        <v>218</v>
      </c>
      <c r="C42" s="50" t="s">
        <v>273</v>
      </c>
      <c r="D42" s="25"/>
      <c r="F42" s="25"/>
      <c r="G42" s="25"/>
      <c r="H42" s="25">
        <f t="shared" si="0"/>
        <v>0</v>
      </c>
      <c r="I42" s="25">
        <v>1</v>
      </c>
      <c r="J42" s="25">
        <f>Rob!G58+Rob!G$17</f>
        <v>0</v>
      </c>
      <c r="K42" s="25">
        <f>Rob!H58+Rob!H$17</f>
        <v>0</v>
      </c>
      <c r="L42" s="25">
        <f>John!M59</f>
        <v>0</v>
      </c>
      <c r="M42" s="25">
        <f t="shared" si="1"/>
        <v>0</v>
      </c>
      <c r="O42" s="26"/>
      <c r="Q42" s="26"/>
      <c r="R42" s="25"/>
      <c r="S42" s="25"/>
    </row>
    <row r="43" spans="1:19" ht="15">
      <c r="A43" s="25" t="s">
        <v>217</v>
      </c>
      <c r="B43" s="25" t="s">
        <v>218</v>
      </c>
      <c r="C43" s="50" t="s">
        <v>274</v>
      </c>
      <c r="D43" s="25"/>
      <c r="F43" s="25"/>
      <c r="G43" s="25"/>
      <c r="H43" s="25">
        <f t="shared" si="0"/>
        <v>0</v>
      </c>
      <c r="I43" s="25">
        <v>1</v>
      </c>
      <c r="J43" s="25">
        <f>Rob!G59+Rob!G$17</f>
        <v>0</v>
      </c>
      <c r="K43" s="25">
        <f>Rob!H59+Rob!H$17</f>
        <v>0</v>
      </c>
      <c r="L43" s="25">
        <f>John!M60</f>
        <v>0</v>
      </c>
      <c r="M43" s="25">
        <f t="shared" si="1"/>
        <v>0</v>
      </c>
      <c r="O43" s="26"/>
      <c r="Q43" s="26"/>
      <c r="R43" s="25"/>
      <c r="S43" s="25"/>
    </row>
    <row r="44" spans="1:19" ht="15">
      <c r="A44" s="25" t="s">
        <v>217</v>
      </c>
      <c r="B44" s="25" t="s">
        <v>218</v>
      </c>
      <c r="C44" s="50" t="s">
        <v>275</v>
      </c>
      <c r="D44" s="42"/>
      <c r="F44" s="42"/>
      <c r="G44" s="42"/>
      <c r="H44" s="25">
        <f t="shared" si="0"/>
        <v>0</v>
      </c>
      <c r="I44" s="25">
        <v>1</v>
      </c>
      <c r="J44" s="25">
        <f>Rob!G60+Rob!G$17</f>
        <v>0</v>
      </c>
      <c r="K44" s="25">
        <f>Rob!H60+Rob!H$17</f>
        <v>0</v>
      </c>
      <c r="L44" s="25">
        <f>John!M61</f>
        <v>0</v>
      </c>
      <c r="M44" s="25">
        <f t="shared" si="1"/>
        <v>0</v>
      </c>
      <c r="O44" s="26"/>
      <c r="Q44" s="26"/>
      <c r="R44" s="25"/>
      <c r="S44" s="25"/>
    </row>
    <row r="45" spans="1:19" ht="14">
      <c r="A45" s="25" t="s">
        <v>217</v>
      </c>
      <c r="B45" s="25" t="s">
        <v>218</v>
      </c>
      <c r="C45" s="50" t="s">
        <v>276</v>
      </c>
      <c r="D45" s="25"/>
      <c r="F45" s="25"/>
      <c r="H45" s="25">
        <f t="shared" si="0"/>
        <v>0</v>
      </c>
      <c r="I45" s="25">
        <v>1</v>
      </c>
      <c r="J45" s="25">
        <f>Rob!G61+Rob!G$17</f>
        <v>0</v>
      </c>
      <c r="K45" s="25">
        <f>Rob!H61+Rob!H$17</f>
        <v>0</v>
      </c>
      <c r="L45" s="25">
        <f>John!M62</f>
        <v>0</v>
      </c>
      <c r="M45" s="25">
        <f t="shared" si="1"/>
        <v>0</v>
      </c>
      <c r="R45" s="25"/>
      <c r="S45" s="25"/>
    </row>
    <row r="46" spans="1:19" ht="14">
      <c r="A46" s="25" t="s">
        <v>217</v>
      </c>
      <c r="B46" s="25" t="s">
        <v>218</v>
      </c>
      <c r="C46" s="50" t="s">
        <v>277</v>
      </c>
      <c r="D46" s="25"/>
      <c r="F46" s="25"/>
      <c r="H46" s="25">
        <f t="shared" si="0"/>
        <v>0</v>
      </c>
      <c r="I46" s="25">
        <v>1</v>
      </c>
      <c r="J46" s="25">
        <f>Rob!G62+Rob!G$17</f>
        <v>0</v>
      </c>
      <c r="K46" s="25">
        <f>Rob!H62+Rob!H$17</f>
        <v>0</v>
      </c>
      <c r="L46" s="25">
        <f>John!M63</f>
        <v>0</v>
      </c>
      <c r="M46" s="25">
        <f t="shared" si="1"/>
        <v>0</v>
      </c>
      <c r="R46" s="25"/>
      <c r="S46" s="25"/>
    </row>
    <row r="47" spans="1:19" ht="14">
      <c r="A47" s="25" t="s">
        <v>217</v>
      </c>
      <c r="B47" s="25" t="s">
        <v>218</v>
      </c>
      <c r="C47" s="50" t="s">
        <v>278</v>
      </c>
      <c r="D47" s="25"/>
      <c r="F47" s="25"/>
      <c r="H47" s="25">
        <f t="shared" si="0"/>
        <v>0</v>
      </c>
      <c r="I47" s="25">
        <v>1</v>
      </c>
      <c r="J47" s="25">
        <f>Rob!G63+Rob!G$17</f>
        <v>0</v>
      </c>
      <c r="K47" s="25">
        <f>Rob!H63+Rob!H$17</f>
        <v>0</v>
      </c>
      <c r="L47" s="25">
        <f>John!M64</f>
        <v>0</v>
      </c>
      <c r="M47" s="25">
        <f t="shared" si="1"/>
        <v>0</v>
      </c>
      <c r="R47" s="25"/>
      <c r="S47" s="25"/>
    </row>
    <row r="48" spans="1:19" ht="14">
      <c r="A48" s="25" t="s">
        <v>217</v>
      </c>
      <c r="B48" s="25" t="s">
        <v>218</v>
      </c>
      <c r="C48" s="50" t="s">
        <v>279</v>
      </c>
      <c r="D48" s="25"/>
      <c r="F48" s="25"/>
      <c r="H48" s="25">
        <f t="shared" si="0"/>
        <v>0</v>
      </c>
      <c r="I48" s="25">
        <v>1</v>
      </c>
      <c r="J48" s="25">
        <f>Rob!G64+Rob!G$17</f>
        <v>0</v>
      </c>
      <c r="K48" s="25">
        <f>Rob!H64+Rob!H$17</f>
        <v>0</v>
      </c>
      <c r="L48" s="25">
        <f>John!M65</f>
        <v>0</v>
      </c>
      <c r="M48" s="25">
        <f t="shared" si="1"/>
        <v>0</v>
      </c>
      <c r="R48" s="25"/>
      <c r="S48" s="25"/>
    </row>
    <row r="49" spans="1:19" ht="14">
      <c r="A49" s="25" t="s">
        <v>217</v>
      </c>
      <c r="B49" s="25" t="s">
        <v>218</v>
      </c>
      <c r="C49" s="50" t="s">
        <v>280</v>
      </c>
      <c r="D49" s="25"/>
      <c r="F49" s="25"/>
      <c r="H49" s="25">
        <f t="shared" si="0"/>
        <v>0</v>
      </c>
      <c r="I49" s="25">
        <v>1</v>
      </c>
      <c r="J49" s="25">
        <f>Rob!G65+Rob!G$17</f>
        <v>0</v>
      </c>
      <c r="K49" s="25">
        <f>Rob!H65+Rob!H$17</f>
        <v>0</v>
      </c>
      <c r="L49" s="25">
        <f>John!M66</f>
        <v>0</v>
      </c>
      <c r="M49" s="25">
        <f t="shared" si="1"/>
        <v>0</v>
      </c>
      <c r="R49" s="25"/>
      <c r="S49" s="25"/>
    </row>
    <row r="50" spans="1:19" ht="14">
      <c r="A50" s="25" t="s">
        <v>217</v>
      </c>
      <c r="B50" s="25" t="s">
        <v>218</v>
      </c>
      <c r="C50" s="50" t="s">
        <v>281</v>
      </c>
      <c r="D50" s="25"/>
      <c r="F50" s="25"/>
      <c r="H50" s="25">
        <f t="shared" si="0"/>
        <v>0</v>
      </c>
      <c r="I50" s="25">
        <v>1</v>
      </c>
      <c r="J50" s="25">
        <f>Rob!G66+Rob!G$17</f>
        <v>0</v>
      </c>
      <c r="K50" s="25">
        <f>Rob!H66+Rob!H$17</f>
        <v>0</v>
      </c>
      <c r="L50" s="25">
        <f>John!M67</f>
        <v>0</v>
      </c>
      <c r="M50" s="25">
        <f t="shared" si="1"/>
        <v>0</v>
      </c>
      <c r="R50" s="25"/>
      <c r="S50" s="25"/>
    </row>
    <row r="51" spans="1:19" ht="14">
      <c r="A51" s="25" t="s">
        <v>217</v>
      </c>
      <c r="B51" s="25" t="s">
        <v>218</v>
      </c>
      <c r="C51" s="50" t="s">
        <v>282</v>
      </c>
      <c r="D51" s="25"/>
      <c r="F51" s="25"/>
      <c r="H51" s="25">
        <f t="shared" si="0"/>
        <v>0</v>
      </c>
      <c r="I51" s="25">
        <v>1</v>
      </c>
      <c r="J51" s="25">
        <f>Rob!G67+Rob!G$17</f>
        <v>0</v>
      </c>
      <c r="K51" s="25">
        <f>Rob!H67+Rob!H$17</f>
        <v>0</v>
      </c>
      <c r="L51" s="25">
        <f>John!M68</f>
        <v>0</v>
      </c>
      <c r="M51" s="25">
        <f t="shared" si="1"/>
        <v>0</v>
      </c>
      <c r="R51" s="25"/>
      <c r="S51" s="25"/>
    </row>
    <row r="52" spans="1:19" ht="14">
      <c r="A52" s="25" t="s">
        <v>217</v>
      </c>
      <c r="B52" s="25" t="s">
        <v>218</v>
      </c>
      <c r="C52" s="50" t="s">
        <v>283</v>
      </c>
      <c r="D52" s="25"/>
      <c r="F52" s="25"/>
      <c r="H52" s="25">
        <f t="shared" si="0"/>
        <v>0</v>
      </c>
      <c r="I52" s="25">
        <v>1</v>
      </c>
      <c r="J52" s="25">
        <f>Rob!G68+Rob!G$17</f>
        <v>0</v>
      </c>
      <c r="K52" s="25">
        <f>Rob!H68+Rob!H$17</f>
        <v>0</v>
      </c>
      <c r="L52" s="25">
        <f>John!M69</f>
        <v>0</v>
      </c>
      <c r="M52" s="25">
        <f t="shared" si="1"/>
        <v>0</v>
      </c>
      <c r="R52" s="25"/>
      <c r="S52" s="25"/>
    </row>
    <row r="53" spans="1:19" ht="14">
      <c r="A53" s="25" t="s">
        <v>217</v>
      </c>
      <c r="B53" s="25" t="s">
        <v>218</v>
      </c>
      <c r="C53" s="50" t="s">
        <v>284</v>
      </c>
      <c r="D53" s="25"/>
      <c r="F53" s="25"/>
      <c r="H53" s="25">
        <f t="shared" si="0"/>
        <v>0</v>
      </c>
      <c r="I53" s="25">
        <v>1</v>
      </c>
      <c r="J53" s="25">
        <f>Rob!G69+Rob!G$17</f>
        <v>0</v>
      </c>
      <c r="K53" s="25">
        <f>Rob!H69+Rob!H$17</f>
        <v>0</v>
      </c>
      <c r="L53" s="25">
        <f>John!M70</f>
        <v>0</v>
      </c>
      <c r="M53" s="25">
        <f t="shared" si="1"/>
        <v>0</v>
      </c>
      <c r="R53" s="25"/>
      <c r="S53" s="25"/>
    </row>
    <row r="54" spans="1:19" ht="14">
      <c r="A54" s="87"/>
      <c r="B54" s="87"/>
      <c r="C54" s="88"/>
      <c r="D54" s="87"/>
      <c r="E54" s="89"/>
      <c r="F54" s="87"/>
      <c r="G54" s="89"/>
      <c r="H54" s="89"/>
      <c r="I54" s="25">
        <v>1</v>
      </c>
      <c r="J54" s="89"/>
      <c r="K54" s="89"/>
      <c r="L54" s="87"/>
      <c r="M54" s="89"/>
      <c r="N54" s="89"/>
      <c r="O54" s="89"/>
      <c r="P54" s="89"/>
      <c r="Q54" s="89"/>
      <c r="R54" s="87"/>
    </row>
    <row r="55" spans="1:19" ht="14">
      <c r="A55" s="25" t="s">
        <v>217</v>
      </c>
      <c r="B55" s="25" t="s">
        <v>219</v>
      </c>
      <c r="C55" s="71" t="s">
        <v>285</v>
      </c>
      <c r="D55" s="25"/>
      <c r="F55" s="25"/>
      <c r="H55" s="25">
        <f>G55-E55</f>
        <v>0</v>
      </c>
      <c r="I55" s="25">
        <v>1</v>
      </c>
      <c r="J55">
        <f>Rob!G71+Rob!G72+Rob!G83</f>
        <v>0</v>
      </c>
      <c r="K55">
        <f>Rob!H71+Rob!H72+Rob!H83</f>
        <v>0</v>
      </c>
      <c r="L55" s="25">
        <f>John!L2</f>
        <v>0</v>
      </c>
      <c r="M55" s="25">
        <v>0</v>
      </c>
      <c r="R55" s="25"/>
    </row>
    <row r="56" spans="1:19" ht="14">
      <c r="A56" s="25" t="s">
        <v>217</v>
      </c>
      <c r="B56" s="25" t="s">
        <v>219</v>
      </c>
      <c r="C56" s="72" t="s">
        <v>286</v>
      </c>
      <c r="D56" s="25"/>
      <c r="F56" s="25"/>
      <c r="H56" s="25">
        <f t="shared" ref="H56:H66" si="2">G56-E56</f>
        <v>0</v>
      </c>
      <c r="I56" s="25">
        <v>1</v>
      </c>
      <c r="J56">
        <f>Rob!G84+Rob!G71+Rob!G72+Rob!G5+Rob!G6</f>
        <v>0</v>
      </c>
      <c r="K56">
        <f>Rob!H84+Rob!H71+Rob!H72+Rob!H5+Rob!H6</f>
        <v>0</v>
      </c>
      <c r="L56" s="25">
        <f>John!L3</f>
        <v>0</v>
      </c>
      <c r="M56" s="25">
        <v>0</v>
      </c>
      <c r="R56" s="25"/>
    </row>
    <row r="57" spans="1:19" ht="14">
      <c r="A57" s="25" t="s">
        <v>217</v>
      </c>
      <c r="B57" s="25" t="s">
        <v>219</v>
      </c>
      <c r="C57" s="58" t="s">
        <v>235</v>
      </c>
      <c r="D57" s="25"/>
      <c r="F57" s="25"/>
      <c r="H57" s="25">
        <f t="shared" si="2"/>
        <v>0</v>
      </c>
      <c r="I57" s="25">
        <v>1</v>
      </c>
      <c r="J57">
        <f>Rob!G85+Rob!G71+Rob!G73</f>
        <v>0</v>
      </c>
      <c r="K57">
        <f>Rob!H85+Rob!H71+Rob!H73</f>
        <v>0</v>
      </c>
      <c r="L57" s="25">
        <f>John!L4</f>
        <v>0</v>
      </c>
      <c r="M57" s="25">
        <v>0</v>
      </c>
      <c r="R57" s="25"/>
    </row>
    <row r="58" spans="1:19" ht="14">
      <c r="A58" s="25" t="s">
        <v>217</v>
      </c>
      <c r="B58" s="25" t="s">
        <v>219</v>
      </c>
      <c r="C58" s="58" t="s">
        <v>287</v>
      </c>
      <c r="D58" s="25"/>
      <c r="F58" s="25"/>
      <c r="H58" s="25">
        <f t="shared" si="2"/>
        <v>0</v>
      </c>
      <c r="I58" s="25">
        <v>1</v>
      </c>
      <c r="J58">
        <f>Rob!G86+Rob!G71+Rob!G72</f>
        <v>0</v>
      </c>
      <c r="K58">
        <f>Rob!H86+Rob!H71+Rob!H72</f>
        <v>0</v>
      </c>
      <c r="L58" s="25">
        <f>John!L5</f>
        <v>0</v>
      </c>
      <c r="M58" s="25">
        <v>0</v>
      </c>
      <c r="R58" s="25"/>
    </row>
    <row r="59" spans="1:19" ht="14">
      <c r="A59" s="25" t="s">
        <v>217</v>
      </c>
      <c r="B59" s="25" t="s">
        <v>219</v>
      </c>
      <c r="C59" s="58" t="s">
        <v>236</v>
      </c>
      <c r="D59" s="25"/>
      <c r="F59" s="25"/>
      <c r="H59" s="25">
        <f t="shared" si="2"/>
        <v>0</v>
      </c>
      <c r="I59" s="25">
        <v>1</v>
      </c>
      <c r="J59">
        <f>Rob!G87+Rob!G71+Rob!G73</f>
        <v>0</v>
      </c>
      <c r="K59">
        <f>Rob!H87+Rob!H71+Rob!H73</f>
        <v>0</v>
      </c>
      <c r="L59" s="25">
        <f>John!L6</f>
        <v>0</v>
      </c>
      <c r="M59" s="25">
        <v>0</v>
      </c>
      <c r="R59" s="25"/>
    </row>
    <row r="60" spans="1:19" ht="14">
      <c r="A60" s="25" t="s">
        <v>217</v>
      </c>
      <c r="B60" s="25" t="s">
        <v>219</v>
      </c>
      <c r="C60" s="81" t="s">
        <v>292</v>
      </c>
      <c r="D60" s="25"/>
      <c r="F60" s="25"/>
      <c r="H60" s="25">
        <f t="shared" si="2"/>
        <v>0</v>
      </c>
      <c r="I60" s="25">
        <v>1</v>
      </c>
      <c r="J60">
        <f>Rob!G88+Rob!G71+Rob!G73+Rob!G5+Rob!G7</f>
        <v>0</v>
      </c>
      <c r="K60">
        <f>Rob!H88+Rob!H71+Rob!H73+Rob!H5+Rob!H7</f>
        <v>0</v>
      </c>
      <c r="L60" s="25">
        <f>John!L7</f>
        <v>0</v>
      </c>
      <c r="M60" s="25">
        <v>0</v>
      </c>
      <c r="R60" s="25"/>
    </row>
    <row r="61" spans="1:19" ht="14">
      <c r="A61" s="25" t="s">
        <v>217</v>
      </c>
      <c r="B61" s="25" t="s">
        <v>219</v>
      </c>
      <c r="C61" s="58" t="s">
        <v>288</v>
      </c>
      <c r="D61" s="25"/>
      <c r="F61" s="25"/>
      <c r="H61" s="25">
        <f t="shared" si="2"/>
        <v>0</v>
      </c>
      <c r="I61" s="25">
        <v>1</v>
      </c>
      <c r="J61">
        <f>Rob!G89+Rob!G71+Rob!G73</f>
        <v>0</v>
      </c>
      <c r="K61">
        <f>Rob!H89+Rob!H71+Rob!H73</f>
        <v>0</v>
      </c>
      <c r="L61" s="25">
        <f>John!L8</f>
        <v>0</v>
      </c>
      <c r="M61" s="25">
        <v>0</v>
      </c>
      <c r="R61" s="25"/>
    </row>
    <row r="62" spans="1:19" ht="14">
      <c r="A62" s="25" t="s">
        <v>217</v>
      </c>
      <c r="B62" s="25" t="s">
        <v>219</v>
      </c>
      <c r="C62" s="58" t="s">
        <v>233</v>
      </c>
      <c r="D62" s="25"/>
      <c r="F62" s="25"/>
      <c r="H62" s="25">
        <f t="shared" si="2"/>
        <v>0</v>
      </c>
      <c r="I62" s="25">
        <v>1</v>
      </c>
      <c r="J62">
        <f>Rob!G90+Rob!G71+Rob!G73</f>
        <v>0</v>
      </c>
      <c r="K62">
        <f>Rob!H90+Rob!H71+Rob!H73</f>
        <v>0</v>
      </c>
      <c r="L62" s="25">
        <f>John!L9</f>
        <v>0</v>
      </c>
      <c r="M62" s="25">
        <v>0</v>
      </c>
      <c r="R62" s="25"/>
    </row>
    <row r="63" spans="1:19" ht="14">
      <c r="A63" s="25" t="s">
        <v>217</v>
      </c>
      <c r="B63" s="25" t="s">
        <v>219</v>
      </c>
      <c r="C63" s="80" t="s">
        <v>302</v>
      </c>
      <c r="D63" s="25"/>
      <c r="F63" s="25"/>
      <c r="H63" s="25">
        <f t="shared" si="2"/>
        <v>0</v>
      </c>
      <c r="I63" s="25">
        <v>1</v>
      </c>
      <c r="J63">
        <f>Rob!G71+Rob!G73+Rob!G91+Rob!G5+Rob!G7</f>
        <v>0</v>
      </c>
      <c r="K63">
        <f>Rob!H71+Rob!H73+Rob!H91+Rob!H5+Rob!H7</f>
        <v>0</v>
      </c>
      <c r="L63" s="25">
        <f>John!L10</f>
        <v>0</v>
      </c>
      <c r="M63" s="25">
        <v>0</v>
      </c>
      <c r="R63" s="25"/>
    </row>
    <row r="64" spans="1:19" ht="14">
      <c r="A64" s="25" t="s">
        <v>217</v>
      </c>
      <c r="B64" s="25" t="s">
        <v>219</v>
      </c>
      <c r="C64" s="58" t="s">
        <v>237</v>
      </c>
      <c r="D64" s="25"/>
      <c r="F64" s="25"/>
      <c r="H64" s="25">
        <f t="shared" si="2"/>
        <v>0</v>
      </c>
      <c r="I64" s="25">
        <v>1</v>
      </c>
      <c r="J64">
        <f>Rob!G92+Rob!G78</f>
        <v>0</v>
      </c>
      <c r="K64">
        <f>Rob!H92+Rob!H78</f>
        <v>0</v>
      </c>
      <c r="L64" s="25">
        <f>John!L11</f>
        <v>0</v>
      </c>
      <c r="M64" s="25">
        <v>0</v>
      </c>
      <c r="R64" s="25"/>
    </row>
    <row r="65" spans="1:18" ht="14">
      <c r="A65" s="25" t="s">
        <v>217</v>
      </c>
      <c r="B65" s="25" t="s">
        <v>219</v>
      </c>
      <c r="C65" s="58" t="s">
        <v>234</v>
      </c>
      <c r="D65" s="25"/>
      <c r="F65" s="25"/>
      <c r="H65" s="25">
        <f t="shared" si="2"/>
        <v>0</v>
      </c>
      <c r="I65" s="25">
        <v>1</v>
      </c>
      <c r="J65">
        <f>Rob!G78+Rob!G79+Rob!G93</f>
        <v>0</v>
      </c>
      <c r="K65">
        <f>Rob!H78+Rob!H79+Rob!H93</f>
        <v>0</v>
      </c>
      <c r="L65" s="25">
        <f>John!L12</f>
        <v>0</v>
      </c>
      <c r="M65" s="25">
        <v>0</v>
      </c>
      <c r="R65" s="25"/>
    </row>
    <row r="66" spans="1:18" ht="14">
      <c r="A66" s="25" t="s">
        <v>217</v>
      </c>
      <c r="B66" s="25" t="s">
        <v>219</v>
      </c>
      <c r="C66" s="64" t="s">
        <v>239</v>
      </c>
      <c r="D66" s="25"/>
      <c r="F66" s="25"/>
      <c r="H66" s="25">
        <f t="shared" si="2"/>
        <v>0</v>
      </c>
      <c r="I66" s="25">
        <v>1</v>
      </c>
      <c r="L66" s="25">
        <f>John!L13</f>
        <v>0</v>
      </c>
      <c r="M66" s="25">
        <v>0</v>
      </c>
      <c r="R66" s="25"/>
    </row>
    <row r="67" spans="1:18" ht="14">
      <c r="A67" s="25" t="s">
        <v>217</v>
      </c>
      <c r="B67" s="25" t="s">
        <v>219</v>
      </c>
      <c r="C67" s="64" t="s">
        <v>238</v>
      </c>
      <c r="D67" s="25"/>
      <c r="F67" s="25"/>
      <c r="H67" s="25">
        <f t="shared" ref="H67:H91" si="3">G67-E67</f>
        <v>0</v>
      </c>
      <c r="I67" s="25">
        <v>1</v>
      </c>
      <c r="L67" s="25">
        <f>John!L14</f>
        <v>0</v>
      </c>
      <c r="M67" s="25">
        <v>0</v>
      </c>
      <c r="R67" s="25"/>
    </row>
    <row r="68" spans="1:18" ht="14">
      <c r="A68" s="25" t="s">
        <v>217</v>
      </c>
      <c r="B68" s="25" t="s">
        <v>219</v>
      </c>
      <c r="C68" s="64" t="s">
        <v>240</v>
      </c>
      <c r="D68" s="25"/>
      <c r="F68" s="25"/>
      <c r="H68" s="25">
        <f t="shared" si="3"/>
        <v>0</v>
      </c>
      <c r="I68" s="25">
        <v>1</v>
      </c>
      <c r="L68" s="25">
        <f>John!L15</f>
        <v>0</v>
      </c>
      <c r="M68" s="25">
        <v>0</v>
      </c>
      <c r="R68" s="25"/>
    </row>
    <row r="69" spans="1:18" ht="14">
      <c r="A69" s="25" t="s">
        <v>217</v>
      </c>
      <c r="B69" s="25" t="s">
        <v>219</v>
      </c>
      <c r="C69" s="58" t="s">
        <v>303</v>
      </c>
      <c r="D69" s="25"/>
      <c r="F69" s="25"/>
      <c r="H69" s="25">
        <f t="shared" si="3"/>
        <v>0</v>
      </c>
      <c r="I69" s="25">
        <v>1</v>
      </c>
      <c r="J69">
        <f>Rob!G80+Rob!G97</f>
        <v>0</v>
      </c>
      <c r="K69">
        <f>Rob!H80+Rob!H97</f>
        <v>0</v>
      </c>
      <c r="L69" s="25">
        <f>John!L17</f>
        <v>0</v>
      </c>
      <c r="M69" s="25">
        <v>0</v>
      </c>
      <c r="R69" s="25"/>
    </row>
    <row r="70" spans="1:18" ht="14">
      <c r="A70" s="25" t="s">
        <v>217</v>
      </c>
      <c r="B70" s="25" t="s">
        <v>219</v>
      </c>
      <c r="C70" s="46" t="s">
        <v>242</v>
      </c>
      <c r="D70" s="25"/>
      <c r="F70" s="25"/>
      <c r="H70" s="25">
        <f t="shared" si="3"/>
        <v>0</v>
      </c>
      <c r="I70" s="25">
        <v>1</v>
      </c>
      <c r="J70">
        <f>Rob!G71+Rob!G74+Rob!G98</f>
        <v>0</v>
      </c>
      <c r="K70">
        <f>Rob!H71+Rob!H74+Rob!H98</f>
        <v>0</v>
      </c>
      <c r="L70" s="25">
        <f>John!L18</f>
        <v>0</v>
      </c>
      <c r="M70" s="25">
        <v>0</v>
      </c>
      <c r="R70" s="25"/>
    </row>
    <row r="71" spans="1:18" ht="14">
      <c r="A71" s="25" t="s">
        <v>217</v>
      </c>
      <c r="B71" s="25" t="s">
        <v>219</v>
      </c>
      <c r="C71" s="72" t="s">
        <v>293</v>
      </c>
      <c r="D71" s="25"/>
      <c r="F71" s="25"/>
      <c r="H71" s="25">
        <f t="shared" si="3"/>
        <v>0</v>
      </c>
      <c r="I71" s="25">
        <v>1</v>
      </c>
      <c r="J71">
        <f>Rob!G99+Rob!G71+Rob!G74+Rob!G5+Rob!G8</f>
        <v>0</v>
      </c>
      <c r="K71">
        <f>Rob!H99+Rob!H71+Rob!H74+Rob!H5+Rob!H8</f>
        <v>0</v>
      </c>
      <c r="L71" s="25">
        <f>John!L19</f>
        <v>0</v>
      </c>
      <c r="M71" s="25">
        <v>0</v>
      </c>
      <c r="R71" s="25"/>
    </row>
    <row r="72" spans="1:18" ht="14">
      <c r="A72" s="25" t="s">
        <v>217</v>
      </c>
      <c r="B72" s="25" t="s">
        <v>219</v>
      </c>
      <c r="C72" s="47" t="s">
        <v>243</v>
      </c>
      <c r="D72" s="25"/>
      <c r="F72" s="25"/>
      <c r="H72" s="25">
        <f t="shared" si="3"/>
        <v>0</v>
      </c>
      <c r="I72" s="25">
        <v>1</v>
      </c>
      <c r="J72">
        <f>Rob!G71+Rob!G74+Rob!G100</f>
        <v>0</v>
      </c>
      <c r="K72">
        <f>Rob!H71+Rob!H74+Rob!H100</f>
        <v>0</v>
      </c>
      <c r="L72" s="25">
        <f>John!L21</f>
        <v>0</v>
      </c>
      <c r="M72" s="25">
        <v>0</v>
      </c>
      <c r="R72" s="25"/>
    </row>
    <row r="73" spans="1:18" ht="14">
      <c r="A73" s="25" t="s">
        <v>217</v>
      </c>
      <c r="B73" s="25" t="s">
        <v>219</v>
      </c>
      <c r="C73" s="46" t="s">
        <v>246</v>
      </c>
      <c r="D73" s="25"/>
      <c r="F73" s="25"/>
      <c r="H73" s="25">
        <f t="shared" si="3"/>
        <v>0</v>
      </c>
      <c r="I73" s="25">
        <v>1</v>
      </c>
      <c r="J73">
        <f>Rob!G71+Rob!G74+Rob!G101</f>
        <v>0</v>
      </c>
      <c r="K73">
        <f>Rob!H71+Rob!H74+Rob!H101</f>
        <v>0</v>
      </c>
      <c r="L73" s="25">
        <f>John!L23</f>
        <v>0</v>
      </c>
      <c r="M73" s="25">
        <v>0</v>
      </c>
      <c r="R73" s="25"/>
    </row>
    <row r="74" spans="1:18" ht="14">
      <c r="A74" s="25" t="s">
        <v>217</v>
      </c>
      <c r="B74" s="25" t="s">
        <v>219</v>
      </c>
      <c r="C74" s="46" t="s">
        <v>247</v>
      </c>
      <c r="D74" s="25"/>
      <c r="F74" s="25"/>
      <c r="H74" s="25">
        <f t="shared" si="3"/>
        <v>0</v>
      </c>
      <c r="I74" s="25">
        <v>1</v>
      </c>
      <c r="J74">
        <f>Rob!G102+Rob!G71+Rob!G74</f>
        <v>0</v>
      </c>
      <c r="K74">
        <f>Rob!H102+Rob!H71+Rob!H74</f>
        <v>0</v>
      </c>
      <c r="L74" s="25">
        <f>John!L24</f>
        <v>0</v>
      </c>
      <c r="M74" s="25">
        <v>0</v>
      </c>
      <c r="R74" s="25"/>
    </row>
    <row r="75" spans="1:18" ht="14">
      <c r="A75" s="25" t="s">
        <v>217</v>
      </c>
      <c r="B75" s="25" t="s">
        <v>219</v>
      </c>
      <c r="C75" s="67" t="s">
        <v>248</v>
      </c>
      <c r="D75" s="25"/>
      <c r="F75" s="25"/>
      <c r="H75" s="25">
        <f t="shared" si="3"/>
        <v>0</v>
      </c>
      <c r="I75" s="25">
        <v>1</v>
      </c>
      <c r="L75" s="25">
        <f>John!L25</f>
        <v>0</v>
      </c>
      <c r="M75" s="25">
        <v>0</v>
      </c>
      <c r="R75" s="25"/>
    </row>
    <row r="76" spans="1:18" ht="14">
      <c r="A76" s="25" t="s">
        <v>217</v>
      </c>
      <c r="B76" s="25" t="s">
        <v>219</v>
      </c>
      <c r="C76" s="59" t="s">
        <v>294</v>
      </c>
      <c r="D76" s="25"/>
      <c r="F76" s="25"/>
      <c r="H76" s="25">
        <f t="shared" si="3"/>
        <v>0</v>
      </c>
      <c r="I76" s="25">
        <v>1</v>
      </c>
      <c r="J76">
        <f>Rob!G104+Rob!G71+Rob!G74+Rob!G5+Rob!G8</f>
        <v>0</v>
      </c>
      <c r="K76">
        <f>Rob!H104+Rob!H71+Rob!H74+Rob!H5+Rob!H8</f>
        <v>0</v>
      </c>
      <c r="L76" s="25">
        <f>John!L26</f>
        <v>0</v>
      </c>
      <c r="M76" s="25">
        <v>0</v>
      </c>
      <c r="R76" s="25"/>
    </row>
    <row r="77" spans="1:18" ht="14">
      <c r="A77" s="25" t="s">
        <v>217</v>
      </c>
      <c r="B77" s="25" t="s">
        <v>219</v>
      </c>
      <c r="C77" s="46" t="s">
        <v>250</v>
      </c>
      <c r="D77" s="25"/>
      <c r="F77" s="25"/>
      <c r="H77" s="25">
        <f t="shared" si="3"/>
        <v>0</v>
      </c>
      <c r="I77" s="25">
        <v>1</v>
      </c>
      <c r="J77">
        <f>Rob!G105+Rob!G71+Rob!G74</f>
        <v>0</v>
      </c>
      <c r="K77">
        <f>Rob!H105+Rob!H71+Rob!H74</f>
        <v>0</v>
      </c>
      <c r="L77" s="25">
        <f>John!L28</f>
        <v>0</v>
      </c>
      <c r="M77" s="25">
        <v>0</v>
      </c>
      <c r="R77" s="25"/>
    </row>
    <row r="78" spans="1:18" ht="14">
      <c r="A78" s="25" t="s">
        <v>217</v>
      </c>
      <c r="B78" s="25" t="s">
        <v>219</v>
      </c>
      <c r="C78" s="72" t="s">
        <v>295</v>
      </c>
      <c r="D78" s="25"/>
      <c r="F78" s="25"/>
      <c r="H78" s="25">
        <f t="shared" si="3"/>
        <v>0</v>
      </c>
      <c r="I78" s="25">
        <v>1</v>
      </c>
      <c r="J78">
        <f>Rob!G106+Rob!G71+Rob!G74+Rob!G5+Rob!G8</f>
        <v>0</v>
      </c>
      <c r="K78">
        <f>Rob!H106+Rob!H71+Rob!H74+Rob!H5+Rob!H8</f>
        <v>0</v>
      </c>
      <c r="L78" s="25">
        <f>John!L29</f>
        <v>0</v>
      </c>
      <c r="M78" s="25">
        <v>0</v>
      </c>
      <c r="R78" s="25"/>
    </row>
    <row r="79" spans="1:18" ht="14">
      <c r="A79" s="25" t="s">
        <v>217</v>
      </c>
      <c r="B79" s="25" t="s">
        <v>219</v>
      </c>
      <c r="C79" s="58" t="s">
        <v>291</v>
      </c>
      <c r="D79" s="25"/>
      <c r="F79" s="25"/>
      <c r="H79" s="25">
        <f t="shared" si="3"/>
        <v>0</v>
      </c>
      <c r="I79" s="25">
        <v>1</v>
      </c>
      <c r="J79">
        <f>Rob!G71+Rob!G74+Rob!G81+Rob!G107</f>
        <v>0</v>
      </c>
      <c r="K79">
        <f>Rob!H71+Rob!H74+Rob!H81+Rob!H107</f>
        <v>0</v>
      </c>
      <c r="L79" s="25">
        <f>John!L33</f>
        <v>0</v>
      </c>
      <c r="M79" s="25">
        <v>0</v>
      </c>
      <c r="R79" s="25"/>
    </row>
    <row r="80" spans="1:18" ht="14">
      <c r="A80" s="25" t="s">
        <v>217</v>
      </c>
      <c r="B80" s="25" t="s">
        <v>219</v>
      </c>
      <c r="C80" s="59" t="s">
        <v>296</v>
      </c>
      <c r="D80" s="25"/>
      <c r="F80" s="25"/>
      <c r="H80" s="25">
        <f t="shared" si="3"/>
        <v>0</v>
      </c>
      <c r="I80" s="25">
        <v>1</v>
      </c>
      <c r="J80">
        <f>Rob!G108+Rob!G75+Rob!G9</f>
        <v>0</v>
      </c>
      <c r="K80">
        <f>Rob!H108+Rob!H75+Rob!H9</f>
        <v>0</v>
      </c>
      <c r="L80" s="25">
        <f>John!L35</f>
        <v>0</v>
      </c>
      <c r="M80" s="25">
        <v>0</v>
      </c>
      <c r="R80" s="25"/>
    </row>
    <row r="81" spans="1:18" ht="14">
      <c r="A81" s="25" t="s">
        <v>217</v>
      </c>
      <c r="B81" s="25" t="s">
        <v>219</v>
      </c>
      <c r="C81" s="58" t="s">
        <v>256</v>
      </c>
      <c r="D81" s="25"/>
      <c r="F81" s="25"/>
      <c r="H81" s="25">
        <f t="shared" si="3"/>
        <v>0</v>
      </c>
      <c r="I81" s="25">
        <v>1</v>
      </c>
      <c r="J81">
        <f>Rob!G109+Rob!G75+Rob!G81</f>
        <v>0</v>
      </c>
      <c r="K81">
        <f>Rob!H109+Rob!H75+Rob!H81</f>
        <v>0</v>
      </c>
      <c r="L81" s="25">
        <f>John!L37</f>
        <v>0</v>
      </c>
      <c r="M81" s="25">
        <v>0</v>
      </c>
      <c r="R81" s="25"/>
    </row>
    <row r="82" spans="1:18" ht="14">
      <c r="A82" s="25" t="s">
        <v>217</v>
      </c>
      <c r="B82" s="25" t="s">
        <v>219</v>
      </c>
      <c r="C82" s="58" t="s">
        <v>257</v>
      </c>
      <c r="D82" s="25"/>
      <c r="F82" s="25"/>
      <c r="H82" s="25">
        <f t="shared" si="3"/>
        <v>0</v>
      </c>
      <c r="I82" s="25">
        <v>1</v>
      </c>
      <c r="J82">
        <f>Rob!G110+Rob!G76</f>
        <v>0</v>
      </c>
      <c r="K82">
        <f>Rob!H110+Rob!H76</f>
        <v>0</v>
      </c>
      <c r="L82" s="25">
        <f>John!L38</f>
        <v>4</v>
      </c>
      <c r="M82" s="25">
        <v>0</v>
      </c>
      <c r="R82" s="25"/>
    </row>
    <row r="83" spans="1:18" ht="14">
      <c r="A83" s="25" t="s">
        <v>217</v>
      </c>
      <c r="B83" s="25" t="s">
        <v>219</v>
      </c>
      <c r="C83" s="58" t="s">
        <v>259</v>
      </c>
      <c r="D83" s="25"/>
      <c r="F83" s="25"/>
      <c r="H83" s="25">
        <f t="shared" si="3"/>
        <v>0</v>
      </c>
      <c r="I83" s="25">
        <v>1</v>
      </c>
      <c r="J83" s="30">
        <f>Rob!G111+Rob!G76</f>
        <v>0</v>
      </c>
      <c r="K83" s="30">
        <f>Rob!H111+Rob!H76</f>
        <v>0</v>
      </c>
      <c r="L83" s="25">
        <f>John!L40</f>
        <v>0</v>
      </c>
      <c r="M83" s="25">
        <v>0</v>
      </c>
      <c r="R83" s="25"/>
    </row>
    <row r="84" spans="1:18" ht="14">
      <c r="A84" s="25" t="s">
        <v>217</v>
      </c>
      <c r="B84" s="25" t="s">
        <v>219</v>
      </c>
      <c r="C84" s="58" t="s">
        <v>261</v>
      </c>
      <c r="D84" s="25"/>
      <c r="F84" s="25"/>
      <c r="H84" s="25">
        <f t="shared" si="3"/>
        <v>0</v>
      </c>
      <c r="I84" s="25">
        <v>1</v>
      </c>
      <c r="J84">
        <f>Rob!G112+Rob!G77</f>
        <v>0</v>
      </c>
      <c r="K84">
        <f>Rob!H112+Rob!H77</f>
        <v>0</v>
      </c>
      <c r="L84" s="25">
        <f>John!L42</f>
        <v>0</v>
      </c>
      <c r="M84" s="25">
        <v>0</v>
      </c>
      <c r="R84" s="25"/>
    </row>
    <row r="85" spans="1:18" ht="14">
      <c r="A85" s="25" t="s">
        <v>217</v>
      </c>
      <c r="B85" s="25" t="s">
        <v>219</v>
      </c>
      <c r="C85" s="80" t="s">
        <v>297</v>
      </c>
      <c r="D85" s="25"/>
      <c r="F85" s="25"/>
      <c r="H85" s="25">
        <f t="shared" si="3"/>
        <v>0</v>
      </c>
      <c r="I85" s="25">
        <v>1</v>
      </c>
      <c r="J85">
        <f>Rob!G113+Rob!G77+Rob!G11</f>
        <v>0</v>
      </c>
      <c r="K85">
        <f>Rob!H113+Rob!H77+Rob!H11</f>
        <v>0</v>
      </c>
      <c r="L85" s="25">
        <f>John!L43</f>
        <v>0</v>
      </c>
      <c r="M85" s="25">
        <v>0</v>
      </c>
      <c r="R85" s="25"/>
    </row>
    <row r="86" spans="1:18" ht="14">
      <c r="A86" s="25" t="s">
        <v>217</v>
      </c>
      <c r="B86" s="25" t="s">
        <v>219</v>
      </c>
      <c r="C86" s="58" t="s">
        <v>262</v>
      </c>
      <c r="D86" s="25"/>
      <c r="F86" s="25"/>
      <c r="H86" s="25">
        <f t="shared" si="3"/>
        <v>0</v>
      </c>
      <c r="I86" s="25">
        <v>1</v>
      </c>
      <c r="J86">
        <f>Rob!G114+Rob!G77</f>
        <v>0</v>
      </c>
      <c r="K86">
        <f>Rob!H114+Rob!H77</f>
        <v>0</v>
      </c>
      <c r="L86" s="25">
        <f>John!L44</f>
        <v>0</v>
      </c>
      <c r="M86" s="25">
        <v>0</v>
      </c>
      <c r="R86" s="25"/>
    </row>
    <row r="87" spans="1:18" ht="14">
      <c r="A87" s="25" t="s">
        <v>217</v>
      </c>
      <c r="B87" s="25" t="s">
        <v>219</v>
      </c>
      <c r="C87" s="72" t="s">
        <v>298</v>
      </c>
      <c r="D87" s="25"/>
      <c r="F87" s="25"/>
      <c r="H87" s="25">
        <f t="shared" si="3"/>
        <v>0</v>
      </c>
      <c r="I87" s="25">
        <v>1</v>
      </c>
      <c r="J87">
        <f>Rob!G115+Rob!G77+Rob!G11</f>
        <v>0</v>
      </c>
      <c r="K87">
        <f>Rob!H115+Rob!H77+Rob!H11</f>
        <v>0</v>
      </c>
      <c r="L87" s="25">
        <f>John!L45</f>
        <v>0</v>
      </c>
      <c r="M87" s="25">
        <v>0</v>
      </c>
      <c r="R87" s="25"/>
    </row>
    <row r="88" spans="1:18" ht="14">
      <c r="A88" s="25" t="s">
        <v>217</v>
      </c>
      <c r="B88" s="25" t="s">
        <v>219</v>
      </c>
      <c r="C88" s="58" t="s">
        <v>263</v>
      </c>
      <c r="D88" s="25"/>
      <c r="F88" s="25"/>
      <c r="H88" s="25">
        <f t="shared" si="3"/>
        <v>0</v>
      </c>
      <c r="I88" s="25">
        <v>1</v>
      </c>
      <c r="J88">
        <f>Rob!G116+Rob!G75</f>
        <v>0</v>
      </c>
      <c r="K88">
        <f>Rob!H116+Rob!H75</f>
        <v>0</v>
      </c>
      <c r="L88" s="25">
        <f>John!L46</f>
        <v>0</v>
      </c>
      <c r="M88" s="25">
        <v>0</v>
      </c>
      <c r="R88" s="25"/>
    </row>
    <row r="89" spans="1:18" ht="14">
      <c r="A89" s="25" t="s">
        <v>217</v>
      </c>
      <c r="B89" s="25" t="s">
        <v>219</v>
      </c>
      <c r="C89" s="58" t="s">
        <v>299</v>
      </c>
      <c r="D89" s="25"/>
      <c r="F89" s="25"/>
      <c r="H89" s="25">
        <f t="shared" si="3"/>
        <v>0</v>
      </c>
      <c r="I89" s="25">
        <v>1</v>
      </c>
      <c r="J89">
        <f>Rob!G117+Rob!G$82</f>
        <v>0</v>
      </c>
      <c r="K89">
        <f>Rob!H117+Rob!H$82</f>
        <v>0</v>
      </c>
      <c r="L89" s="25">
        <f>John!L52</f>
        <v>0</v>
      </c>
      <c r="M89" s="25">
        <v>0</v>
      </c>
      <c r="R89" s="25"/>
    </row>
    <row r="90" spans="1:18" ht="14">
      <c r="A90" s="25" t="s">
        <v>217</v>
      </c>
      <c r="B90" s="25" t="s">
        <v>219</v>
      </c>
      <c r="C90" s="58" t="s">
        <v>300</v>
      </c>
      <c r="D90" s="25"/>
      <c r="F90" s="25"/>
      <c r="H90" s="25">
        <f t="shared" si="3"/>
        <v>0</v>
      </c>
      <c r="I90" s="25">
        <v>1</v>
      </c>
      <c r="J90">
        <f>Rob!G118+Rob!G$82</f>
        <v>0</v>
      </c>
      <c r="K90">
        <f>Rob!H118+Rob!H$82</f>
        <v>0</v>
      </c>
      <c r="L90" s="25">
        <f>John!L53</f>
        <v>0</v>
      </c>
      <c r="M90" s="25">
        <v>0</v>
      </c>
      <c r="R90" s="25"/>
    </row>
    <row r="91" spans="1:18" ht="14">
      <c r="A91" s="25" t="s">
        <v>217</v>
      </c>
      <c r="B91" s="25" t="s">
        <v>219</v>
      </c>
      <c r="C91" s="58" t="s">
        <v>301</v>
      </c>
      <c r="D91" s="25"/>
      <c r="F91" s="25"/>
      <c r="H91" s="25">
        <f t="shared" si="3"/>
        <v>0</v>
      </c>
      <c r="I91" s="25">
        <v>1</v>
      </c>
      <c r="J91">
        <f>Rob!G119+Rob!G$82</f>
        <v>0</v>
      </c>
      <c r="K91">
        <f>Rob!H119+Rob!H$82</f>
        <v>0</v>
      </c>
      <c r="L91" s="25">
        <f>John!L54</f>
        <v>0</v>
      </c>
      <c r="M91" s="25">
        <v>0</v>
      </c>
      <c r="R91" s="25"/>
    </row>
    <row r="92" spans="1:18" ht="14">
      <c r="A92" s="42"/>
      <c r="B92" s="42"/>
      <c r="C92" s="86"/>
      <c r="D92" s="42"/>
      <c r="E92" s="36"/>
      <c r="F92" s="42"/>
      <c r="G92" s="36"/>
      <c r="H92" s="42"/>
      <c r="I92" s="25">
        <v>1</v>
      </c>
      <c r="J92" s="36"/>
      <c r="K92" s="36"/>
      <c r="L92" s="42"/>
      <c r="M92" s="42"/>
      <c r="N92" s="36"/>
      <c r="O92" s="91" t="s">
        <v>306</v>
      </c>
      <c r="P92" s="36"/>
    </row>
    <row r="93" spans="1:18" ht="14">
      <c r="A93" s="53" t="s">
        <v>220</v>
      </c>
      <c r="B93" s="25" t="s">
        <v>218</v>
      </c>
      <c r="C93" s="58" t="s">
        <v>235</v>
      </c>
      <c r="H93" s="25">
        <v>5</v>
      </c>
      <c r="I93" s="25">
        <v>1</v>
      </c>
      <c r="J93" s="25">
        <f>Rob!G134+Rob!G121+Rob!G123</f>
        <v>0</v>
      </c>
      <c r="K93" s="25">
        <f>Rob!H134+Rob!H121+Rob!H123</f>
        <v>0</v>
      </c>
      <c r="L93" s="25">
        <f>John!O4</f>
        <v>0</v>
      </c>
      <c r="M93" s="25">
        <v>0</v>
      </c>
    </row>
    <row r="94" spans="1:18" ht="14">
      <c r="A94" s="53" t="s">
        <v>220</v>
      </c>
      <c r="B94" s="25" t="s">
        <v>218</v>
      </c>
      <c r="C94" s="58" t="s">
        <v>236</v>
      </c>
      <c r="H94" s="25">
        <f t="shared" ref="H94:H157" si="4">G94-E94</f>
        <v>0</v>
      </c>
      <c r="I94" s="25">
        <v>1</v>
      </c>
      <c r="J94" s="25">
        <f>Rob!G135+Rob!G121+Rob!G123</f>
        <v>0</v>
      </c>
      <c r="K94" s="25">
        <f>Rob!H135+Rob!H121+Rob!H123</f>
        <v>0</v>
      </c>
      <c r="L94" s="25">
        <f>John!O6</f>
        <v>0</v>
      </c>
      <c r="M94" s="25">
        <v>0</v>
      </c>
    </row>
    <row r="95" spans="1:18" ht="14">
      <c r="A95" s="53" t="s">
        <v>220</v>
      </c>
      <c r="B95" s="25" t="s">
        <v>218</v>
      </c>
      <c r="C95" s="58" t="s">
        <v>233</v>
      </c>
      <c r="H95" s="25">
        <f t="shared" si="4"/>
        <v>0</v>
      </c>
      <c r="I95" s="25">
        <v>1</v>
      </c>
      <c r="J95" s="25">
        <f>Rob!G121+Rob!G123+Rob!G136</f>
        <v>0</v>
      </c>
      <c r="K95" s="25">
        <f>Rob!H121+Rob!H123+Rob!H136</f>
        <v>0</v>
      </c>
      <c r="L95" s="25">
        <f>John!O9</f>
        <v>0</v>
      </c>
      <c r="M95" s="25">
        <v>0</v>
      </c>
    </row>
    <row r="96" spans="1:18" ht="14">
      <c r="A96" s="53" t="s">
        <v>220</v>
      </c>
      <c r="B96" s="25" t="s">
        <v>218</v>
      </c>
      <c r="C96" s="58" t="s">
        <v>237</v>
      </c>
      <c r="H96" s="25">
        <f t="shared" si="4"/>
        <v>0</v>
      </c>
      <c r="I96" s="25">
        <v>1</v>
      </c>
      <c r="J96" s="25">
        <f>Rob!G128+Rob!G137</f>
        <v>0</v>
      </c>
      <c r="K96" s="25">
        <f>Rob!H128+Rob!H137</f>
        <v>0</v>
      </c>
      <c r="L96" s="25">
        <f>John!O10</f>
        <v>0</v>
      </c>
      <c r="M96" s="25">
        <v>0</v>
      </c>
    </row>
    <row r="97" spans="1:13" ht="14">
      <c r="A97" s="53" t="s">
        <v>220</v>
      </c>
      <c r="B97" s="25" t="s">
        <v>218</v>
      </c>
      <c r="C97" s="58" t="s">
        <v>234</v>
      </c>
      <c r="H97" s="25">
        <f t="shared" si="4"/>
        <v>0</v>
      </c>
      <c r="I97" s="25">
        <v>1</v>
      </c>
      <c r="J97" s="25">
        <f>Rob!G138+Rob!G129+Rob!G128</f>
        <v>0</v>
      </c>
      <c r="K97" s="25">
        <f>Rob!H138+Rob!H129+Rob!H128</f>
        <v>0</v>
      </c>
      <c r="L97" s="25">
        <f>John!O11</f>
        <v>0</v>
      </c>
      <c r="M97" s="25">
        <v>0</v>
      </c>
    </row>
    <row r="98" spans="1:13" ht="14">
      <c r="A98" s="53" t="s">
        <v>220</v>
      </c>
      <c r="B98" s="25" t="s">
        <v>218</v>
      </c>
      <c r="C98" s="64" t="s">
        <v>239</v>
      </c>
      <c r="H98" s="25">
        <f t="shared" si="4"/>
        <v>0</v>
      </c>
      <c r="I98" s="25">
        <v>1</v>
      </c>
      <c r="J98" s="65">
        <f>Rob!G129+Rob!G139</f>
        <v>0</v>
      </c>
      <c r="K98" s="65">
        <f>Rob!H129+Rob!H139</f>
        <v>0</v>
      </c>
      <c r="L98" s="25">
        <f>John!O12</f>
        <v>0</v>
      </c>
      <c r="M98" s="25">
        <v>0</v>
      </c>
    </row>
    <row r="99" spans="1:13" ht="14">
      <c r="A99" s="53" t="s">
        <v>220</v>
      </c>
      <c r="B99" s="25" t="s">
        <v>218</v>
      </c>
      <c r="C99" s="64" t="s">
        <v>238</v>
      </c>
      <c r="H99" s="25">
        <f t="shared" si="4"/>
        <v>0</v>
      </c>
      <c r="I99" s="25">
        <v>1</v>
      </c>
      <c r="J99" s="65">
        <f>Rob!G140</f>
        <v>0</v>
      </c>
      <c r="K99" s="65">
        <f>Rob!H140</f>
        <v>0</v>
      </c>
      <c r="L99" s="25">
        <f>John!O13</f>
        <v>0</v>
      </c>
      <c r="M99" s="25">
        <v>0</v>
      </c>
    </row>
    <row r="100" spans="1:13" ht="14">
      <c r="A100" s="53" t="s">
        <v>220</v>
      </c>
      <c r="B100" s="25" t="s">
        <v>218</v>
      </c>
      <c r="C100" s="64" t="s">
        <v>240</v>
      </c>
      <c r="H100" s="25">
        <f t="shared" si="4"/>
        <v>0</v>
      </c>
      <c r="I100" s="25">
        <v>1</v>
      </c>
      <c r="J100" s="65"/>
      <c r="K100" s="65"/>
      <c r="L100" s="25">
        <f>John!O14</f>
        <v>0</v>
      </c>
      <c r="M100" s="25">
        <v>0</v>
      </c>
    </row>
    <row r="101" spans="1:13" ht="14">
      <c r="A101" s="53" t="s">
        <v>220</v>
      </c>
      <c r="B101" s="25" t="s">
        <v>218</v>
      </c>
      <c r="C101" s="58" t="s">
        <v>241</v>
      </c>
      <c r="H101" s="25">
        <f t="shared" si="4"/>
        <v>0</v>
      </c>
      <c r="I101" s="25">
        <v>1</v>
      </c>
      <c r="J101" s="25">
        <f>Rob!G130+Rob!G142</f>
        <v>0</v>
      </c>
      <c r="K101" s="25">
        <f>Rob!H130+Rob!H142</f>
        <v>0</v>
      </c>
      <c r="L101" s="25">
        <f>John!O17</f>
        <v>0</v>
      </c>
      <c r="M101" s="25">
        <v>0</v>
      </c>
    </row>
    <row r="102" spans="1:13" ht="14">
      <c r="A102" s="53" t="s">
        <v>220</v>
      </c>
      <c r="B102" s="25" t="s">
        <v>218</v>
      </c>
      <c r="C102" s="46" t="s">
        <v>242</v>
      </c>
      <c r="H102" s="25">
        <f t="shared" si="4"/>
        <v>0</v>
      </c>
      <c r="I102" s="25">
        <v>1</v>
      </c>
      <c r="J102" s="25">
        <f>Rob!G143+Rob!G121+Rob!G124</f>
        <v>0</v>
      </c>
      <c r="K102" s="25">
        <f>Rob!H143+Rob!H121+Rob!H124</f>
        <v>0</v>
      </c>
      <c r="L102" s="25">
        <f>John!O18</f>
        <v>0</v>
      </c>
      <c r="M102" s="25">
        <v>0</v>
      </c>
    </row>
    <row r="103" spans="1:13" ht="14">
      <c r="A103" s="53" t="s">
        <v>220</v>
      </c>
      <c r="B103" s="25" t="s">
        <v>218</v>
      </c>
      <c r="C103" s="46" t="s">
        <v>244</v>
      </c>
      <c r="H103" s="25">
        <f t="shared" si="4"/>
        <v>0</v>
      </c>
      <c r="I103" s="25">
        <v>1</v>
      </c>
      <c r="J103" s="25">
        <f>Rob!G144+Rob!G121+Rob!G124+Rob!G187+Rob!G190</f>
        <v>0</v>
      </c>
      <c r="K103" s="25">
        <f>Rob!H144+Rob!H121+Rob!H124+Rob!H187+Rob!H190</f>
        <v>0</v>
      </c>
      <c r="L103" s="25">
        <f>John!O20</f>
        <v>0</v>
      </c>
      <c r="M103" s="25">
        <v>0</v>
      </c>
    </row>
    <row r="104" spans="1:13" ht="14">
      <c r="A104" s="53" t="s">
        <v>220</v>
      </c>
      <c r="B104" s="25" t="s">
        <v>218</v>
      </c>
      <c r="C104" s="47" t="s">
        <v>243</v>
      </c>
      <c r="H104" s="25">
        <f t="shared" si="4"/>
        <v>0</v>
      </c>
      <c r="I104" s="25">
        <v>1</v>
      </c>
      <c r="J104" s="25">
        <f>Rob!G145+Rob!G121+Rob!G124</f>
        <v>0</v>
      </c>
      <c r="K104" s="25">
        <f>Rob!H145+Rob!H121+Rob!H124</f>
        <v>0</v>
      </c>
      <c r="L104" s="25">
        <f>John!O21</f>
        <v>0</v>
      </c>
      <c r="M104" s="25">
        <v>0</v>
      </c>
    </row>
    <row r="105" spans="1:13" ht="14">
      <c r="A105" s="53" t="s">
        <v>220</v>
      </c>
      <c r="B105" s="25" t="s">
        <v>218</v>
      </c>
      <c r="C105" s="47" t="s">
        <v>245</v>
      </c>
      <c r="H105" s="25">
        <f t="shared" si="4"/>
        <v>0</v>
      </c>
      <c r="I105" s="25">
        <v>1</v>
      </c>
      <c r="J105" s="25">
        <f>Rob!G146+Rob!G121+Rob!G124</f>
        <v>0</v>
      </c>
      <c r="K105" s="25">
        <f>Rob!H146+Rob!H121+Rob!H124</f>
        <v>0</v>
      </c>
      <c r="L105" s="25">
        <f>John!O22</f>
        <v>0</v>
      </c>
      <c r="M105" s="25">
        <v>0</v>
      </c>
    </row>
    <row r="106" spans="1:13" ht="14">
      <c r="A106" s="53" t="s">
        <v>220</v>
      </c>
      <c r="B106" s="25" t="s">
        <v>218</v>
      </c>
      <c r="C106" s="46" t="s">
        <v>246</v>
      </c>
      <c r="H106" s="25">
        <f t="shared" si="4"/>
        <v>0</v>
      </c>
      <c r="I106" s="25">
        <v>1</v>
      </c>
      <c r="J106" s="25">
        <f>Rob!G147+Rob!G121+Rob!G124</f>
        <v>0</v>
      </c>
      <c r="K106" s="25">
        <f>Rob!H147+Rob!H121+Rob!H124</f>
        <v>0</v>
      </c>
      <c r="L106" s="25">
        <f>John!O23</f>
        <v>0</v>
      </c>
      <c r="M106" s="25">
        <v>0</v>
      </c>
    </row>
    <row r="107" spans="1:13" ht="14">
      <c r="A107" s="53" t="s">
        <v>220</v>
      </c>
      <c r="B107" s="25" t="s">
        <v>218</v>
      </c>
      <c r="C107" s="46" t="s">
        <v>247</v>
      </c>
      <c r="H107" s="25">
        <f t="shared" si="4"/>
        <v>0</v>
      </c>
      <c r="I107" s="25">
        <v>1</v>
      </c>
      <c r="J107" s="25">
        <f>Rob!G148+Rob!G121+Rob!G124</f>
        <v>0</v>
      </c>
      <c r="K107" s="25">
        <f>Rob!H148+Rob!H121+Rob!H124</f>
        <v>0</v>
      </c>
      <c r="L107" s="25">
        <f>John!O24</f>
        <v>0</v>
      </c>
      <c r="M107" s="25">
        <v>0</v>
      </c>
    </row>
    <row r="108" spans="1:13" ht="14">
      <c r="A108" s="53" t="s">
        <v>220</v>
      </c>
      <c r="B108" s="25" t="s">
        <v>218</v>
      </c>
      <c r="C108" s="67" t="s">
        <v>248</v>
      </c>
      <c r="H108" s="25">
        <f t="shared" si="4"/>
        <v>0</v>
      </c>
      <c r="I108" s="25">
        <v>1</v>
      </c>
      <c r="J108" s="65"/>
      <c r="K108" s="65"/>
      <c r="L108" s="25">
        <f>John!O25</f>
        <v>0</v>
      </c>
      <c r="M108" s="25">
        <v>0</v>
      </c>
    </row>
    <row r="109" spans="1:13" ht="14">
      <c r="A109" s="53" t="s">
        <v>220</v>
      </c>
      <c r="B109" s="25" t="s">
        <v>218</v>
      </c>
      <c r="C109" s="46" t="s">
        <v>249</v>
      </c>
      <c r="H109" s="25">
        <f t="shared" si="4"/>
        <v>0</v>
      </c>
      <c r="I109" s="25">
        <v>1</v>
      </c>
      <c r="J109" s="25">
        <f>Rob!G150+Rob!G121+Rob!G124+Rob!G187+Rob!G190</f>
        <v>0</v>
      </c>
      <c r="K109" s="25">
        <f>Rob!H150+Rob!H121+Rob!H124+Rob!H187+Rob!H190</f>
        <v>0</v>
      </c>
      <c r="L109" s="25">
        <f>John!O27</f>
        <v>0</v>
      </c>
      <c r="M109" s="25">
        <v>0</v>
      </c>
    </row>
    <row r="110" spans="1:13" ht="14">
      <c r="A110" s="53" t="s">
        <v>220</v>
      </c>
      <c r="B110" s="25" t="s">
        <v>218</v>
      </c>
      <c r="C110" s="46" t="s">
        <v>250</v>
      </c>
      <c r="H110" s="25">
        <f t="shared" si="4"/>
        <v>0</v>
      </c>
      <c r="I110" s="25">
        <v>1</v>
      </c>
      <c r="J110" s="25">
        <f>Rob!G151+Rob!G121+Rob!G124</f>
        <v>0</v>
      </c>
      <c r="K110" s="25">
        <f>Rob!H151+Rob!H121+Rob!H124</f>
        <v>0</v>
      </c>
      <c r="L110" s="25">
        <f>John!O28</f>
        <v>0</v>
      </c>
      <c r="M110" s="25">
        <v>0</v>
      </c>
    </row>
    <row r="111" spans="1:13" ht="14">
      <c r="A111" s="53" t="s">
        <v>220</v>
      </c>
      <c r="B111" s="25" t="s">
        <v>218</v>
      </c>
      <c r="C111" s="46" t="s">
        <v>251</v>
      </c>
      <c r="H111" s="25">
        <f t="shared" si="4"/>
        <v>0</v>
      </c>
      <c r="I111" s="25">
        <v>1</v>
      </c>
      <c r="J111" s="25">
        <f>Rob!G152+Rob!G121+Rob!G124+Rob!G187+Rob!G190+Rob!G131+Rob!G235</f>
        <v>0</v>
      </c>
      <c r="K111" s="25">
        <f>Rob!H152+Rob!H121+Rob!H124+Rob!H187+Rob!H190+Rob!H131+Rob!H235</f>
        <v>0</v>
      </c>
      <c r="L111" s="25">
        <f>John!O30</f>
        <v>0</v>
      </c>
      <c r="M111" s="25">
        <v>0</v>
      </c>
    </row>
    <row r="112" spans="1:13" ht="14">
      <c r="A112" s="53" t="s">
        <v>220</v>
      </c>
      <c r="B112" s="25" t="s">
        <v>218</v>
      </c>
      <c r="C112" s="46" t="s">
        <v>252</v>
      </c>
      <c r="H112" s="25">
        <f t="shared" si="4"/>
        <v>0</v>
      </c>
      <c r="I112" s="25">
        <v>1</v>
      </c>
      <c r="J112" s="25">
        <f>Rob!G121+Rob!G124+Rob!G131+Rob!G187+Rob!G190+Rob!G235</f>
        <v>0</v>
      </c>
      <c r="K112" s="25">
        <f>Rob!H121+Rob!H124+Rob!H131+Rob!H187+Rob!H190+Rob!H235</f>
        <v>0</v>
      </c>
      <c r="L112" s="25">
        <f>John!O32</f>
        <v>0</v>
      </c>
      <c r="M112" s="25">
        <v>0</v>
      </c>
    </row>
    <row r="113" spans="1:13" ht="14">
      <c r="A113" s="53" t="s">
        <v>220</v>
      </c>
      <c r="B113" s="25" t="s">
        <v>218</v>
      </c>
      <c r="C113" s="46" t="s">
        <v>253</v>
      </c>
      <c r="H113" s="25">
        <f t="shared" si="4"/>
        <v>0</v>
      </c>
      <c r="I113" s="25">
        <v>1</v>
      </c>
      <c r="J113" s="25">
        <f>Rob!G121+Rob!G124+Rob!G131+Rob!G187+Rob!G190+Rob!G154+Rob!G235</f>
        <v>0</v>
      </c>
      <c r="K113" s="25">
        <f>Rob!H121+Rob!H124+Rob!H131+Rob!H187+Rob!H190+Rob!H154+Rob!H235</f>
        <v>0</v>
      </c>
      <c r="L113" s="25">
        <f>John!O34</f>
        <v>0</v>
      </c>
      <c r="M113" s="25">
        <v>0</v>
      </c>
    </row>
    <row r="114" spans="1:13" ht="14">
      <c r="A114" s="53" t="s">
        <v>220</v>
      </c>
      <c r="B114" s="25" t="s">
        <v>218</v>
      </c>
      <c r="C114" s="46" t="s">
        <v>254</v>
      </c>
      <c r="H114" s="25">
        <f t="shared" si="4"/>
        <v>0</v>
      </c>
      <c r="I114" s="25">
        <v>1</v>
      </c>
      <c r="J114" s="25">
        <f>Rob!G155+Rob!G125+Rob!G191</f>
        <v>0</v>
      </c>
      <c r="K114" s="25">
        <f>Rob!H155+Rob!H125+Rob!H191</f>
        <v>0</v>
      </c>
      <c r="M114" s="25">
        <v>0</v>
      </c>
    </row>
    <row r="115" spans="1:13" ht="14">
      <c r="A115" s="53" t="s">
        <v>220</v>
      </c>
      <c r="B115" s="25" t="s">
        <v>218</v>
      </c>
      <c r="C115" s="58" t="s">
        <v>255</v>
      </c>
      <c r="H115" s="25">
        <f t="shared" si="4"/>
        <v>0</v>
      </c>
      <c r="I115" s="25">
        <v>1</v>
      </c>
      <c r="J115" s="25">
        <f>Rob!G125+Rob!G191+Rob!G156</f>
        <v>0</v>
      </c>
      <c r="K115" s="25">
        <f>Rob!H125+Rob!H191+Rob!H156</f>
        <v>0</v>
      </c>
      <c r="L115" s="25">
        <f>John!O36</f>
        <v>0</v>
      </c>
      <c r="M115" s="25">
        <v>0</v>
      </c>
    </row>
    <row r="116" spans="1:13" ht="14">
      <c r="A116" s="53" t="s">
        <v>220</v>
      </c>
      <c r="B116" s="25" t="s">
        <v>218</v>
      </c>
      <c r="C116" s="58" t="s">
        <v>256</v>
      </c>
      <c r="H116" s="25">
        <f t="shared" si="4"/>
        <v>0</v>
      </c>
      <c r="I116" s="25">
        <v>1</v>
      </c>
      <c r="J116" s="25">
        <f>Rob!G125+Rob!G131+Rob!G157</f>
        <v>0</v>
      </c>
      <c r="K116" s="25">
        <f>Rob!H125+Rob!H131+Rob!H157</f>
        <v>0</v>
      </c>
      <c r="L116" s="25">
        <f>John!O37</f>
        <v>0</v>
      </c>
      <c r="M116" s="25">
        <v>0</v>
      </c>
    </row>
    <row r="117" spans="1:13" ht="14">
      <c r="A117" s="53" t="s">
        <v>220</v>
      </c>
      <c r="B117" s="25" t="s">
        <v>218</v>
      </c>
      <c r="C117" s="58" t="s">
        <v>257</v>
      </c>
      <c r="H117" s="25">
        <f t="shared" si="4"/>
        <v>0</v>
      </c>
      <c r="I117" s="25">
        <v>1</v>
      </c>
      <c r="J117" s="25">
        <f>Rob!G126+Rob!G158</f>
        <v>0</v>
      </c>
      <c r="K117" s="25">
        <f>Rob!H126+Rob!H158</f>
        <v>0</v>
      </c>
      <c r="L117" s="25">
        <f>John!O38</f>
        <v>0</v>
      </c>
      <c r="M117" s="25">
        <v>0</v>
      </c>
    </row>
    <row r="118" spans="1:13" ht="14">
      <c r="A118" s="53" t="s">
        <v>220</v>
      </c>
      <c r="B118" s="25" t="s">
        <v>218</v>
      </c>
      <c r="C118" s="58" t="s">
        <v>258</v>
      </c>
      <c r="H118" s="25">
        <f t="shared" si="4"/>
        <v>0</v>
      </c>
      <c r="I118" s="25">
        <v>1</v>
      </c>
      <c r="J118" s="25">
        <f>Rob!G126+Rob!G192+Rob!G159</f>
        <v>0</v>
      </c>
      <c r="K118" s="25">
        <f>Rob!H126+Rob!H192+Rob!H159</f>
        <v>0</v>
      </c>
      <c r="L118" s="25">
        <f>John!O39</f>
        <v>0</v>
      </c>
      <c r="M118" s="25">
        <v>0</v>
      </c>
    </row>
    <row r="119" spans="1:13" ht="14">
      <c r="A119" s="53" t="s">
        <v>220</v>
      </c>
      <c r="B119" s="25" t="s">
        <v>218</v>
      </c>
      <c r="C119" s="58" t="s">
        <v>259</v>
      </c>
      <c r="H119" s="25">
        <f t="shared" si="4"/>
        <v>0</v>
      </c>
      <c r="I119" s="25">
        <v>1</v>
      </c>
      <c r="J119" s="25">
        <f>Rob!G160+Rob!G126</f>
        <v>0</v>
      </c>
      <c r="K119" s="25">
        <f>Rob!H160+Rob!H126</f>
        <v>0</v>
      </c>
      <c r="L119" s="25">
        <f>John!O40</f>
        <v>0</v>
      </c>
      <c r="M119" s="25">
        <v>0</v>
      </c>
    </row>
    <row r="120" spans="1:13" ht="14">
      <c r="A120" s="53" t="s">
        <v>220</v>
      </c>
      <c r="B120" s="25" t="s">
        <v>218</v>
      </c>
      <c r="C120" s="58" t="s">
        <v>260</v>
      </c>
      <c r="H120" s="25">
        <f t="shared" si="4"/>
        <v>0</v>
      </c>
      <c r="I120" s="25">
        <v>1</v>
      </c>
      <c r="J120" s="25">
        <f>Rob!G126+Rob!G192+Rob!G161</f>
        <v>0</v>
      </c>
      <c r="K120" s="25">
        <f>Rob!H126+Rob!H192+Rob!H161</f>
        <v>0</v>
      </c>
      <c r="L120" s="25">
        <f>John!O41</f>
        <v>0</v>
      </c>
      <c r="M120" s="25">
        <v>0</v>
      </c>
    </row>
    <row r="121" spans="1:13" ht="14">
      <c r="A121" s="53" t="s">
        <v>220</v>
      </c>
      <c r="B121" s="25" t="s">
        <v>218</v>
      </c>
      <c r="C121" s="58" t="s">
        <v>261</v>
      </c>
      <c r="H121" s="25">
        <f t="shared" si="4"/>
        <v>0</v>
      </c>
      <c r="I121" s="25">
        <v>1</v>
      </c>
      <c r="J121" s="25">
        <f>Rob!G162+Rob!G126</f>
        <v>0</v>
      </c>
      <c r="K121" s="25">
        <f>Rob!H162+Rob!H126</f>
        <v>0</v>
      </c>
      <c r="L121" s="25">
        <f>John!O42</f>
        <v>0</v>
      </c>
      <c r="M121" s="25">
        <v>0</v>
      </c>
    </row>
    <row r="122" spans="1:13" ht="14">
      <c r="A122" s="53" t="s">
        <v>220</v>
      </c>
      <c r="B122" s="25" t="s">
        <v>218</v>
      </c>
      <c r="C122" s="58" t="s">
        <v>262</v>
      </c>
      <c r="H122" s="25">
        <f t="shared" si="4"/>
        <v>0</v>
      </c>
      <c r="I122" s="25">
        <v>1</v>
      </c>
      <c r="J122" s="25">
        <f>Rob!G163+Rob!G128</f>
        <v>0</v>
      </c>
      <c r="K122" s="25">
        <f>Rob!H163+Rob!H128</f>
        <v>0</v>
      </c>
      <c r="L122" s="25">
        <f>John!O44</f>
        <v>0</v>
      </c>
      <c r="M122" s="25">
        <v>0</v>
      </c>
    </row>
    <row r="123" spans="1:13" ht="14">
      <c r="A123" s="53" t="s">
        <v>220</v>
      </c>
      <c r="B123" s="25" t="s">
        <v>218</v>
      </c>
      <c r="C123" s="58" t="s">
        <v>263</v>
      </c>
      <c r="H123" s="25">
        <f t="shared" si="4"/>
        <v>0</v>
      </c>
      <c r="I123" s="25">
        <v>1</v>
      </c>
      <c r="J123" s="25">
        <f>Rob!G164+Rob!G125</f>
        <v>0</v>
      </c>
      <c r="K123" s="25">
        <f>Rob!H164+Rob!H125</f>
        <v>0</v>
      </c>
      <c r="L123" s="25">
        <f>John!O46</f>
        <v>0</v>
      </c>
      <c r="M123" s="25">
        <v>0</v>
      </c>
    </row>
    <row r="124" spans="1:13" ht="14">
      <c r="A124" s="53" t="s">
        <v>220</v>
      </c>
      <c r="B124" s="25" t="s">
        <v>218</v>
      </c>
      <c r="C124" s="58" t="s">
        <v>264</v>
      </c>
      <c r="H124" s="25">
        <f t="shared" si="4"/>
        <v>0</v>
      </c>
      <c r="I124" s="25">
        <v>1</v>
      </c>
      <c r="J124" s="25">
        <f>Rob!G165+Rob!G132</f>
        <v>0</v>
      </c>
      <c r="K124" s="25">
        <f>Rob!H165+Rob!H132</f>
        <v>0</v>
      </c>
      <c r="L124" s="25">
        <f>John!O47</f>
        <v>0</v>
      </c>
      <c r="M124" s="25">
        <v>0</v>
      </c>
    </row>
    <row r="125" spans="1:13" ht="14">
      <c r="A125" s="53" t="s">
        <v>220</v>
      </c>
      <c r="B125" s="25" t="s">
        <v>218</v>
      </c>
      <c r="C125" s="58" t="s">
        <v>265</v>
      </c>
      <c r="H125" s="25">
        <f t="shared" si="4"/>
        <v>0</v>
      </c>
      <c r="I125" s="25">
        <v>1</v>
      </c>
      <c r="J125" s="25">
        <f>Rob!G166+Rob!G132</f>
        <v>0</v>
      </c>
      <c r="K125" s="25">
        <f>Rob!H166+Rob!H132</f>
        <v>0</v>
      </c>
      <c r="L125" s="25">
        <f>John!O48</f>
        <v>0</v>
      </c>
      <c r="M125" s="25">
        <v>0</v>
      </c>
    </row>
    <row r="126" spans="1:13" ht="14">
      <c r="A126" s="53" t="s">
        <v>220</v>
      </c>
      <c r="B126" s="25" t="s">
        <v>218</v>
      </c>
      <c r="C126" s="58" t="s">
        <v>266</v>
      </c>
      <c r="H126" s="25">
        <f t="shared" si="4"/>
        <v>0</v>
      </c>
      <c r="I126" s="25">
        <v>1</v>
      </c>
      <c r="J126" s="25">
        <f>Rob!G167+Rob!G132</f>
        <v>0</v>
      </c>
      <c r="K126" s="25">
        <f>Rob!H167+Rob!H132</f>
        <v>0</v>
      </c>
      <c r="L126" s="25">
        <f>John!O49</f>
        <v>0</v>
      </c>
      <c r="M126" s="25">
        <v>0</v>
      </c>
    </row>
    <row r="127" spans="1:13" ht="14">
      <c r="A127" s="53" t="s">
        <v>220</v>
      </c>
      <c r="B127" s="25" t="s">
        <v>218</v>
      </c>
      <c r="C127" s="58" t="s">
        <v>267</v>
      </c>
      <c r="H127" s="25">
        <f t="shared" si="4"/>
        <v>0</v>
      </c>
      <c r="I127" s="25">
        <v>1</v>
      </c>
      <c r="J127" s="25">
        <f>Rob!G168+Rob!G132</f>
        <v>0</v>
      </c>
      <c r="K127" s="25">
        <f>Rob!H168+Rob!H132</f>
        <v>0</v>
      </c>
      <c r="L127" s="25">
        <f>John!O50</f>
        <v>0</v>
      </c>
      <c r="M127" s="25">
        <v>0</v>
      </c>
    </row>
    <row r="128" spans="1:13" ht="14">
      <c r="A128" s="53" t="s">
        <v>220</v>
      </c>
      <c r="B128" s="25" t="s">
        <v>218</v>
      </c>
      <c r="C128" s="58" t="s">
        <v>268</v>
      </c>
      <c r="H128" s="25">
        <f t="shared" si="4"/>
        <v>0</v>
      </c>
      <c r="I128" s="25">
        <v>1</v>
      </c>
      <c r="J128" s="25">
        <f>Rob!G169+Rob!G132</f>
        <v>0</v>
      </c>
      <c r="K128" s="25">
        <f>Rob!H169+Rob!H132</f>
        <v>0</v>
      </c>
      <c r="L128" s="25">
        <f>John!O51</f>
        <v>0</v>
      </c>
      <c r="M128" s="25">
        <v>0</v>
      </c>
    </row>
    <row r="129" spans="1:13" ht="14">
      <c r="A129" s="53" t="s">
        <v>220</v>
      </c>
      <c r="B129" s="25" t="s">
        <v>218</v>
      </c>
      <c r="C129" s="49" t="s">
        <v>269</v>
      </c>
      <c r="H129" s="25">
        <f t="shared" si="4"/>
        <v>0</v>
      </c>
      <c r="I129" s="25">
        <v>1</v>
      </c>
      <c r="J129" s="25">
        <f>Rob!G170+Rob!G$17</f>
        <v>0</v>
      </c>
      <c r="K129" s="25">
        <f>Rob!H170+Rob!H$17</f>
        <v>0</v>
      </c>
      <c r="L129" s="25">
        <f>John!O55</f>
        <v>0</v>
      </c>
      <c r="M129" s="25">
        <v>0</v>
      </c>
    </row>
    <row r="130" spans="1:13" ht="14">
      <c r="A130" s="53" t="s">
        <v>220</v>
      </c>
      <c r="B130" s="25" t="s">
        <v>218</v>
      </c>
      <c r="C130" s="50" t="s">
        <v>270</v>
      </c>
      <c r="H130" s="25">
        <f t="shared" si="4"/>
        <v>0</v>
      </c>
      <c r="I130" s="25">
        <v>1</v>
      </c>
      <c r="J130" s="25">
        <f>Rob!G171+Rob!G$17</f>
        <v>0</v>
      </c>
      <c r="K130" s="25">
        <f>Rob!H171+Rob!H$17</f>
        <v>0</v>
      </c>
      <c r="L130" s="25">
        <f>John!O56</f>
        <v>0</v>
      </c>
      <c r="M130" s="25">
        <v>0</v>
      </c>
    </row>
    <row r="131" spans="1:13" ht="14">
      <c r="A131" s="53" t="s">
        <v>220</v>
      </c>
      <c r="B131" s="25" t="s">
        <v>218</v>
      </c>
      <c r="C131" s="50" t="s">
        <v>271</v>
      </c>
      <c r="H131" s="25">
        <f t="shared" si="4"/>
        <v>0</v>
      </c>
      <c r="I131" s="25">
        <v>1</v>
      </c>
      <c r="J131" s="25">
        <f>Rob!G172+Rob!G$17</f>
        <v>0</v>
      </c>
      <c r="K131" s="25">
        <f>Rob!H172+Rob!H$17</f>
        <v>0</v>
      </c>
      <c r="L131" s="25">
        <f>John!O57</f>
        <v>0</v>
      </c>
      <c r="M131" s="25">
        <v>0</v>
      </c>
    </row>
    <row r="132" spans="1:13" ht="14">
      <c r="A132" s="53" t="s">
        <v>220</v>
      </c>
      <c r="B132" s="25" t="s">
        <v>218</v>
      </c>
      <c r="C132" s="50" t="s">
        <v>272</v>
      </c>
      <c r="H132" s="25">
        <f t="shared" si="4"/>
        <v>0</v>
      </c>
      <c r="I132" s="25">
        <v>1</v>
      </c>
      <c r="J132" s="25">
        <f>Rob!G173+Rob!G$17</f>
        <v>0</v>
      </c>
      <c r="K132" s="25">
        <f>Rob!H173+Rob!H$17</f>
        <v>0</v>
      </c>
      <c r="L132" s="25">
        <f>John!O58</f>
        <v>0</v>
      </c>
      <c r="M132" s="25">
        <v>0</v>
      </c>
    </row>
    <row r="133" spans="1:13" ht="14">
      <c r="A133" s="53" t="s">
        <v>220</v>
      </c>
      <c r="B133" s="25" t="s">
        <v>218</v>
      </c>
      <c r="C133" s="50" t="s">
        <v>273</v>
      </c>
      <c r="H133" s="25">
        <f t="shared" si="4"/>
        <v>0</v>
      </c>
      <c r="I133" s="25">
        <v>1</v>
      </c>
      <c r="J133" s="25">
        <f>Rob!G174+Rob!G$17</f>
        <v>0</v>
      </c>
      <c r="K133" s="25">
        <f>Rob!H174+Rob!H$17</f>
        <v>0</v>
      </c>
      <c r="L133" s="25">
        <f>John!O59</f>
        <v>0</v>
      </c>
      <c r="M133" s="25">
        <v>0</v>
      </c>
    </row>
    <row r="134" spans="1:13" ht="14">
      <c r="A134" s="53" t="s">
        <v>220</v>
      </c>
      <c r="B134" s="25" t="s">
        <v>218</v>
      </c>
      <c r="C134" s="50" t="s">
        <v>274</v>
      </c>
      <c r="H134" s="25">
        <f t="shared" si="4"/>
        <v>0</v>
      </c>
      <c r="I134" s="25">
        <v>1</v>
      </c>
      <c r="J134" s="25">
        <f>Rob!G175+Rob!G$17</f>
        <v>0</v>
      </c>
      <c r="K134" s="25">
        <f>Rob!H175+Rob!H$17</f>
        <v>0</v>
      </c>
      <c r="L134" s="25">
        <f>John!O60</f>
        <v>0</v>
      </c>
      <c r="M134" s="25">
        <v>0</v>
      </c>
    </row>
    <row r="135" spans="1:13" ht="14">
      <c r="A135" s="53" t="s">
        <v>220</v>
      </c>
      <c r="B135" s="25" t="s">
        <v>218</v>
      </c>
      <c r="C135" s="50" t="s">
        <v>275</v>
      </c>
      <c r="H135" s="25">
        <f t="shared" si="4"/>
        <v>0</v>
      </c>
      <c r="I135" s="25">
        <v>1</v>
      </c>
      <c r="J135" s="25">
        <f>Rob!G176+Rob!G$17</f>
        <v>0</v>
      </c>
      <c r="K135" s="25">
        <f>Rob!H176+Rob!H$17</f>
        <v>0</v>
      </c>
      <c r="L135" s="25">
        <f>John!O61</f>
        <v>0</v>
      </c>
      <c r="M135" s="25">
        <v>0</v>
      </c>
    </row>
    <row r="136" spans="1:13" ht="14">
      <c r="A136" s="53" t="s">
        <v>220</v>
      </c>
      <c r="B136" s="25" t="s">
        <v>218</v>
      </c>
      <c r="C136" s="50" t="s">
        <v>276</v>
      </c>
      <c r="H136" s="25">
        <f t="shared" si="4"/>
        <v>0</v>
      </c>
      <c r="I136" s="25">
        <v>1</v>
      </c>
      <c r="J136" s="25">
        <f>Rob!G177+Rob!G$17</f>
        <v>0</v>
      </c>
      <c r="K136" s="25">
        <f>Rob!H177+Rob!H$17</f>
        <v>0</v>
      </c>
      <c r="L136" s="25">
        <f>John!O62</f>
        <v>0</v>
      </c>
      <c r="M136" s="25">
        <v>0</v>
      </c>
    </row>
    <row r="137" spans="1:13" ht="14">
      <c r="A137" s="53" t="s">
        <v>220</v>
      </c>
      <c r="B137" s="25" t="s">
        <v>218</v>
      </c>
      <c r="C137" s="50" t="s">
        <v>277</v>
      </c>
      <c r="H137" s="25">
        <f t="shared" si="4"/>
        <v>0</v>
      </c>
      <c r="I137" s="25">
        <v>1</v>
      </c>
      <c r="J137" s="25">
        <f>Rob!G178+Rob!G$17</f>
        <v>0</v>
      </c>
      <c r="K137" s="25">
        <f>Rob!H178+Rob!H$17</f>
        <v>0</v>
      </c>
      <c r="L137" s="25">
        <f>John!O63</f>
        <v>0</v>
      </c>
      <c r="M137" s="25">
        <v>0</v>
      </c>
    </row>
    <row r="138" spans="1:13" ht="14">
      <c r="A138" s="53" t="s">
        <v>220</v>
      </c>
      <c r="B138" s="25" t="s">
        <v>218</v>
      </c>
      <c r="C138" s="50" t="s">
        <v>278</v>
      </c>
      <c r="H138" s="25">
        <f t="shared" si="4"/>
        <v>0</v>
      </c>
      <c r="I138" s="25">
        <v>1</v>
      </c>
      <c r="J138" s="25">
        <f>Rob!G179+Rob!G$17</f>
        <v>0</v>
      </c>
      <c r="K138" s="25">
        <f>Rob!H179+Rob!H$17</f>
        <v>0</v>
      </c>
      <c r="L138" s="25">
        <f>John!O64</f>
        <v>0</v>
      </c>
      <c r="M138" s="25">
        <v>0</v>
      </c>
    </row>
    <row r="139" spans="1:13" ht="14">
      <c r="A139" s="53" t="s">
        <v>220</v>
      </c>
      <c r="B139" s="25" t="s">
        <v>218</v>
      </c>
      <c r="C139" s="50" t="s">
        <v>279</v>
      </c>
      <c r="H139" s="25">
        <f t="shared" si="4"/>
        <v>0</v>
      </c>
      <c r="I139" s="25">
        <v>1</v>
      </c>
      <c r="J139" s="25">
        <f>Rob!G180+Rob!G$17</f>
        <v>0</v>
      </c>
      <c r="K139" s="25">
        <f>Rob!H180+Rob!H$17</f>
        <v>0</v>
      </c>
      <c r="L139" s="25">
        <f>John!O65</f>
        <v>0</v>
      </c>
      <c r="M139" s="25">
        <v>0</v>
      </c>
    </row>
    <row r="140" spans="1:13" ht="14">
      <c r="A140" s="53" t="s">
        <v>220</v>
      </c>
      <c r="B140" s="25" t="s">
        <v>218</v>
      </c>
      <c r="C140" s="50" t="s">
        <v>280</v>
      </c>
      <c r="H140" s="25">
        <f t="shared" si="4"/>
        <v>0</v>
      </c>
      <c r="I140" s="25">
        <v>1</v>
      </c>
      <c r="J140" s="25">
        <f>Rob!G181+Rob!G$17</f>
        <v>0</v>
      </c>
      <c r="K140" s="25">
        <f>Rob!H181+Rob!H$17</f>
        <v>0</v>
      </c>
      <c r="L140" s="25">
        <f>John!O66</f>
        <v>0</v>
      </c>
      <c r="M140" s="25">
        <v>0</v>
      </c>
    </row>
    <row r="141" spans="1:13" ht="14">
      <c r="A141" s="53" t="s">
        <v>220</v>
      </c>
      <c r="B141" s="25" t="s">
        <v>218</v>
      </c>
      <c r="C141" s="50" t="s">
        <v>281</v>
      </c>
      <c r="H141" s="25">
        <f t="shared" si="4"/>
        <v>0</v>
      </c>
      <c r="I141" s="25">
        <v>1</v>
      </c>
      <c r="J141" s="25">
        <f>Rob!G182+Rob!G$17</f>
        <v>0</v>
      </c>
      <c r="K141" s="25">
        <f>Rob!H182+Rob!H$17</f>
        <v>0</v>
      </c>
      <c r="L141" s="25">
        <f>John!O67</f>
        <v>0</v>
      </c>
      <c r="M141" s="25">
        <v>0</v>
      </c>
    </row>
    <row r="142" spans="1:13" ht="14">
      <c r="A142" s="53" t="s">
        <v>220</v>
      </c>
      <c r="B142" s="25" t="s">
        <v>218</v>
      </c>
      <c r="C142" s="50" t="s">
        <v>282</v>
      </c>
      <c r="H142" s="25">
        <f t="shared" si="4"/>
        <v>0</v>
      </c>
      <c r="I142" s="25">
        <v>1</v>
      </c>
      <c r="J142" s="25">
        <f>Rob!G183+Rob!G$17</f>
        <v>0</v>
      </c>
      <c r="K142" s="25">
        <f>Rob!H183+Rob!H$17</f>
        <v>0</v>
      </c>
      <c r="L142" s="25">
        <f>John!O68</f>
        <v>0</v>
      </c>
      <c r="M142" s="25">
        <v>0</v>
      </c>
    </row>
    <row r="143" spans="1:13" ht="14">
      <c r="A143" s="53" t="s">
        <v>220</v>
      </c>
      <c r="B143" s="25" t="s">
        <v>218</v>
      </c>
      <c r="C143" s="50" t="s">
        <v>283</v>
      </c>
      <c r="H143" s="25">
        <f t="shared" si="4"/>
        <v>0</v>
      </c>
      <c r="I143" s="25">
        <v>1</v>
      </c>
      <c r="J143" s="25">
        <f>Rob!G184+Rob!G$17</f>
        <v>0</v>
      </c>
      <c r="K143" s="25">
        <f>Rob!H184+Rob!H$17</f>
        <v>0</v>
      </c>
      <c r="L143" s="25">
        <f>John!O69</f>
        <v>0</v>
      </c>
      <c r="M143" s="25">
        <v>0</v>
      </c>
    </row>
    <row r="144" spans="1:13" ht="14">
      <c r="A144" s="53" t="s">
        <v>220</v>
      </c>
      <c r="B144" s="25" t="s">
        <v>218</v>
      </c>
      <c r="C144" s="50" t="s">
        <v>284</v>
      </c>
      <c r="H144" s="25">
        <f t="shared" si="4"/>
        <v>0</v>
      </c>
      <c r="I144" s="25">
        <v>1</v>
      </c>
      <c r="J144" s="25">
        <f>Rob!G185+Rob!G$17</f>
        <v>0</v>
      </c>
      <c r="K144" s="25">
        <f>Rob!H185+Rob!H$17</f>
        <v>0</v>
      </c>
      <c r="L144" s="25">
        <f>John!O70</f>
        <v>0</v>
      </c>
      <c r="M144" s="25">
        <v>0</v>
      </c>
    </row>
    <row r="145" spans="1:16" ht="14">
      <c r="A145" s="89"/>
      <c r="B145" s="89"/>
      <c r="C145" s="89"/>
      <c r="D145" s="89"/>
      <c r="E145" s="89"/>
      <c r="F145" s="89"/>
      <c r="G145" s="89"/>
      <c r="H145" s="25"/>
      <c r="I145" s="25">
        <v>1</v>
      </c>
      <c r="J145" s="89"/>
      <c r="K145" s="89"/>
      <c r="L145" s="87"/>
      <c r="M145" s="25"/>
      <c r="N145" s="89"/>
      <c r="O145" s="89"/>
      <c r="P145" s="89"/>
    </row>
    <row r="146" spans="1:16" ht="14">
      <c r="A146" s="53" t="s">
        <v>220</v>
      </c>
      <c r="B146" s="30" t="s">
        <v>219</v>
      </c>
      <c r="C146" s="71" t="s">
        <v>285</v>
      </c>
      <c r="D146" s="25"/>
      <c r="F146" s="25"/>
      <c r="H146" s="25">
        <f t="shared" si="4"/>
        <v>0</v>
      </c>
      <c r="I146" s="25">
        <v>1</v>
      </c>
      <c r="J146">
        <f>Rob!G184+Rob!G185+Rob!G196</f>
        <v>0</v>
      </c>
      <c r="K146">
        <f>Rob!H184+Rob!H185+Rob!H196</f>
        <v>0</v>
      </c>
      <c r="L146" s="25">
        <f>John!N2</f>
        <v>0</v>
      </c>
      <c r="M146" s="25">
        <v>0</v>
      </c>
    </row>
    <row r="147" spans="1:16" ht="14">
      <c r="A147" s="53" t="s">
        <v>220</v>
      </c>
      <c r="B147" s="30" t="s">
        <v>219</v>
      </c>
      <c r="C147" s="72" t="s">
        <v>286</v>
      </c>
      <c r="D147" s="25"/>
      <c r="F147" s="25"/>
      <c r="H147" s="25">
        <f t="shared" si="4"/>
        <v>0</v>
      </c>
      <c r="I147" s="25">
        <v>1</v>
      </c>
      <c r="J147">
        <f>Rob!G197+Rob!G184+Rob!G185+Rob!G118+Rob!G119</f>
        <v>0</v>
      </c>
      <c r="K147">
        <f>Rob!H197+Rob!H184+Rob!H185+Rob!H118+Rob!H119</f>
        <v>0</v>
      </c>
      <c r="L147" s="25">
        <f>John!N3</f>
        <v>0</v>
      </c>
      <c r="M147" s="25">
        <v>0</v>
      </c>
    </row>
    <row r="148" spans="1:16" ht="14">
      <c r="A148" s="53" t="s">
        <v>220</v>
      </c>
      <c r="B148" s="30" t="s">
        <v>219</v>
      </c>
      <c r="C148" s="58" t="s">
        <v>235</v>
      </c>
      <c r="D148" s="25"/>
      <c r="F148" s="25"/>
      <c r="H148" s="25">
        <f t="shared" si="4"/>
        <v>0</v>
      </c>
      <c r="I148" s="25">
        <v>1</v>
      </c>
      <c r="J148">
        <f>Rob!G198+Rob!G184+Rob!G186</f>
        <v>0</v>
      </c>
      <c r="K148">
        <f>Rob!H198+Rob!H184+Rob!H186</f>
        <v>0</v>
      </c>
      <c r="L148" s="25">
        <f>John!N4</f>
        <v>0</v>
      </c>
      <c r="M148" s="25">
        <v>0</v>
      </c>
    </row>
    <row r="149" spans="1:16" ht="14">
      <c r="A149" s="53" t="s">
        <v>220</v>
      </c>
      <c r="B149" s="30" t="s">
        <v>219</v>
      </c>
      <c r="C149" s="58" t="s">
        <v>287</v>
      </c>
      <c r="D149" s="25"/>
      <c r="F149" s="25"/>
      <c r="H149" s="25">
        <f t="shared" si="4"/>
        <v>0</v>
      </c>
      <c r="I149" s="25">
        <v>1</v>
      </c>
      <c r="J149">
        <f>Rob!G199+Rob!G184+Rob!G185</f>
        <v>0</v>
      </c>
      <c r="K149">
        <f>Rob!H199+Rob!H184+Rob!H185</f>
        <v>0</v>
      </c>
      <c r="L149" s="25">
        <f>John!N5</f>
        <v>0</v>
      </c>
      <c r="M149" s="25">
        <v>0</v>
      </c>
    </row>
    <row r="150" spans="1:16" ht="14">
      <c r="A150" s="53" t="s">
        <v>220</v>
      </c>
      <c r="B150" s="30" t="s">
        <v>219</v>
      </c>
      <c r="C150" s="58" t="s">
        <v>236</v>
      </c>
      <c r="D150" s="25"/>
      <c r="F150" s="25"/>
      <c r="H150" s="25">
        <f t="shared" si="4"/>
        <v>0</v>
      </c>
      <c r="I150" s="25">
        <v>1</v>
      </c>
      <c r="J150">
        <f>Rob!G200+Rob!G184+Rob!G186</f>
        <v>0</v>
      </c>
      <c r="K150">
        <f>Rob!H200+Rob!H184+Rob!H186</f>
        <v>0</v>
      </c>
      <c r="L150" s="25">
        <f>John!N6</f>
        <v>0</v>
      </c>
      <c r="M150" s="25">
        <v>0</v>
      </c>
    </row>
    <row r="151" spans="1:16" ht="14">
      <c r="A151" s="53" t="s">
        <v>220</v>
      </c>
      <c r="B151" s="30" t="s">
        <v>219</v>
      </c>
      <c r="C151" s="81" t="s">
        <v>292</v>
      </c>
      <c r="D151" s="25"/>
      <c r="F151" s="25"/>
      <c r="H151" s="25">
        <f t="shared" si="4"/>
        <v>0</v>
      </c>
      <c r="I151" s="25">
        <v>1</v>
      </c>
      <c r="J151">
        <f>Rob!G201+Rob!G184+Rob!G186+Rob!G118+Rob!G120</f>
        <v>0</v>
      </c>
      <c r="K151">
        <f>Rob!H201+Rob!H184+Rob!H186+Rob!H118+Rob!H120</f>
        <v>0</v>
      </c>
      <c r="L151" s="25">
        <f>John!N7</f>
        <v>0</v>
      </c>
      <c r="M151" s="25">
        <v>0</v>
      </c>
    </row>
    <row r="152" spans="1:16" ht="14">
      <c r="A152" s="53" t="s">
        <v>220</v>
      </c>
      <c r="B152" s="30" t="s">
        <v>219</v>
      </c>
      <c r="C152" s="58" t="s">
        <v>288</v>
      </c>
      <c r="D152" s="25"/>
      <c r="F152" s="25"/>
      <c r="H152" s="25">
        <f t="shared" si="4"/>
        <v>0</v>
      </c>
      <c r="I152" s="25">
        <v>1</v>
      </c>
      <c r="J152">
        <f>Rob!G202+Rob!G184+Rob!G186</f>
        <v>0</v>
      </c>
      <c r="K152">
        <f>Rob!H202+Rob!H184+Rob!H186</f>
        <v>0</v>
      </c>
      <c r="L152" s="25">
        <f>John!N8</f>
        <v>0</v>
      </c>
      <c r="M152" s="25">
        <v>0</v>
      </c>
    </row>
    <row r="153" spans="1:16" ht="14">
      <c r="A153" s="53" t="s">
        <v>220</v>
      </c>
      <c r="B153" s="30" t="s">
        <v>219</v>
      </c>
      <c r="C153" s="58" t="s">
        <v>233</v>
      </c>
      <c r="D153" s="25"/>
      <c r="F153" s="25"/>
      <c r="H153" s="25">
        <f t="shared" si="4"/>
        <v>0</v>
      </c>
      <c r="I153" s="25">
        <v>1</v>
      </c>
      <c r="J153">
        <f>Rob!G203+Rob!G184+Rob!G186</f>
        <v>0</v>
      </c>
      <c r="K153">
        <f>Rob!H203+Rob!H184+Rob!H186</f>
        <v>0</v>
      </c>
      <c r="L153" s="25">
        <f>John!N9</f>
        <v>0</v>
      </c>
      <c r="M153" s="25">
        <v>0</v>
      </c>
    </row>
    <row r="154" spans="1:16" ht="14">
      <c r="A154" s="53" t="s">
        <v>220</v>
      </c>
      <c r="B154" s="30" t="s">
        <v>219</v>
      </c>
      <c r="C154" s="80" t="s">
        <v>302</v>
      </c>
      <c r="D154" s="25"/>
      <c r="F154" s="25"/>
      <c r="H154" s="25">
        <f t="shared" si="4"/>
        <v>0</v>
      </c>
      <c r="I154" s="25">
        <v>1</v>
      </c>
      <c r="J154">
        <f>Rob!G184+Rob!G186+Rob!G204+Rob!G118+Rob!G120</f>
        <v>0</v>
      </c>
      <c r="K154">
        <f>Rob!H184+Rob!H186+Rob!H204+Rob!H118+Rob!H120</f>
        <v>0</v>
      </c>
      <c r="L154" s="25">
        <f>John!N10</f>
        <v>0</v>
      </c>
      <c r="M154" s="25">
        <v>0</v>
      </c>
    </row>
    <row r="155" spans="1:16" ht="14">
      <c r="A155" s="53" t="s">
        <v>220</v>
      </c>
      <c r="B155" s="30" t="s">
        <v>219</v>
      </c>
      <c r="C155" s="58" t="s">
        <v>237</v>
      </c>
      <c r="D155" s="25"/>
      <c r="F155" s="25"/>
      <c r="H155" s="25">
        <f t="shared" si="4"/>
        <v>0</v>
      </c>
      <c r="I155" s="25">
        <v>1</v>
      </c>
      <c r="J155">
        <f>Rob!G205+Rob!G191</f>
        <v>0</v>
      </c>
      <c r="K155">
        <f>Rob!H205+Rob!H191</f>
        <v>0</v>
      </c>
      <c r="L155" s="25">
        <f>John!N11</f>
        <v>0</v>
      </c>
      <c r="M155" s="25">
        <v>0</v>
      </c>
    </row>
    <row r="156" spans="1:16" ht="14">
      <c r="A156" s="53" t="s">
        <v>220</v>
      </c>
      <c r="B156" s="30" t="s">
        <v>219</v>
      </c>
      <c r="C156" s="58" t="s">
        <v>234</v>
      </c>
      <c r="D156" s="25"/>
      <c r="F156" s="25"/>
      <c r="H156" s="25">
        <f t="shared" si="4"/>
        <v>0</v>
      </c>
      <c r="I156" s="25">
        <v>1</v>
      </c>
      <c r="J156">
        <f>Rob!G191+Rob!G192+Rob!G206</f>
        <v>0</v>
      </c>
      <c r="K156">
        <f>Rob!H191+Rob!H192+Rob!H206</f>
        <v>0</v>
      </c>
      <c r="L156" s="25">
        <f>John!N12</f>
        <v>0</v>
      </c>
      <c r="M156" s="25">
        <v>0</v>
      </c>
    </row>
    <row r="157" spans="1:16" ht="14">
      <c r="A157" s="53" t="s">
        <v>220</v>
      </c>
      <c r="B157" s="30" t="s">
        <v>219</v>
      </c>
      <c r="C157" s="64" t="s">
        <v>239</v>
      </c>
      <c r="D157" s="25"/>
      <c r="F157" s="25"/>
      <c r="H157" s="25">
        <f t="shared" si="4"/>
        <v>0</v>
      </c>
      <c r="I157" s="25">
        <v>1</v>
      </c>
      <c r="L157" s="25">
        <f>John!N13</f>
        <v>0</v>
      </c>
      <c r="M157" s="25">
        <v>0</v>
      </c>
    </row>
    <row r="158" spans="1:16" ht="14">
      <c r="A158" s="53" t="s">
        <v>220</v>
      </c>
      <c r="B158" s="30" t="s">
        <v>219</v>
      </c>
      <c r="C158" s="64" t="s">
        <v>238</v>
      </c>
      <c r="D158" s="25"/>
      <c r="F158" s="25"/>
      <c r="H158" s="25">
        <f t="shared" ref="H158:H219" si="5">G158-E158</f>
        <v>0</v>
      </c>
      <c r="I158" s="25">
        <v>1</v>
      </c>
      <c r="L158" s="25">
        <f>John!N14</f>
        <v>0</v>
      </c>
      <c r="M158" s="25">
        <v>0</v>
      </c>
    </row>
    <row r="159" spans="1:16" ht="14">
      <c r="A159" s="53" t="s">
        <v>220</v>
      </c>
      <c r="B159" s="30" t="s">
        <v>219</v>
      </c>
      <c r="C159" s="64" t="s">
        <v>240</v>
      </c>
      <c r="D159" s="25"/>
      <c r="F159" s="25"/>
      <c r="H159" s="25">
        <f t="shared" si="5"/>
        <v>0</v>
      </c>
      <c r="I159" s="25">
        <v>1</v>
      </c>
      <c r="L159" s="25">
        <f>John!N15</f>
        <v>0</v>
      </c>
      <c r="M159" s="25">
        <v>0</v>
      </c>
    </row>
    <row r="160" spans="1:16" ht="14">
      <c r="A160" s="53" t="s">
        <v>220</v>
      </c>
      <c r="B160" s="30" t="s">
        <v>219</v>
      </c>
      <c r="C160" s="58" t="s">
        <v>303</v>
      </c>
      <c r="D160" s="25"/>
      <c r="F160" s="25"/>
      <c r="H160" s="25">
        <f t="shared" si="5"/>
        <v>0</v>
      </c>
      <c r="I160" s="25">
        <v>1</v>
      </c>
      <c r="J160">
        <f>Rob!G193+Rob!G210</f>
        <v>0</v>
      </c>
      <c r="K160">
        <f>Rob!H193+Rob!H210</f>
        <v>0</v>
      </c>
      <c r="L160" s="25">
        <f>John!N17</f>
        <v>0</v>
      </c>
      <c r="M160" s="25">
        <v>0</v>
      </c>
    </row>
    <row r="161" spans="1:13" ht="14">
      <c r="A161" s="53" t="s">
        <v>220</v>
      </c>
      <c r="B161" s="30" t="s">
        <v>219</v>
      </c>
      <c r="C161" s="46" t="s">
        <v>242</v>
      </c>
      <c r="D161" s="25"/>
      <c r="F161" s="25"/>
      <c r="H161" s="25">
        <f t="shared" si="5"/>
        <v>0</v>
      </c>
      <c r="I161" s="25">
        <v>1</v>
      </c>
      <c r="J161">
        <f>Rob!G184+Rob!G187+Rob!G211</f>
        <v>0</v>
      </c>
      <c r="K161">
        <f>Rob!H184+Rob!H187+Rob!H211</f>
        <v>0</v>
      </c>
      <c r="L161" s="25">
        <f>John!N18</f>
        <v>0</v>
      </c>
      <c r="M161" s="25">
        <v>0</v>
      </c>
    </row>
    <row r="162" spans="1:13" ht="14">
      <c r="A162" s="53" t="s">
        <v>220</v>
      </c>
      <c r="B162" s="30" t="s">
        <v>219</v>
      </c>
      <c r="C162" s="72" t="s">
        <v>293</v>
      </c>
      <c r="D162" s="25"/>
      <c r="F162" s="25"/>
      <c r="H162" s="25">
        <f t="shared" si="5"/>
        <v>0</v>
      </c>
      <c r="I162" s="25">
        <v>1</v>
      </c>
      <c r="J162">
        <f>Rob!G212+Rob!G184+Rob!G187+Rob!G118+Rob!G121</f>
        <v>0</v>
      </c>
      <c r="K162">
        <f>Rob!H212+Rob!H184+Rob!H187+Rob!H118+Rob!H121</f>
        <v>0</v>
      </c>
      <c r="L162" s="25">
        <f>John!N19</f>
        <v>0</v>
      </c>
      <c r="M162" s="25">
        <v>0</v>
      </c>
    </row>
    <row r="163" spans="1:13" ht="14">
      <c r="A163" s="53" t="s">
        <v>220</v>
      </c>
      <c r="B163" s="30" t="s">
        <v>219</v>
      </c>
      <c r="C163" s="47" t="s">
        <v>243</v>
      </c>
      <c r="D163" s="25"/>
      <c r="F163" s="25"/>
      <c r="H163" s="25">
        <f t="shared" si="5"/>
        <v>0</v>
      </c>
      <c r="I163" s="25">
        <v>1</v>
      </c>
      <c r="J163">
        <f>Rob!G184+Rob!G187+Rob!G213</f>
        <v>0</v>
      </c>
      <c r="K163">
        <f>Rob!H184+Rob!H187+Rob!H213</f>
        <v>0</v>
      </c>
      <c r="L163" s="25">
        <f>John!N21</f>
        <v>0</v>
      </c>
      <c r="M163" s="25">
        <v>0</v>
      </c>
    </row>
    <row r="164" spans="1:13" ht="14">
      <c r="A164" s="53" t="s">
        <v>220</v>
      </c>
      <c r="B164" s="30" t="s">
        <v>219</v>
      </c>
      <c r="C164" s="46" t="s">
        <v>246</v>
      </c>
      <c r="D164" s="25"/>
      <c r="F164" s="25"/>
      <c r="H164" s="25">
        <f t="shared" si="5"/>
        <v>0</v>
      </c>
      <c r="I164" s="25">
        <v>1</v>
      </c>
      <c r="J164">
        <f>Rob!G184+Rob!G187+Rob!G214</f>
        <v>0</v>
      </c>
      <c r="K164">
        <f>Rob!H184+Rob!H187+Rob!H214</f>
        <v>0</v>
      </c>
      <c r="L164" s="25">
        <f>John!N23</f>
        <v>0</v>
      </c>
      <c r="M164" s="25">
        <v>0</v>
      </c>
    </row>
    <row r="165" spans="1:13" ht="14">
      <c r="A165" s="53" t="s">
        <v>220</v>
      </c>
      <c r="B165" s="30" t="s">
        <v>219</v>
      </c>
      <c r="C165" s="46" t="s">
        <v>247</v>
      </c>
      <c r="D165" s="25"/>
      <c r="F165" s="25"/>
      <c r="H165" s="25">
        <f t="shared" si="5"/>
        <v>0</v>
      </c>
      <c r="I165" s="25">
        <v>1</v>
      </c>
      <c r="J165">
        <f>Rob!G215+Rob!G184+Rob!G187</f>
        <v>0</v>
      </c>
      <c r="K165">
        <f>Rob!H215+Rob!H184+Rob!H187</f>
        <v>0</v>
      </c>
      <c r="L165" s="25">
        <f>John!N24</f>
        <v>0</v>
      </c>
      <c r="M165" s="25">
        <v>0</v>
      </c>
    </row>
    <row r="166" spans="1:13" ht="14">
      <c r="A166" s="53" t="s">
        <v>220</v>
      </c>
      <c r="B166" s="30" t="s">
        <v>219</v>
      </c>
      <c r="C166" s="67" t="s">
        <v>248</v>
      </c>
      <c r="D166" s="25"/>
      <c r="F166" s="25"/>
      <c r="H166" s="25">
        <f t="shared" si="5"/>
        <v>0</v>
      </c>
      <c r="I166" s="25">
        <v>1</v>
      </c>
      <c r="L166" s="25">
        <f>John!N25</f>
        <v>0</v>
      </c>
      <c r="M166" s="25">
        <v>0</v>
      </c>
    </row>
    <row r="167" spans="1:13" ht="14">
      <c r="A167" s="53" t="s">
        <v>220</v>
      </c>
      <c r="B167" s="30" t="s">
        <v>219</v>
      </c>
      <c r="C167" s="59" t="s">
        <v>294</v>
      </c>
      <c r="D167" s="25"/>
      <c r="F167" s="25"/>
      <c r="H167" s="25">
        <f t="shared" si="5"/>
        <v>0</v>
      </c>
      <c r="I167" s="25">
        <v>1</v>
      </c>
      <c r="J167">
        <f>Rob!G217+Rob!G184+Rob!G187+Rob!G118+Rob!G121</f>
        <v>0</v>
      </c>
      <c r="K167">
        <f>Rob!H217+Rob!H184+Rob!H187+Rob!H118+Rob!H121</f>
        <v>0</v>
      </c>
      <c r="L167" s="25">
        <f>John!N26</f>
        <v>0</v>
      </c>
      <c r="M167" s="25">
        <v>0</v>
      </c>
    </row>
    <row r="168" spans="1:13" ht="14">
      <c r="A168" s="53" t="s">
        <v>220</v>
      </c>
      <c r="B168" s="30" t="s">
        <v>219</v>
      </c>
      <c r="C168" s="46" t="s">
        <v>250</v>
      </c>
      <c r="D168" s="25"/>
      <c r="F168" s="25"/>
      <c r="H168" s="25">
        <f t="shared" si="5"/>
        <v>0</v>
      </c>
      <c r="I168" s="25">
        <v>1</v>
      </c>
      <c r="J168">
        <f>Rob!G218+Rob!G184+Rob!G187</f>
        <v>0</v>
      </c>
      <c r="K168">
        <f>Rob!H218+Rob!H184+Rob!H187</f>
        <v>0</v>
      </c>
      <c r="L168" s="25">
        <f>John!N28</f>
        <v>0</v>
      </c>
      <c r="M168" s="25">
        <v>0</v>
      </c>
    </row>
    <row r="169" spans="1:13" ht="14">
      <c r="A169" s="53" t="s">
        <v>220</v>
      </c>
      <c r="B169" s="30" t="s">
        <v>219</v>
      </c>
      <c r="C169" s="72" t="s">
        <v>295</v>
      </c>
      <c r="D169" s="25"/>
      <c r="F169" s="25"/>
      <c r="H169" s="25">
        <f t="shared" si="5"/>
        <v>0</v>
      </c>
      <c r="I169" s="25">
        <v>1</v>
      </c>
      <c r="J169">
        <f>Rob!G219+Rob!G184+Rob!G187+Rob!G118+Rob!G121</f>
        <v>0</v>
      </c>
      <c r="K169">
        <f>Rob!H219+Rob!H184+Rob!H187+Rob!H118+Rob!H121</f>
        <v>0</v>
      </c>
      <c r="L169" s="25">
        <f>John!N29</f>
        <v>0</v>
      </c>
      <c r="M169" s="25">
        <v>0</v>
      </c>
    </row>
    <row r="170" spans="1:13" ht="14">
      <c r="A170" s="53" t="s">
        <v>220</v>
      </c>
      <c r="B170" s="30" t="s">
        <v>219</v>
      </c>
      <c r="C170" s="58" t="s">
        <v>291</v>
      </c>
      <c r="D170" s="25"/>
      <c r="F170" s="25"/>
      <c r="H170" s="25">
        <f t="shared" si="5"/>
        <v>0</v>
      </c>
      <c r="I170" s="25">
        <v>1</v>
      </c>
      <c r="J170">
        <f>Rob!G184+Rob!G187+Rob!G194+Rob!G220</f>
        <v>0</v>
      </c>
      <c r="K170">
        <f>Rob!H184+Rob!H187+Rob!H194+Rob!H220</f>
        <v>0</v>
      </c>
      <c r="L170" s="25">
        <f>John!N33</f>
        <v>0</v>
      </c>
      <c r="M170" s="25">
        <v>0</v>
      </c>
    </row>
    <row r="171" spans="1:13" ht="14">
      <c r="A171" s="53" t="s">
        <v>220</v>
      </c>
      <c r="B171" s="30" t="s">
        <v>219</v>
      </c>
      <c r="C171" s="59" t="s">
        <v>296</v>
      </c>
      <c r="D171" s="25"/>
      <c r="F171" s="25"/>
      <c r="H171" s="25">
        <f t="shared" si="5"/>
        <v>0</v>
      </c>
      <c r="I171" s="25">
        <v>1</v>
      </c>
      <c r="J171">
        <f>Rob!G221+Rob!G188+Rob!G122</f>
        <v>0</v>
      </c>
      <c r="K171">
        <f>Rob!H221+Rob!H188+Rob!H122</f>
        <v>0</v>
      </c>
      <c r="L171" s="25">
        <f>John!N35</f>
        <v>0</v>
      </c>
      <c r="M171" s="25">
        <v>0</v>
      </c>
    </row>
    <row r="172" spans="1:13" ht="14">
      <c r="A172" s="53" t="s">
        <v>220</v>
      </c>
      <c r="B172" s="30" t="s">
        <v>219</v>
      </c>
      <c r="C172" s="58" t="s">
        <v>256</v>
      </c>
      <c r="D172" s="25"/>
      <c r="F172" s="25"/>
      <c r="H172" s="25">
        <f t="shared" si="5"/>
        <v>0</v>
      </c>
      <c r="I172" s="25">
        <v>1</v>
      </c>
      <c r="J172">
        <f>Rob!G222+Rob!G188+Rob!G194</f>
        <v>0</v>
      </c>
      <c r="K172">
        <f>Rob!H222+Rob!H188+Rob!H194</f>
        <v>0</v>
      </c>
      <c r="L172" s="25">
        <f>John!N37</f>
        <v>0</v>
      </c>
      <c r="M172" s="25">
        <v>0</v>
      </c>
    </row>
    <row r="173" spans="1:13" ht="14">
      <c r="A173" s="53" t="s">
        <v>220</v>
      </c>
      <c r="B173" s="30" t="s">
        <v>219</v>
      </c>
      <c r="C173" s="58" t="s">
        <v>257</v>
      </c>
      <c r="D173" s="25"/>
      <c r="F173" s="25"/>
      <c r="H173" s="25">
        <f t="shared" si="5"/>
        <v>0</v>
      </c>
      <c r="I173" s="25">
        <v>1</v>
      </c>
      <c r="J173">
        <f>Rob!G223+Rob!G189</f>
        <v>0</v>
      </c>
      <c r="K173">
        <f>Rob!H223+Rob!H189</f>
        <v>0</v>
      </c>
      <c r="L173" s="25">
        <f>John!N38</f>
        <v>0</v>
      </c>
      <c r="M173" s="25">
        <v>0</v>
      </c>
    </row>
    <row r="174" spans="1:13" ht="14">
      <c r="A174" s="53" t="s">
        <v>220</v>
      </c>
      <c r="B174" s="30" t="s">
        <v>219</v>
      </c>
      <c r="C174" s="58" t="s">
        <v>259</v>
      </c>
      <c r="D174" s="25"/>
      <c r="F174" s="25"/>
      <c r="H174" s="25">
        <f t="shared" si="5"/>
        <v>0</v>
      </c>
      <c r="I174" s="25">
        <v>1</v>
      </c>
      <c r="J174" s="30">
        <f>Rob!G224+Rob!G189</f>
        <v>0</v>
      </c>
      <c r="K174" s="30">
        <f>Rob!H224+Rob!H189</f>
        <v>0</v>
      </c>
      <c r="L174" s="25">
        <f>John!N40</f>
        <v>0</v>
      </c>
      <c r="M174" s="25">
        <v>0</v>
      </c>
    </row>
    <row r="175" spans="1:13" ht="14">
      <c r="A175" s="53" t="s">
        <v>220</v>
      </c>
      <c r="B175" s="30" t="s">
        <v>219</v>
      </c>
      <c r="C175" s="58" t="s">
        <v>261</v>
      </c>
      <c r="D175" s="25"/>
      <c r="F175" s="25"/>
      <c r="H175" s="25">
        <f t="shared" si="5"/>
        <v>0</v>
      </c>
      <c r="I175" s="25">
        <v>1</v>
      </c>
      <c r="J175">
        <f>Rob!G225+Rob!G190</f>
        <v>0</v>
      </c>
      <c r="K175">
        <f>Rob!H225+Rob!H190</f>
        <v>0</v>
      </c>
      <c r="L175" s="25">
        <f>John!N42</f>
        <v>0</v>
      </c>
      <c r="M175" s="25">
        <v>0</v>
      </c>
    </row>
    <row r="176" spans="1:13" ht="14">
      <c r="A176" s="53" t="s">
        <v>220</v>
      </c>
      <c r="B176" s="30" t="s">
        <v>219</v>
      </c>
      <c r="C176" s="80" t="s">
        <v>297</v>
      </c>
      <c r="D176" s="25"/>
      <c r="F176" s="25"/>
      <c r="H176" s="25">
        <f t="shared" si="5"/>
        <v>0</v>
      </c>
      <c r="I176" s="25">
        <v>1</v>
      </c>
      <c r="J176">
        <f>Rob!G226+Rob!G190+Rob!G124</f>
        <v>0</v>
      </c>
      <c r="K176">
        <f>Rob!H226+Rob!H190+Rob!H124</f>
        <v>0</v>
      </c>
      <c r="L176" s="25">
        <f>John!N43</f>
        <v>0</v>
      </c>
      <c r="M176" s="25">
        <v>0</v>
      </c>
    </row>
    <row r="177" spans="1:16" ht="14">
      <c r="A177" s="53" t="s">
        <v>220</v>
      </c>
      <c r="B177" s="30" t="s">
        <v>219</v>
      </c>
      <c r="C177" s="58" t="s">
        <v>262</v>
      </c>
      <c r="D177" s="25"/>
      <c r="F177" s="25"/>
      <c r="H177" s="25">
        <f t="shared" si="5"/>
        <v>0</v>
      </c>
      <c r="I177" s="25">
        <v>1</v>
      </c>
      <c r="J177">
        <f>Rob!G227+Rob!G190</f>
        <v>0</v>
      </c>
      <c r="K177">
        <f>Rob!H227+Rob!H190</f>
        <v>0</v>
      </c>
      <c r="L177" s="25">
        <f>John!N44</f>
        <v>0</v>
      </c>
      <c r="M177" s="25">
        <v>0</v>
      </c>
    </row>
    <row r="178" spans="1:16" ht="14">
      <c r="A178" s="53" t="s">
        <v>220</v>
      </c>
      <c r="B178" s="30" t="s">
        <v>219</v>
      </c>
      <c r="C178" s="72" t="s">
        <v>298</v>
      </c>
      <c r="D178" s="25"/>
      <c r="F178" s="25"/>
      <c r="H178" s="25">
        <f t="shared" si="5"/>
        <v>0</v>
      </c>
      <c r="I178" s="25">
        <v>1</v>
      </c>
      <c r="J178">
        <f>Rob!G228+Rob!G190+Rob!G124</f>
        <v>0</v>
      </c>
      <c r="K178">
        <f>Rob!H228+Rob!H190+Rob!H124</f>
        <v>0</v>
      </c>
      <c r="L178" s="25">
        <f>John!N45</f>
        <v>0</v>
      </c>
      <c r="M178" s="25">
        <v>0</v>
      </c>
    </row>
    <row r="179" spans="1:16" ht="14">
      <c r="A179" s="53" t="s">
        <v>220</v>
      </c>
      <c r="B179" s="30" t="s">
        <v>219</v>
      </c>
      <c r="C179" s="58" t="s">
        <v>263</v>
      </c>
      <c r="D179" s="25"/>
      <c r="F179" s="25"/>
      <c r="H179" s="25">
        <f t="shared" si="5"/>
        <v>0</v>
      </c>
      <c r="I179" s="25">
        <v>1</v>
      </c>
      <c r="J179">
        <f>Rob!G229+Rob!G188</f>
        <v>0</v>
      </c>
      <c r="K179">
        <f>Rob!H229+Rob!H188</f>
        <v>0</v>
      </c>
      <c r="L179" s="25">
        <f>John!N46</f>
        <v>0</v>
      </c>
      <c r="M179" s="25">
        <v>0</v>
      </c>
    </row>
    <row r="180" spans="1:16" ht="14">
      <c r="A180" s="53" t="s">
        <v>220</v>
      </c>
      <c r="B180" s="30" t="s">
        <v>219</v>
      </c>
      <c r="C180" s="58" t="s">
        <v>299</v>
      </c>
      <c r="D180" s="25"/>
      <c r="F180" s="25"/>
      <c r="H180" s="25">
        <f t="shared" si="5"/>
        <v>0</v>
      </c>
      <c r="I180" s="25">
        <v>1</v>
      </c>
      <c r="J180">
        <f>Rob!G230+Rob!G$82</f>
        <v>0</v>
      </c>
      <c r="K180">
        <f>Rob!H230+Rob!H$82</f>
        <v>0</v>
      </c>
      <c r="L180" s="25">
        <f>John!N52</f>
        <v>0</v>
      </c>
      <c r="M180" s="25">
        <v>0</v>
      </c>
    </row>
    <row r="181" spans="1:16" ht="14">
      <c r="A181" s="53" t="s">
        <v>220</v>
      </c>
      <c r="B181" s="30" t="s">
        <v>219</v>
      </c>
      <c r="C181" s="58" t="s">
        <v>300</v>
      </c>
      <c r="D181" s="25"/>
      <c r="F181" s="25"/>
      <c r="H181" s="25">
        <f t="shared" si="5"/>
        <v>0</v>
      </c>
      <c r="I181" s="25">
        <v>1</v>
      </c>
      <c r="J181">
        <f>Rob!G231+Rob!G$82</f>
        <v>0</v>
      </c>
      <c r="K181">
        <f>Rob!H231+Rob!H$82</f>
        <v>0</v>
      </c>
      <c r="L181" s="25">
        <f>John!N53</f>
        <v>0</v>
      </c>
      <c r="M181" s="25">
        <v>0</v>
      </c>
    </row>
    <row r="182" spans="1:16" ht="15.75" customHeight="1">
      <c r="A182" s="53" t="s">
        <v>220</v>
      </c>
      <c r="B182" s="30" t="s">
        <v>219</v>
      </c>
      <c r="C182" s="58" t="s">
        <v>301</v>
      </c>
      <c r="D182" s="25"/>
      <c r="F182" s="25"/>
      <c r="H182" s="25">
        <f t="shared" si="5"/>
        <v>0</v>
      </c>
      <c r="I182" s="25">
        <v>1</v>
      </c>
      <c r="J182">
        <f>Rob!G232+Rob!G$82</f>
        <v>0</v>
      </c>
      <c r="K182">
        <f>Rob!H232+Rob!H$82</f>
        <v>0</v>
      </c>
      <c r="L182" s="25">
        <f>John!N54</f>
        <v>0</v>
      </c>
      <c r="M182" s="25">
        <v>0</v>
      </c>
    </row>
    <row r="183" spans="1:16" ht="14">
      <c r="A183" s="42"/>
      <c r="B183" s="42"/>
      <c r="C183" s="92"/>
      <c r="D183" s="42"/>
      <c r="E183" s="36"/>
      <c r="F183" s="42"/>
      <c r="G183" s="36"/>
      <c r="H183" s="42"/>
      <c r="I183" s="25">
        <v>1</v>
      </c>
      <c r="J183" s="36"/>
      <c r="K183" s="36"/>
      <c r="L183" s="42"/>
      <c r="M183" s="42"/>
      <c r="N183" s="36"/>
      <c r="O183" s="36"/>
      <c r="P183" s="36"/>
    </row>
    <row r="184" spans="1:16" ht="14">
      <c r="A184" s="30" t="s">
        <v>221</v>
      </c>
      <c r="B184" s="25" t="s">
        <v>218</v>
      </c>
      <c r="C184" s="58" t="s">
        <v>235</v>
      </c>
      <c r="H184" s="25">
        <f t="shared" si="5"/>
        <v>0</v>
      </c>
      <c r="I184" s="25">
        <v>1</v>
      </c>
      <c r="J184" s="25">
        <f>Rob!G244+Rob!G231+Rob!G233</f>
        <v>0</v>
      </c>
      <c r="K184" s="25">
        <f>Rob!H244+Rob!H231+Rob!H233</f>
        <v>0</v>
      </c>
      <c r="L184" s="25">
        <f>John!Q4</f>
        <v>0</v>
      </c>
      <c r="M184" s="25">
        <v>0</v>
      </c>
    </row>
    <row r="185" spans="1:16" ht="14">
      <c r="A185" s="30" t="s">
        <v>221</v>
      </c>
      <c r="B185" s="25" t="s">
        <v>218</v>
      </c>
      <c r="C185" s="58" t="s">
        <v>236</v>
      </c>
      <c r="H185" s="25">
        <f t="shared" si="5"/>
        <v>0</v>
      </c>
      <c r="I185" s="25">
        <v>1</v>
      </c>
      <c r="J185" s="25">
        <f>Rob!G245+Rob!G231+Rob!G233</f>
        <v>0</v>
      </c>
      <c r="K185" s="25">
        <f>Rob!H245+Rob!H231+Rob!H233</f>
        <v>0</v>
      </c>
      <c r="L185" s="25">
        <f>John!Q6</f>
        <v>0</v>
      </c>
      <c r="M185" s="25">
        <v>0</v>
      </c>
    </row>
    <row r="186" spans="1:16" ht="14">
      <c r="A186" s="30" t="s">
        <v>221</v>
      </c>
      <c r="B186" s="25" t="s">
        <v>218</v>
      </c>
      <c r="C186" s="58" t="s">
        <v>233</v>
      </c>
      <c r="H186" s="25">
        <f t="shared" si="5"/>
        <v>0</v>
      </c>
      <c r="I186" s="25">
        <v>1</v>
      </c>
      <c r="J186" s="25">
        <f>Rob!G231+Rob!G233+Rob!G246</f>
        <v>0</v>
      </c>
      <c r="K186" s="25">
        <f>Rob!H231+Rob!H233+Rob!H246</f>
        <v>0</v>
      </c>
      <c r="L186" s="25">
        <f>John!Q9</f>
        <v>0</v>
      </c>
      <c r="M186" s="25">
        <v>0</v>
      </c>
    </row>
    <row r="187" spans="1:16" ht="14">
      <c r="A187" s="30" t="s">
        <v>221</v>
      </c>
      <c r="B187" s="25" t="s">
        <v>218</v>
      </c>
      <c r="C187" s="58" t="s">
        <v>237</v>
      </c>
      <c r="H187" s="25">
        <f t="shared" si="5"/>
        <v>0</v>
      </c>
      <c r="I187" s="25">
        <v>1</v>
      </c>
      <c r="J187" s="25">
        <f>Rob!G238+Rob!G247</f>
        <v>0</v>
      </c>
      <c r="K187" s="25">
        <f>Rob!H238+Rob!H247</f>
        <v>0</v>
      </c>
      <c r="L187" s="25">
        <f>John!Q10</f>
        <v>0</v>
      </c>
      <c r="M187" s="25">
        <v>0</v>
      </c>
    </row>
    <row r="188" spans="1:16" ht="14">
      <c r="A188" s="30" t="s">
        <v>221</v>
      </c>
      <c r="B188" s="25" t="s">
        <v>218</v>
      </c>
      <c r="C188" s="58" t="s">
        <v>234</v>
      </c>
      <c r="H188" s="25">
        <f t="shared" si="5"/>
        <v>0</v>
      </c>
      <c r="I188" s="25">
        <v>1</v>
      </c>
      <c r="J188" s="25">
        <f>Rob!G248+Rob!G239+Rob!G238</f>
        <v>0</v>
      </c>
      <c r="K188" s="25">
        <f>Rob!H248+Rob!H239+Rob!H238</f>
        <v>0</v>
      </c>
      <c r="L188" s="25">
        <f>John!Q11</f>
        <v>0</v>
      </c>
      <c r="M188" s="25">
        <v>0</v>
      </c>
    </row>
    <row r="189" spans="1:16" ht="14">
      <c r="A189" s="30" t="s">
        <v>221</v>
      </c>
      <c r="B189" s="25" t="s">
        <v>218</v>
      </c>
      <c r="C189" s="64" t="s">
        <v>239</v>
      </c>
      <c r="H189" s="25">
        <f t="shared" si="5"/>
        <v>0</v>
      </c>
      <c r="I189" s="25">
        <v>1</v>
      </c>
      <c r="J189" s="65">
        <f>Rob!G239+Rob!G249</f>
        <v>0</v>
      </c>
      <c r="K189" s="65">
        <f>Rob!H239+Rob!H249</f>
        <v>0</v>
      </c>
      <c r="L189" s="25">
        <f>John!Q12</f>
        <v>0</v>
      </c>
      <c r="M189" s="25">
        <v>0</v>
      </c>
    </row>
    <row r="190" spans="1:16" ht="14">
      <c r="A190" s="30" t="s">
        <v>221</v>
      </c>
      <c r="B190" s="25" t="s">
        <v>218</v>
      </c>
      <c r="C190" s="64" t="s">
        <v>238</v>
      </c>
      <c r="H190" s="25">
        <f t="shared" si="5"/>
        <v>0</v>
      </c>
      <c r="I190" s="25">
        <v>1</v>
      </c>
      <c r="J190" s="65">
        <f>Rob!G250</f>
        <v>0</v>
      </c>
      <c r="K190" s="65">
        <f>Rob!H250</f>
        <v>0</v>
      </c>
      <c r="L190" s="25">
        <f>John!Q13</f>
        <v>0</v>
      </c>
      <c r="M190" s="25">
        <v>0</v>
      </c>
    </row>
    <row r="191" spans="1:16" ht="14">
      <c r="A191" s="30" t="s">
        <v>221</v>
      </c>
      <c r="B191" s="25" t="s">
        <v>218</v>
      </c>
      <c r="C191" s="64" t="s">
        <v>240</v>
      </c>
      <c r="H191" s="25">
        <f t="shared" si="5"/>
        <v>0</v>
      </c>
      <c r="I191" s="25">
        <v>1</v>
      </c>
      <c r="J191" s="65"/>
      <c r="K191" s="65"/>
      <c r="L191" s="25">
        <f>John!Q14</f>
        <v>0</v>
      </c>
      <c r="M191" s="25">
        <v>0</v>
      </c>
    </row>
    <row r="192" spans="1:16" ht="14">
      <c r="A192" s="30" t="s">
        <v>221</v>
      </c>
      <c r="B192" s="25" t="s">
        <v>218</v>
      </c>
      <c r="C192" s="58" t="s">
        <v>241</v>
      </c>
      <c r="H192" s="25">
        <f t="shared" si="5"/>
        <v>0</v>
      </c>
      <c r="I192" s="25">
        <v>1</v>
      </c>
      <c r="J192" s="25">
        <f>Rob!G240+Rob!G252</f>
        <v>0</v>
      </c>
      <c r="K192" s="25">
        <f>Rob!H240+Rob!H252</f>
        <v>0</v>
      </c>
      <c r="L192" s="25">
        <f>John!Q17</f>
        <v>0</v>
      </c>
      <c r="M192" s="25">
        <v>0</v>
      </c>
    </row>
    <row r="193" spans="1:13" ht="14">
      <c r="A193" s="30" t="s">
        <v>221</v>
      </c>
      <c r="B193" s="25" t="s">
        <v>218</v>
      </c>
      <c r="C193" s="46" t="s">
        <v>242</v>
      </c>
      <c r="H193" s="25">
        <f t="shared" si="5"/>
        <v>0</v>
      </c>
      <c r="I193" s="25">
        <v>1</v>
      </c>
      <c r="J193" s="25">
        <f>Rob!G253+Rob!G231+Rob!G234</f>
        <v>0</v>
      </c>
      <c r="K193" s="25">
        <f>Rob!H253+Rob!H231+Rob!H234</f>
        <v>0</v>
      </c>
      <c r="L193" s="25">
        <f>John!Q18</f>
        <v>0</v>
      </c>
      <c r="M193" s="25">
        <v>0</v>
      </c>
    </row>
    <row r="194" spans="1:13" ht="14">
      <c r="A194" s="30" t="s">
        <v>221</v>
      </c>
      <c r="B194" s="25" t="s">
        <v>218</v>
      </c>
      <c r="C194" s="46" t="s">
        <v>244</v>
      </c>
      <c r="H194" s="25">
        <f t="shared" si="5"/>
        <v>0</v>
      </c>
      <c r="I194" s="25">
        <v>1</v>
      </c>
      <c r="J194" s="25">
        <f ca="1">J194+Rob!G254+Rob!G231+Rob!G234+Rob!G297+Rob!G300</f>
        <v>0</v>
      </c>
      <c r="K194" s="25">
        <f ca="1">K194+Rob!H254+Rob!H231+Rob!H234+Rob!H297+Rob!H300</f>
        <v>0</v>
      </c>
      <c r="L194" s="25">
        <f>John!Q20</f>
        <v>0</v>
      </c>
      <c r="M194" s="25">
        <v>0</v>
      </c>
    </row>
    <row r="195" spans="1:13" ht="14">
      <c r="A195" s="30" t="s">
        <v>221</v>
      </c>
      <c r="B195" s="25" t="s">
        <v>218</v>
      </c>
      <c r="C195" s="47" t="s">
        <v>243</v>
      </c>
      <c r="H195" s="25">
        <f t="shared" si="5"/>
        <v>0</v>
      </c>
      <c r="I195" s="25">
        <v>1</v>
      </c>
      <c r="J195" s="25">
        <f>Rob!G255+Rob!G231+Rob!G234</f>
        <v>0</v>
      </c>
      <c r="K195" s="25">
        <f>Rob!H255+Rob!H231+Rob!H234</f>
        <v>0</v>
      </c>
      <c r="L195" s="25">
        <f>John!Q21</f>
        <v>0</v>
      </c>
      <c r="M195" s="25">
        <v>0</v>
      </c>
    </row>
    <row r="196" spans="1:13" ht="14">
      <c r="A196" s="30" t="s">
        <v>221</v>
      </c>
      <c r="B196" s="25" t="s">
        <v>218</v>
      </c>
      <c r="C196" s="47" t="s">
        <v>245</v>
      </c>
      <c r="H196" s="25">
        <f t="shared" si="5"/>
        <v>0</v>
      </c>
      <c r="I196" s="25">
        <v>1</v>
      </c>
      <c r="J196" s="25">
        <f>Rob!G256+Rob!G231+Rob!G234</f>
        <v>0</v>
      </c>
      <c r="K196" s="25">
        <f>Rob!H256+Rob!H231+Rob!H234</f>
        <v>0</v>
      </c>
      <c r="L196" s="25">
        <f>John!Q22</f>
        <v>0</v>
      </c>
      <c r="M196" s="25">
        <v>0</v>
      </c>
    </row>
    <row r="197" spans="1:13" ht="14">
      <c r="A197" s="30" t="s">
        <v>221</v>
      </c>
      <c r="B197" s="25" t="s">
        <v>218</v>
      </c>
      <c r="C197" s="46" t="s">
        <v>246</v>
      </c>
      <c r="H197" s="25">
        <f t="shared" si="5"/>
        <v>0</v>
      </c>
      <c r="I197" s="25">
        <v>1</v>
      </c>
      <c r="J197" s="25">
        <f>Rob!G257+Rob!G231+Rob!G234</f>
        <v>0</v>
      </c>
      <c r="K197" s="25">
        <f>Rob!H257+Rob!H231+Rob!H234</f>
        <v>0</v>
      </c>
      <c r="L197" s="25">
        <f>John!Q23</f>
        <v>0</v>
      </c>
      <c r="M197" s="25">
        <v>0</v>
      </c>
    </row>
    <row r="198" spans="1:13" ht="14">
      <c r="A198" s="30" t="s">
        <v>221</v>
      </c>
      <c r="B198" s="25" t="s">
        <v>218</v>
      </c>
      <c r="C198" s="46" t="s">
        <v>247</v>
      </c>
      <c r="H198" s="25">
        <f t="shared" si="5"/>
        <v>0</v>
      </c>
      <c r="I198" s="25">
        <v>1</v>
      </c>
      <c r="J198" s="25">
        <f>Rob!G258+Rob!G231+Rob!G234</f>
        <v>0</v>
      </c>
      <c r="K198" s="25">
        <f>Rob!H258+Rob!H231+Rob!H234</f>
        <v>0</v>
      </c>
      <c r="L198" s="25">
        <f>John!Q24</f>
        <v>0</v>
      </c>
      <c r="M198" s="25">
        <v>0</v>
      </c>
    </row>
    <row r="199" spans="1:13" ht="14">
      <c r="A199" s="30" t="s">
        <v>221</v>
      </c>
      <c r="B199" s="25" t="s">
        <v>218</v>
      </c>
      <c r="C199" s="67" t="s">
        <v>248</v>
      </c>
      <c r="H199" s="25">
        <f t="shared" si="5"/>
        <v>0</v>
      </c>
      <c r="I199" s="25">
        <v>1</v>
      </c>
      <c r="J199" s="65"/>
      <c r="K199" s="65"/>
      <c r="L199" s="25">
        <f>John!Q25</f>
        <v>0</v>
      </c>
      <c r="M199" s="25">
        <v>0</v>
      </c>
    </row>
    <row r="200" spans="1:13" ht="14">
      <c r="A200" s="30" t="s">
        <v>221</v>
      </c>
      <c r="B200" s="25" t="s">
        <v>218</v>
      </c>
      <c r="C200" s="46" t="s">
        <v>249</v>
      </c>
      <c r="H200" s="25">
        <f t="shared" si="5"/>
        <v>0</v>
      </c>
      <c r="I200" s="25">
        <v>1</v>
      </c>
      <c r="J200" s="25">
        <f>Rob!G260+Rob!G231+Rob!G234+Rob!G297+Rob!G300</f>
        <v>0</v>
      </c>
      <c r="K200" s="25">
        <f>Rob!H260+Rob!H231+Rob!H234+Rob!H297+Rob!H300</f>
        <v>0</v>
      </c>
      <c r="L200" s="25">
        <f>John!Q27</f>
        <v>0</v>
      </c>
      <c r="M200" s="25">
        <v>0</v>
      </c>
    </row>
    <row r="201" spans="1:13" ht="14">
      <c r="A201" s="30" t="s">
        <v>221</v>
      </c>
      <c r="B201" s="25" t="s">
        <v>218</v>
      </c>
      <c r="C201" s="46" t="s">
        <v>250</v>
      </c>
      <c r="H201" s="25">
        <f t="shared" si="5"/>
        <v>0</v>
      </c>
      <c r="I201" s="25">
        <v>1</v>
      </c>
      <c r="J201" s="25">
        <f>Rob!G261+Rob!G231+Rob!G234</f>
        <v>0</v>
      </c>
      <c r="K201" s="25">
        <f>Rob!H261+Rob!H231+Rob!H234</f>
        <v>0</v>
      </c>
      <c r="L201" s="25">
        <f>John!Q28</f>
        <v>0</v>
      </c>
      <c r="M201" s="25">
        <v>0</v>
      </c>
    </row>
    <row r="202" spans="1:13" ht="14">
      <c r="A202" s="30" t="s">
        <v>221</v>
      </c>
      <c r="B202" s="25" t="s">
        <v>218</v>
      </c>
      <c r="C202" s="46" t="s">
        <v>251</v>
      </c>
      <c r="H202" s="25">
        <f t="shared" si="5"/>
        <v>0</v>
      </c>
      <c r="I202" s="25">
        <v>1</v>
      </c>
      <c r="J202" s="25">
        <f>Rob!G262+Rob!G231+Rob!G234+Rob!G297+Rob!G300+Rob!G241+Rob!G345</f>
        <v>0</v>
      </c>
      <c r="K202" s="25">
        <f>Rob!H262+Rob!H231+Rob!H234+Rob!H297+Rob!H300+Rob!H241+Rob!H345</f>
        <v>0</v>
      </c>
      <c r="L202" s="25">
        <f>John!Q30</f>
        <v>0</v>
      </c>
      <c r="M202" s="25">
        <v>0</v>
      </c>
    </row>
    <row r="203" spans="1:13" ht="14">
      <c r="A203" s="30" t="s">
        <v>221</v>
      </c>
      <c r="B203" s="25" t="s">
        <v>218</v>
      </c>
      <c r="C203" s="46" t="s">
        <v>252</v>
      </c>
      <c r="H203" s="25">
        <f t="shared" si="5"/>
        <v>0</v>
      </c>
      <c r="I203" s="25">
        <v>1</v>
      </c>
      <c r="J203" s="25">
        <f>Rob!G231+Rob!G234+Rob!G241+Rob!G297+Rob!G300+Rob!G345</f>
        <v>0</v>
      </c>
      <c r="K203" s="25">
        <f>Rob!H231+Rob!H234+Rob!H241+Rob!H297+Rob!H300+Rob!H345</f>
        <v>0</v>
      </c>
      <c r="L203" s="25">
        <f>John!Q32</f>
        <v>0</v>
      </c>
      <c r="M203" s="25">
        <v>0</v>
      </c>
    </row>
    <row r="204" spans="1:13" ht="14">
      <c r="A204" s="30" t="s">
        <v>221</v>
      </c>
      <c r="B204" s="25" t="s">
        <v>218</v>
      </c>
      <c r="C204" s="46" t="s">
        <v>253</v>
      </c>
      <c r="H204" s="25">
        <f t="shared" si="5"/>
        <v>0</v>
      </c>
      <c r="I204" s="25">
        <v>1</v>
      </c>
      <c r="J204" s="25">
        <f>Rob!G231+Rob!G234+Rob!G241+Rob!G297+Rob!G300+Rob!G264+Rob!G345</f>
        <v>0</v>
      </c>
      <c r="K204" s="25">
        <f>Rob!H231+Rob!H234+Rob!H241+Rob!H297+Rob!H300+Rob!H264+Rob!H345</f>
        <v>0</v>
      </c>
      <c r="L204" s="25">
        <f>John!Q34</f>
        <v>0</v>
      </c>
      <c r="M204" s="25">
        <v>0</v>
      </c>
    </row>
    <row r="205" spans="1:13" ht="14">
      <c r="A205" s="30" t="s">
        <v>221</v>
      </c>
      <c r="B205" s="25" t="s">
        <v>218</v>
      </c>
      <c r="C205" s="46" t="s">
        <v>254</v>
      </c>
      <c r="H205" s="25">
        <f t="shared" si="5"/>
        <v>0</v>
      </c>
      <c r="I205" s="25">
        <v>1</v>
      </c>
      <c r="J205" s="25">
        <f>Rob!G265+Rob!G235+Rob!G301</f>
        <v>0</v>
      </c>
      <c r="K205" s="25">
        <f>Rob!H265+Rob!H235+Rob!H301</f>
        <v>0</v>
      </c>
      <c r="M205" s="25">
        <v>0</v>
      </c>
    </row>
    <row r="206" spans="1:13" ht="14">
      <c r="A206" s="30" t="s">
        <v>221</v>
      </c>
      <c r="B206" s="25" t="s">
        <v>218</v>
      </c>
      <c r="C206" s="58" t="s">
        <v>255</v>
      </c>
      <c r="H206" s="25">
        <f t="shared" si="5"/>
        <v>0</v>
      </c>
      <c r="I206" s="25">
        <v>1</v>
      </c>
      <c r="J206" s="25">
        <f>Rob!G235+Rob!G301+Rob!G266</f>
        <v>0</v>
      </c>
      <c r="K206" s="25">
        <f>Rob!H235+Rob!H301+Rob!H266</f>
        <v>0</v>
      </c>
      <c r="L206" s="25">
        <f>John!Q36</f>
        <v>0</v>
      </c>
      <c r="M206" s="25">
        <v>0</v>
      </c>
    </row>
    <row r="207" spans="1:13" ht="14">
      <c r="A207" s="30" t="s">
        <v>221</v>
      </c>
      <c r="B207" s="25" t="s">
        <v>218</v>
      </c>
      <c r="C207" s="58" t="s">
        <v>256</v>
      </c>
      <c r="H207" s="25">
        <f t="shared" si="5"/>
        <v>0</v>
      </c>
      <c r="I207" s="25">
        <v>1</v>
      </c>
      <c r="J207" s="25">
        <f>Rob!G235+Rob!G241+Rob!G267</f>
        <v>0</v>
      </c>
      <c r="K207" s="25">
        <f>Rob!H235+Rob!H241+Rob!H267</f>
        <v>0</v>
      </c>
      <c r="L207" s="25">
        <f>John!Q37</f>
        <v>0</v>
      </c>
      <c r="M207" s="25">
        <v>0</v>
      </c>
    </row>
    <row r="208" spans="1:13" ht="14">
      <c r="A208" s="30" t="s">
        <v>221</v>
      </c>
      <c r="B208" s="25" t="s">
        <v>218</v>
      </c>
      <c r="C208" s="58" t="s">
        <v>257</v>
      </c>
      <c r="H208" s="25">
        <f t="shared" si="5"/>
        <v>0</v>
      </c>
      <c r="I208" s="25">
        <v>1</v>
      </c>
      <c r="J208" s="25">
        <f>Rob!G236+Rob!G268</f>
        <v>0</v>
      </c>
      <c r="K208" s="25">
        <f>Rob!H236+Rob!H268</f>
        <v>0</v>
      </c>
      <c r="L208" s="25">
        <f>John!Q38</f>
        <v>0</v>
      </c>
      <c r="M208" s="25">
        <v>0</v>
      </c>
    </row>
    <row r="209" spans="1:13" ht="14">
      <c r="A209" s="30" t="s">
        <v>221</v>
      </c>
      <c r="B209" s="25" t="s">
        <v>218</v>
      </c>
      <c r="C209" s="58" t="s">
        <v>258</v>
      </c>
      <c r="H209" s="25">
        <f t="shared" si="5"/>
        <v>0</v>
      </c>
      <c r="I209" s="25">
        <v>1</v>
      </c>
      <c r="J209" s="25">
        <f>Rob!G236+Rob!G302+Rob!G269</f>
        <v>0</v>
      </c>
      <c r="K209" s="25">
        <f>Rob!H236+Rob!H302+Rob!H269</f>
        <v>0</v>
      </c>
      <c r="L209" s="25">
        <f>John!Q39</f>
        <v>0</v>
      </c>
      <c r="M209" s="25">
        <v>0</v>
      </c>
    </row>
    <row r="210" spans="1:13" ht="14">
      <c r="A210" s="30" t="s">
        <v>221</v>
      </c>
      <c r="B210" s="25" t="s">
        <v>218</v>
      </c>
      <c r="C210" s="58" t="s">
        <v>259</v>
      </c>
      <c r="H210" s="25">
        <f t="shared" si="5"/>
        <v>0</v>
      </c>
      <c r="I210" s="25">
        <v>1</v>
      </c>
      <c r="J210" s="25">
        <f>Rob!G270+Rob!G236</f>
        <v>0</v>
      </c>
      <c r="K210" s="25">
        <f>Rob!H270+Rob!H236</f>
        <v>0</v>
      </c>
      <c r="L210" s="25">
        <f>John!Q40</f>
        <v>0</v>
      </c>
      <c r="M210" s="25">
        <v>0</v>
      </c>
    </row>
    <row r="211" spans="1:13" ht="14">
      <c r="A211" s="30" t="s">
        <v>221</v>
      </c>
      <c r="B211" s="25" t="s">
        <v>218</v>
      </c>
      <c r="C211" s="58" t="s">
        <v>260</v>
      </c>
      <c r="H211" s="25">
        <f t="shared" si="5"/>
        <v>0</v>
      </c>
      <c r="I211" s="25">
        <v>1</v>
      </c>
      <c r="J211" s="25">
        <f>Rob!G236+Rob!G302+Rob!G271</f>
        <v>0</v>
      </c>
      <c r="K211" s="25">
        <f>Rob!H236+Rob!H302+Rob!H271</f>
        <v>0</v>
      </c>
      <c r="L211" s="25">
        <f>John!Q41</f>
        <v>0</v>
      </c>
      <c r="M211" s="25">
        <v>0</v>
      </c>
    </row>
    <row r="212" spans="1:13" ht="14">
      <c r="A212" s="30" t="s">
        <v>221</v>
      </c>
      <c r="B212" s="25" t="s">
        <v>218</v>
      </c>
      <c r="C212" s="58" t="s">
        <v>261</v>
      </c>
      <c r="H212" s="25">
        <f t="shared" si="5"/>
        <v>0</v>
      </c>
      <c r="I212" s="25">
        <v>1</v>
      </c>
      <c r="J212" s="25">
        <f>Rob!G272+Rob!G236</f>
        <v>0</v>
      </c>
      <c r="K212" s="25">
        <f>Rob!H272+Rob!H236</f>
        <v>0</v>
      </c>
      <c r="L212" s="25">
        <f>John!Q42</f>
        <v>0</v>
      </c>
      <c r="M212" s="25">
        <v>0</v>
      </c>
    </row>
    <row r="213" spans="1:13" ht="14">
      <c r="A213" s="30" t="s">
        <v>221</v>
      </c>
      <c r="B213" s="25" t="s">
        <v>218</v>
      </c>
      <c r="C213" s="58" t="s">
        <v>262</v>
      </c>
      <c r="H213" s="25">
        <f t="shared" si="5"/>
        <v>0</v>
      </c>
      <c r="I213" s="25">
        <v>1</v>
      </c>
      <c r="J213" s="25">
        <f>Rob!G273+Rob!G238</f>
        <v>0</v>
      </c>
      <c r="K213" s="25">
        <f>Rob!H273+Rob!H238</f>
        <v>0</v>
      </c>
      <c r="L213" s="25">
        <f>John!Q44</f>
        <v>0</v>
      </c>
      <c r="M213" s="25">
        <v>0</v>
      </c>
    </row>
    <row r="214" spans="1:13" ht="14">
      <c r="A214" s="30" t="s">
        <v>221</v>
      </c>
      <c r="B214" s="25" t="s">
        <v>218</v>
      </c>
      <c r="C214" s="58" t="s">
        <v>263</v>
      </c>
      <c r="H214" s="25">
        <f t="shared" si="5"/>
        <v>0</v>
      </c>
      <c r="I214" s="25">
        <v>1</v>
      </c>
      <c r="J214" s="25">
        <f>Rob!G274+Rob!G235</f>
        <v>0</v>
      </c>
      <c r="K214" s="25">
        <f>Rob!H274+Rob!H235</f>
        <v>0</v>
      </c>
      <c r="L214" s="25">
        <f>John!Q46</f>
        <v>0</v>
      </c>
      <c r="M214" s="25">
        <v>0</v>
      </c>
    </row>
    <row r="215" spans="1:13" ht="14">
      <c r="A215" s="30" t="s">
        <v>221</v>
      </c>
      <c r="B215" s="25" t="s">
        <v>218</v>
      </c>
      <c r="C215" s="58" t="s">
        <v>264</v>
      </c>
      <c r="H215" s="25">
        <f t="shared" si="5"/>
        <v>0</v>
      </c>
      <c r="I215" s="25">
        <v>1</v>
      </c>
      <c r="J215" s="25">
        <f>Rob!G275+Rob!G242</f>
        <v>0</v>
      </c>
      <c r="K215" s="25">
        <f>Rob!H275+Rob!H242</f>
        <v>0</v>
      </c>
      <c r="L215" s="25">
        <f>John!Q47</f>
        <v>0</v>
      </c>
      <c r="M215" s="25">
        <v>0</v>
      </c>
    </row>
    <row r="216" spans="1:13" ht="14">
      <c r="A216" s="30" t="s">
        <v>221</v>
      </c>
      <c r="B216" s="25" t="s">
        <v>218</v>
      </c>
      <c r="C216" s="58" t="s">
        <v>265</v>
      </c>
      <c r="H216" s="25">
        <f t="shared" si="5"/>
        <v>0</v>
      </c>
      <c r="I216" s="25">
        <v>1</v>
      </c>
      <c r="J216" s="25">
        <f>Rob!G276+Rob!G242</f>
        <v>0</v>
      </c>
      <c r="K216" s="25">
        <f>Rob!H276+Rob!H242</f>
        <v>0</v>
      </c>
      <c r="L216" s="25">
        <f>John!Q48</f>
        <v>0</v>
      </c>
      <c r="M216" s="25">
        <v>0</v>
      </c>
    </row>
    <row r="217" spans="1:13" ht="14">
      <c r="A217" s="30" t="s">
        <v>221</v>
      </c>
      <c r="B217" s="25" t="s">
        <v>218</v>
      </c>
      <c r="C217" s="58" t="s">
        <v>266</v>
      </c>
      <c r="H217" s="25">
        <f t="shared" si="5"/>
        <v>0</v>
      </c>
      <c r="I217" s="25">
        <v>1</v>
      </c>
      <c r="J217" s="25">
        <f>Rob!G277+Rob!G242</f>
        <v>0</v>
      </c>
      <c r="K217" s="25">
        <f>Rob!H277+Rob!H242</f>
        <v>0</v>
      </c>
      <c r="L217" s="25">
        <f>John!Q49</f>
        <v>0</v>
      </c>
      <c r="M217" s="25">
        <v>0</v>
      </c>
    </row>
    <row r="218" spans="1:13" ht="14">
      <c r="A218" s="30" t="s">
        <v>221</v>
      </c>
      <c r="B218" s="25" t="s">
        <v>218</v>
      </c>
      <c r="C218" s="58" t="s">
        <v>267</v>
      </c>
      <c r="H218" s="25">
        <f t="shared" si="5"/>
        <v>0</v>
      </c>
      <c r="I218" s="25">
        <v>1</v>
      </c>
      <c r="J218" s="25">
        <f>Rob!G278+Rob!G242</f>
        <v>0</v>
      </c>
      <c r="K218" s="25">
        <f>Rob!H278+Rob!H242</f>
        <v>0</v>
      </c>
      <c r="L218" s="25">
        <f>John!Q50</f>
        <v>0</v>
      </c>
      <c r="M218" s="25">
        <v>0</v>
      </c>
    </row>
    <row r="219" spans="1:13" ht="14">
      <c r="A219" s="30" t="s">
        <v>221</v>
      </c>
      <c r="B219" s="25" t="s">
        <v>218</v>
      </c>
      <c r="C219" s="58" t="s">
        <v>268</v>
      </c>
      <c r="H219" s="25">
        <f t="shared" si="5"/>
        <v>0</v>
      </c>
      <c r="I219" s="25">
        <v>1</v>
      </c>
      <c r="J219" s="25">
        <f>Rob!G279+Rob!G242</f>
        <v>0</v>
      </c>
      <c r="K219" s="25">
        <f>Rob!H279+Rob!H242</f>
        <v>0</v>
      </c>
      <c r="L219" s="25">
        <f>John!Q51</f>
        <v>0</v>
      </c>
      <c r="M219" s="25">
        <v>0</v>
      </c>
    </row>
    <row r="220" spans="1:13" ht="14">
      <c r="A220" s="30" t="s">
        <v>221</v>
      </c>
      <c r="B220" s="25" t="s">
        <v>218</v>
      </c>
      <c r="C220" s="49" t="s">
        <v>269</v>
      </c>
      <c r="H220" s="25">
        <v>0</v>
      </c>
      <c r="I220" s="25">
        <v>1</v>
      </c>
      <c r="J220" s="25">
        <f>Rob!G280+Rob!G$17</f>
        <v>0</v>
      </c>
      <c r="K220" s="25">
        <f>Rob!H280+Rob!H$17</f>
        <v>0</v>
      </c>
      <c r="L220" s="25">
        <f>John!Q55</f>
        <v>0</v>
      </c>
      <c r="M220" s="25">
        <v>0</v>
      </c>
    </row>
    <row r="221" spans="1:13" ht="14">
      <c r="A221" s="30" t="s">
        <v>221</v>
      </c>
      <c r="B221" s="25" t="s">
        <v>218</v>
      </c>
      <c r="C221" s="50" t="s">
        <v>270</v>
      </c>
      <c r="H221" s="25">
        <v>0</v>
      </c>
      <c r="I221" s="25">
        <v>1</v>
      </c>
      <c r="J221" s="25">
        <f>Rob!G281+Rob!G$17</f>
        <v>0</v>
      </c>
      <c r="K221" s="25">
        <f>Rob!H281+Rob!H$17</f>
        <v>0</v>
      </c>
      <c r="L221" s="25">
        <f>John!Q56</f>
        <v>0</v>
      </c>
      <c r="M221" s="25">
        <v>0</v>
      </c>
    </row>
    <row r="222" spans="1:13" ht="14">
      <c r="A222" s="30" t="s">
        <v>221</v>
      </c>
      <c r="B222" s="25" t="s">
        <v>218</v>
      </c>
      <c r="C222" s="50" t="s">
        <v>271</v>
      </c>
      <c r="H222" s="25">
        <v>0</v>
      </c>
      <c r="I222" s="25">
        <v>1</v>
      </c>
      <c r="J222" s="25">
        <f>Rob!G282+Rob!G$17</f>
        <v>0</v>
      </c>
      <c r="K222" s="25">
        <f>Rob!H282+Rob!H$17</f>
        <v>0</v>
      </c>
      <c r="L222" s="25">
        <f>John!Q57</f>
        <v>0</v>
      </c>
      <c r="M222" s="25">
        <v>0</v>
      </c>
    </row>
    <row r="223" spans="1:13" ht="14">
      <c r="A223" s="30" t="s">
        <v>221</v>
      </c>
      <c r="B223" s="25" t="s">
        <v>218</v>
      </c>
      <c r="C223" s="50" t="s">
        <v>272</v>
      </c>
      <c r="H223" s="25">
        <v>0</v>
      </c>
      <c r="I223" s="25">
        <v>1</v>
      </c>
      <c r="J223" s="25">
        <f>Rob!G283+Rob!G$17</f>
        <v>0</v>
      </c>
      <c r="K223" s="25">
        <f>Rob!H283+Rob!H$17</f>
        <v>0</v>
      </c>
      <c r="L223" s="25">
        <f>John!Q58</f>
        <v>0</v>
      </c>
      <c r="M223" s="25">
        <v>0</v>
      </c>
    </row>
    <row r="224" spans="1:13" ht="14">
      <c r="A224" s="30" t="s">
        <v>221</v>
      </c>
      <c r="B224" s="25" t="s">
        <v>218</v>
      </c>
      <c r="C224" s="50" t="s">
        <v>273</v>
      </c>
      <c r="H224" s="25">
        <v>0</v>
      </c>
      <c r="I224" s="25">
        <v>1</v>
      </c>
      <c r="J224" s="25">
        <f>Rob!G284+Rob!G$17</f>
        <v>0</v>
      </c>
      <c r="K224" s="25">
        <f>Rob!H284+Rob!H$17</f>
        <v>0</v>
      </c>
      <c r="L224" s="25">
        <f>John!Q59</f>
        <v>0</v>
      </c>
      <c r="M224" s="25">
        <v>0</v>
      </c>
    </row>
    <row r="225" spans="1:16" ht="14">
      <c r="A225" s="30" t="s">
        <v>221</v>
      </c>
      <c r="B225" s="25" t="s">
        <v>218</v>
      </c>
      <c r="C225" s="50" t="s">
        <v>274</v>
      </c>
      <c r="H225" s="25">
        <v>0</v>
      </c>
      <c r="I225" s="25">
        <v>1</v>
      </c>
      <c r="J225" s="25">
        <f>Rob!G285+Rob!G$17</f>
        <v>0</v>
      </c>
      <c r="K225" s="25">
        <f>Rob!H285+Rob!H$17</f>
        <v>0</v>
      </c>
      <c r="L225" s="25">
        <f>John!Q60</f>
        <v>0</v>
      </c>
      <c r="M225" s="25">
        <v>0</v>
      </c>
    </row>
    <row r="226" spans="1:16" ht="14">
      <c r="A226" s="30" t="s">
        <v>221</v>
      </c>
      <c r="B226" s="25" t="s">
        <v>218</v>
      </c>
      <c r="C226" s="50" t="s">
        <v>275</v>
      </c>
      <c r="H226" s="25">
        <v>0</v>
      </c>
      <c r="I226" s="25">
        <v>1</v>
      </c>
      <c r="J226" s="25">
        <f>Rob!G286+Rob!G$17</f>
        <v>0</v>
      </c>
      <c r="K226" s="25">
        <f>Rob!H286+Rob!H$17</f>
        <v>0</v>
      </c>
      <c r="L226" s="25">
        <f>John!Q61</f>
        <v>0</v>
      </c>
      <c r="M226" s="25">
        <v>0</v>
      </c>
    </row>
    <row r="227" spans="1:16" ht="14">
      <c r="A227" s="30" t="s">
        <v>221</v>
      </c>
      <c r="B227" s="25" t="s">
        <v>218</v>
      </c>
      <c r="C227" s="50" t="s">
        <v>276</v>
      </c>
      <c r="H227" s="25">
        <v>0</v>
      </c>
      <c r="I227" s="25">
        <v>1</v>
      </c>
      <c r="J227" s="25">
        <f>Rob!G287+Rob!G$17</f>
        <v>0</v>
      </c>
      <c r="K227" s="25">
        <f>Rob!H287+Rob!H$17</f>
        <v>0</v>
      </c>
      <c r="L227" s="25">
        <f>John!Q62</f>
        <v>0</v>
      </c>
      <c r="M227" s="25">
        <v>0</v>
      </c>
    </row>
    <row r="228" spans="1:16" ht="14">
      <c r="A228" s="30" t="s">
        <v>221</v>
      </c>
      <c r="B228" s="25" t="s">
        <v>218</v>
      </c>
      <c r="C228" s="50" t="s">
        <v>277</v>
      </c>
      <c r="H228" s="25">
        <v>0</v>
      </c>
      <c r="I228" s="25">
        <v>1</v>
      </c>
      <c r="J228" s="25">
        <f>Rob!G288+Rob!G$17</f>
        <v>0</v>
      </c>
      <c r="K228" s="25">
        <f>Rob!H288+Rob!H$17</f>
        <v>0</v>
      </c>
      <c r="L228" s="25">
        <f>John!Q63</f>
        <v>0</v>
      </c>
      <c r="M228" s="25">
        <v>0</v>
      </c>
    </row>
    <row r="229" spans="1:16" ht="14">
      <c r="A229" s="30" t="s">
        <v>221</v>
      </c>
      <c r="B229" s="25" t="s">
        <v>218</v>
      </c>
      <c r="C229" s="50" t="s">
        <v>278</v>
      </c>
      <c r="H229" s="25">
        <v>0</v>
      </c>
      <c r="I229" s="25">
        <v>1</v>
      </c>
      <c r="J229" s="25">
        <f>Rob!G289+Rob!G$17</f>
        <v>0</v>
      </c>
      <c r="K229" s="25">
        <f>Rob!H289+Rob!H$17</f>
        <v>0</v>
      </c>
      <c r="L229" s="25">
        <f>John!Q64</f>
        <v>0</v>
      </c>
      <c r="M229" s="25">
        <v>0</v>
      </c>
    </row>
    <row r="230" spans="1:16" ht="14">
      <c r="A230" s="30" t="s">
        <v>221</v>
      </c>
      <c r="B230" s="25" t="s">
        <v>218</v>
      </c>
      <c r="C230" s="50" t="s">
        <v>279</v>
      </c>
      <c r="H230" s="25">
        <v>0</v>
      </c>
      <c r="I230" s="25">
        <v>1</v>
      </c>
      <c r="J230" s="25">
        <f>Rob!G290+Rob!G$17</f>
        <v>0</v>
      </c>
      <c r="K230" s="25">
        <f>Rob!H290+Rob!H$17</f>
        <v>0</v>
      </c>
      <c r="L230" s="25">
        <f>John!Q65</f>
        <v>0</v>
      </c>
      <c r="M230" s="25">
        <v>0</v>
      </c>
    </row>
    <row r="231" spans="1:16" ht="14">
      <c r="A231" s="30" t="s">
        <v>221</v>
      </c>
      <c r="B231" s="25" t="s">
        <v>218</v>
      </c>
      <c r="C231" s="50" t="s">
        <v>280</v>
      </c>
      <c r="H231" s="25">
        <v>0</v>
      </c>
      <c r="I231" s="25">
        <v>1</v>
      </c>
      <c r="J231" s="25">
        <f>Rob!G291+Rob!G$17</f>
        <v>0</v>
      </c>
      <c r="K231" s="25">
        <f>Rob!H291+Rob!H$17</f>
        <v>0</v>
      </c>
      <c r="L231" s="25">
        <f>John!Q66</f>
        <v>0</v>
      </c>
      <c r="M231" s="25">
        <v>0</v>
      </c>
    </row>
    <row r="232" spans="1:16" ht="14">
      <c r="A232" s="30" t="s">
        <v>221</v>
      </c>
      <c r="B232" s="25" t="s">
        <v>218</v>
      </c>
      <c r="C232" s="50" t="s">
        <v>281</v>
      </c>
      <c r="H232" s="25">
        <v>0</v>
      </c>
      <c r="I232" s="25">
        <v>1</v>
      </c>
      <c r="J232" s="25">
        <f>Rob!G292+Rob!G$17</f>
        <v>0</v>
      </c>
      <c r="K232" s="25">
        <f>Rob!H292+Rob!H$17</f>
        <v>0</v>
      </c>
      <c r="L232" s="25">
        <f>John!Q67</f>
        <v>0</v>
      </c>
      <c r="M232" s="25">
        <v>0</v>
      </c>
    </row>
    <row r="233" spans="1:16" ht="14">
      <c r="A233" s="30" t="s">
        <v>221</v>
      </c>
      <c r="B233" s="25" t="s">
        <v>218</v>
      </c>
      <c r="C233" s="50" t="s">
        <v>282</v>
      </c>
      <c r="H233" s="25">
        <v>0</v>
      </c>
      <c r="I233" s="25">
        <v>1</v>
      </c>
      <c r="J233" s="25">
        <f>Rob!G293+Rob!G$17</f>
        <v>0</v>
      </c>
      <c r="K233" s="25">
        <f>Rob!H293+Rob!H$17</f>
        <v>0</v>
      </c>
      <c r="L233" s="25">
        <f>John!Q68</f>
        <v>0</v>
      </c>
      <c r="M233" s="25">
        <v>0</v>
      </c>
    </row>
    <row r="234" spans="1:16" ht="14">
      <c r="A234" s="30" t="s">
        <v>221</v>
      </c>
      <c r="B234" s="25" t="s">
        <v>218</v>
      </c>
      <c r="C234" s="50" t="s">
        <v>283</v>
      </c>
      <c r="H234" s="25">
        <v>0</v>
      </c>
      <c r="I234" s="25">
        <v>1</v>
      </c>
      <c r="J234" s="25">
        <f>Rob!G294+Rob!G$17</f>
        <v>0</v>
      </c>
      <c r="K234" s="25">
        <f>Rob!H294+Rob!H$17</f>
        <v>0</v>
      </c>
      <c r="L234" s="25">
        <f>John!Q69</f>
        <v>0</v>
      </c>
      <c r="M234" s="25">
        <v>0</v>
      </c>
    </row>
    <row r="235" spans="1:16" ht="14">
      <c r="A235" s="30" t="s">
        <v>221</v>
      </c>
      <c r="B235" s="25" t="s">
        <v>218</v>
      </c>
      <c r="C235" s="50" t="s">
        <v>284</v>
      </c>
      <c r="H235" s="25">
        <v>0</v>
      </c>
      <c r="I235" s="25">
        <v>1</v>
      </c>
      <c r="J235" s="25">
        <f>Rob!G295+Rob!G$17</f>
        <v>0</v>
      </c>
      <c r="K235" s="25">
        <f>Rob!H295+Rob!H$17</f>
        <v>0</v>
      </c>
      <c r="L235" s="25">
        <f>John!Q70</f>
        <v>0</v>
      </c>
      <c r="M235" s="25">
        <v>0</v>
      </c>
    </row>
    <row r="236" spans="1:16" ht="14">
      <c r="A236" s="89"/>
      <c r="B236" s="89"/>
      <c r="C236" s="89"/>
      <c r="D236" s="89"/>
      <c r="E236" s="89"/>
      <c r="F236" s="89"/>
      <c r="G236" s="89"/>
      <c r="H236" s="25"/>
      <c r="I236" s="25">
        <v>1</v>
      </c>
      <c r="J236" s="89"/>
      <c r="K236" s="89"/>
      <c r="L236" s="87"/>
      <c r="M236" s="25"/>
      <c r="N236" s="89"/>
      <c r="O236" s="89"/>
      <c r="P236" s="89"/>
    </row>
    <row r="237" spans="1:16" ht="14">
      <c r="A237" s="30" t="s">
        <v>221</v>
      </c>
      <c r="B237" s="30" t="s">
        <v>219</v>
      </c>
      <c r="C237" s="71" t="s">
        <v>285</v>
      </c>
      <c r="H237" s="25">
        <v>0</v>
      </c>
      <c r="I237" s="25">
        <v>1</v>
      </c>
      <c r="J237">
        <f>Rob!G294+Rob!G295+Rob!G306</f>
        <v>0</v>
      </c>
      <c r="K237">
        <f>Rob!H294+Rob!H295+Rob!H306</f>
        <v>0</v>
      </c>
      <c r="L237" s="25">
        <f>John!P2</f>
        <v>0</v>
      </c>
      <c r="M237" s="25">
        <v>0</v>
      </c>
    </row>
    <row r="238" spans="1:16" ht="14">
      <c r="A238" s="30" t="s">
        <v>221</v>
      </c>
      <c r="B238" s="30" t="s">
        <v>219</v>
      </c>
      <c r="C238" s="72" t="s">
        <v>286</v>
      </c>
      <c r="H238" s="25">
        <f t="shared" ref="H238:H272" si="6">G238-E238</f>
        <v>0</v>
      </c>
      <c r="I238" s="25">
        <v>1</v>
      </c>
      <c r="J238">
        <f>Rob!G307+Rob!G294+Rob!G295+Rob!G228+Rob!G229</f>
        <v>0</v>
      </c>
      <c r="K238">
        <f>Rob!H307+Rob!H294+Rob!H295+Rob!H228+Rob!H229</f>
        <v>0</v>
      </c>
      <c r="L238" s="25">
        <f>John!P3</f>
        <v>0</v>
      </c>
      <c r="M238" s="25">
        <v>0</v>
      </c>
    </row>
    <row r="239" spans="1:16" ht="14">
      <c r="A239" s="30" t="s">
        <v>221</v>
      </c>
      <c r="B239" s="30" t="s">
        <v>219</v>
      </c>
      <c r="C239" s="58" t="s">
        <v>235</v>
      </c>
      <c r="H239" s="25">
        <f t="shared" si="6"/>
        <v>0</v>
      </c>
      <c r="I239" s="25">
        <v>1</v>
      </c>
      <c r="J239">
        <f>Rob!G308+Rob!G294+Rob!G296</f>
        <v>0</v>
      </c>
      <c r="K239">
        <f>Rob!H308+Rob!H294+Rob!H296</f>
        <v>0</v>
      </c>
      <c r="L239" s="25">
        <f>John!P4</f>
        <v>0</v>
      </c>
      <c r="M239" s="25">
        <v>0</v>
      </c>
    </row>
    <row r="240" spans="1:16" ht="14">
      <c r="A240" s="30" t="s">
        <v>221</v>
      </c>
      <c r="B240" s="30" t="s">
        <v>219</v>
      </c>
      <c r="C240" s="58" t="s">
        <v>287</v>
      </c>
      <c r="H240" s="25">
        <f t="shared" si="6"/>
        <v>0</v>
      </c>
      <c r="I240" s="25">
        <v>1</v>
      </c>
      <c r="J240">
        <f>Rob!G309+Rob!G294+Rob!G295</f>
        <v>0</v>
      </c>
      <c r="K240">
        <f>Rob!H309+Rob!H294+Rob!H295</f>
        <v>0</v>
      </c>
      <c r="L240" s="25">
        <f>John!P5</f>
        <v>0</v>
      </c>
      <c r="M240" s="25">
        <v>0</v>
      </c>
    </row>
    <row r="241" spans="1:13" ht="14">
      <c r="A241" s="30" t="s">
        <v>221</v>
      </c>
      <c r="B241" s="30" t="s">
        <v>219</v>
      </c>
      <c r="C241" s="58" t="s">
        <v>236</v>
      </c>
      <c r="H241" s="25">
        <f t="shared" si="6"/>
        <v>0</v>
      </c>
      <c r="I241" s="25">
        <v>1</v>
      </c>
      <c r="J241">
        <f>Rob!G310+Rob!G294+Rob!G296</f>
        <v>0</v>
      </c>
      <c r="K241">
        <f>Rob!H310+Rob!H294+Rob!H296</f>
        <v>0</v>
      </c>
      <c r="L241" s="25">
        <f>John!P6</f>
        <v>0</v>
      </c>
      <c r="M241" s="25">
        <v>0</v>
      </c>
    </row>
    <row r="242" spans="1:13" ht="14">
      <c r="A242" s="30" t="s">
        <v>221</v>
      </c>
      <c r="B242" s="30" t="s">
        <v>219</v>
      </c>
      <c r="C242" s="81" t="s">
        <v>292</v>
      </c>
      <c r="H242" s="25">
        <f t="shared" si="6"/>
        <v>0</v>
      </c>
      <c r="I242" s="25">
        <v>1</v>
      </c>
      <c r="J242">
        <f>Rob!G311+Rob!G294+Rob!G296+Rob!G228+Rob!G230</f>
        <v>0</v>
      </c>
      <c r="K242">
        <f>Rob!H311+Rob!H294+Rob!H296+Rob!H228+Rob!H230</f>
        <v>0</v>
      </c>
      <c r="L242" s="25">
        <f>John!P7</f>
        <v>0</v>
      </c>
      <c r="M242" s="25">
        <v>0</v>
      </c>
    </row>
    <row r="243" spans="1:13" ht="14">
      <c r="A243" s="30" t="s">
        <v>221</v>
      </c>
      <c r="B243" s="30" t="s">
        <v>219</v>
      </c>
      <c r="C243" s="58" t="s">
        <v>288</v>
      </c>
      <c r="H243" s="25">
        <f t="shared" si="6"/>
        <v>0</v>
      </c>
      <c r="I243" s="25">
        <v>1</v>
      </c>
      <c r="J243">
        <f>Rob!G312+Rob!G294+Rob!G296</f>
        <v>0</v>
      </c>
      <c r="K243">
        <f>Rob!H312+Rob!H294+Rob!H296</f>
        <v>0</v>
      </c>
      <c r="L243" s="25">
        <f>John!P8</f>
        <v>0</v>
      </c>
      <c r="M243" s="25">
        <v>0</v>
      </c>
    </row>
    <row r="244" spans="1:13" ht="14">
      <c r="A244" s="30" t="s">
        <v>221</v>
      </c>
      <c r="B244" s="30" t="s">
        <v>219</v>
      </c>
      <c r="C244" s="58" t="s">
        <v>233</v>
      </c>
      <c r="H244" s="25">
        <f t="shared" si="6"/>
        <v>0</v>
      </c>
      <c r="I244" s="25">
        <v>1</v>
      </c>
      <c r="J244">
        <f>Rob!G313+Rob!G294+Rob!G296</f>
        <v>0</v>
      </c>
      <c r="K244">
        <f>Rob!H313+Rob!H294+Rob!H296</f>
        <v>0</v>
      </c>
      <c r="L244" s="25">
        <f>John!P9</f>
        <v>0</v>
      </c>
      <c r="M244" s="25">
        <v>0</v>
      </c>
    </row>
    <row r="245" spans="1:13" ht="14">
      <c r="A245" s="30" t="s">
        <v>221</v>
      </c>
      <c r="B245" s="30" t="s">
        <v>219</v>
      </c>
      <c r="C245" s="80" t="s">
        <v>302</v>
      </c>
      <c r="H245" s="25">
        <f t="shared" si="6"/>
        <v>0</v>
      </c>
      <c r="I245" s="25">
        <v>1</v>
      </c>
      <c r="J245">
        <f>Rob!G294+Rob!G296+Rob!G314+Rob!G228+Rob!G230</f>
        <v>0</v>
      </c>
      <c r="K245">
        <f>Rob!H294+Rob!H296+Rob!H314+Rob!H228+Rob!H230</f>
        <v>0</v>
      </c>
      <c r="L245" s="25">
        <f>John!P10</f>
        <v>0</v>
      </c>
      <c r="M245" s="25">
        <v>0</v>
      </c>
    </row>
    <row r="246" spans="1:13" ht="14">
      <c r="A246" s="30" t="s">
        <v>221</v>
      </c>
      <c r="B246" s="30" t="s">
        <v>219</v>
      </c>
      <c r="C246" s="58" t="s">
        <v>237</v>
      </c>
      <c r="H246" s="25">
        <f t="shared" si="6"/>
        <v>0</v>
      </c>
      <c r="I246" s="25">
        <v>1</v>
      </c>
      <c r="J246">
        <f>Rob!G315+Rob!G301</f>
        <v>0</v>
      </c>
      <c r="K246">
        <f>Rob!H315+Rob!H301</f>
        <v>0</v>
      </c>
      <c r="L246" s="25">
        <f>John!P11</f>
        <v>0</v>
      </c>
      <c r="M246" s="25">
        <v>0</v>
      </c>
    </row>
    <row r="247" spans="1:13" ht="14">
      <c r="A247" s="30" t="s">
        <v>221</v>
      </c>
      <c r="B247" s="30" t="s">
        <v>219</v>
      </c>
      <c r="C247" s="58" t="s">
        <v>234</v>
      </c>
      <c r="H247" s="25">
        <f t="shared" si="6"/>
        <v>0</v>
      </c>
      <c r="I247" s="25">
        <v>1</v>
      </c>
      <c r="J247">
        <f>Rob!G301+Rob!G302+Rob!G316</f>
        <v>0</v>
      </c>
      <c r="K247">
        <f>Rob!H301+Rob!H302+Rob!H316</f>
        <v>0</v>
      </c>
      <c r="L247" s="25">
        <f>John!P12</f>
        <v>0</v>
      </c>
      <c r="M247" s="25">
        <v>0</v>
      </c>
    </row>
    <row r="248" spans="1:13" ht="14">
      <c r="A248" s="30" t="s">
        <v>221</v>
      </c>
      <c r="B248" s="30" t="s">
        <v>219</v>
      </c>
      <c r="C248" s="64" t="s">
        <v>239</v>
      </c>
      <c r="H248" s="25">
        <f t="shared" si="6"/>
        <v>0</v>
      </c>
      <c r="I248" s="25">
        <v>1</v>
      </c>
      <c r="L248" s="25">
        <f>John!P13</f>
        <v>0</v>
      </c>
      <c r="M248" s="25">
        <v>0</v>
      </c>
    </row>
    <row r="249" spans="1:13" s="95" customFormat="1" ht="14">
      <c r="A249" s="95" t="s">
        <v>221</v>
      </c>
      <c r="B249" s="95" t="s">
        <v>219</v>
      </c>
      <c r="C249" s="96" t="s">
        <v>238</v>
      </c>
      <c r="H249" s="97">
        <f t="shared" si="6"/>
        <v>0</v>
      </c>
      <c r="I249" s="25">
        <v>1</v>
      </c>
      <c r="L249" s="97">
        <f>John!P14</f>
        <v>0</v>
      </c>
      <c r="M249" s="25">
        <v>0</v>
      </c>
    </row>
    <row r="250" spans="1:13" ht="14">
      <c r="A250" s="30" t="s">
        <v>221</v>
      </c>
      <c r="B250" s="30" t="s">
        <v>219</v>
      </c>
      <c r="C250" s="58" t="s">
        <v>303</v>
      </c>
      <c r="H250" s="25">
        <f t="shared" si="6"/>
        <v>0</v>
      </c>
      <c r="I250" s="25">
        <v>1</v>
      </c>
      <c r="J250">
        <f>Rob!G303+Rob!G320</f>
        <v>0</v>
      </c>
      <c r="K250">
        <f>Rob!H303+Rob!H320</f>
        <v>0</v>
      </c>
      <c r="L250" s="25">
        <f>John!P17</f>
        <v>0</v>
      </c>
      <c r="M250" s="25">
        <v>0</v>
      </c>
    </row>
    <row r="251" spans="1:13" ht="14">
      <c r="A251" s="30" t="s">
        <v>221</v>
      </c>
      <c r="B251" s="30" t="s">
        <v>219</v>
      </c>
      <c r="C251" s="46" t="s">
        <v>242</v>
      </c>
      <c r="H251" s="25">
        <f t="shared" si="6"/>
        <v>0</v>
      </c>
      <c r="I251" s="25">
        <v>1</v>
      </c>
      <c r="J251">
        <f>Rob!G294+Rob!G297+Rob!G321</f>
        <v>0</v>
      </c>
      <c r="K251">
        <f>Rob!H294+Rob!H297+Rob!H321</f>
        <v>0</v>
      </c>
      <c r="L251" s="25">
        <f>John!P18</f>
        <v>0</v>
      </c>
      <c r="M251" s="25">
        <v>0</v>
      </c>
    </row>
    <row r="252" spans="1:13" ht="14">
      <c r="A252" s="30" t="s">
        <v>221</v>
      </c>
      <c r="B252" s="30" t="s">
        <v>219</v>
      </c>
      <c r="C252" s="72" t="s">
        <v>293</v>
      </c>
      <c r="H252" s="25">
        <f t="shared" si="6"/>
        <v>0</v>
      </c>
      <c r="I252" s="25">
        <v>1</v>
      </c>
      <c r="J252">
        <f>Rob!G322+Rob!G294+Rob!G297+Rob!G228+Rob!G231</f>
        <v>0</v>
      </c>
      <c r="K252">
        <f>Rob!H322+Rob!H294+Rob!H297+Rob!H228+Rob!H231</f>
        <v>0</v>
      </c>
      <c r="L252" s="25">
        <f>John!P19</f>
        <v>0</v>
      </c>
      <c r="M252" s="25">
        <v>0</v>
      </c>
    </row>
    <row r="253" spans="1:13" ht="14">
      <c r="A253" s="30" t="s">
        <v>221</v>
      </c>
      <c r="B253" s="30" t="s">
        <v>219</v>
      </c>
      <c r="C253" s="47" t="s">
        <v>243</v>
      </c>
      <c r="H253" s="25">
        <f t="shared" si="6"/>
        <v>0</v>
      </c>
      <c r="I253" s="25">
        <v>1</v>
      </c>
      <c r="J253">
        <f>Rob!G294+Rob!G297+Rob!G323</f>
        <v>0</v>
      </c>
      <c r="K253">
        <f>Rob!H294+Rob!H297+Rob!H323</f>
        <v>0</v>
      </c>
      <c r="L253" s="25">
        <f>John!P21</f>
        <v>0</v>
      </c>
      <c r="M253" s="25">
        <v>0</v>
      </c>
    </row>
    <row r="254" spans="1:13" ht="14">
      <c r="A254" s="30" t="s">
        <v>221</v>
      </c>
      <c r="B254" s="30" t="s">
        <v>219</v>
      </c>
      <c r="C254" s="46" t="s">
        <v>246</v>
      </c>
      <c r="H254" s="25">
        <f t="shared" si="6"/>
        <v>0</v>
      </c>
      <c r="I254" s="25">
        <v>1</v>
      </c>
      <c r="J254">
        <f>Rob!G294+Rob!G297+Rob!G324</f>
        <v>0</v>
      </c>
      <c r="K254">
        <f>Rob!H294+Rob!H297+Rob!H324</f>
        <v>0</v>
      </c>
      <c r="L254" s="25">
        <f>John!P23</f>
        <v>0</v>
      </c>
      <c r="M254" s="25">
        <v>0</v>
      </c>
    </row>
    <row r="255" spans="1:13" ht="14">
      <c r="A255" s="30" t="s">
        <v>221</v>
      </c>
      <c r="B255" s="30" t="s">
        <v>219</v>
      </c>
      <c r="C255" s="46" t="s">
        <v>247</v>
      </c>
      <c r="H255" s="25">
        <v>0</v>
      </c>
      <c r="I255" s="25">
        <v>1</v>
      </c>
      <c r="J255">
        <f>Rob!G325+Rob!G294+Rob!G297</f>
        <v>0</v>
      </c>
      <c r="K255">
        <f>Rob!H325+Rob!H294+Rob!H297</f>
        <v>0</v>
      </c>
      <c r="L255" s="25">
        <f>John!P24</f>
        <v>0</v>
      </c>
      <c r="M255" s="25">
        <v>0</v>
      </c>
    </row>
    <row r="256" spans="1:13" ht="14">
      <c r="A256" s="30" t="s">
        <v>221</v>
      </c>
      <c r="B256" s="30" t="s">
        <v>219</v>
      </c>
      <c r="C256" s="67" t="s">
        <v>248</v>
      </c>
      <c r="H256" s="25">
        <f t="shared" si="6"/>
        <v>0</v>
      </c>
      <c r="I256" s="25">
        <v>1</v>
      </c>
      <c r="L256" s="25">
        <f>John!P25</f>
        <v>0</v>
      </c>
      <c r="M256" s="25">
        <v>0</v>
      </c>
    </row>
    <row r="257" spans="1:13" ht="14">
      <c r="A257" s="30" t="s">
        <v>221</v>
      </c>
      <c r="B257" s="30" t="s">
        <v>219</v>
      </c>
      <c r="C257" s="59" t="s">
        <v>294</v>
      </c>
      <c r="H257" s="25">
        <f t="shared" si="6"/>
        <v>0</v>
      </c>
      <c r="I257" s="25">
        <v>1</v>
      </c>
      <c r="J257">
        <f>Rob!G327+Rob!G294+Rob!G297+Rob!G228+Rob!G231</f>
        <v>0</v>
      </c>
      <c r="K257">
        <f>Rob!H327+Rob!H294+Rob!H297+Rob!H228+Rob!H231</f>
        <v>0</v>
      </c>
      <c r="L257" s="25">
        <f>John!P26</f>
        <v>0</v>
      </c>
      <c r="M257" s="25">
        <v>0</v>
      </c>
    </row>
    <row r="258" spans="1:13" ht="14">
      <c r="A258" s="30" t="s">
        <v>221</v>
      </c>
      <c r="B258" s="30" t="s">
        <v>219</v>
      </c>
      <c r="C258" s="46" t="s">
        <v>250</v>
      </c>
      <c r="H258" s="25">
        <f t="shared" si="6"/>
        <v>0</v>
      </c>
      <c r="I258" s="25">
        <v>1</v>
      </c>
      <c r="J258">
        <f>Rob!G328+Rob!G294+Rob!G297</f>
        <v>0</v>
      </c>
      <c r="K258">
        <f>Rob!H328+Rob!H294+Rob!H297</f>
        <v>0</v>
      </c>
      <c r="L258" s="25">
        <f>John!P28</f>
        <v>0</v>
      </c>
      <c r="M258" s="25">
        <v>0</v>
      </c>
    </row>
    <row r="259" spans="1:13" ht="14">
      <c r="A259" s="30" t="s">
        <v>221</v>
      </c>
      <c r="B259" s="30" t="s">
        <v>219</v>
      </c>
      <c r="C259" s="72" t="s">
        <v>295</v>
      </c>
      <c r="H259" s="25">
        <f t="shared" si="6"/>
        <v>0</v>
      </c>
      <c r="I259" s="25">
        <v>1</v>
      </c>
      <c r="J259">
        <f>Rob!G329+Rob!G294+Rob!G297+Rob!G228+Rob!G231</f>
        <v>0</v>
      </c>
      <c r="K259">
        <f>Rob!H329+Rob!H294+Rob!H297+Rob!H228+Rob!H231</f>
        <v>0</v>
      </c>
      <c r="L259" s="25">
        <f>John!P29</f>
        <v>0</v>
      </c>
      <c r="M259" s="25">
        <v>0</v>
      </c>
    </row>
    <row r="260" spans="1:13" ht="14">
      <c r="A260" s="30" t="s">
        <v>221</v>
      </c>
      <c r="B260" s="30" t="s">
        <v>219</v>
      </c>
      <c r="C260" s="58" t="s">
        <v>291</v>
      </c>
      <c r="H260" s="25">
        <f t="shared" si="6"/>
        <v>0</v>
      </c>
      <c r="I260" s="25">
        <v>1</v>
      </c>
      <c r="J260">
        <f>Rob!G294+Rob!G297+Rob!G304+Rob!G330</f>
        <v>0</v>
      </c>
      <c r="K260">
        <f>Rob!H294+Rob!H297+Rob!H304+Rob!H330</f>
        <v>0</v>
      </c>
      <c r="L260" s="25">
        <f>John!P33</f>
        <v>0</v>
      </c>
      <c r="M260" s="25">
        <v>0</v>
      </c>
    </row>
    <row r="261" spans="1:13" ht="14">
      <c r="A261" s="30" t="s">
        <v>221</v>
      </c>
      <c r="B261" s="30" t="s">
        <v>219</v>
      </c>
      <c r="C261" s="59" t="s">
        <v>296</v>
      </c>
      <c r="H261" s="25">
        <f t="shared" si="6"/>
        <v>0</v>
      </c>
      <c r="I261" s="25">
        <v>1</v>
      </c>
      <c r="J261">
        <f>Rob!G331+Rob!G298+Rob!G232</f>
        <v>0</v>
      </c>
      <c r="K261">
        <f>Rob!H331+Rob!H298+Rob!H232</f>
        <v>0</v>
      </c>
      <c r="L261" s="25">
        <f>John!P35</f>
        <v>0</v>
      </c>
      <c r="M261" s="25">
        <v>0</v>
      </c>
    </row>
    <row r="262" spans="1:13" ht="14">
      <c r="A262" s="30" t="s">
        <v>221</v>
      </c>
      <c r="B262" s="30" t="s">
        <v>219</v>
      </c>
      <c r="C262" s="58" t="s">
        <v>256</v>
      </c>
      <c r="H262" s="25">
        <f t="shared" si="6"/>
        <v>0</v>
      </c>
      <c r="I262" s="25">
        <v>1</v>
      </c>
      <c r="J262">
        <f>Rob!G332+Rob!G298+Rob!G304</f>
        <v>0</v>
      </c>
      <c r="K262">
        <f>Rob!H332+Rob!H298+Rob!H304</f>
        <v>0</v>
      </c>
      <c r="L262" s="25">
        <f>John!P37</f>
        <v>0</v>
      </c>
      <c r="M262" s="25">
        <v>0</v>
      </c>
    </row>
    <row r="263" spans="1:13" ht="14">
      <c r="A263" s="30" t="s">
        <v>221</v>
      </c>
      <c r="B263" s="30" t="s">
        <v>219</v>
      </c>
      <c r="C263" s="58" t="s">
        <v>257</v>
      </c>
      <c r="H263" s="25">
        <f t="shared" si="6"/>
        <v>0</v>
      </c>
      <c r="I263" s="25">
        <v>1</v>
      </c>
      <c r="J263">
        <f>Rob!G333+Rob!G299</f>
        <v>0</v>
      </c>
      <c r="K263">
        <f>Rob!H333+Rob!H299</f>
        <v>0</v>
      </c>
      <c r="L263" s="25">
        <f>John!P38</f>
        <v>0</v>
      </c>
      <c r="M263" s="25">
        <v>0</v>
      </c>
    </row>
    <row r="264" spans="1:13" ht="14">
      <c r="A264" s="30" t="s">
        <v>221</v>
      </c>
      <c r="B264" s="30" t="s">
        <v>219</v>
      </c>
      <c r="C264" s="58" t="s">
        <v>259</v>
      </c>
      <c r="H264" s="25">
        <f t="shared" si="6"/>
        <v>0</v>
      </c>
      <c r="I264" s="25">
        <v>1</v>
      </c>
      <c r="J264" s="30">
        <f>Rob!G334+Rob!G299</f>
        <v>0</v>
      </c>
      <c r="K264" s="30">
        <f>Rob!H334+Rob!H299</f>
        <v>0</v>
      </c>
      <c r="L264" s="25">
        <f>John!P40</f>
        <v>0</v>
      </c>
      <c r="M264" s="25">
        <v>0</v>
      </c>
    </row>
    <row r="265" spans="1:13" ht="14">
      <c r="A265" s="30" t="s">
        <v>221</v>
      </c>
      <c r="B265" s="30" t="s">
        <v>219</v>
      </c>
      <c r="C265" s="58" t="s">
        <v>261</v>
      </c>
      <c r="H265" s="25">
        <f t="shared" si="6"/>
        <v>0</v>
      </c>
      <c r="I265" s="25">
        <v>1</v>
      </c>
      <c r="J265">
        <f>Rob!G335+Rob!G300</f>
        <v>0</v>
      </c>
      <c r="K265">
        <f>Rob!H335+Rob!H300</f>
        <v>0</v>
      </c>
      <c r="L265" s="25">
        <f>John!P42</f>
        <v>0</v>
      </c>
      <c r="M265" s="25">
        <v>0</v>
      </c>
    </row>
    <row r="266" spans="1:13" ht="14">
      <c r="A266" s="30" t="s">
        <v>221</v>
      </c>
      <c r="B266" s="30" t="s">
        <v>219</v>
      </c>
      <c r="C266" s="80" t="s">
        <v>297</v>
      </c>
      <c r="H266" s="25">
        <f t="shared" si="6"/>
        <v>0</v>
      </c>
      <c r="I266" s="25">
        <v>1</v>
      </c>
      <c r="J266">
        <f>Rob!G336+Rob!G300+Rob!G234</f>
        <v>0</v>
      </c>
      <c r="K266">
        <f>Rob!H336+Rob!H300+Rob!H234</f>
        <v>0</v>
      </c>
      <c r="L266" s="25">
        <f>John!P43</f>
        <v>0</v>
      </c>
      <c r="M266" s="25">
        <v>0</v>
      </c>
    </row>
    <row r="267" spans="1:13" ht="14">
      <c r="A267" s="30" t="s">
        <v>221</v>
      </c>
      <c r="B267" s="30" t="s">
        <v>219</v>
      </c>
      <c r="C267" s="58" t="s">
        <v>262</v>
      </c>
      <c r="H267" s="25">
        <f t="shared" si="6"/>
        <v>0</v>
      </c>
      <c r="I267" s="25">
        <v>1</v>
      </c>
      <c r="J267">
        <f>Rob!G337+Rob!G300</f>
        <v>0</v>
      </c>
      <c r="K267">
        <f>Rob!H337+Rob!H300</f>
        <v>0</v>
      </c>
      <c r="L267" s="25">
        <f>John!P44</f>
        <v>0</v>
      </c>
      <c r="M267" s="25">
        <v>0</v>
      </c>
    </row>
    <row r="268" spans="1:13" ht="14">
      <c r="A268" s="30" t="s">
        <v>221</v>
      </c>
      <c r="B268" s="30" t="s">
        <v>219</v>
      </c>
      <c r="C268" s="72" t="s">
        <v>298</v>
      </c>
      <c r="H268" s="25">
        <f t="shared" si="6"/>
        <v>0</v>
      </c>
      <c r="I268" s="25">
        <v>1</v>
      </c>
      <c r="J268">
        <f>Rob!G338+Rob!G300+Rob!G234</f>
        <v>0</v>
      </c>
      <c r="K268">
        <f>Rob!H338+Rob!H300+Rob!H234</f>
        <v>0</v>
      </c>
      <c r="L268" s="25">
        <f>John!P45</f>
        <v>0</v>
      </c>
      <c r="M268" s="25">
        <v>0</v>
      </c>
    </row>
    <row r="269" spans="1:13" ht="14">
      <c r="A269" s="30" t="s">
        <v>221</v>
      </c>
      <c r="B269" s="30" t="s">
        <v>219</v>
      </c>
      <c r="C269" s="58" t="s">
        <v>263</v>
      </c>
      <c r="H269" s="25">
        <f t="shared" si="6"/>
        <v>0</v>
      </c>
      <c r="I269" s="25">
        <v>1</v>
      </c>
      <c r="J269">
        <f>Rob!G339+Rob!G298</f>
        <v>0</v>
      </c>
      <c r="K269">
        <f>Rob!H339+Rob!H298</f>
        <v>0</v>
      </c>
      <c r="L269" s="25">
        <f>John!P46</f>
        <v>0</v>
      </c>
      <c r="M269" s="25">
        <v>0</v>
      </c>
    </row>
    <row r="270" spans="1:13" ht="14">
      <c r="A270" s="30" t="s">
        <v>221</v>
      </c>
      <c r="B270" s="30" t="s">
        <v>219</v>
      </c>
      <c r="C270" s="58" t="s">
        <v>299</v>
      </c>
      <c r="H270" s="25">
        <f t="shared" si="6"/>
        <v>0</v>
      </c>
      <c r="I270" s="25">
        <v>1</v>
      </c>
      <c r="J270">
        <f>Rob!G340+Rob!G$82</f>
        <v>0</v>
      </c>
      <c r="K270">
        <f>Rob!H340+Rob!H$82</f>
        <v>0</v>
      </c>
      <c r="L270" s="25">
        <f>John!P52</f>
        <v>0</v>
      </c>
      <c r="M270" s="25">
        <v>0</v>
      </c>
    </row>
    <row r="271" spans="1:13" ht="14">
      <c r="A271" s="30" t="s">
        <v>221</v>
      </c>
      <c r="B271" s="30" t="s">
        <v>219</v>
      </c>
      <c r="C271" s="58" t="s">
        <v>300</v>
      </c>
      <c r="H271" s="25">
        <f t="shared" si="6"/>
        <v>0</v>
      </c>
      <c r="I271" s="25">
        <v>1</v>
      </c>
      <c r="J271">
        <f>Rob!G341+Rob!G$82</f>
        <v>0</v>
      </c>
      <c r="K271">
        <f>Rob!H341+Rob!H$82</f>
        <v>0</v>
      </c>
      <c r="L271" s="25">
        <f>John!P53</f>
        <v>0</v>
      </c>
      <c r="M271" s="25">
        <v>0</v>
      </c>
    </row>
    <row r="272" spans="1:13" ht="14">
      <c r="A272" s="30" t="s">
        <v>221</v>
      </c>
      <c r="B272" s="30" t="s">
        <v>219</v>
      </c>
      <c r="C272" s="58" t="s">
        <v>301</v>
      </c>
      <c r="H272" s="25">
        <f t="shared" si="6"/>
        <v>0</v>
      </c>
      <c r="I272" s="25">
        <v>1</v>
      </c>
      <c r="J272">
        <f>Rob!G342+Rob!G$82</f>
        <v>0</v>
      </c>
      <c r="K272">
        <f>Rob!H342+Rob!H$82</f>
        <v>0</v>
      </c>
      <c r="L272" s="25">
        <f>John!P54</f>
        <v>0</v>
      </c>
      <c r="M272" s="25"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K316"/>
  <sheetViews>
    <sheetView workbookViewId="0">
      <selection activeCell="E14" sqref="E14"/>
    </sheetView>
  </sheetViews>
  <sheetFormatPr baseColWidth="10" defaultRowHeight="12" x14ac:dyDescent="0"/>
  <cols>
    <col min="1" max="1" width="25.6640625" style="51" bestFit="1" customWidth="1"/>
  </cols>
  <sheetData>
    <row r="1" spans="1:11" ht="14">
      <c r="A1" s="43"/>
      <c r="B1" s="12"/>
      <c r="C1" s="12" t="s">
        <v>192</v>
      </c>
      <c r="D1" s="12" t="s">
        <v>193</v>
      </c>
      <c r="E1" s="12" t="s">
        <v>194</v>
      </c>
      <c r="F1" s="12" t="s">
        <v>195</v>
      </c>
      <c r="G1" s="12" t="s">
        <v>196</v>
      </c>
      <c r="H1" s="12" t="s">
        <v>197</v>
      </c>
    </row>
    <row r="2" spans="1:11" ht="14">
      <c r="A2" s="44" t="s">
        <v>12</v>
      </c>
      <c r="B2" s="14">
        <v>1</v>
      </c>
      <c r="C2" s="24">
        <f>Feuil1!M55</f>
        <v>0</v>
      </c>
      <c r="D2" s="68" t="s">
        <v>198</v>
      </c>
      <c r="E2" s="24">
        <f>Feuil1!M146</f>
        <v>0</v>
      </c>
      <c r="F2" s="68" t="s">
        <v>198</v>
      </c>
      <c r="G2" s="24">
        <f>Feuil1!M237</f>
        <v>0</v>
      </c>
      <c r="H2" s="68" t="s">
        <v>198</v>
      </c>
      <c r="K2">
        <v>0</v>
      </c>
    </row>
    <row r="3" spans="1:11" ht="14">
      <c r="A3" s="45" t="s">
        <v>15</v>
      </c>
      <c r="B3" s="16" t="s">
        <v>14</v>
      </c>
      <c r="C3" s="24">
        <f>Feuil1!M56</f>
        <v>0</v>
      </c>
      <c r="D3" s="68" t="s">
        <v>198</v>
      </c>
      <c r="E3" s="24">
        <f>Feuil1!M147</f>
        <v>0</v>
      </c>
      <c r="F3" s="68" t="s">
        <v>198</v>
      </c>
      <c r="G3" s="24">
        <f>Feuil1!M238</f>
        <v>0</v>
      </c>
      <c r="H3" s="68" t="s">
        <v>198</v>
      </c>
      <c r="K3">
        <v>0</v>
      </c>
    </row>
    <row r="4" spans="1:11" ht="14">
      <c r="A4" s="46" t="s">
        <v>19</v>
      </c>
      <c r="B4" s="18">
        <v>2</v>
      </c>
      <c r="C4" s="24">
        <f>Feuil1!M57</f>
        <v>0</v>
      </c>
      <c r="D4" s="24">
        <f>Feuil1!M2</f>
        <v>0</v>
      </c>
      <c r="E4" s="24">
        <f>Feuil1!M148</f>
        <v>0</v>
      </c>
      <c r="F4" s="24">
        <f>Feuil1!M93</f>
        <v>0</v>
      </c>
      <c r="G4" s="24">
        <f>Feuil1!M239</f>
        <v>0</v>
      </c>
      <c r="H4" s="24">
        <f>Feuil1!M184</f>
        <v>0</v>
      </c>
      <c r="K4">
        <v>0</v>
      </c>
    </row>
    <row r="5" spans="1:11" ht="14">
      <c r="A5" s="46" t="s">
        <v>16</v>
      </c>
      <c r="B5" s="18">
        <v>3</v>
      </c>
      <c r="C5" s="24">
        <f>Feuil1!M58</f>
        <v>0</v>
      </c>
      <c r="D5" s="68" t="s">
        <v>198</v>
      </c>
      <c r="E5" s="24">
        <f>Feuil1!M149</f>
        <v>0</v>
      </c>
      <c r="F5" s="68" t="s">
        <v>198</v>
      </c>
      <c r="G5" s="24">
        <f>Feuil1!M240</f>
        <v>0</v>
      </c>
      <c r="H5" s="68" t="s">
        <v>198</v>
      </c>
      <c r="K5">
        <v>0</v>
      </c>
    </row>
    <row r="6" spans="1:11" ht="14">
      <c r="A6" s="46" t="s">
        <v>21</v>
      </c>
      <c r="B6" s="18">
        <v>5</v>
      </c>
      <c r="C6" s="24">
        <f>Feuil1!M59</f>
        <v>0</v>
      </c>
      <c r="D6" s="24">
        <f>Feuil1!M3</f>
        <v>0</v>
      </c>
      <c r="E6" s="24">
        <f>Feuil1!M150</f>
        <v>0</v>
      </c>
      <c r="F6" s="24">
        <f>Feuil1!M94</f>
        <v>0</v>
      </c>
      <c r="G6" s="24">
        <f>Feuil1!M241</f>
        <v>0</v>
      </c>
      <c r="H6" s="24">
        <f>Feuil1!M185</f>
        <v>0</v>
      </c>
      <c r="K6">
        <v>0</v>
      </c>
    </row>
    <row r="7" spans="1:11" ht="14">
      <c r="A7" s="45" t="s">
        <v>0</v>
      </c>
      <c r="B7" s="16" t="s">
        <v>22</v>
      </c>
      <c r="C7" s="24">
        <f>Feuil1!M60</f>
        <v>0</v>
      </c>
      <c r="D7" s="68" t="s">
        <v>198</v>
      </c>
      <c r="E7" s="24">
        <f>Feuil1!M151</f>
        <v>0</v>
      </c>
      <c r="F7" s="68" t="s">
        <v>198</v>
      </c>
      <c r="G7" s="24">
        <f>Feuil1!M242</f>
        <v>0</v>
      </c>
      <c r="H7" s="68" t="s">
        <v>198</v>
      </c>
      <c r="K7">
        <v>0</v>
      </c>
    </row>
    <row r="8" spans="1:11" ht="14">
      <c r="A8" s="46" t="s">
        <v>24</v>
      </c>
      <c r="B8" s="18">
        <v>6</v>
      </c>
      <c r="C8" s="24">
        <f>Feuil1!M61</f>
        <v>0</v>
      </c>
      <c r="D8" s="68" t="s">
        <v>198</v>
      </c>
      <c r="E8" s="24">
        <f>Feuil1!M152</f>
        <v>0</v>
      </c>
      <c r="F8" s="68" t="s">
        <v>198</v>
      </c>
      <c r="G8" s="24">
        <f>Feuil1!M243</f>
        <v>0</v>
      </c>
      <c r="H8" s="68" t="s">
        <v>198</v>
      </c>
      <c r="K8">
        <v>0</v>
      </c>
    </row>
    <row r="9" spans="1:11" ht="14">
      <c r="A9" s="46" t="s">
        <v>26</v>
      </c>
      <c r="B9" s="18">
        <v>8</v>
      </c>
      <c r="C9" s="24">
        <f>Feuil1!M62</f>
        <v>0</v>
      </c>
      <c r="D9" s="24">
        <f>Feuil1!M4</f>
        <v>0</v>
      </c>
      <c r="E9" s="24">
        <f>Feuil1!M153</f>
        <v>0</v>
      </c>
      <c r="F9" s="24">
        <f>Feuil1!M95</f>
        <v>0</v>
      </c>
      <c r="G9" s="24">
        <f>Feuil1!M244</f>
        <v>0</v>
      </c>
      <c r="H9" s="24">
        <f>Feuil1!M186</f>
        <v>0</v>
      </c>
      <c r="K9">
        <v>0</v>
      </c>
    </row>
    <row r="10" spans="1:11" ht="14">
      <c r="A10" s="46" t="s">
        <v>29</v>
      </c>
      <c r="B10" s="19" t="s">
        <v>28</v>
      </c>
      <c r="C10" s="24">
        <f>Feuil1!M63</f>
        <v>0</v>
      </c>
      <c r="D10" s="68" t="s">
        <v>198</v>
      </c>
      <c r="E10" s="24">
        <f>Feuil1!M154</f>
        <v>0</v>
      </c>
      <c r="F10" s="68" t="s">
        <v>198</v>
      </c>
      <c r="G10" s="24">
        <f>Feuil1!M245</f>
        <v>0</v>
      </c>
      <c r="H10" s="68" t="s">
        <v>198</v>
      </c>
      <c r="K10">
        <v>0</v>
      </c>
    </row>
    <row r="11" spans="1:11" ht="14">
      <c r="A11" s="43" t="s">
        <v>92</v>
      </c>
      <c r="B11" s="19" t="s">
        <v>91</v>
      </c>
      <c r="C11" s="24">
        <f>Feuil1!M64</f>
        <v>0</v>
      </c>
      <c r="D11" s="24">
        <f>Feuil1!M5</f>
        <v>0</v>
      </c>
      <c r="E11" s="24">
        <f>Feuil1!M155</f>
        <v>0</v>
      </c>
      <c r="F11" s="24">
        <f>Feuil1!M96</f>
        <v>0</v>
      </c>
      <c r="G11" s="24">
        <f>Feuil1!M246</f>
        <v>0</v>
      </c>
      <c r="H11" s="24">
        <f>Feuil1!M187</f>
        <v>0</v>
      </c>
      <c r="K11">
        <v>0</v>
      </c>
    </row>
    <row r="12" spans="1:11" ht="14">
      <c r="A12" s="43" t="s">
        <v>95</v>
      </c>
      <c r="B12" s="19" t="s">
        <v>94</v>
      </c>
      <c r="C12" s="24">
        <f>Feuil1!M65</f>
        <v>0</v>
      </c>
      <c r="D12" s="24">
        <f>Feuil1!M6</f>
        <v>0</v>
      </c>
      <c r="E12" s="24">
        <f>Feuil1!M156</f>
        <v>0</v>
      </c>
      <c r="F12" s="24">
        <f>Feuil1!M97</f>
        <v>0</v>
      </c>
      <c r="G12" s="24">
        <f>Feuil1!M247</f>
        <v>0</v>
      </c>
      <c r="H12" s="24">
        <f>Feuil1!M188</f>
        <v>0</v>
      </c>
      <c r="K12">
        <v>0</v>
      </c>
    </row>
    <row r="13" spans="1:11" ht="14">
      <c r="A13" s="43" t="s">
        <v>98</v>
      </c>
      <c r="B13" s="19" t="s">
        <v>97</v>
      </c>
      <c r="C13" s="24">
        <f>Feuil1!M66</f>
        <v>0</v>
      </c>
      <c r="D13" s="24">
        <f>Feuil1!M7</f>
        <v>0</v>
      </c>
      <c r="E13" s="24">
        <f>Feuil1!M157</f>
        <v>0</v>
      </c>
      <c r="F13" s="24">
        <f>Feuil1!M98</f>
        <v>0</v>
      </c>
      <c r="G13" s="24">
        <f>Feuil1!M248</f>
        <v>0</v>
      </c>
      <c r="H13" s="24">
        <f>Feuil1!M189</f>
        <v>0</v>
      </c>
      <c r="K13">
        <v>0</v>
      </c>
    </row>
    <row r="14" spans="1:11" ht="14">
      <c r="A14" s="43" t="s">
        <v>199</v>
      </c>
      <c r="B14" s="19" t="s">
        <v>200</v>
      </c>
      <c r="C14" s="24">
        <f>Feuil1!M67</f>
        <v>0</v>
      </c>
      <c r="D14" s="24">
        <f>Feuil1!M8</f>
        <v>0</v>
      </c>
      <c r="E14" s="24">
        <f>Feuil1!M158</f>
        <v>0</v>
      </c>
      <c r="F14" s="24">
        <f>Feuil1!M99</f>
        <v>0</v>
      </c>
      <c r="G14" s="24">
        <f>Feuil1!M249</f>
        <v>0</v>
      </c>
      <c r="H14" s="24">
        <f>Feuil1!M190</f>
        <v>0</v>
      </c>
      <c r="K14">
        <v>0</v>
      </c>
    </row>
    <row r="15" spans="1:11" ht="14">
      <c r="A15" s="43" t="s">
        <v>201</v>
      </c>
      <c r="B15" s="19" t="s">
        <v>202</v>
      </c>
      <c r="C15" s="24">
        <f>Feuil1!M68</f>
        <v>0</v>
      </c>
      <c r="D15" s="24">
        <f>Feuil1!M9</f>
        <v>0</v>
      </c>
      <c r="E15" s="24">
        <f>Feuil1!M159</f>
        <v>0</v>
      </c>
      <c r="F15" s="24">
        <f>Feuil1!M100</f>
        <v>0</v>
      </c>
      <c r="G15" s="24"/>
      <c r="H15" s="24"/>
      <c r="K15">
        <v>0</v>
      </c>
    </row>
    <row r="16" spans="1:11" ht="14">
      <c r="A16" s="43" t="s">
        <v>203</v>
      </c>
      <c r="B16" s="19" t="s">
        <v>204</v>
      </c>
      <c r="C16" s="68" t="s">
        <v>198</v>
      </c>
      <c r="D16" s="68" t="s">
        <v>198</v>
      </c>
      <c r="E16" s="68" t="s">
        <v>198</v>
      </c>
      <c r="F16" s="68" t="s">
        <v>198</v>
      </c>
      <c r="G16" s="68" t="s">
        <v>198</v>
      </c>
      <c r="H16" s="68" t="s">
        <v>198</v>
      </c>
      <c r="K16">
        <v>0</v>
      </c>
    </row>
    <row r="17" spans="1:11" ht="14">
      <c r="A17" s="43" t="s">
        <v>102</v>
      </c>
      <c r="B17" s="19" t="s">
        <v>101</v>
      </c>
      <c r="C17" s="24">
        <f>Feuil1!M69</f>
        <v>0</v>
      </c>
      <c r="D17" s="24">
        <f>Feuil1!M10</f>
        <v>0</v>
      </c>
      <c r="E17" s="24">
        <f>Feuil1!M160</f>
        <v>0</v>
      </c>
      <c r="F17" s="24">
        <f>Feuil1!M101</f>
        <v>0</v>
      </c>
      <c r="G17" s="24">
        <f>Feuil1!M250</f>
        <v>0</v>
      </c>
      <c r="H17" s="24">
        <f>Feuil1!M192</f>
        <v>0</v>
      </c>
      <c r="K17">
        <v>0</v>
      </c>
    </row>
    <row r="18" spans="1:11" ht="14">
      <c r="A18" s="46" t="s">
        <v>33</v>
      </c>
      <c r="B18" s="19" t="s">
        <v>32</v>
      </c>
      <c r="C18" s="24">
        <f>Feuil1!M70</f>
        <v>0</v>
      </c>
      <c r="D18" s="24">
        <f>Feuil1!M11</f>
        <v>0</v>
      </c>
      <c r="E18" s="24">
        <f>Feuil1!M161</f>
        <v>0</v>
      </c>
      <c r="F18" s="24">
        <f>Feuil1!M102</f>
        <v>0</v>
      </c>
      <c r="G18" s="24">
        <f>Feuil1!M251</f>
        <v>0</v>
      </c>
      <c r="H18" s="24">
        <f>Feuil1!M193</f>
        <v>0</v>
      </c>
      <c r="K18">
        <v>0</v>
      </c>
    </row>
    <row r="19" spans="1:11" ht="14">
      <c r="A19" s="45" t="s">
        <v>29</v>
      </c>
      <c r="B19" s="16" t="s">
        <v>35</v>
      </c>
      <c r="C19" s="24">
        <f>Feuil1!M71</f>
        <v>0</v>
      </c>
      <c r="D19" s="68" t="s">
        <v>198</v>
      </c>
      <c r="E19" s="24">
        <f>Feuil1!M162</f>
        <v>0</v>
      </c>
      <c r="F19" s="68" t="s">
        <v>198</v>
      </c>
      <c r="G19" s="24">
        <f>Feuil1!M252</f>
        <v>0</v>
      </c>
      <c r="H19" s="68" t="s">
        <v>198</v>
      </c>
      <c r="K19">
        <v>0</v>
      </c>
    </row>
    <row r="20" spans="1:11" ht="14">
      <c r="A20" s="46" t="s">
        <v>37</v>
      </c>
      <c r="B20" s="19" t="s">
        <v>36</v>
      </c>
      <c r="C20" s="68" t="s">
        <v>198</v>
      </c>
      <c r="D20" s="24">
        <f>Feuil1!M12</f>
        <v>0</v>
      </c>
      <c r="E20" s="68" t="s">
        <v>198</v>
      </c>
      <c r="F20" s="24">
        <f>Feuil1!M103</f>
        <v>0</v>
      </c>
      <c r="G20" s="68" t="s">
        <v>198</v>
      </c>
      <c r="H20" s="24">
        <f>Feuil1!M194</f>
        <v>0</v>
      </c>
      <c r="K20">
        <v>0</v>
      </c>
    </row>
    <row r="21" spans="1:11" ht="14">
      <c r="A21" s="47" t="s">
        <v>39</v>
      </c>
      <c r="B21" s="20">
        <v>12</v>
      </c>
      <c r="C21" s="24">
        <f>Feuil1!M72</f>
        <v>0</v>
      </c>
      <c r="D21" s="24">
        <f>Feuil1!M13</f>
        <v>0</v>
      </c>
      <c r="E21" s="24">
        <f>Feuil1!M163</f>
        <v>0</v>
      </c>
      <c r="F21" s="24">
        <f>Feuil1!M104</f>
        <v>0</v>
      </c>
      <c r="G21" s="24">
        <f>Feuil1!M253</f>
        <v>0</v>
      </c>
      <c r="H21" s="24">
        <f>Feuil1!M195</f>
        <v>0</v>
      </c>
      <c r="K21">
        <v>0</v>
      </c>
    </row>
    <row r="22" spans="1:11" ht="14">
      <c r="A22" s="47" t="s">
        <v>41</v>
      </c>
      <c r="B22" s="20">
        <v>13</v>
      </c>
      <c r="C22" s="68" t="s">
        <v>198</v>
      </c>
      <c r="D22" s="24">
        <f>Feuil1!M14</f>
        <v>0</v>
      </c>
      <c r="E22" s="68" t="s">
        <v>198</v>
      </c>
      <c r="F22" s="24">
        <f>Feuil1!M105</f>
        <v>0</v>
      </c>
      <c r="G22" s="68" t="s">
        <v>198</v>
      </c>
      <c r="H22" s="24">
        <f>Feuil1!M196</f>
        <v>0</v>
      </c>
      <c r="K22">
        <v>0</v>
      </c>
    </row>
    <row r="23" spans="1:11" ht="14">
      <c r="A23" s="46" t="s">
        <v>43</v>
      </c>
      <c r="B23" s="18">
        <v>16</v>
      </c>
      <c r="C23" s="24">
        <f>Feuil1!M73</f>
        <v>0</v>
      </c>
      <c r="D23" s="24">
        <f>Feuil1!M15</f>
        <v>0</v>
      </c>
      <c r="E23" s="24">
        <f>Feuil1!M164</f>
        <v>0</v>
      </c>
      <c r="F23" s="24">
        <f>Feuil1!M106</f>
        <v>0</v>
      </c>
      <c r="G23" s="24">
        <f>Feuil1!M254</f>
        <v>0</v>
      </c>
      <c r="H23" s="24">
        <f>Feuil1!M197</f>
        <v>0</v>
      </c>
      <c r="K23">
        <v>0</v>
      </c>
    </row>
    <row r="24" spans="1:11" ht="14">
      <c r="A24" s="46" t="s">
        <v>45</v>
      </c>
      <c r="B24" s="18">
        <v>19</v>
      </c>
      <c r="C24" s="24">
        <f>Feuil1!M74</f>
        <v>0</v>
      </c>
      <c r="D24" s="24">
        <f>Feuil1!M16</f>
        <v>0</v>
      </c>
      <c r="E24" s="24">
        <f>Feuil1!M165</f>
        <v>0</v>
      </c>
      <c r="F24" s="24">
        <f>Feuil1!M107</f>
        <v>0</v>
      </c>
      <c r="G24" s="24">
        <f>Feuil1!M255</f>
        <v>0</v>
      </c>
      <c r="H24" s="24">
        <f>Feuil1!M198</f>
        <v>0</v>
      </c>
      <c r="K24">
        <v>0</v>
      </c>
    </row>
    <row r="25" spans="1:11" ht="14">
      <c r="A25" s="46" t="s">
        <v>46</v>
      </c>
      <c r="B25" s="18">
        <v>20</v>
      </c>
      <c r="C25" s="24">
        <f>Feuil1!M75</f>
        <v>0</v>
      </c>
      <c r="D25" s="24">
        <f>Feuil1!M17</f>
        <v>0</v>
      </c>
      <c r="E25" s="24">
        <f>Feuil1!M166</f>
        <v>0</v>
      </c>
      <c r="F25" s="24">
        <f>Feuil1!M108</f>
        <v>0</v>
      </c>
      <c r="G25" s="24">
        <f>Feuil1!M256</f>
        <v>0</v>
      </c>
      <c r="H25" s="24">
        <f>Feuil1!M199</f>
        <v>0</v>
      </c>
      <c r="K25">
        <v>0</v>
      </c>
    </row>
    <row r="26" spans="1:11" ht="14">
      <c r="A26" s="45" t="s">
        <v>0</v>
      </c>
      <c r="B26" s="16" t="s">
        <v>48</v>
      </c>
      <c r="C26" s="24">
        <f>Feuil1!M76</f>
        <v>0</v>
      </c>
      <c r="D26" s="68" t="s">
        <v>198</v>
      </c>
      <c r="E26" s="24">
        <f>Feuil1!M167</f>
        <v>0</v>
      </c>
      <c r="F26" s="68" t="s">
        <v>198</v>
      </c>
      <c r="G26" s="24">
        <f>Feuil1!M257</f>
        <v>0</v>
      </c>
      <c r="H26" s="68" t="s">
        <v>198</v>
      </c>
      <c r="K26">
        <v>0</v>
      </c>
    </row>
    <row r="27" spans="1:11" ht="14">
      <c r="A27" s="46" t="s">
        <v>50</v>
      </c>
      <c r="B27" s="18">
        <v>21</v>
      </c>
      <c r="C27" s="68" t="s">
        <v>198</v>
      </c>
      <c r="D27" s="24">
        <f>Feuil1!M18</f>
        <v>0</v>
      </c>
      <c r="E27" s="68" t="s">
        <v>198</v>
      </c>
      <c r="F27" s="24">
        <f>Feuil1!M109</f>
        <v>0</v>
      </c>
      <c r="G27" s="68" t="s">
        <v>198</v>
      </c>
      <c r="H27" s="24">
        <f>Feuil1!M200</f>
        <v>0</v>
      </c>
      <c r="K27">
        <v>0</v>
      </c>
    </row>
    <row r="28" spans="1:11" ht="14">
      <c r="A28" s="46" t="s">
        <v>52</v>
      </c>
      <c r="B28" s="18">
        <v>22</v>
      </c>
      <c r="C28" s="24">
        <f>Feuil1!M77</f>
        <v>0</v>
      </c>
      <c r="D28" s="24">
        <f>Feuil1!M19</f>
        <v>0</v>
      </c>
      <c r="E28" s="24">
        <f>Feuil1!M168</f>
        <v>0</v>
      </c>
      <c r="F28" s="24">
        <f>Feuil1!M110</f>
        <v>0</v>
      </c>
      <c r="G28" s="24">
        <f>Feuil1!M258</f>
        <v>0</v>
      </c>
      <c r="H28" s="24">
        <f>Feuil1!M201</f>
        <v>0</v>
      </c>
      <c r="K28">
        <v>0</v>
      </c>
    </row>
    <row r="29" spans="1:11" ht="14">
      <c r="A29" s="45" t="s">
        <v>55</v>
      </c>
      <c r="B29" s="16" t="s">
        <v>54</v>
      </c>
      <c r="C29" s="24">
        <f>Feuil1!M78</f>
        <v>0</v>
      </c>
      <c r="D29" s="68" t="s">
        <v>198</v>
      </c>
      <c r="E29" s="24">
        <f>Feuil1!M169</f>
        <v>0</v>
      </c>
      <c r="F29" s="68" t="s">
        <v>198</v>
      </c>
      <c r="G29" s="24">
        <f>Feuil1!M259</f>
        <v>0</v>
      </c>
      <c r="H29" s="68" t="s">
        <v>198</v>
      </c>
      <c r="K29">
        <v>0</v>
      </c>
    </row>
    <row r="30" spans="1:11" ht="14">
      <c r="A30" s="46" t="s">
        <v>57</v>
      </c>
      <c r="B30" s="18">
        <v>24</v>
      </c>
      <c r="C30" s="68" t="s">
        <v>198</v>
      </c>
      <c r="D30" s="24">
        <f>Feuil1!M20</f>
        <v>0</v>
      </c>
      <c r="E30" s="68" t="s">
        <v>198</v>
      </c>
      <c r="F30" s="24">
        <f>Feuil1!M111</f>
        <v>0</v>
      </c>
      <c r="G30" s="68" t="s">
        <v>198</v>
      </c>
      <c r="H30" s="24">
        <f>Feuil1!M202</f>
        <v>0</v>
      </c>
      <c r="K30">
        <v>0</v>
      </c>
    </row>
    <row r="31" spans="1:11" ht="14">
      <c r="A31" s="46" t="s">
        <v>58</v>
      </c>
      <c r="B31" s="18">
        <v>25</v>
      </c>
      <c r="C31" s="68" t="s">
        <v>198</v>
      </c>
      <c r="D31" s="24">
        <f>Feuil1!M21</f>
        <v>0</v>
      </c>
      <c r="E31" s="68" t="s">
        <v>198</v>
      </c>
      <c r="F31" s="24">
        <f>Feuil1!M112</f>
        <v>0</v>
      </c>
      <c r="G31" s="68" t="s">
        <v>198</v>
      </c>
      <c r="H31" s="24">
        <f>Feuil1!M203</f>
        <v>0</v>
      </c>
      <c r="K31">
        <v>0</v>
      </c>
    </row>
    <row r="32" spans="1:11" ht="14">
      <c r="A32" s="46" t="s">
        <v>60</v>
      </c>
      <c r="B32" s="18">
        <v>28</v>
      </c>
      <c r="C32" s="68" t="s">
        <v>198</v>
      </c>
      <c r="D32" s="24">
        <f>Feuil1!M22</f>
        <v>0</v>
      </c>
      <c r="E32" s="68" t="s">
        <v>198</v>
      </c>
      <c r="F32" s="24">
        <f>Feuil1!M113</f>
        <v>0</v>
      </c>
      <c r="G32" s="68" t="s">
        <v>198</v>
      </c>
      <c r="H32" s="24">
        <f>Feuil1!M204</f>
        <v>0</v>
      </c>
      <c r="K32">
        <v>0</v>
      </c>
    </row>
    <row r="33" spans="1:11" ht="14">
      <c r="A33" s="46" t="s">
        <v>62</v>
      </c>
      <c r="B33" s="18">
        <v>29</v>
      </c>
      <c r="C33" s="24">
        <f>Feuil1!M79</f>
        <v>0</v>
      </c>
      <c r="D33" s="68" t="s">
        <v>198</v>
      </c>
      <c r="E33" s="24">
        <f>Feuil1!M170</f>
        <v>0</v>
      </c>
      <c r="F33" s="68" t="s">
        <v>198</v>
      </c>
      <c r="G33" s="24">
        <f>Feuil1!M260</f>
        <v>0</v>
      </c>
      <c r="H33" s="68" t="s">
        <v>198</v>
      </c>
      <c r="K33">
        <v>0</v>
      </c>
    </row>
    <row r="34" spans="1:11" ht="14">
      <c r="A34" s="46" t="s">
        <v>65</v>
      </c>
      <c r="B34" s="20">
        <v>30</v>
      </c>
      <c r="C34" s="68" t="s">
        <v>198</v>
      </c>
      <c r="D34" s="24">
        <f>Feuil1!M23</f>
        <v>0</v>
      </c>
      <c r="E34" s="68" t="s">
        <v>198</v>
      </c>
      <c r="F34" s="24">
        <f>Feuil1!M114</f>
        <v>0</v>
      </c>
      <c r="G34" s="68" t="s">
        <v>198</v>
      </c>
      <c r="H34" s="24">
        <f>Feuil1!M205</f>
        <v>0</v>
      </c>
      <c r="K34">
        <v>0</v>
      </c>
    </row>
    <row r="35" spans="1:11" ht="14">
      <c r="A35" s="45" t="s">
        <v>0</v>
      </c>
      <c r="B35" s="12" t="s">
        <v>205</v>
      </c>
      <c r="C35" s="24">
        <f>Feuil1!M80</f>
        <v>0</v>
      </c>
      <c r="D35" s="68" t="s">
        <v>198</v>
      </c>
      <c r="E35" s="24">
        <f>Feuil1!M171</f>
        <v>0</v>
      </c>
      <c r="F35" s="68" t="s">
        <v>198</v>
      </c>
      <c r="G35" s="24">
        <f>Feuil1!M261</f>
        <v>0</v>
      </c>
      <c r="H35" s="68" t="s">
        <v>198</v>
      </c>
      <c r="K35">
        <v>0</v>
      </c>
    </row>
    <row r="36" spans="1:11" ht="14">
      <c r="A36" s="43" t="s">
        <v>68</v>
      </c>
      <c r="B36" s="20">
        <v>31</v>
      </c>
      <c r="C36" s="68" t="s">
        <v>198</v>
      </c>
      <c r="D36" s="24">
        <f>Feuil1!M24</f>
        <v>0</v>
      </c>
      <c r="E36" s="68" t="s">
        <v>198</v>
      </c>
      <c r="F36" s="24">
        <f>Feuil1!M115</f>
        <v>0</v>
      </c>
      <c r="G36" s="68" t="s">
        <v>198</v>
      </c>
      <c r="H36" s="24">
        <f>Feuil1!M206</f>
        <v>0</v>
      </c>
      <c r="K36">
        <v>0</v>
      </c>
    </row>
    <row r="37" spans="1:11" ht="14">
      <c r="A37" s="43" t="s">
        <v>70</v>
      </c>
      <c r="B37" s="20">
        <v>32</v>
      </c>
      <c r="C37" s="24">
        <f>Feuil1!M81</f>
        <v>0</v>
      </c>
      <c r="D37" s="24">
        <f>Feuil1!M25</f>
        <v>0</v>
      </c>
      <c r="E37" s="24">
        <f>Feuil1!M172</f>
        <v>0</v>
      </c>
      <c r="F37" s="24">
        <f>Feuil1!M116</f>
        <v>0</v>
      </c>
      <c r="G37" s="24">
        <f>Feuil1!M262</f>
        <v>0</v>
      </c>
      <c r="H37" s="24">
        <f>Feuil1!M207</f>
        <v>0</v>
      </c>
      <c r="K37">
        <v>0</v>
      </c>
    </row>
    <row r="38" spans="1:11" ht="14">
      <c r="A38" s="43" t="s">
        <v>74</v>
      </c>
      <c r="B38" s="20">
        <v>35</v>
      </c>
      <c r="C38" s="24">
        <f>Feuil1!M82</f>
        <v>0</v>
      </c>
      <c r="D38" s="24">
        <f>Feuil1!M26</f>
        <v>-10</v>
      </c>
      <c r="E38" s="24">
        <f>Feuil1!M173</f>
        <v>0</v>
      </c>
      <c r="F38" s="24">
        <f>Feuil1!M117</f>
        <v>0</v>
      </c>
      <c r="G38" s="24">
        <f>Feuil1!M263</f>
        <v>0</v>
      </c>
      <c r="H38" s="24">
        <f>Feuil1!M208</f>
        <v>0</v>
      </c>
      <c r="K38">
        <v>0</v>
      </c>
    </row>
    <row r="39" spans="1:11" ht="14">
      <c r="A39" s="43" t="s">
        <v>76</v>
      </c>
      <c r="B39" s="20">
        <v>36</v>
      </c>
      <c r="C39" s="68" t="s">
        <v>198</v>
      </c>
      <c r="D39" s="24">
        <f>Feuil1!M27</f>
        <v>-10</v>
      </c>
      <c r="E39" s="68" t="s">
        <v>198</v>
      </c>
      <c r="F39" s="24">
        <f>Feuil1!M118</f>
        <v>0</v>
      </c>
      <c r="G39" s="68" t="s">
        <v>198</v>
      </c>
      <c r="H39" s="24">
        <f>Feuil1!M209</f>
        <v>0</v>
      </c>
      <c r="K39">
        <v>0</v>
      </c>
    </row>
    <row r="40" spans="1:11" ht="14">
      <c r="A40" s="43" t="s">
        <v>78</v>
      </c>
      <c r="B40" s="20">
        <v>37</v>
      </c>
      <c r="C40" s="24">
        <f>Feuil1!M83</f>
        <v>0</v>
      </c>
      <c r="D40" s="24">
        <f>Feuil1!M28</f>
        <v>-10</v>
      </c>
      <c r="E40" s="24">
        <f>Feuil1!M174</f>
        <v>0</v>
      </c>
      <c r="F40" s="24">
        <f>Feuil1!M119</f>
        <v>0</v>
      </c>
      <c r="G40" s="24">
        <f>Feuil1!M264</f>
        <v>0</v>
      </c>
      <c r="H40" s="24">
        <f>Feuil1!M210</f>
        <v>0</v>
      </c>
      <c r="K40">
        <v>0</v>
      </c>
    </row>
    <row r="41" spans="1:11" ht="14">
      <c r="A41" s="43" t="s">
        <v>80</v>
      </c>
      <c r="B41" s="20">
        <v>39</v>
      </c>
      <c r="C41" s="68" t="s">
        <v>198</v>
      </c>
      <c r="D41" s="24">
        <f>Feuil1!M29</f>
        <v>-10</v>
      </c>
      <c r="E41" s="68" t="s">
        <v>198</v>
      </c>
      <c r="F41" s="24">
        <f>Feuil1!M120</f>
        <v>0</v>
      </c>
      <c r="G41" s="68" t="s">
        <v>198</v>
      </c>
      <c r="H41" s="24">
        <f>Feuil1!M211</f>
        <v>0</v>
      </c>
      <c r="K41">
        <v>0</v>
      </c>
    </row>
    <row r="42" spans="1:11" ht="14">
      <c r="A42" s="43" t="s">
        <v>83</v>
      </c>
      <c r="B42" s="20">
        <v>40</v>
      </c>
      <c r="C42" s="24">
        <f>Feuil1!M84</f>
        <v>0</v>
      </c>
      <c r="D42" s="24">
        <f>Feuil1!M30</f>
        <v>-10</v>
      </c>
      <c r="E42" s="24">
        <f>Feuil1!M175</f>
        <v>0</v>
      </c>
      <c r="F42" s="24">
        <f>Feuil1!M121</f>
        <v>0</v>
      </c>
      <c r="G42" s="24">
        <f>Feuil1!M265</f>
        <v>0</v>
      </c>
      <c r="H42" s="24">
        <f>Feuil1!M212</f>
        <v>0</v>
      </c>
      <c r="K42">
        <v>0</v>
      </c>
    </row>
    <row r="43" spans="1:11" ht="14">
      <c r="A43" s="48" t="s">
        <v>55</v>
      </c>
      <c r="B43" s="11" t="s">
        <v>206</v>
      </c>
      <c r="C43" s="24">
        <f>Feuil1!M85</f>
        <v>0</v>
      </c>
      <c r="D43" s="68" t="s">
        <v>198</v>
      </c>
      <c r="E43" s="24">
        <f>Feuil1!M176</f>
        <v>0</v>
      </c>
      <c r="F43" s="68" t="s">
        <v>198</v>
      </c>
      <c r="G43" s="24">
        <f>Feuil1!M266</f>
        <v>0</v>
      </c>
      <c r="H43" s="68" t="s">
        <v>198</v>
      </c>
      <c r="K43">
        <v>0</v>
      </c>
    </row>
    <row r="44" spans="1:11" ht="14">
      <c r="A44" s="43" t="s">
        <v>86</v>
      </c>
      <c r="B44" s="20">
        <v>41</v>
      </c>
      <c r="C44" s="24">
        <f>Feuil1!M86</f>
        <v>0</v>
      </c>
      <c r="D44" s="24">
        <f>Feuil1!M31</f>
        <v>0</v>
      </c>
      <c r="E44" s="24">
        <f>Feuil1!M177</f>
        <v>0</v>
      </c>
      <c r="F44" s="24">
        <f>Feuil1!M122</f>
        <v>0</v>
      </c>
      <c r="G44" s="24">
        <f>Feuil1!M267</f>
        <v>0</v>
      </c>
      <c r="H44" s="24">
        <f>Feuil1!M213</f>
        <v>0</v>
      </c>
      <c r="K44">
        <v>0</v>
      </c>
    </row>
    <row r="45" spans="1:11" ht="14">
      <c r="A45" s="48" t="s">
        <v>88</v>
      </c>
      <c r="B45" s="12" t="s">
        <v>207</v>
      </c>
      <c r="C45" s="24">
        <f>Feuil1!M87</f>
        <v>0</v>
      </c>
      <c r="D45" s="68" t="s">
        <v>198</v>
      </c>
      <c r="E45" s="24">
        <f>Feuil1!M178</f>
        <v>0</v>
      </c>
      <c r="F45" s="68" t="s">
        <v>198</v>
      </c>
      <c r="G45" s="24">
        <f>Feuil1!M268</f>
        <v>0</v>
      </c>
      <c r="H45" s="68" t="s">
        <v>198</v>
      </c>
      <c r="K45">
        <v>0</v>
      </c>
    </row>
    <row r="46" spans="1:11" ht="14">
      <c r="A46" s="43" t="s">
        <v>72</v>
      </c>
      <c r="B46" s="20">
        <v>42</v>
      </c>
      <c r="C46" s="24">
        <f>Feuil1!M88</f>
        <v>0</v>
      </c>
      <c r="D46" s="24">
        <f>Feuil1!M32</f>
        <v>0</v>
      </c>
      <c r="E46" s="24">
        <f>Feuil1!M179</f>
        <v>0</v>
      </c>
      <c r="F46" s="24">
        <f>Feuil1!M123</f>
        <v>0</v>
      </c>
      <c r="G46" s="24">
        <f>Feuil1!M269</f>
        <v>0</v>
      </c>
      <c r="H46" s="24">
        <f>Feuil1!M214</f>
        <v>0</v>
      </c>
      <c r="K46">
        <v>0</v>
      </c>
    </row>
    <row r="47" spans="1:11" ht="14">
      <c r="A47" s="43" t="s">
        <v>111</v>
      </c>
      <c r="B47" s="20">
        <v>44</v>
      </c>
      <c r="C47" s="68" t="s">
        <v>198</v>
      </c>
      <c r="D47" s="24">
        <f>Feuil1!M33</f>
        <v>0</v>
      </c>
      <c r="E47" s="68" t="s">
        <v>198</v>
      </c>
      <c r="F47" s="24">
        <f>Feuil1!M124</f>
        <v>0</v>
      </c>
      <c r="G47" s="68" t="s">
        <v>198</v>
      </c>
      <c r="H47" s="24">
        <f>Feuil1!M215</f>
        <v>0</v>
      </c>
      <c r="K47">
        <v>0</v>
      </c>
    </row>
    <row r="48" spans="1:11" ht="14">
      <c r="A48" s="43" t="s">
        <v>113</v>
      </c>
      <c r="B48" s="20">
        <v>45</v>
      </c>
      <c r="C48" s="68" t="s">
        <v>198</v>
      </c>
      <c r="D48" s="24">
        <f>Feuil1!M34</f>
        <v>0</v>
      </c>
      <c r="E48" s="68" t="s">
        <v>198</v>
      </c>
      <c r="F48" s="24">
        <f>Feuil1!M125</f>
        <v>0</v>
      </c>
      <c r="G48" s="68" t="s">
        <v>198</v>
      </c>
      <c r="H48" s="24">
        <f>Feuil1!M216</f>
        <v>0</v>
      </c>
      <c r="K48">
        <v>0</v>
      </c>
    </row>
    <row r="49" spans="1:11" ht="14">
      <c r="A49" s="43" t="s">
        <v>115</v>
      </c>
      <c r="B49" s="20">
        <v>48</v>
      </c>
      <c r="C49" s="68" t="s">
        <v>198</v>
      </c>
      <c r="D49" s="24">
        <f>Feuil1!M35</f>
        <v>0</v>
      </c>
      <c r="E49" s="68" t="s">
        <v>198</v>
      </c>
      <c r="F49" s="24">
        <f>Feuil1!M126</f>
        <v>0</v>
      </c>
      <c r="G49" s="68" t="s">
        <v>198</v>
      </c>
      <c r="H49" s="24">
        <f>Feuil1!M217</f>
        <v>0</v>
      </c>
      <c r="K49">
        <v>0</v>
      </c>
    </row>
    <row r="50" spans="1:11" ht="14">
      <c r="A50" s="43" t="s">
        <v>117</v>
      </c>
      <c r="B50" s="20">
        <v>49</v>
      </c>
      <c r="C50" s="68" t="s">
        <v>198</v>
      </c>
      <c r="D50" s="24">
        <f>Feuil1!M36</f>
        <v>0</v>
      </c>
      <c r="E50" s="68" t="s">
        <v>198</v>
      </c>
      <c r="F50" s="24">
        <f>Feuil1!M127</f>
        <v>0</v>
      </c>
      <c r="G50" s="68" t="s">
        <v>198</v>
      </c>
      <c r="H50" s="24">
        <f>Feuil1!M218</f>
        <v>0</v>
      </c>
      <c r="K50">
        <v>0</v>
      </c>
    </row>
    <row r="51" spans="1:11" ht="14">
      <c r="A51" s="43" t="s">
        <v>119</v>
      </c>
      <c r="B51" s="20">
        <v>50</v>
      </c>
      <c r="C51" s="68" t="s">
        <v>198</v>
      </c>
      <c r="D51" s="24">
        <f>Feuil1!M37</f>
        <v>0</v>
      </c>
      <c r="E51" s="68" t="s">
        <v>198</v>
      </c>
      <c r="F51" s="24">
        <f>Feuil1!M128</f>
        <v>0</v>
      </c>
      <c r="G51" s="68" t="s">
        <v>198</v>
      </c>
      <c r="H51" s="24">
        <f>Feuil1!M219</f>
        <v>0</v>
      </c>
      <c r="K51">
        <v>0</v>
      </c>
    </row>
    <row r="52" spans="1:11" ht="14">
      <c r="A52" s="43" t="s">
        <v>122</v>
      </c>
      <c r="B52" s="20">
        <v>51</v>
      </c>
      <c r="C52" s="24">
        <f>Feuil1!M89</f>
        <v>0</v>
      </c>
      <c r="D52" s="68" t="s">
        <v>198</v>
      </c>
      <c r="E52" s="24">
        <f>Feuil1!M180</f>
        <v>0</v>
      </c>
      <c r="F52" s="68" t="s">
        <v>198</v>
      </c>
      <c r="G52" s="24">
        <f>Feuil1!M270</f>
        <v>0</v>
      </c>
      <c r="H52" s="68" t="s">
        <v>198</v>
      </c>
      <c r="K52">
        <v>0</v>
      </c>
    </row>
    <row r="53" spans="1:11" ht="14">
      <c r="A53" s="43" t="s">
        <v>124</v>
      </c>
      <c r="B53" s="20">
        <v>52</v>
      </c>
      <c r="C53" s="24">
        <f>Feuil1!M90</f>
        <v>0</v>
      </c>
      <c r="D53" s="68" t="s">
        <v>198</v>
      </c>
      <c r="E53" s="24">
        <f>Feuil1!M181</f>
        <v>0</v>
      </c>
      <c r="F53" s="68" t="s">
        <v>198</v>
      </c>
      <c r="G53" s="24">
        <f>Feuil1!M271</f>
        <v>0</v>
      </c>
      <c r="H53" s="68" t="s">
        <v>198</v>
      </c>
      <c r="K53">
        <v>0</v>
      </c>
    </row>
    <row r="54" spans="1:11" ht="14">
      <c r="A54" s="43" t="s">
        <v>125</v>
      </c>
      <c r="B54" s="20">
        <v>53</v>
      </c>
      <c r="C54" s="24">
        <f>Feuil1!M91</f>
        <v>0</v>
      </c>
      <c r="D54" s="68" t="s">
        <v>198</v>
      </c>
      <c r="E54" s="24">
        <f>Feuil1!M182</f>
        <v>0</v>
      </c>
      <c r="F54" s="68" t="s">
        <v>198</v>
      </c>
      <c r="G54" s="24">
        <f>Feuil1!M272</f>
        <v>0</v>
      </c>
      <c r="H54" s="68" t="s">
        <v>198</v>
      </c>
      <c r="K54">
        <v>0</v>
      </c>
    </row>
    <row r="55" spans="1:11" ht="14">
      <c r="A55" s="49" t="s">
        <v>128</v>
      </c>
      <c r="B55" s="18">
        <v>60</v>
      </c>
      <c r="C55" s="68" t="s">
        <v>198</v>
      </c>
      <c r="D55" s="24">
        <f>Feuil1!M38</f>
        <v>0</v>
      </c>
      <c r="E55" s="68" t="s">
        <v>198</v>
      </c>
      <c r="F55" s="24">
        <f>Feuil1!M129</f>
        <v>0</v>
      </c>
      <c r="G55" s="68" t="s">
        <v>198</v>
      </c>
      <c r="H55" s="24">
        <f>Feuil1!M220</f>
        <v>0</v>
      </c>
      <c r="K55">
        <v>0</v>
      </c>
    </row>
    <row r="56" spans="1:11" ht="14">
      <c r="A56" s="50" t="s">
        <v>130</v>
      </c>
      <c r="B56" s="18">
        <v>61</v>
      </c>
      <c r="C56" s="68" t="s">
        <v>198</v>
      </c>
      <c r="D56" s="24">
        <f>Feuil1!M39</f>
        <v>0</v>
      </c>
      <c r="E56" s="68" t="s">
        <v>198</v>
      </c>
      <c r="F56" s="24">
        <f>Feuil1!M130</f>
        <v>0</v>
      </c>
      <c r="G56" s="68" t="s">
        <v>198</v>
      </c>
      <c r="H56" s="24">
        <f>Feuil1!M221</f>
        <v>0</v>
      </c>
      <c r="K56">
        <v>0</v>
      </c>
    </row>
    <row r="57" spans="1:11" ht="14">
      <c r="A57" s="50" t="s">
        <v>132</v>
      </c>
      <c r="B57" s="18">
        <v>62</v>
      </c>
      <c r="C57" s="68" t="s">
        <v>198</v>
      </c>
      <c r="D57" s="24">
        <f>Feuil1!M40</f>
        <v>0</v>
      </c>
      <c r="E57" s="68" t="s">
        <v>198</v>
      </c>
      <c r="F57" s="24">
        <f>Feuil1!M131</f>
        <v>0</v>
      </c>
      <c r="G57" s="68" t="s">
        <v>198</v>
      </c>
      <c r="H57" s="24">
        <f>Feuil1!M222</f>
        <v>0</v>
      </c>
      <c r="K57">
        <v>0</v>
      </c>
    </row>
    <row r="58" spans="1:11" ht="14">
      <c r="A58" s="50" t="s">
        <v>134</v>
      </c>
      <c r="B58" s="18">
        <v>63</v>
      </c>
      <c r="C58" s="68" t="s">
        <v>198</v>
      </c>
      <c r="D58" s="24">
        <f>Feuil1!M41</f>
        <v>0</v>
      </c>
      <c r="E58" s="68" t="s">
        <v>198</v>
      </c>
      <c r="F58" s="24">
        <f>Feuil1!M132</f>
        <v>0</v>
      </c>
      <c r="G58" s="68" t="s">
        <v>198</v>
      </c>
      <c r="H58" s="24">
        <f>Feuil1!M223</f>
        <v>0</v>
      </c>
      <c r="K58">
        <v>0</v>
      </c>
    </row>
    <row r="59" spans="1:11" ht="14">
      <c r="A59" s="50" t="s">
        <v>136</v>
      </c>
      <c r="B59" s="18">
        <v>64</v>
      </c>
      <c r="C59" s="68" t="s">
        <v>198</v>
      </c>
      <c r="D59" s="24">
        <f>Feuil1!M42</f>
        <v>0</v>
      </c>
      <c r="E59" s="68" t="s">
        <v>198</v>
      </c>
      <c r="F59" s="24">
        <f>Feuil1!M133</f>
        <v>0</v>
      </c>
      <c r="G59" s="68" t="s">
        <v>198</v>
      </c>
      <c r="H59" s="24">
        <f>Feuil1!M224</f>
        <v>0</v>
      </c>
      <c r="K59">
        <v>0</v>
      </c>
    </row>
    <row r="60" spans="1:11" ht="14">
      <c r="A60" s="50" t="s">
        <v>138</v>
      </c>
      <c r="B60" s="18">
        <v>65</v>
      </c>
      <c r="C60" s="68" t="s">
        <v>198</v>
      </c>
      <c r="D60" s="24">
        <f>Feuil1!M43</f>
        <v>0</v>
      </c>
      <c r="E60" s="68" t="s">
        <v>198</v>
      </c>
      <c r="F60" s="24">
        <f>Feuil1!M134</f>
        <v>0</v>
      </c>
      <c r="G60" s="68" t="s">
        <v>198</v>
      </c>
      <c r="H60" s="24">
        <f>Feuil1!M225</f>
        <v>0</v>
      </c>
      <c r="K60">
        <v>0</v>
      </c>
    </row>
    <row r="61" spans="1:11" ht="14">
      <c r="A61" s="50" t="s">
        <v>140</v>
      </c>
      <c r="B61" s="18">
        <v>66</v>
      </c>
      <c r="C61" s="68" t="s">
        <v>198</v>
      </c>
      <c r="D61" s="24">
        <f>Feuil1!M44</f>
        <v>0</v>
      </c>
      <c r="E61" s="68" t="s">
        <v>198</v>
      </c>
      <c r="F61" s="24">
        <f>Feuil1!M135</f>
        <v>0</v>
      </c>
      <c r="G61" s="68" t="s">
        <v>198</v>
      </c>
      <c r="H61" s="24">
        <f>Feuil1!M226</f>
        <v>0</v>
      </c>
      <c r="K61">
        <v>0</v>
      </c>
    </row>
    <row r="62" spans="1:11" ht="14">
      <c r="A62" s="50" t="s">
        <v>142</v>
      </c>
      <c r="B62" s="18">
        <v>67</v>
      </c>
      <c r="C62" s="68" t="s">
        <v>198</v>
      </c>
      <c r="D62" s="24">
        <f>Feuil1!M45</f>
        <v>0</v>
      </c>
      <c r="E62" s="68" t="s">
        <v>198</v>
      </c>
      <c r="F62" s="24">
        <f>Feuil1!M136</f>
        <v>0</v>
      </c>
      <c r="G62" s="68" t="s">
        <v>198</v>
      </c>
      <c r="H62" s="24">
        <f>Feuil1!M227</f>
        <v>0</v>
      </c>
      <c r="K62">
        <v>0</v>
      </c>
    </row>
    <row r="63" spans="1:11" ht="14">
      <c r="A63" s="50" t="s">
        <v>144</v>
      </c>
      <c r="B63" s="18">
        <v>68</v>
      </c>
      <c r="C63" s="68" t="s">
        <v>198</v>
      </c>
      <c r="D63" s="24">
        <f>Feuil1!M46</f>
        <v>0</v>
      </c>
      <c r="E63" s="68" t="s">
        <v>198</v>
      </c>
      <c r="F63" s="24">
        <f>Feuil1!M137</f>
        <v>0</v>
      </c>
      <c r="G63" s="68" t="s">
        <v>198</v>
      </c>
      <c r="H63" s="24">
        <f>Feuil1!M228</f>
        <v>0</v>
      </c>
      <c r="K63">
        <v>0</v>
      </c>
    </row>
    <row r="64" spans="1:11" ht="14">
      <c r="A64" s="50" t="s">
        <v>146</v>
      </c>
      <c r="B64" s="18">
        <v>69</v>
      </c>
      <c r="C64" s="68" t="s">
        <v>198</v>
      </c>
      <c r="D64" s="24">
        <f>Feuil1!M47</f>
        <v>0</v>
      </c>
      <c r="E64" s="68" t="s">
        <v>198</v>
      </c>
      <c r="F64" s="24">
        <f>Feuil1!M138</f>
        <v>0</v>
      </c>
      <c r="G64" s="68" t="s">
        <v>198</v>
      </c>
      <c r="H64" s="24">
        <f>Feuil1!M229</f>
        <v>0</v>
      </c>
      <c r="K64">
        <v>0</v>
      </c>
    </row>
    <row r="65" spans="1:11" ht="14">
      <c r="A65" s="50" t="s">
        <v>148</v>
      </c>
      <c r="B65" s="18">
        <v>70</v>
      </c>
      <c r="C65" s="68" t="s">
        <v>198</v>
      </c>
      <c r="D65" s="24">
        <f>Feuil1!M48</f>
        <v>0</v>
      </c>
      <c r="E65" s="68" t="s">
        <v>198</v>
      </c>
      <c r="F65" s="24">
        <f>Feuil1!M139</f>
        <v>0</v>
      </c>
      <c r="G65" s="68" t="s">
        <v>198</v>
      </c>
      <c r="H65" s="24">
        <f>Feuil1!M230</f>
        <v>0</v>
      </c>
      <c r="K65">
        <v>0</v>
      </c>
    </row>
    <row r="66" spans="1:11" ht="14">
      <c r="A66" s="50" t="s">
        <v>150</v>
      </c>
      <c r="B66" s="18">
        <v>71</v>
      </c>
      <c r="C66" s="68" t="s">
        <v>198</v>
      </c>
      <c r="D66" s="24">
        <f>Feuil1!M49</f>
        <v>0</v>
      </c>
      <c r="E66" s="68" t="s">
        <v>198</v>
      </c>
      <c r="F66" s="24">
        <f>Feuil1!M140</f>
        <v>0</v>
      </c>
      <c r="G66" s="68" t="s">
        <v>198</v>
      </c>
      <c r="H66" s="24">
        <f>Feuil1!M231</f>
        <v>0</v>
      </c>
      <c r="K66">
        <v>0</v>
      </c>
    </row>
    <row r="67" spans="1:11" ht="14">
      <c r="A67" s="50" t="s">
        <v>152</v>
      </c>
      <c r="B67" s="18">
        <v>72</v>
      </c>
      <c r="C67" s="68" t="s">
        <v>198</v>
      </c>
      <c r="D67" s="24">
        <f>Feuil1!M50</f>
        <v>0</v>
      </c>
      <c r="E67" s="68" t="s">
        <v>198</v>
      </c>
      <c r="F67" s="24">
        <f>Feuil1!M141</f>
        <v>0</v>
      </c>
      <c r="G67" s="68" t="s">
        <v>198</v>
      </c>
      <c r="H67" s="24">
        <f>Feuil1!M232</f>
        <v>0</v>
      </c>
      <c r="K67">
        <v>0</v>
      </c>
    </row>
    <row r="68" spans="1:11" ht="14">
      <c r="A68" s="50" t="s">
        <v>154</v>
      </c>
      <c r="B68" s="18">
        <v>73</v>
      </c>
      <c r="C68" s="68" t="s">
        <v>198</v>
      </c>
      <c r="D68" s="24">
        <f>Feuil1!M51</f>
        <v>0</v>
      </c>
      <c r="E68" s="68" t="s">
        <v>198</v>
      </c>
      <c r="F68" s="24">
        <f>Feuil1!M142</f>
        <v>0</v>
      </c>
      <c r="G68" s="68" t="s">
        <v>198</v>
      </c>
      <c r="H68" s="24">
        <f>Feuil1!M233</f>
        <v>0</v>
      </c>
      <c r="K68">
        <v>0</v>
      </c>
    </row>
    <row r="69" spans="1:11" ht="14">
      <c r="A69" s="50" t="s">
        <v>156</v>
      </c>
      <c r="B69" s="18">
        <v>74</v>
      </c>
      <c r="C69" s="68" t="s">
        <v>198</v>
      </c>
      <c r="D69" s="24">
        <f>Feuil1!M52</f>
        <v>0</v>
      </c>
      <c r="E69" s="68" t="s">
        <v>198</v>
      </c>
      <c r="F69" s="24">
        <f>Feuil1!M143</f>
        <v>0</v>
      </c>
      <c r="G69" s="68" t="s">
        <v>198</v>
      </c>
      <c r="H69" s="24">
        <f>Feuil1!M234</f>
        <v>0</v>
      </c>
      <c r="K69">
        <v>0</v>
      </c>
    </row>
    <row r="70" spans="1:11" ht="14">
      <c r="A70" s="50" t="s">
        <v>158</v>
      </c>
      <c r="B70" s="18">
        <v>75</v>
      </c>
      <c r="C70" s="68" t="s">
        <v>198</v>
      </c>
      <c r="D70" s="24">
        <f>Feuil1!M53</f>
        <v>0</v>
      </c>
      <c r="E70" s="68" t="s">
        <v>198</v>
      </c>
      <c r="F70" s="24">
        <f>Feuil1!M144</f>
        <v>0</v>
      </c>
      <c r="G70" s="68" t="s">
        <v>198</v>
      </c>
      <c r="H70" s="24">
        <f>Feuil1!M235</f>
        <v>0</v>
      </c>
      <c r="K70">
        <v>0</v>
      </c>
    </row>
    <row r="170" spans="2:3" ht="14">
      <c r="B170" s="93"/>
      <c r="C170" s="94"/>
    </row>
    <row r="171" spans="2:3" ht="14">
      <c r="B171" s="93"/>
      <c r="C171" s="94"/>
    </row>
    <row r="172" spans="2:3" ht="14">
      <c r="B172" s="93"/>
      <c r="C172" s="94"/>
    </row>
    <row r="173" spans="2:3" ht="14">
      <c r="B173" s="93"/>
      <c r="C173" s="94"/>
    </row>
    <row r="174" spans="2:3" ht="14">
      <c r="B174" s="93"/>
      <c r="C174" s="94"/>
    </row>
    <row r="175" spans="2:3" ht="14">
      <c r="B175" s="93"/>
      <c r="C175" s="94"/>
    </row>
    <row r="176" spans="2:3" ht="14">
      <c r="B176" s="93"/>
      <c r="C176" s="94"/>
    </row>
    <row r="177" spans="2:3" ht="14">
      <c r="B177" s="93"/>
      <c r="C177" s="94"/>
    </row>
    <row r="178" spans="2:3" ht="14">
      <c r="B178" s="93"/>
      <c r="C178" s="94"/>
    </row>
    <row r="179" spans="2:3" ht="14">
      <c r="B179" s="93"/>
      <c r="C179" s="94"/>
    </row>
    <row r="180" spans="2:3" ht="14">
      <c r="B180" s="93"/>
      <c r="C180" s="94"/>
    </row>
    <row r="181" spans="2:3" ht="14">
      <c r="B181" s="93"/>
      <c r="C181" s="94"/>
    </row>
    <row r="182" spans="2:3" ht="14">
      <c r="B182" s="93"/>
      <c r="C182" s="94"/>
    </row>
    <row r="183" spans="2:3" ht="14">
      <c r="B183" s="93"/>
      <c r="C183" s="94"/>
    </row>
    <row r="184" spans="2:3">
      <c r="B184" s="93"/>
    </row>
    <row r="185" spans="2:3">
      <c r="B185" s="93"/>
    </row>
    <row r="186" spans="2:3">
      <c r="B186" s="93"/>
    </row>
    <row r="187" spans="2:3">
      <c r="B187" s="93"/>
    </row>
    <row r="188" spans="2:3">
      <c r="B188" s="93"/>
    </row>
    <row r="189" spans="2:3">
      <c r="B189" s="93"/>
    </row>
    <row r="190" spans="2:3">
      <c r="B190" s="93"/>
    </row>
    <row r="191" spans="2:3">
      <c r="B191" s="93"/>
    </row>
    <row r="192" spans="2:3">
      <c r="B192" s="93"/>
    </row>
    <row r="193" spans="2:2">
      <c r="B193" s="93"/>
    </row>
    <row r="194" spans="2:2">
      <c r="B194" s="93"/>
    </row>
    <row r="195" spans="2:2">
      <c r="B195" s="93"/>
    </row>
    <row r="196" spans="2:2">
      <c r="B196" s="93"/>
    </row>
    <row r="197" spans="2:2">
      <c r="B197" s="93"/>
    </row>
    <row r="198" spans="2:2">
      <c r="B198" s="93"/>
    </row>
    <row r="199" spans="2:2">
      <c r="B199" s="93"/>
    </row>
    <row r="200" spans="2:2">
      <c r="B200" s="93"/>
    </row>
    <row r="201" spans="2:2">
      <c r="B201" s="93"/>
    </row>
    <row r="202" spans="2:2">
      <c r="B202" s="93"/>
    </row>
    <row r="203" spans="2:2">
      <c r="B203" s="93"/>
    </row>
    <row r="204" spans="2:2">
      <c r="B204" s="93"/>
    </row>
    <row r="205" spans="2:2">
      <c r="B205" s="93"/>
    </row>
    <row r="206" spans="2:2">
      <c r="B206" s="93"/>
    </row>
    <row r="207" spans="2:2">
      <c r="B207" s="93"/>
    </row>
    <row r="208" spans="2:2">
      <c r="B208" s="93"/>
    </row>
    <row r="209" spans="2:2">
      <c r="B209" s="93"/>
    </row>
    <row r="210" spans="2:2">
      <c r="B210" s="93"/>
    </row>
    <row r="211" spans="2:2">
      <c r="B211" s="93"/>
    </row>
    <row r="212" spans="2:2">
      <c r="B212" s="93"/>
    </row>
    <row r="213" spans="2:2">
      <c r="B213" s="93"/>
    </row>
    <row r="214" spans="2:2">
      <c r="B214" s="93"/>
    </row>
    <row r="215" spans="2:2">
      <c r="B215" s="93"/>
    </row>
    <row r="216" spans="2:2">
      <c r="B216" s="93"/>
    </row>
    <row r="217" spans="2:2">
      <c r="B217" s="93"/>
    </row>
    <row r="218" spans="2:2">
      <c r="B218" s="93"/>
    </row>
    <row r="219" spans="2:2">
      <c r="B219" s="93"/>
    </row>
    <row r="220" spans="2:2">
      <c r="B220" s="93"/>
    </row>
    <row r="221" spans="2:2">
      <c r="B221" s="93"/>
    </row>
    <row r="222" spans="2:2">
      <c r="B222" s="93"/>
    </row>
    <row r="223" spans="2:2">
      <c r="B223" s="93"/>
    </row>
    <row r="224" spans="2:2">
      <c r="B224" s="93"/>
    </row>
    <row r="225" spans="2:2">
      <c r="B225" s="93"/>
    </row>
    <row r="226" spans="2:2">
      <c r="B226" s="93"/>
    </row>
    <row r="227" spans="2:2">
      <c r="B227" s="93"/>
    </row>
    <row r="228" spans="2:2">
      <c r="B228" s="93"/>
    </row>
    <row r="229" spans="2:2">
      <c r="B229" s="93"/>
    </row>
    <row r="230" spans="2:2">
      <c r="B230" s="93"/>
    </row>
    <row r="231" spans="2:2">
      <c r="B231" s="93"/>
    </row>
    <row r="232" spans="2:2">
      <c r="B232" s="93"/>
    </row>
    <row r="233" spans="2:2">
      <c r="B233" s="93"/>
    </row>
    <row r="234" spans="2:2">
      <c r="B234" s="93"/>
    </row>
    <row r="235" spans="2:2">
      <c r="B235" s="93"/>
    </row>
    <row r="236" spans="2:2">
      <c r="B236" s="93"/>
    </row>
    <row r="237" spans="2:2">
      <c r="B237" s="93"/>
    </row>
    <row r="238" spans="2:2">
      <c r="B238" s="93"/>
    </row>
    <row r="239" spans="2:2">
      <c r="B239" s="93"/>
    </row>
    <row r="240" spans="2:2">
      <c r="B240" s="93"/>
    </row>
    <row r="241" spans="2:3">
      <c r="B241" s="93"/>
    </row>
    <row r="242" spans="2:3">
      <c r="B242" s="93"/>
    </row>
    <row r="243" spans="2:3">
      <c r="B243" s="93"/>
    </row>
    <row r="244" spans="2:3">
      <c r="B244" s="93"/>
    </row>
    <row r="245" spans="2:3">
      <c r="B245" s="93"/>
    </row>
    <row r="246" spans="2:3">
      <c r="B246" s="93"/>
    </row>
    <row r="247" spans="2:3">
      <c r="B247" s="93"/>
    </row>
    <row r="248" spans="2:3">
      <c r="B248" s="93"/>
    </row>
    <row r="249" spans="2:3">
      <c r="B249" s="93"/>
    </row>
    <row r="250" spans="2:3">
      <c r="B250" s="93"/>
    </row>
    <row r="251" spans="2:3">
      <c r="B251" s="93"/>
    </row>
    <row r="252" spans="2:3">
      <c r="B252" s="93"/>
    </row>
    <row r="253" spans="2:3" ht="14">
      <c r="B253" s="93"/>
      <c r="C253" s="94"/>
    </row>
    <row r="254" spans="2:3" ht="14">
      <c r="B254" s="93"/>
      <c r="C254" s="94"/>
    </row>
    <row r="255" spans="2:3" ht="14">
      <c r="B255" s="93"/>
      <c r="C255" s="94"/>
    </row>
    <row r="256" spans="2:3" ht="14">
      <c r="B256" s="93"/>
      <c r="C256" s="94"/>
    </row>
    <row r="257" spans="2:3" ht="14">
      <c r="B257" s="93"/>
      <c r="C257" s="94"/>
    </row>
    <row r="258" spans="2:3" ht="14">
      <c r="B258" s="93"/>
      <c r="C258" s="94"/>
    </row>
    <row r="259" spans="2:3" ht="14">
      <c r="B259" s="93"/>
      <c r="C259" s="94"/>
    </row>
    <row r="260" spans="2:3" ht="14">
      <c r="B260" s="93"/>
      <c r="C260" s="94"/>
    </row>
    <row r="261" spans="2:3" ht="14">
      <c r="B261" s="93"/>
      <c r="C261" s="94"/>
    </row>
    <row r="262" spans="2:3" ht="14">
      <c r="B262" s="93"/>
      <c r="C262" s="94"/>
    </row>
    <row r="263" spans="2:3" ht="14">
      <c r="B263" s="93"/>
      <c r="C263" s="94"/>
    </row>
    <row r="264" spans="2:3" ht="14">
      <c r="B264" s="93"/>
      <c r="C264" s="94"/>
    </row>
    <row r="265" spans="2:3" ht="14">
      <c r="B265" s="93"/>
      <c r="C265" s="94"/>
    </row>
    <row r="266" spans="2:3" ht="14">
      <c r="B266" s="93"/>
      <c r="C266" s="94"/>
    </row>
    <row r="267" spans="2:3" ht="14">
      <c r="B267" s="93"/>
      <c r="C267" s="94"/>
    </row>
    <row r="268" spans="2:3" ht="14">
      <c r="B268" s="93"/>
      <c r="C268" s="94"/>
    </row>
    <row r="269" spans="2:3" ht="14">
      <c r="B269" s="93"/>
      <c r="C269" s="94"/>
    </row>
    <row r="270" spans="2:3" ht="14">
      <c r="B270" s="93"/>
      <c r="C270" s="94"/>
    </row>
    <row r="271" spans="2:3" ht="14">
      <c r="B271" s="93"/>
      <c r="C271" s="94"/>
    </row>
    <row r="272" spans="2:3" ht="14">
      <c r="B272" s="93"/>
      <c r="C272" s="94"/>
    </row>
    <row r="273" spans="2:3" ht="14">
      <c r="B273" s="93"/>
      <c r="C273" s="94"/>
    </row>
    <row r="274" spans="2:3" ht="14">
      <c r="B274" s="93"/>
      <c r="C274" s="94"/>
    </row>
    <row r="275" spans="2:3" ht="14">
      <c r="B275" s="93"/>
      <c r="C275" s="94"/>
    </row>
    <row r="276" spans="2:3" ht="14">
      <c r="B276" s="93"/>
      <c r="C276" s="94"/>
    </row>
    <row r="277" spans="2:3" ht="14">
      <c r="B277" s="93"/>
      <c r="C277" s="94"/>
    </row>
    <row r="278" spans="2:3" ht="14">
      <c r="B278" s="93"/>
      <c r="C278" s="94"/>
    </row>
    <row r="279" spans="2:3" ht="14">
      <c r="B279" s="93"/>
      <c r="C279" s="94"/>
    </row>
    <row r="280" spans="2:3" ht="14">
      <c r="B280" s="93"/>
      <c r="C280" s="94"/>
    </row>
    <row r="281" spans="2:3" ht="14">
      <c r="B281" s="93"/>
      <c r="C281" s="94"/>
    </row>
    <row r="282" spans="2:3" ht="14">
      <c r="B282" s="93"/>
      <c r="C282" s="94"/>
    </row>
    <row r="283" spans="2:3" ht="14">
      <c r="B283" s="93"/>
      <c r="C283" s="94"/>
    </row>
    <row r="284" spans="2:3" ht="14">
      <c r="B284" s="93"/>
      <c r="C284" s="94"/>
    </row>
    <row r="285" spans="2:3" ht="14">
      <c r="B285" s="93"/>
      <c r="C285" s="94"/>
    </row>
    <row r="286" spans="2:3" ht="14">
      <c r="B286" s="93"/>
      <c r="C286" s="94"/>
    </row>
    <row r="287" spans="2:3" ht="14">
      <c r="B287" s="93"/>
      <c r="C287" s="94"/>
    </row>
    <row r="288" spans="2:3" ht="14">
      <c r="B288" s="93"/>
      <c r="C288" s="94"/>
    </row>
    <row r="289" spans="2:3" ht="14">
      <c r="B289" s="93"/>
      <c r="C289" s="94"/>
    </row>
    <row r="290" spans="2:3" ht="14">
      <c r="B290" s="93"/>
      <c r="C290" s="94"/>
    </row>
    <row r="291" spans="2:3" ht="14">
      <c r="B291" s="93"/>
      <c r="C291" s="94"/>
    </row>
    <row r="292" spans="2:3" ht="14">
      <c r="B292" s="93"/>
      <c r="C292" s="94"/>
    </row>
    <row r="293" spans="2:3" ht="14">
      <c r="B293" s="93"/>
      <c r="C293" s="94"/>
    </row>
    <row r="294" spans="2:3" ht="14">
      <c r="B294" s="93"/>
      <c r="C294" s="94"/>
    </row>
    <row r="295" spans="2:3" ht="14">
      <c r="B295" s="93"/>
      <c r="C295" s="94"/>
    </row>
    <row r="296" spans="2:3" ht="14">
      <c r="B296" s="93"/>
      <c r="C296" s="94"/>
    </row>
    <row r="297" spans="2:3" ht="14">
      <c r="B297" s="93"/>
      <c r="C297" s="94"/>
    </row>
    <row r="298" spans="2:3" ht="14">
      <c r="B298" s="93"/>
      <c r="C298" s="94"/>
    </row>
    <row r="299" spans="2:3" ht="14">
      <c r="B299" s="93"/>
      <c r="C299" s="94"/>
    </row>
    <row r="300" spans="2:3" ht="14">
      <c r="B300" s="93"/>
      <c r="C300" s="94"/>
    </row>
    <row r="301" spans="2:3" ht="14">
      <c r="B301" s="93"/>
      <c r="C301" s="94"/>
    </row>
    <row r="302" spans="2:3" ht="14">
      <c r="B302" s="93"/>
      <c r="C302" s="94"/>
    </row>
    <row r="303" spans="2:3" ht="14">
      <c r="B303" s="93"/>
      <c r="C303" s="94"/>
    </row>
    <row r="304" spans="2:3" ht="14">
      <c r="B304" s="93"/>
      <c r="C304" s="94"/>
    </row>
    <row r="305" spans="2:3" ht="14">
      <c r="B305" s="93"/>
      <c r="C305" s="94"/>
    </row>
    <row r="306" spans="2:3">
      <c r="B306" s="93"/>
      <c r="C306" s="93"/>
    </row>
    <row r="307" spans="2:3">
      <c r="B307" s="93"/>
      <c r="C307" s="93"/>
    </row>
    <row r="308" spans="2:3">
      <c r="B308" s="93"/>
      <c r="C308" s="93"/>
    </row>
    <row r="309" spans="2:3">
      <c r="B309" s="93"/>
      <c r="C309" s="93"/>
    </row>
    <row r="310" spans="2:3">
      <c r="B310" s="93"/>
      <c r="C310" s="93"/>
    </row>
    <row r="311" spans="2:3">
      <c r="B311" s="93"/>
      <c r="C311" s="93"/>
    </row>
    <row r="312" spans="2:3">
      <c r="B312" s="93"/>
      <c r="C312" s="93"/>
    </row>
    <row r="313" spans="2:3">
      <c r="B313" s="93"/>
      <c r="C313" s="93"/>
    </row>
    <row r="314" spans="2:3">
      <c r="B314" s="93"/>
      <c r="C314" s="93"/>
    </row>
    <row r="315" spans="2:3">
      <c r="B315" s="93"/>
      <c r="C315" s="93"/>
    </row>
    <row r="316" spans="2:3">
      <c r="B316" s="93"/>
      <c r="C316" s="93"/>
    </row>
  </sheetData>
  <customSheetViews>
    <customSheetView guid="{3010A97D-DB5D-4DBA-9FED-5DAE535B656C}">
      <selection activeCell="M23" sqref="M23:M24"/>
      <headerFooter alignWithMargins="0"/>
    </customSheetView>
  </customSheetViews>
  <phoneticPr fontId="5" type="noConversion"/>
  <conditionalFormatting sqref="C2:E70">
    <cfRule type="iconSet" priority="7">
      <iconSet>
        <cfvo type="percent" val="0"/>
        <cfvo type="num" val="0"/>
        <cfvo type="num" val="0" gte="0"/>
      </iconSet>
    </cfRule>
  </conditionalFormatting>
  <conditionalFormatting sqref="F2:F70">
    <cfRule type="iconSet" priority="6">
      <iconSet>
        <cfvo type="percent" val="0"/>
        <cfvo type="num" val="0"/>
        <cfvo type="num" val="0" gte="0"/>
      </iconSet>
    </cfRule>
  </conditionalFormatting>
  <conditionalFormatting sqref="H2:H70">
    <cfRule type="iconSet" priority="5">
      <iconSet>
        <cfvo type="percent" val="0"/>
        <cfvo type="num" val="0"/>
        <cfvo type="num" val="0" gte="0"/>
      </iconSet>
    </cfRule>
  </conditionalFormatting>
  <conditionalFormatting sqref="C253:C305 G55:G70">
    <cfRule type="iconSet" priority="3">
      <iconSet>
        <cfvo type="percent" val="0"/>
        <cfvo type="num" val="0"/>
        <cfvo type="num" val="0" gte="0"/>
      </iconSet>
    </cfRule>
  </conditionalFormatting>
  <conditionalFormatting sqref="C170:C183 G2:G56">
    <cfRule type="iconSet" priority="2">
      <iconSet>
        <cfvo type="percent" val="0"/>
        <cfvo type="num" val="0"/>
        <cfvo type="num" val="0" gte="0"/>
      </iconSet>
    </cfRule>
  </conditionalFormatting>
  <pageMargins left="0.78740157499999996" right="0.78740157499999996" top="0.984251969" bottom="0.984251969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M31"/>
  <sheetViews>
    <sheetView workbookViewId="0">
      <selection activeCell="L8" sqref="L8"/>
    </sheetView>
  </sheetViews>
  <sheetFormatPr baseColWidth="10" defaultRowHeight="12" x14ac:dyDescent="0"/>
  <cols>
    <col min="1" max="1" width="18.5" customWidth="1"/>
    <col min="2" max="2" width="18.5" hidden="1" customWidth="1"/>
    <col min="3" max="3" width="28.1640625" bestFit="1" customWidth="1"/>
    <col min="4" max="5" width="18.5" customWidth="1"/>
    <col min="8" max="8" width="9.6640625" bestFit="1" customWidth="1"/>
  </cols>
  <sheetData>
    <row r="1" spans="1:13" ht="62.25" customHeight="1">
      <c r="A1" s="1" t="s">
        <v>2</v>
      </c>
      <c r="B1" s="1" t="s">
        <v>2</v>
      </c>
      <c r="C1" s="1" t="s">
        <v>3</v>
      </c>
      <c r="D1" s="1" t="s">
        <v>4</v>
      </c>
      <c r="E1" s="1" t="s">
        <v>223</v>
      </c>
      <c r="F1" s="31" t="s">
        <v>4</v>
      </c>
      <c r="G1" s="31" t="s">
        <v>5</v>
      </c>
      <c r="H1" s="31" t="s">
        <v>224</v>
      </c>
    </row>
    <row r="6" spans="1:13">
      <c r="K6">
        <v>1</v>
      </c>
    </row>
    <row r="7" spans="1:13">
      <c r="A7" s="30" t="s">
        <v>217</v>
      </c>
      <c r="B7" t="s">
        <v>218</v>
      </c>
      <c r="C7" t="s">
        <v>257</v>
      </c>
      <c r="H7">
        <v>-10</v>
      </c>
      <c r="I7">
        <v>1</v>
      </c>
      <c r="J7">
        <v>0</v>
      </c>
      <c r="K7">
        <v>10</v>
      </c>
    </row>
    <row r="8" spans="1:13">
      <c r="A8" t="s">
        <v>217</v>
      </c>
      <c r="B8" t="s">
        <v>218</v>
      </c>
      <c r="C8" t="s">
        <v>258</v>
      </c>
      <c r="H8">
        <v>-10</v>
      </c>
      <c r="I8">
        <v>1</v>
      </c>
      <c r="J8">
        <v>0</v>
      </c>
      <c r="K8">
        <v>10</v>
      </c>
      <c r="L8">
        <v>0</v>
      </c>
      <c r="M8">
        <v>-10</v>
      </c>
    </row>
    <row r="9" spans="1:13">
      <c r="A9" t="s">
        <v>217</v>
      </c>
      <c r="B9" t="s">
        <v>218</v>
      </c>
      <c r="C9" t="s">
        <v>259</v>
      </c>
      <c r="H9">
        <v>-10</v>
      </c>
      <c r="I9">
        <v>1</v>
      </c>
      <c r="J9">
        <v>0</v>
      </c>
      <c r="K9">
        <v>10</v>
      </c>
      <c r="L9">
        <v>0</v>
      </c>
      <c r="M9">
        <v>-10</v>
      </c>
    </row>
    <row r="10" spans="1:13">
      <c r="A10" t="s">
        <v>217</v>
      </c>
      <c r="B10" t="s">
        <v>218</v>
      </c>
      <c r="C10" t="s">
        <v>260</v>
      </c>
      <c r="H10">
        <v>-10</v>
      </c>
      <c r="I10">
        <v>1</v>
      </c>
      <c r="J10">
        <v>0</v>
      </c>
      <c r="K10">
        <v>10</v>
      </c>
      <c r="L10">
        <v>0</v>
      </c>
      <c r="M10">
        <v>-10</v>
      </c>
    </row>
    <row r="11" spans="1:13">
      <c r="A11" t="s">
        <v>217</v>
      </c>
      <c r="B11" t="s">
        <v>218</v>
      </c>
      <c r="C11" t="s">
        <v>261</v>
      </c>
      <c r="H11">
        <v>-10</v>
      </c>
      <c r="I11">
        <v>1</v>
      </c>
      <c r="J11">
        <v>0</v>
      </c>
      <c r="K11">
        <v>10</v>
      </c>
      <c r="L11">
        <v>0</v>
      </c>
      <c r="M11">
        <v>-10</v>
      </c>
    </row>
    <row r="12" spans="1:13">
      <c r="L12">
        <v>0</v>
      </c>
      <c r="M12">
        <v>-10</v>
      </c>
    </row>
    <row r="31" spans="4:4">
      <c r="D31" s="30"/>
    </row>
  </sheetData>
  <customSheetViews>
    <customSheetView guid="{3010A97D-DB5D-4DBA-9FED-5DAE535B656C}">
      <selection activeCell="G9" sqref="G9"/>
      <headerFooter alignWithMargins="0"/>
    </customSheetView>
  </customSheetViews>
  <phoneticPr fontId="5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31" r:id="rId3" name="Button 11">
              <controlPr defaultSize="0" print="0" autoFill="0" autoPict="0" macro="[0]!Bouton11_Clic">
                <anchor moveWithCells="1" sizeWithCells="1">
                  <from>
                    <xdr:col>8</xdr:col>
                    <xdr:colOff>571500</xdr:colOff>
                    <xdr:row>0</xdr:row>
                    <xdr:rowOff>50800</xdr:rowOff>
                  </from>
                  <to>
                    <xdr:col>11</xdr:col>
                    <xdr:colOff>635000</xdr:colOff>
                    <xdr:row>0</xdr:row>
                    <xdr:rowOff>990600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Q70"/>
  <sheetViews>
    <sheetView zoomScale="85" zoomScaleNormal="85" zoomScalePageLayoutView="85" workbookViewId="0">
      <selection activeCell="E37" sqref="E37"/>
    </sheetView>
  </sheetViews>
  <sheetFormatPr baseColWidth="10" defaultRowHeight="12" x14ac:dyDescent="0"/>
  <cols>
    <col min="1" max="1" width="25.6640625" bestFit="1" customWidth="1"/>
    <col min="3" max="8" width="19.5" customWidth="1"/>
    <col min="9" max="9" width="15.6640625" style="103" customWidth="1"/>
    <col min="10" max="10" width="15.6640625" style="93" customWidth="1"/>
    <col min="11" max="11" width="15.6640625" style="98" hidden="1" customWidth="1"/>
    <col min="12" max="17" width="11.5" hidden="1" customWidth="1"/>
  </cols>
  <sheetData>
    <row r="1" spans="1:17" ht="15">
      <c r="A1" s="12"/>
      <c r="B1" s="12"/>
      <c r="C1" s="6" t="s">
        <v>192</v>
      </c>
      <c r="D1" s="7" t="s">
        <v>193</v>
      </c>
      <c r="E1" s="6" t="s">
        <v>194</v>
      </c>
      <c r="F1" s="7" t="s">
        <v>195</v>
      </c>
      <c r="G1" s="6" t="s">
        <v>196</v>
      </c>
      <c r="H1" s="100" t="s">
        <v>197</v>
      </c>
      <c r="I1" s="109"/>
      <c r="J1" s="107"/>
      <c r="K1" s="104"/>
      <c r="L1" s="6" t="s">
        <v>192</v>
      </c>
      <c r="M1" s="7" t="s">
        <v>193</v>
      </c>
      <c r="N1" s="6" t="s">
        <v>194</v>
      </c>
      <c r="O1" s="7" t="s">
        <v>195</v>
      </c>
      <c r="P1" s="6" t="s">
        <v>196</v>
      </c>
      <c r="Q1" s="7" t="s">
        <v>197</v>
      </c>
    </row>
    <row r="2" spans="1:17" ht="14">
      <c r="A2" s="13" t="s">
        <v>12</v>
      </c>
      <c r="B2" s="14">
        <v>1</v>
      </c>
      <c r="C2" s="32"/>
      <c r="D2" s="99" t="s">
        <v>198</v>
      </c>
      <c r="E2" s="34"/>
      <c r="F2" s="68" t="s">
        <v>198</v>
      </c>
      <c r="G2" s="35"/>
      <c r="H2" s="101" t="s">
        <v>198</v>
      </c>
      <c r="I2" s="110"/>
      <c r="J2" s="94"/>
      <c r="K2" s="105"/>
      <c r="L2" s="32"/>
      <c r="M2" s="99" t="s">
        <v>198</v>
      </c>
      <c r="N2" s="34"/>
      <c r="O2" s="68" t="s">
        <v>198</v>
      </c>
      <c r="P2" s="35"/>
      <c r="Q2" s="68" t="s">
        <v>198</v>
      </c>
    </row>
    <row r="3" spans="1:17" ht="14">
      <c r="A3" s="15" t="s">
        <v>15</v>
      </c>
      <c r="B3" s="16" t="s">
        <v>14</v>
      </c>
      <c r="C3" s="32"/>
      <c r="D3" s="99" t="s">
        <v>198</v>
      </c>
      <c r="E3" s="34"/>
      <c r="F3" s="68" t="s">
        <v>198</v>
      </c>
      <c r="G3" s="35"/>
      <c r="H3" s="101" t="s">
        <v>198</v>
      </c>
      <c r="I3" s="110"/>
      <c r="J3" s="94"/>
      <c r="K3" s="105"/>
      <c r="L3" s="32"/>
      <c r="M3" s="99" t="s">
        <v>198</v>
      </c>
      <c r="N3" s="34"/>
      <c r="O3" s="68" t="s">
        <v>198</v>
      </c>
      <c r="P3" s="35"/>
      <c r="Q3" s="68" t="s">
        <v>198</v>
      </c>
    </row>
    <row r="4" spans="1:17" ht="14">
      <c r="A4" s="17" t="s">
        <v>19</v>
      </c>
      <c r="B4" s="18">
        <v>2</v>
      </c>
      <c r="C4" s="32"/>
      <c r="D4" s="32"/>
      <c r="E4" s="34"/>
      <c r="F4" s="34"/>
      <c r="G4" s="35"/>
      <c r="H4" s="102"/>
      <c r="I4" s="111"/>
      <c r="J4" s="108"/>
      <c r="K4" s="106"/>
      <c r="L4" s="32"/>
      <c r="M4" s="32"/>
      <c r="N4" s="34"/>
      <c r="O4" s="34"/>
      <c r="P4" s="35"/>
      <c r="Q4" s="35"/>
    </row>
    <row r="5" spans="1:17" ht="14">
      <c r="A5" s="17" t="s">
        <v>16</v>
      </c>
      <c r="B5" s="18">
        <v>3</v>
      </c>
      <c r="C5" s="32"/>
      <c r="D5" s="99" t="s">
        <v>198</v>
      </c>
      <c r="E5" s="34"/>
      <c r="F5" s="68" t="s">
        <v>198</v>
      </c>
      <c r="G5" s="35"/>
      <c r="H5" s="101" t="s">
        <v>198</v>
      </c>
      <c r="I5" s="110"/>
      <c r="J5" s="94"/>
      <c r="K5" s="105"/>
      <c r="L5" s="32"/>
      <c r="M5" s="99" t="s">
        <v>198</v>
      </c>
      <c r="N5" s="34"/>
      <c r="O5" s="68" t="s">
        <v>198</v>
      </c>
      <c r="P5" s="35"/>
      <c r="Q5" s="68" t="s">
        <v>198</v>
      </c>
    </row>
    <row r="6" spans="1:17" ht="14">
      <c r="A6" s="17" t="s">
        <v>21</v>
      </c>
      <c r="B6" s="18">
        <v>5</v>
      </c>
      <c r="C6" s="32"/>
      <c r="D6" s="32"/>
      <c r="E6" s="34"/>
      <c r="F6" s="34"/>
      <c r="G6" s="35"/>
      <c r="H6" s="102"/>
      <c r="I6" s="111"/>
      <c r="J6" s="108"/>
      <c r="K6" s="106"/>
      <c r="L6" s="32"/>
      <c r="M6" s="32"/>
      <c r="N6" s="34"/>
      <c r="O6" s="34"/>
      <c r="P6" s="35"/>
      <c r="Q6" s="35"/>
    </row>
    <row r="7" spans="1:17" ht="14">
      <c r="A7" s="15" t="s">
        <v>0</v>
      </c>
      <c r="B7" s="16" t="s">
        <v>22</v>
      </c>
      <c r="C7" s="32"/>
      <c r="D7" s="99" t="s">
        <v>198</v>
      </c>
      <c r="E7" s="34"/>
      <c r="F7" s="68" t="s">
        <v>198</v>
      </c>
      <c r="G7" s="35"/>
      <c r="H7" s="101" t="s">
        <v>198</v>
      </c>
      <c r="I7" s="110"/>
      <c r="J7" s="94"/>
      <c r="K7" s="105"/>
      <c r="L7" s="32"/>
      <c r="M7" s="99" t="s">
        <v>198</v>
      </c>
      <c r="N7" s="34"/>
      <c r="O7" s="68" t="s">
        <v>198</v>
      </c>
      <c r="P7" s="35"/>
      <c r="Q7" s="68" t="s">
        <v>198</v>
      </c>
    </row>
    <row r="8" spans="1:17" ht="14">
      <c r="A8" s="17" t="s">
        <v>24</v>
      </c>
      <c r="B8" s="18">
        <v>6</v>
      </c>
      <c r="C8" s="32"/>
      <c r="D8" s="99" t="s">
        <v>198</v>
      </c>
      <c r="E8" s="34"/>
      <c r="F8" s="68" t="s">
        <v>198</v>
      </c>
      <c r="G8" s="35"/>
      <c r="H8" s="101" t="s">
        <v>198</v>
      </c>
      <c r="I8" s="110"/>
      <c r="J8" s="94"/>
      <c r="K8" s="105"/>
      <c r="L8" s="32"/>
      <c r="M8" s="99" t="s">
        <v>198</v>
      </c>
      <c r="N8" s="34"/>
      <c r="O8" s="68" t="s">
        <v>198</v>
      </c>
      <c r="P8" s="35"/>
      <c r="Q8" s="68" t="s">
        <v>198</v>
      </c>
    </row>
    <row r="9" spans="1:17" ht="14">
      <c r="A9" s="17" t="s">
        <v>26</v>
      </c>
      <c r="B9" s="18">
        <v>8</v>
      </c>
      <c r="C9" s="32"/>
      <c r="D9" s="32"/>
      <c r="E9" s="34"/>
      <c r="F9" s="34"/>
      <c r="G9" s="35"/>
      <c r="H9" s="102"/>
      <c r="I9" s="111"/>
      <c r="J9" s="108"/>
      <c r="K9" s="106"/>
      <c r="L9" s="32"/>
      <c r="M9" s="32"/>
      <c r="N9" s="34"/>
      <c r="O9" s="34"/>
      <c r="P9" s="35"/>
      <c r="Q9" s="35"/>
    </row>
    <row r="10" spans="1:17" ht="14">
      <c r="A10" s="15" t="s">
        <v>0</v>
      </c>
      <c r="B10" s="85" t="s">
        <v>304</v>
      </c>
      <c r="C10" s="32"/>
      <c r="D10" s="32"/>
      <c r="E10" s="34"/>
      <c r="F10" s="34"/>
      <c r="G10" s="35"/>
      <c r="H10" s="102"/>
      <c r="I10" s="111"/>
      <c r="J10" s="108"/>
      <c r="K10" s="106"/>
      <c r="L10" s="32"/>
      <c r="M10" s="32"/>
      <c r="N10" s="34"/>
      <c r="O10" s="34"/>
      <c r="P10" s="35"/>
      <c r="Q10" s="35"/>
    </row>
    <row r="11" spans="1:17" ht="14">
      <c r="A11" s="19" t="s">
        <v>92</v>
      </c>
      <c r="B11" s="19" t="s">
        <v>91</v>
      </c>
      <c r="C11" s="32"/>
      <c r="D11" s="32"/>
      <c r="E11" s="34"/>
      <c r="F11" s="34"/>
      <c r="G11" s="35"/>
      <c r="H11" s="102"/>
      <c r="I11" s="111"/>
      <c r="J11" s="108"/>
      <c r="K11" s="106"/>
      <c r="L11" s="32"/>
      <c r="M11" s="32"/>
      <c r="N11" s="34"/>
      <c r="O11" s="34"/>
      <c r="P11" s="35"/>
      <c r="Q11" s="35"/>
    </row>
    <row r="12" spans="1:17" ht="14">
      <c r="A12" s="19" t="s">
        <v>95</v>
      </c>
      <c r="B12" s="19" t="s">
        <v>94</v>
      </c>
      <c r="C12" s="32"/>
      <c r="D12" s="32"/>
      <c r="E12" s="34"/>
      <c r="F12" s="34"/>
      <c r="G12" s="35"/>
      <c r="H12" s="102"/>
      <c r="I12" s="111"/>
      <c r="J12" s="108"/>
      <c r="K12" s="106"/>
      <c r="L12" s="32"/>
      <c r="M12" s="32"/>
      <c r="N12" s="34"/>
      <c r="O12" s="34"/>
      <c r="P12" s="35"/>
      <c r="Q12" s="35"/>
    </row>
    <row r="13" spans="1:17" ht="14">
      <c r="A13" s="19" t="s">
        <v>98</v>
      </c>
      <c r="B13" s="19" t="s">
        <v>97</v>
      </c>
      <c r="C13" s="32"/>
      <c r="D13" s="32"/>
      <c r="E13" s="34"/>
      <c r="F13" s="34"/>
      <c r="G13" s="35"/>
      <c r="H13" s="102"/>
      <c r="I13" s="111"/>
      <c r="J13" s="108"/>
      <c r="K13" s="106"/>
      <c r="L13" s="32"/>
      <c r="M13" s="32"/>
      <c r="N13" s="34"/>
      <c r="O13" s="34"/>
      <c r="P13" s="35"/>
      <c r="Q13" s="35"/>
    </row>
    <row r="14" spans="1:17" ht="14">
      <c r="A14" s="19" t="s">
        <v>199</v>
      </c>
      <c r="B14" s="19" t="s">
        <v>200</v>
      </c>
      <c r="C14" s="32"/>
      <c r="D14" s="32"/>
      <c r="E14" s="34"/>
      <c r="F14" s="34"/>
      <c r="G14" s="35"/>
      <c r="H14" s="102"/>
      <c r="I14" s="111"/>
      <c r="J14" s="108"/>
      <c r="K14" s="106"/>
      <c r="L14" s="32"/>
      <c r="M14" s="32"/>
      <c r="N14" s="34"/>
      <c r="O14" s="34"/>
      <c r="P14" s="35"/>
      <c r="Q14" s="35"/>
    </row>
    <row r="15" spans="1:17" ht="14">
      <c r="A15" s="19" t="s">
        <v>201</v>
      </c>
      <c r="B15" s="19" t="s">
        <v>202</v>
      </c>
      <c r="C15" s="32"/>
      <c r="D15" s="32"/>
      <c r="E15" s="34"/>
      <c r="F15" s="34"/>
      <c r="G15" s="68" t="s">
        <v>198</v>
      </c>
      <c r="H15" s="101" t="s">
        <v>198</v>
      </c>
      <c r="I15" s="110"/>
      <c r="J15" s="94"/>
      <c r="K15" s="105"/>
      <c r="L15" s="32"/>
      <c r="M15" s="32"/>
      <c r="N15" s="34"/>
      <c r="O15" s="34"/>
      <c r="P15" s="68" t="s">
        <v>198</v>
      </c>
      <c r="Q15" s="68" t="s">
        <v>198</v>
      </c>
    </row>
    <row r="16" spans="1:17" ht="14">
      <c r="A16" s="19" t="s">
        <v>203</v>
      </c>
      <c r="B16" s="19" t="s">
        <v>204</v>
      </c>
      <c r="C16" s="99" t="s">
        <v>198</v>
      </c>
      <c r="D16" s="99" t="s">
        <v>198</v>
      </c>
      <c r="E16" s="34"/>
      <c r="F16" s="34"/>
      <c r="G16" s="68" t="s">
        <v>198</v>
      </c>
      <c r="H16" s="101" t="s">
        <v>198</v>
      </c>
      <c r="I16" s="110"/>
      <c r="J16" s="94"/>
      <c r="K16" s="105"/>
      <c r="L16" s="99" t="s">
        <v>198</v>
      </c>
      <c r="M16" s="99" t="s">
        <v>198</v>
      </c>
      <c r="N16" s="34"/>
      <c r="O16" s="34"/>
      <c r="P16" s="68" t="s">
        <v>198</v>
      </c>
      <c r="Q16" s="68" t="s">
        <v>198</v>
      </c>
    </row>
    <row r="17" spans="1:17" ht="14">
      <c r="A17" s="19" t="s">
        <v>102</v>
      </c>
      <c r="B17" s="19" t="s">
        <v>101</v>
      </c>
      <c r="C17" s="32"/>
      <c r="D17" s="32"/>
      <c r="E17" s="34"/>
      <c r="F17" s="34"/>
      <c r="G17" s="35"/>
      <c r="H17" s="102"/>
      <c r="I17" s="111"/>
      <c r="J17" s="108"/>
      <c r="K17" s="106"/>
      <c r="L17" s="32"/>
      <c r="M17" s="32"/>
      <c r="N17" s="34"/>
      <c r="O17" s="34"/>
      <c r="P17" s="35"/>
      <c r="Q17" s="35"/>
    </row>
    <row r="18" spans="1:17" ht="14">
      <c r="A18" s="17" t="s">
        <v>33</v>
      </c>
      <c r="B18" s="19" t="s">
        <v>32</v>
      </c>
      <c r="C18" s="32"/>
      <c r="D18" s="32"/>
      <c r="E18" s="34"/>
      <c r="F18" s="34"/>
      <c r="G18" s="35"/>
      <c r="H18" s="102"/>
      <c r="I18" s="111"/>
      <c r="J18" s="108"/>
      <c r="K18" s="106"/>
      <c r="L18" s="32"/>
      <c r="M18" s="32"/>
      <c r="N18" s="34"/>
      <c r="O18" s="34"/>
      <c r="P18" s="35"/>
      <c r="Q18" s="35"/>
    </row>
    <row r="19" spans="1:17" ht="14">
      <c r="A19" s="15" t="s">
        <v>29</v>
      </c>
      <c r="B19" s="16" t="s">
        <v>35</v>
      </c>
      <c r="C19" s="32"/>
      <c r="D19" s="99" t="s">
        <v>198</v>
      </c>
      <c r="E19" s="34"/>
      <c r="F19" s="68" t="s">
        <v>198</v>
      </c>
      <c r="G19" s="35"/>
      <c r="H19" s="101" t="s">
        <v>198</v>
      </c>
      <c r="I19" s="110"/>
      <c r="J19" s="94"/>
      <c r="K19" s="105"/>
      <c r="L19" s="32"/>
      <c r="M19" s="99" t="s">
        <v>198</v>
      </c>
      <c r="N19" s="34"/>
      <c r="O19" s="68" t="s">
        <v>198</v>
      </c>
      <c r="P19" s="35"/>
      <c r="Q19" s="68" t="s">
        <v>198</v>
      </c>
    </row>
    <row r="20" spans="1:17" ht="14">
      <c r="A20" s="17" t="s">
        <v>37</v>
      </c>
      <c r="B20" s="19" t="s">
        <v>36</v>
      </c>
      <c r="C20" s="99" t="s">
        <v>198</v>
      </c>
      <c r="D20" s="32"/>
      <c r="E20" s="68" t="s">
        <v>198</v>
      </c>
      <c r="F20" s="34"/>
      <c r="G20" s="68" t="s">
        <v>198</v>
      </c>
      <c r="H20" s="102"/>
      <c r="I20" s="111"/>
      <c r="J20" s="108"/>
      <c r="K20" s="106"/>
      <c r="L20" s="99" t="s">
        <v>198</v>
      </c>
      <c r="M20" s="32"/>
      <c r="N20" s="68" t="s">
        <v>198</v>
      </c>
      <c r="O20" s="34"/>
      <c r="P20" s="68" t="s">
        <v>198</v>
      </c>
      <c r="Q20" s="35"/>
    </row>
    <row r="21" spans="1:17" ht="14">
      <c r="A21" s="23" t="s">
        <v>39</v>
      </c>
      <c r="B21" s="20">
        <v>12</v>
      </c>
      <c r="C21" s="32"/>
      <c r="D21" s="32"/>
      <c r="E21" s="34"/>
      <c r="F21" s="34"/>
      <c r="G21" s="35"/>
      <c r="H21" s="102"/>
      <c r="I21" s="111"/>
      <c r="J21" s="108"/>
      <c r="K21" s="106"/>
      <c r="L21" s="32"/>
      <c r="M21" s="32"/>
      <c r="N21" s="34"/>
      <c r="O21" s="34"/>
      <c r="P21" s="35"/>
      <c r="Q21" s="35"/>
    </row>
    <row r="22" spans="1:17" ht="14">
      <c r="A22" s="23" t="s">
        <v>41</v>
      </c>
      <c r="B22" s="20">
        <v>13</v>
      </c>
      <c r="C22" s="99" t="s">
        <v>198</v>
      </c>
      <c r="D22" s="32"/>
      <c r="E22" s="68" t="s">
        <v>198</v>
      </c>
      <c r="F22" s="34"/>
      <c r="G22" s="68" t="s">
        <v>198</v>
      </c>
      <c r="H22" s="102"/>
      <c r="I22" s="111"/>
      <c r="J22" s="108"/>
      <c r="K22" s="106"/>
      <c r="L22" s="99" t="s">
        <v>198</v>
      </c>
      <c r="M22" s="32"/>
      <c r="N22" s="68" t="s">
        <v>198</v>
      </c>
      <c r="O22" s="34"/>
      <c r="P22" s="68" t="s">
        <v>198</v>
      </c>
      <c r="Q22" s="35"/>
    </row>
    <row r="23" spans="1:17" ht="14">
      <c r="A23" s="17" t="s">
        <v>43</v>
      </c>
      <c r="B23" s="18">
        <v>16</v>
      </c>
      <c r="C23" s="32"/>
      <c r="D23" s="32"/>
      <c r="E23" s="34"/>
      <c r="F23" s="34"/>
      <c r="G23" s="35"/>
      <c r="H23" s="102"/>
      <c r="I23" s="111"/>
      <c r="J23" s="108"/>
      <c r="K23" s="106"/>
      <c r="L23" s="32"/>
      <c r="M23" s="32"/>
      <c r="N23" s="34"/>
      <c r="O23" s="34"/>
      <c r="P23" s="35"/>
      <c r="Q23" s="35"/>
    </row>
    <row r="24" spans="1:17" ht="14">
      <c r="A24" s="17" t="s">
        <v>45</v>
      </c>
      <c r="B24" s="18">
        <v>19</v>
      </c>
      <c r="C24" s="32"/>
      <c r="D24" s="32"/>
      <c r="E24" s="34"/>
      <c r="F24" s="34"/>
      <c r="G24" s="35"/>
      <c r="H24" s="102"/>
      <c r="I24" s="111"/>
      <c r="J24" s="108"/>
      <c r="K24" s="106"/>
      <c r="L24" s="32"/>
      <c r="M24" s="32"/>
      <c r="N24" s="34"/>
      <c r="O24" s="34"/>
      <c r="P24" s="35"/>
      <c r="Q24" s="35"/>
    </row>
    <row r="25" spans="1:17" ht="14">
      <c r="A25" s="17" t="s">
        <v>46</v>
      </c>
      <c r="B25" s="18">
        <v>20</v>
      </c>
      <c r="C25" s="32"/>
      <c r="D25" s="32"/>
      <c r="E25" s="34"/>
      <c r="F25" s="34"/>
      <c r="G25" s="35"/>
      <c r="H25" s="102"/>
      <c r="I25" s="111"/>
      <c r="J25" s="108"/>
      <c r="K25" s="106"/>
      <c r="L25" s="32"/>
      <c r="M25" s="32"/>
      <c r="N25" s="34"/>
      <c r="O25" s="34"/>
      <c r="P25" s="35"/>
      <c r="Q25" s="35"/>
    </row>
    <row r="26" spans="1:17" ht="14">
      <c r="A26" s="15" t="s">
        <v>0</v>
      </c>
      <c r="B26" s="16" t="s">
        <v>48</v>
      </c>
      <c r="C26" s="32"/>
      <c r="D26" s="99" t="s">
        <v>198</v>
      </c>
      <c r="E26" s="34"/>
      <c r="F26" s="68" t="s">
        <v>198</v>
      </c>
      <c r="G26" s="35"/>
      <c r="H26" s="101" t="s">
        <v>198</v>
      </c>
      <c r="I26" s="110"/>
      <c r="J26" s="94"/>
      <c r="K26" s="105"/>
      <c r="L26" s="32"/>
      <c r="M26" s="99" t="s">
        <v>198</v>
      </c>
      <c r="N26" s="34"/>
      <c r="O26" s="68" t="s">
        <v>198</v>
      </c>
      <c r="P26" s="35"/>
      <c r="Q26" s="68" t="s">
        <v>198</v>
      </c>
    </row>
    <row r="27" spans="1:17" ht="14">
      <c r="A27" s="17" t="s">
        <v>50</v>
      </c>
      <c r="B27" s="18">
        <v>21</v>
      </c>
      <c r="C27" s="99" t="s">
        <v>198</v>
      </c>
      <c r="D27" s="32"/>
      <c r="E27" s="68" t="s">
        <v>198</v>
      </c>
      <c r="F27" s="34"/>
      <c r="G27" s="68" t="s">
        <v>198</v>
      </c>
      <c r="H27" s="102"/>
      <c r="I27" s="111"/>
      <c r="J27" s="108"/>
      <c r="K27" s="106"/>
      <c r="L27" s="99" t="s">
        <v>198</v>
      </c>
      <c r="M27" s="32"/>
      <c r="N27" s="68" t="s">
        <v>198</v>
      </c>
      <c r="O27" s="34"/>
      <c r="P27" s="68" t="s">
        <v>198</v>
      </c>
      <c r="Q27" s="35"/>
    </row>
    <row r="28" spans="1:17" ht="14">
      <c r="A28" s="17" t="s">
        <v>52</v>
      </c>
      <c r="B28" s="18">
        <v>22</v>
      </c>
      <c r="C28" s="32"/>
      <c r="D28" s="32"/>
      <c r="E28" s="34"/>
      <c r="F28" s="34"/>
      <c r="G28" s="35"/>
      <c r="H28" s="102"/>
      <c r="I28" s="111"/>
      <c r="J28" s="108"/>
      <c r="K28" s="106"/>
      <c r="L28" s="32"/>
      <c r="M28" s="32"/>
      <c r="N28" s="34"/>
      <c r="O28" s="34"/>
      <c r="P28" s="35"/>
      <c r="Q28" s="35"/>
    </row>
    <row r="29" spans="1:17" ht="14">
      <c r="A29" s="15" t="s">
        <v>55</v>
      </c>
      <c r="B29" s="16" t="s">
        <v>54</v>
      </c>
      <c r="C29" s="32"/>
      <c r="D29" s="99" t="s">
        <v>198</v>
      </c>
      <c r="E29" s="34"/>
      <c r="F29" s="68" t="s">
        <v>198</v>
      </c>
      <c r="G29" s="35"/>
      <c r="H29" s="101" t="s">
        <v>198</v>
      </c>
      <c r="I29" s="110"/>
      <c r="J29" s="94"/>
      <c r="K29" s="105"/>
      <c r="L29" s="32"/>
      <c r="M29" s="99" t="s">
        <v>198</v>
      </c>
      <c r="N29" s="34"/>
      <c r="O29" s="68" t="s">
        <v>198</v>
      </c>
      <c r="P29" s="35"/>
      <c r="Q29" s="68" t="s">
        <v>198</v>
      </c>
    </row>
    <row r="30" spans="1:17" ht="14">
      <c r="A30" s="17" t="s">
        <v>57</v>
      </c>
      <c r="B30" s="18">
        <v>24</v>
      </c>
      <c r="C30" s="99" t="s">
        <v>198</v>
      </c>
      <c r="D30" s="32"/>
      <c r="E30" s="68" t="s">
        <v>198</v>
      </c>
      <c r="F30" s="34"/>
      <c r="G30" s="68" t="s">
        <v>198</v>
      </c>
      <c r="H30" s="102"/>
      <c r="I30" s="111"/>
      <c r="J30" s="108"/>
      <c r="K30" s="106"/>
      <c r="L30" s="99" t="s">
        <v>198</v>
      </c>
      <c r="M30" s="32"/>
      <c r="N30" s="68" t="s">
        <v>198</v>
      </c>
      <c r="O30" s="34"/>
      <c r="P30" s="68" t="s">
        <v>198</v>
      </c>
      <c r="Q30" s="35"/>
    </row>
    <row r="31" spans="1:17" ht="14">
      <c r="A31" s="17" t="s">
        <v>58</v>
      </c>
      <c r="B31" s="18">
        <v>25</v>
      </c>
      <c r="C31" s="32"/>
      <c r="D31" s="99" t="s">
        <v>198</v>
      </c>
      <c r="E31" s="34"/>
      <c r="F31" s="68" t="s">
        <v>198</v>
      </c>
      <c r="G31" s="68" t="s">
        <v>198</v>
      </c>
      <c r="H31" s="101" t="s">
        <v>198</v>
      </c>
      <c r="I31" s="110"/>
      <c r="J31" s="94"/>
      <c r="K31" s="105"/>
      <c r="L31" s="32"/>
      <c r="M31" s="99" t="s">
        <v>198</v>
      </c>
      <c r="N31" s="34"/>
      <c r="O31" s="68" t="s">
        <v>198</v>
      </c>
      <c r="P31" s="68" t="s">
        <v>198</v>
      </c>
      <c r="Q31" s="68" t="s">
        <v>198</v>
      </c>
    </row>
    <row r="32" spans="1:17" ht="14">
      <c r="A32" s="17" t="s">
        <v>60</v>
      </c>
      <c r="B32" s="18">
        <v>28</v>
      </c>
      <c r="C32" s="99" t="s">
        <v>198</v>
      </c>
      <c r="D32" s="32"/>
      <c r="E32" s="68" t="s">
        <v>198</v>
      </c>
      <c r="F32" s="34"/>
      <c r="G32" s="68" t="s">
        <v>198</v>
      </c>
      <c r="H32" s="102"/>
      <c r="I32" s="111"/>
      <c r="J32" s="108"/>
      <c r="K32" s="106"/>
      <c r="L32" s="99" t="s">
        <v>198</v>
      </c>
      <c r="M32" s="32"/>
      <c r="N32" s="68" t="s">
        <v>198</v>
      </c>
      <c r="O32" s="34"/>
      <c r="P32" s="68" t="s">
        <v>198</v>
      </c>
      <c r="Q32" s="35"/>
    </row>
    <row r="33" spans="1:17" ht="14">
      <c r="A33" s="17" t="s">
        <v>62</v>
      </c>
      <c r="B33" s="18">
        <v>29</v>
      </c>
      <c r="C33" s="32"/>
      <c r="D33" s="99" t="s">
        <v>198</v>
      </c>
      <c r="E33" s="34"/>
      <c r="F33" s="68" t="s">
        <v>198</v>
      </c>
      <c r="G33" s="35"/>
      <c r="H33" s="101" t="s">
        <v>198</v>
      </c>
      <c r="I33" s="110"/>
      <c r="J33" s="94"/>
      <c r="K33" s="105"/>
      <c r="L33" s="32"/>
      <c r="M33" s="99" t="s">
        <v>198</v>
      </c>
      <c r="N33" s="34"/>
      <c r="O33" s="68" t="s">
        <v>198</v>
      </c>
      <c r="P33" s="35"/>
      <c r="Q33" s="68" t="s">
        <v>198</v>
      </c>
    </row>
    <row r="34" spans="1:17" ht="14">
      <c r="A34" s="17" t="s">
        <v>65</v>
      </c>
      <c r="B34" s="20">
        <v>30</v>
      </c>
      <c r="C34" s="99" t="s">
        <v>198</v>
      </c>
      <c r="D34" s="32"/>
      <c r="E34" s="68" t="s">
        <v>198</v>
      </c>
      <c r="F34" s="34"/>
      <c r="G34" s="68" t="s">
        <v>198</v>
      </c>
      <c r="H34" s="102"/>
      <c r="I34" s="111"/>
      <c r="J34" s="108"/>
      <c r="K34" s="106"/>
      <c r="L34" s="99" t="s">
        <v>198</v>
      </c>
      <c r="M34" s="32"/>
      <c r="N34" s="68" t="s">
        <v>198</v>
      </c>
      <c r="O34" s="34"/>
      <c r="P34" s="68" t="s">
        <v>198</v>
      </c>
      <c r="Q34" s="35"/>
    </row>
    <row r="35" spans="1:17" ht="14">
      <c r="A35" s="15" t="s">
        <v>0</v>
      </c>
      <c r="B35" s="12" t="s">
        <v>205</v>
      </c>
      <c r="C35" s="32"/>
      <c r="D35" s="99" t="s">
        <v>198</v>
      </c>
      <c r="E35" s="33"/>
      <c r="F35" s="68" t="s">
        <v>198</v>
      </c>
      <c r="G35" s="35"/>
      <c r="H35" s="101" t="s">
        <v>198</v>
      </c>
      <c r="I35" s="110"/>
      <c r="J35" s="94"/>
      <c r="K35" s="105"/>
      <c r="L35" s="32"/>
      <c r="M35" s="99" t="s">
        <v>198</v>
      </c>
      <c r="N35" s="33"/>
      <c r="O35" s="68" t="s">
        <v>198</v>
      </c>
      <c r="P35" s="35"/>
      <c r="Q35" s="68" t="s">
        <v>198</v>
      </c>
    </row>
    <row r="36" spans="1:17" ht="14">
      <c r="A36" s="19" t="s">
        <v>68</v>
      </c>
      <c r="B36" s="20">
        <v>31</v>
      </c>
      <c r="C36" s="99" t="s">
        <v>198</v>
      </c>
      <c r="D36" s="32"/>
      <c r="E36" s="68" t="s">
        <v>198</v>
      </c>
      <c r="F36" s="34"/>
      <c r="G36" s="68" t="s">
        <v>198</v>
      </c>
      <c r="H36" s="102"/>
      <c r="I36" s="111"/>
      <c r="J36" s="108"/>
      <c r="K36" s="106"/>
      <c r="L36" s="99" t="s">
        <v>198</v>
      </c>
      <c r="M36" s="32"/>
      <c r="N36" s="68" t="s">
        <v>198</v>
      </c>
      <c r="O36" s="34"/>
      <c r="P36" s="68" t="s">
        <v>198</v>
      </c>
      <c r="Q36" s="35"/>
    </row>
    <row r="37" spans="1:17" ht="14">
      <c r="A37" s="19" t="s">
        <v>70</v>
      </c>
      <c r="B37" s="20">
        <v>32</v>
      </c>
      <c r="C37" s="32"/>
      <c r="D37" s="32"/>
      <c r="E37" s="115" t="s">
        <v>213</v>
      </c>
      <c r="F37" s="34"/>
      <c r="G37" s="35"/>
      <c r="H37" s="102"/>
      <c r="I37" s="111"/>
      <c r="J37" s="108"/>
      <c r="K37" s="106"/>
      <c r="L37" s="32"/>
      <c r="M37" s="32"/>
      <c r="N37" s="34"/>
      <c r="O37" s="34"/>
      <c r="P37" s="35"/>
      <c r="Q37" s="35"/>
    </row>
    <row r="38" spans="1:17" ht="14">
      <c r="A38" s="19" t="s">
        <v>74</v>
      </c>
      <c r="B38" s="20">
        <v>35</v>
      </c>
      <c r="C38" s="32"/>
      <c r="D38" s="32"/>
      <c r="E38" s="34"/>
      <c r="F38" s="34"/>
      <c r="G38" s="35"/>
      <c r="H38" s="102"/>
      <c r="I38" s="111"/>
      <c r="J38" s="108"/>
      <c r="K38" s="106"/>
      <c r="L38" s="32">
        <v>4</v>
      </c>
      <c r="M38" s="32"/>
      <c r="N38" s="34"/>
      <c r="O38" s="34"/>
      <c r="P38" s="35"/>
      <c r="Q38" s="35"/>
    </row>
    <row r="39" spans="1:17" ht="14">
      <c r="A39" s="19" t="s">
        <v>76</v>
      </c>
      <c r="B39" s="20">
        <v>36</v>
      </c>
      <c r="C39" s="99" t="s">
        <v>198</v>
      </c>
      <c r="D39" s="32"/>
      <c r="E39" s="68" t="s">
        <v>198</v>
      </c>
      <c r="F39" s="34"/>
      <c r="G39" s="68" t="s">
        <v>198</v>
      </c>
      <c r="H39" s="102"/>
      <c r="I39" s="111"/>
      <c r="J39" s="108"/>
      <c r="K39" s="106"/>
      <c r="L39" s="99" t="s">
        <v>198</v>
      </c>
      <c r="M39" s="32"/>
      <c r="N39" s="68" t="s">
        <v>198</v>
      </c>
      <c r="O39" s="34"/>
      <c r="P39" s="68" t="s">
        <v>198</v>
      </c>
      <c r="Q39" s="35"/>
    </row>
    <row r="40" spans="1:17" ht="14">
      <c r="A40" s="19" t="s">
        <v>78</v>
      </c>
      <c r="B40" s="20">
        <v>37</v>
      </c>
      <c r="C40" s="32"/>
      <c r="D40" s="32"/>
      <c r="E40" s="34"/>
      <c r="F40" s="34"/>
      <c r="G40" s="35"/>
      <c r="H40" s="102"/>
      <c r="I40" s="111"/>
      <c r="J40" s="108"/>
      <c r="K40" s="106"/>
      <c r="L40" s="32"/>
      <c r="M40" s="32"/>
      <c r="N40" s="34"/>
      <c r="O40" s="34"/>
      <c r="P40" s="35"/>
      <c r="Q40" s="35"/>
    </row>
    <row r="41" spans="1:17" ht="14">
      <c r="A41" s="19" t="s">
        <v>80</v>
      </c>
      <c r="B41" s="20">
        <v>39</v>
      </c>
      <c r="C41" s="99" t="s">
        <v>198</v>
      </c>
      <c r="D41" s="32"/>
      <c r="E41" s="68" t="s">
        <v>198</v>
      </c>
      <c r="F41" s="34"/>
      <c r="G41" s="68" t="s">
        <v>198</v>
      </c>
      <c r="H41" s="102"/>
      <c r="I41" s="111"/>
      <c r="J41" s="108"/>
      <c r="K41" s="106"/>
      <c r="L41" s="99" t="s">
        <v>198</v>
      </c>
      <c r="M41" s="32"/>
      <c r="N41" s="68" t="s">
        <v>198</v>
      </c>
      <c r="O41" s="34"/>
      <c r="P41" s="68" t="s">
        <v>198</v>
      </c>
      <c r="Q41" s="35"/>
    </row>
    <row r="42" spans="1:17" ht="14">
      <c r="A42" s="19" t="s">
        <v>83</v>
      </c>
      <c r="B42" s="20">
        <v>40</v>
      </c>
      <c r="C42" s="32"/>
      <c r="D42" s="32"/>
      <c r="E42" s="34"/>
      <c r="F42" s="34"/>
      <c r="G42" s="35"/>
      <c r="H42" s="102"/>
      <c r="I42" s="111"/>
      <c r="J42" s="108"/>
      <c r="K42" s="106"/>
      <c r="L42" s="32"/>
      <c r="M42" s="32"/>
      <c r="N42" s="34"/>
      <c r="O42" s="34"/>
      <c r="P42" s="35"/>
      <c r="Q42" s="35"/>
    </row>
    <row r="43" spans="1:17" ht="14">
      <c r="A43" s="16" t="s">
        <v>55</v>
      </c>
      <c r="B43" s="25" t="s">
        <v>206</v>
      </c>
      <c r="C43" s="32"/>
      <c r="D43" s="99" t="s">
        <v>198</v>
      </c>
      <c r="E43" s="34"/>
      <c r="F43" s="68" t="s">
        <v>198</v>
      </c>
      <c r="G43" s="35"/>
      <c r="H43" s="101" t="s">
        <v>198</v>
      </c>
      <c r="I43" s="110"/>
      <c r="J43" s="94"/>
      <c r="K43" s="105"/>
      <c r="L43" s="32"/>
      <c r="M43" s="99" t="s">
        <v>198</v>
      </c>
      <c r="N43" s="34"/>
      <c r="O43" s="68" t="s">
        <v>198</v>
      </c>
      <c r="P43" s="35"/>
      <c r="Q43" s="68" t="s">
        <v>198</v>
      </c>
    </row>
    <row r="44" spans="1:17" ht="14">
      <c r="A44" s="19" t="s">
        <v>86</v>
      </c>
      <c r="B44" s="20">
        <v>41</v>
      </c>
      <c r="C44" s="32"/>
      <c r="D44" s="32"/>
      <c r="E44" s="34"/>
      <c r="F44" s="34"/>
      <c r="G44" s="35"/>
      <c r="H44" s="102"/>
      <c r="I44" s="111"/>
      <c r="J44" s="108"/>
      <c r="K44" s="106"/>
      <c r="L44" s="32"/>
      <c r="M44" s="32"/>
      <c r="N44" s="34"/>
      <c r="O44" s="34"/>
      <c r="P44" s="35"/>
      <c r="Q44" s="35"/>
    </row>
    <row r="45" spans="1:17" ht="14">
      <c r="A45" s="16" t="s">
        <v>88</v>
      </c>
      <c r="B45" s="12" t="s">
        <v>207</v>
      </c>
      <c r="C45" s="32"/>
      <c r="D45" s="99" t="s">
        <v>198</v>
      </c>
      <c r="E45" s="34"/>
      <c r="F45" s="68" t="s">
        <v>198</v>
      </c>
      <c r="G45" s="35"/>
      <c r="H45" s="101" t="s">
        <v>198</v>
      </c>
      <c r="I45" s="110"/>
      <c r="J45" s="94"/>
      <c r="K45" s="105"/>
      <c r="L45" s="32"/>
      <c r="M45" s="99" t="s">
        <v>198</v>
      </c>
      <c r="N45" s="34"/>
      <c r="O45" s="68" t="s">
        <v>198</v>
      </c>
      <c r="P45" s="35"/>
      <c r="Q45" s="68" t="s">
        <v>198</v>
      </c>
    </row>
    <row r="46" spans="1:17" ht="14">
      <c r="A46" s="19" t="s">
        <v>72</v>
      </c>
      <c r="B46" s="20">
        <v>42</v>
      </c>
      <c r="C46" s="32"/>
      <c r="D46" s="32"/>
      <c r="E46" s="34"/>
      <c r="F46" s="34"/>
      <c r="G46" s="35"/>
      <c r="H46" s="102"/>
      <c r="I46" s="111"/>
      <c r="J46" s="108"/>
      <c r="K46" s="106"/>
      <c r="L46" s="32"/>
      <c r="M46" s="32"/>
      <c r="N46" s="34"/>
      <c r="O46" s="34"/>
      <c r="P46" s="35"/>
      <c r="Q46" s="35"/>
    </row>
    <row r="47" spans="1:17" ht="14">
      <c r="A47" s="19" t="s">
        <v>111</v>
      </c>
      <c r="B47" s="20">
        <v>44</v>
      </c>
      <c r="C47" s="99" t="s">
        <v>198</v>
      </c>
      <c r="D47" s="32"/>
      <c r="E47" s="68" t="s">
        <v>198</v>
      </c>
      <c r="F47" s="34"/>
      <c r="G47" s="68" t="s">
        <v>198</v>
      </c>
      <c r="H47" s="102"/>
      <c r="I47" s="111"/>
      <c r="J47" s="108"/>
      <c r="K47" s="106"/>
      <c r="L47" s="99" t="s">
        <v>198</v>
      </c>
      <c r="M47" s="32"/>
      <c r="N47" s="68" t="s">
        <v>198</v>
      </c>
      <c r="O47" s="34"/>
      <c r="P47" s="68" t="s">
        <v>198</v>
      </c>
      <c r="Q47" s="35"/>
    </row>
    <row r="48" spans="1:17" ht="14">
      <c r="A48" s="19" t="s">
        <v>113</v>
      </c>
      <c r="B48" s="20">
        <v>45</v>
      </c>
      <c r="C48" s="99" t="s">
        <v>198</v>
      </c>
      <c r="D48" s="32"/>
      <c r="E48" s="68" t="s">
        <v>198</v>
      </c>
      <c r="F48" s="34"/>
      <c r="G48" s="68" t="s">
        <v>198</v>
      </c>
      <c r="H48" s="102"/>
      <c r="I48" s="111"/>
      <c r="J48" s="108"/>
      <c r="K48" s="106"/>
      <c r="L48" s="99" t="s">
        <v>198</v>
      </c>
      <c r="M48" s="32"/>
      <c r="N48" s="68" t="s">
        <v>198</v>
      </c>
      <c r="O48" s="34"/>
      <c r="P48" s="68" t="s">
        <v>198</v>
      </c>
      <c r="Q48" s="35"/>
    </row>
    <row r="49" spans="1:17" ht="14">
      <c r="A49" s="19" t="s">
        <v>115</v>
      </c>
      <c r="B49" s="20">
        <v>48</v>
      </c>
      <c r="C49" s="99" t="s">
        <v>198</v>
      </c>
      <c r="D49" s="32"/>
      <c r="E49" s="68" t="s">
        <v>198</v>
      </c>
      <c r="F49" s="34"/>
      <c r="G49" s="68" t="s">
        <v>198</v>
      </c>
      <c r="H49" s="102"/>
      <c r="I49" s="111"/>
      <c r="J49" s="108"/>
      <c r="K49" s="106"/>
      <c r="L49" s="99" t="s">
        <v>198</v>
      </c>
      <c r="M49" s="32"/>
      <c r="N49" s="68" t="s">
        <v>198</v>
      </c>
      <c r="O49" s="34"/>
      <c r="P49" s="68" t="s">
        <v>198</v>
      </c>
      <c r="Q49" s="35"/>
    </row>
    <row r="50" spans="1:17" ht="14">
      <c r="A50" s="19" t="s">
        <v>117</v>
      </c>
      <c r="B50" s="20">
        <v>49</v>
      </c>
      <c r="C50" s="99" t="s">
        <v>198</v>
      </c>
      <c r="D50" s="32"/>
      <c r="E50" s="68" t="s">
        <v>198</v>
      </c>
      <c r="F50" s="34"/>
      <c r="G50" s="68" t="s">
        <v>198</v>
      </c>
      <c r="H50" s="102"/>
      <c r="I50" s="111"/>
      <c r="J50" s="108"/>
      <c r="K50" s="106"/>
      <c r="L50" s="99" t="s">
        <v>198</v>
      </c>
      <c r="M50" s="32"/>
      <c r="N50" s="68" t="s">
        <v>198</v>
      </c>
      <c r="O50" s="34"/>
      <c r="P50" s="68" t="s">
        <v>198</v>
      </c>
      <c r="Q50" s="35"/>
    </row>
    <row r="51" spans="1:17" ht="14">
      <c r="A51" s="19" t="s">
        <v>119</v>
      </c>
      <c r="B51" s="20">
        <v>50</v>
      </c>
      <c r="C51" s="99" t="s">
        <v>198</v>
      </c>
      <c r="D51" s="32"/>
      <c r="E51" s="68" t="s">
        <v>198</v>
      </c>
      <c r="F51" s="34"/>
      <c r="G51" s="68" t="s">
        <v>198</v>
      </c>
      <c r="H51" s="102"/>
      <c r="I51" s="111"/>
      <c r="J51" s="108"/>
      <c r="K51" s="106"/>
      <c r="L51" s="99" t="s">
        <v>198</v>
      </c>
      <c r="M51" s="32"/>
      <c r="N51" s="68" t="s">
        <v>198</v>
      </c>
      <c r="O51" s="34"/>
      <c r="P51" s="68" t="s">
        <v>198</v>
      </c>
      <c r="Q51" s="35"/>
    </row>
    <row r="52" spans="1:17" ht="14">
      <c r="A52" s="19" t="s">
        <v>122</v>
      </c>
      <c r="B52" s="20">
        <v>51</v>
      </c>
      <c r="C52" s="32"/>
      <c r="D52" s="99" t="s">
        <v>198</v>
      </c>
      <c r="E52" s="34"/>
      <c r="F52" s="68" t="s">
        <v>198</v>
      </c>
      <c r="G52" s="35"/>
      <c r="H52" s="101" t="s">
        <v>198</v>
      </c>
      <c r="I52" s="110"/>
      <c r="J52" s="94"/>
      <c r="K52" s="105"/>
      <c r="L52" s="32"/>
      <c r="M52" s="99" t="s">
        <v>198</v>
      </c>
      <c r="N52" s="34"/>
      <c r="O52" s="68" t="s">
        <v>198</v>
      </c>
      <c r="P52" s="35"/>
      <c r="Q52" s="68" t="s">
        <v>198</v>
      </c>
    </row>
    <row r="53" spans="1:17" ht="14">
      <c r="A53" s="19" t="s">
        <v>124</v>
      </c>
      <c r="B53" s="20">
        <v>52</v>
      </c>
      <c r="C53" s="32"/>
      <c r="D53" s="99" t="s">
        <v>198</v>
      </c>
      <c r="E53" s="34"/>
      <c r="F53" s="68" t="s">
        <v>198</v>
      </c>
      <c r="G53" s="35"/>
      <c r="H53" s="101" t="s">
        <v>198</v>
      </c>
      <c r="I53" s="110"/>
      <c r="J53" s="94"/>
      <c r="K53" s="105"/>
      <c r="L53" s="32"/>
      <c r="M53" s="99" t="s">
        <v>198</v>
      </c>
      <c r="N53" s="34"/>
      <c r="O53" s="68" t="s">
        <v>198</v>
      </c>
      <c r="P53" s="35"/>
      <c r="Q53" s="68" t="s">
        <v>198</v>
      </c>
    </row>
    <row r="54" spans="1:17" ht="14">
      <c r="A54" s="19" t="s">
        <v>125</v>
      </c>
      <c r="B54" s="20">
        <v>53</v>
      </c>
      <c r="C54" s="32"/>
      <c r="D54" s="99" t="s">
        <v>198</v>
      </c>
      <c r="E54" s="34"/>
      <c r="F54" s="68" t="s">
        <v>198</v>
      </c>
      <c r="G54" s="35"/>
      <c r="H54" s="101" t="s">
        <v>198</v>
      </c>
      <c r="I54" s="110"/>
      <c r="J54" s="94"/>
      <c r="K54" s="105"/>
      <c r="L54" s="32"/>
      <c r="M54" s="99" t="s">
        <v>198</v>
      </c>
      <c r="N54" s="34"/>
      <c r="O54" s="68" t="s">
        <v>198</v>
      </c>
      <c r="P54" s="35"/>
      <c r="Q54" s="68" t="s">
        <v>198</v>
      </c>
    </row>
    <row r="55" spans="1:17" ht="14">
      <c r="A55" s="21" t="s">
        <v>128</v>
      </c>
      <c r="B55" s="18">
        <v>60</v>
      </c>
      <c r="C55" s="99" t="s">
        <v>198</v>
      </c>
      <c r="D55" s="32"/>
      <c r="E55" s="68" t="s">
        <v>198</v>
      </c>
      <c r="F55" s="34"/>
      <c r="G55" s="68" t="s">
        <v>198</v>
      </c>
      <c r="H55" s="102"/>
      <c r="I55" s="111"/>
      <c r="J55" s="108"/>
      <c r="K55" s="106"/>
      <c r="L55" s="99" t="s">
        <v>198</v>
      </c>
      <c r="M55" s="32"/>
      <c r="N55" s="68" t="s">
        <v>198</v>
      </c>
      <c r="O55" s="34"/>
      <c r="P55" s="68" t="s">
        <v>198</v>
      </c>
      <c r="Q55" s="35"/>
    </row>
    <row r="56" spans="1:17" ht="14">
      <c r="A56" s="22" t="s">
        <v>130</v>
      </c>
      <c r="B56" s="18">
        <v>61</v>
      </c>
      <c r="C56" s="99" t="s">
        <v>198</v>
      </c>
      <c r="D56" s="32"/>
      <c r="E56" s="68" t="s">
        <v>198</v>
      </c>
      <c r="F56" s="34"/>
      <c r="G56" s="68" t="s">
        <v>198</v>
      </c>
      <c r="H56" s="102"/>
      <c r="I56" s="111"/>
      <c r="J56" s="108"/>
      <c r="K56" s="106"/>
      <c r="L56" s="99" t="s">
        <v>198</v>
      </c>
      <c r="M56" s="32"/>
      <c r="N56" s="68" t="s">
        <v>198</v>
      </c>
      <c r="O56" s="34"/>
      <c r="P56" s="68" t="s">
        <v>198</v>
      </c>
      <c r="Q56" s="35"/>
    </row>
    <row r="57" spans="1:17" ht="14">
      <c r="A57" s="22" t="s">
        <v>132</v>
      </c>
      <c r="B57" s="18">
        <v>62</v>
      </c>
      <c r="C57" s="99" t="s">
        <v>198</v>
      </c>
      <c r="D57" s="32"/>
      <c r="E57" s="68" t="s">
        <v>198</v>
      </c>
      <c r="F57" s="34"/>
      <c r="G57" s="68" t="s">
        <v>198</v>
      </c>
      <c r="H57" s="102"/>
      <c r="I57" s="111"/>
      <c r="J57" s="108"/>
      <c r="K57" s="106"/>
      <c r="L57" s="99" t="s">
        <v>198</v>
      </c>
      <c r="M57" s="32"/>
      <c r="N57" s="68" t="s">
        <v>198</v>
      </c>
      <c r="O57" s="34"/>
      <c r="P57" s="68" t="s">
        <v>198</v>
      </c>
      <c r="Q57" s="35"/>
    </row>
    <row r="58" spans="1:17" ht="14">
      <c r="A58" s="22" t="s">
        <v>134</v>
      </c>
      <c r="B58" s="18">
        <v>63</v>
      </c>
      <c r="C58" s="99" t="s">
        <v>198</v>
      </c>
      <c r="D58" s="32"/>
      <c r="E58" s="68" t="s">
        <v>198</v>
      </c>
      <c r="F58" s="34"/>
      <c r="G58" s="68" t="s">
        <v>198</v>
      </c>
      <c r="H58" s="102"/>
      <c r="I58" s="111"/>
      <c r="J58" s="108"/>
      <c r="K58" s="106"/>
      <c r="L58" s="99" t="s">
        <v>198</v>
      </c>
      <c r="M58" s="32"/>
      <c r="N58" s="68" t="s">
        <v>198</v>
      </c>
      <c r="O58" s="34"/>
      <c r="P58" s="68" t="s">
        <v>198</v>
      </c>
      <c r="Q58" s="35"/>
    </row>
    <row r="59" spans="1:17" ht="14">
      <c r="A59" s="22" t="s">
        <v>136</v>
      </c>
      <c r="B59" s="18">
        <v>64</v>
      </c>
      <c r="C59" s="99" t="s">
        <v>198</v>
      </c>
      <c r="D59" s="32"/>
      <c r="E59" s="68" t="s">
        <v>198</v>
      </c>
      <c r="F59" s="34"/>
      <c r="G59" s="68" t="s">
        <v>198</v>
      </c>
      <c r="H59" s="102"/>
      <c r="I59" s="111"/>
      <c r="J59" s="108"/>
      <c r="K59" s="106"/>
      <c r="L59" s="99" t="s">
        <v>198</v>
      </c>
      <c r="M59" s="32"/>
      <c r="N59" s="68" t="s">
        <v>198</v>
      </c>
      <c r="O59" s="34"/>
      <c r="P59" s="68" t="s">
        <v>198</v>
      </c>
      <c r="Q59" s="35"/>
    </row>
    <row r="60" spans="1:17" ht="14">
      <c r="A60" s="22" t="s">
        <v>138</v>
      </c>
      <c r="B60" s="18">
        <v>65</v>
      </c>
      <c r="C60" s="99" t="s">
        <v>198</v>
      </c>
      <c r="D60" s="32"/>
      <c r="E60" s="68" t="s">
        <v>198</v>
      </c>
      <c r="F60" s="34"/>
      <c r="G60" s="68" t="s">
        <v>198</v>
      </c>
      <c r="H60" s="102"/>
      <c r="I60" s="111"/>
      <c r="J60" s="108"/>
      <c r="K60" s="106"/>
      <c r="L60" s="99" t="s">
        <v>198</v>
      </c>
      <c r="M60" s="32"/>
      <c r="N60" s="68" t="s">
        <v>198</v>
      </c>
      <c r="O60" s="34"/>
      <c r="P60" s="68" t="s">
        <v>198</v>
      </c>
      <c r="Q60" s="35"/>
    </row>
    <row r="61" spans="1:17" ht="14">
      <c r="A61" s="22" t="s">
        <v>140</v>
      </c>
      <c r="B61" s="18">
        <v>66</v>
      </c>
      <c r="C61" s="99" t="s">
        <v>198</v>
      </c>
      <c r="D61" s="32"/>
      <c r="E61" s="68" t="s">
        <v>198</v>
      </c>
      <c r="F61" s="34"/>
      <c r="G61" s="68" t="s">
        <v>198</v>
      </c>
      <c r="H61" s="102"/>
      <c r="I61" s="111"/>
      <c r="J61" s="108"/>
      <c r="K61" s="106"/>
      <c r="L61" s="99" t="s">
        <v>198</v>
      </c>
      <c r="M61" s="32"/>
      <c r="N61" s="68" t="s">
        <v>198</v>
      </c>
      <c r="O61" s="34"/>
      <c r="P61" s="68" t="s">
        <v>198</v>
      </c>
      <c r="Q61" s="35"/>
    </row>
    <row r="62" spans="1:17" ht="14">
      <c r="A62" s="22" t="s">
        <v>142</v>
      </c>
      <c r="B62" s="18">
        <v>67</v>
      </c>
      <c r="C62" s="99" t="s">
        <v>198</v>
      </c>
      <c r="D62" s="32"/>
      <c r="E62" s="68" t="s">
        <v>198</v>
      </c>
      <c r="F62" s="34"/>
      <c r="G62" s="68" t="s">
        <v>198</v>
      </c>
      <c r="H62" s="102"/>
      <c r="I62" s="111"/>
      <c r="J62" s="108"/>
      <c r="K62" s="106"/>
      <c r="L62" s="99" t="s">
        <v>198</v>
      </c>
      <c r="M62" s="32"/>
      <c r="N62" s="68" t="s">
        <v>198</v>
      </c>
      <c r="O62" s="34"/>
      <c r="P62" s="68" t="s">
        <v>198</v>
      </c>
      <c r="Q62" s="35"/>
    </row>
    <row r="63" spans="1:17" ht="14">
      <c r="A63" s="22" t="s">
        <v>144</v>
      </c>
      <c r="B63" s="18">
        <v>68</v>
      </c>
      <c r="C63" s="99" t="s">
        <v>198</v>
      </c>
      <c r="D63" s="32"/>
      <c r="E63" s="68" t="s">
        <v>198</v>
      </c>
      <c r="F63" s="34"/>
      <c r="G63" s="68" t="s">
        <v>198</v>
      </c>
      <c r="H63" s="102"/>
      <c r="I63" s="111"/>
      <c r="J63" s="108"/>
      <c r="K63" s="106"/>
      <c r="L63" s="99" t="s">
        <v>198</v>
      </c>
      <c r="M63" s="32"/>
      <c r="N63" s="68" t="s">
        <v>198</v>
      </c>
      <c r="O63" s="34"/>
      <c r="P63" s="68" t="s">
        <v>198</v>
      </c>
      <c r="Q63" s="35"/>
    </row>
    <row r="64" spans="1:17" ht="14">
      <c r="A64" s="22" t="s">
        <v>146</v>
      </c>
      <c r="B64" s="18">
        <v>69</v>
      </c>
      <c r="C64" s="99" t="s">
        <v>198</v>
      </c>
      <c r="D64" s="32"/>
      <c r="E64" s="68" t="s">
        <v>198</v>
      </c>
      <c r="F64" s="34"/>
      <c r="G64" s="68" t="s">
        <v>198</v>
      </c>
      <c r="H64" s="102"/>
      <c r="I64" s="111"/>
      <c r="J64" s="108"/>
      <c r="K64" s="106"/>
      <c r="L64" s="99" t="s">
        <v>198</v>
      </c>
      <c r="M64" s="32"/>
      <c r="N64" s="68" t="s">
        <v>198</v>
      </c>
      <c r="O64" s="34"/>
      <c r="P64" s="68" t="s">
        <v>198</v>
      </c>
      <c r="Q64" s="35"/>
    </row>
    <row r="65" spans="1:17" ht="14">
      <c r="A65" s="22" t="s">
        <v>148</v>
      </c>
      <c r="B65" s="18">
        <v>70</v>
      </c>
      <c r="C65" s="99" t="s">
        <v>198</v>
      </c>
      <c r="D65" s="32"/>
      <c r="E65" s="68" t="s">
        <v>198</v>
      </c>
      <c r="F65" s="34"/>
      <c r="G65" s="68" t="s">
        <v>198</v>
      </c>
      <c r="H65" s="102"/>
      <c r="I65" s="111"/>
      <c r="J65" s="108"/>
      <c r="K65" s="106"/>
      <c r="L65" s="99" t="s">
        <v>198</v>
      </c>
      <c r="M65" s="32"/>
      <c r="N65" s="68" t="s">
        <v>198</v>
      </c>
      <c r="O65" s="34"/>
      <c r="P65" s="68" t="s">
        <v>198</v>
      </c>
      <c r="Q65" s="35"/>
    </row>
    <row r="66" spans="1:17" ht="14">
      <c r="A66" s="22" t="s">
        <v>150</v>
      </c>
      <c r="B66" s="18">
        <v>71</v>
      </c>
      <c r="C66" s="99" t="s">
        <v>198</v>
      </c>
      <c r="D66" s="32"/>
      <c r="E66" s="68" t="s">
        <v>198</v>
      </c>
      <c r="F66" s="34"/>
      <c r="G66" s="68" t="s">
        <v>198</v>
      </c>
      <c r="H66" s="102"/>
      <c r="I66" s="111"/>
      <c r="J66" s="108"/>
      <c r="K66" s="106"/>
      <c r="L66" s="99" t="s">
        <v>198</v>
      </c>
      <c r="M66" s="32"/>
      <c r="N66" s="68" t="s">
        <v>198</v>
      </c>
      <c r="O66" s="34"/>
      <c r="P66" s="68" t="s">
        <v>198</v>
      </c>
      <c r="Q66" s="35"/>
    </row>
    <row r="67" spans="1:17" ht="14">
      <c r="A67" s="22" t="s">
        <v>152</v>
      </c>
      <c r="B67" s="18">
        <v>72</v>
      </c>
      <c r="C67" s="99" t="s">
        <v>198</v>
      </c>
      <c r="D67" s="32"/>
      <c r="E67" s="68" t="s">
        <v>198</v>
      </c>
      <c r="F67" s="34"/>
      <c r="G67" s="68" t="s">
        <v>198</v>
      </c>
      <c r="H67" s="102"/>
      <c r="I67" s="111"/>
      <c r="J67" s="108"/>
      <c r="K67" s="106"/>
      <c r="L67" s="99" t="s">
        <v>198</v>
      </c>
      <c r="M67" s="32"/>
      <c r="N67" s="68" t="s">
        <v>198</v>
      </c>
      <c r="O67" s="34"/>
      <c r="P67" s="68" t="s">
        <v>198</v>
      </c>
      <c r="Q67" s="35"/>
    </row>
    <row r="68" spans="1:17" ht="14">
      <c r="A68" s="22" t="s">
        <v>154</v>
      </c>
      <c r="B68" s="18">
        <v>73</v>
      </c>
      <c r="C68" s="99" t="s">
        <v>198</v>
      </c>
      <c r="D68" s="32"/>
      <c r="E68" s="68" t="s">
        <v>198</v>
      </c>
      <c r="F68" s="34"/>
      <c r="G68" s="68" t="s">
        <v>198</v>
      </c>
      <c r="H68" s="102"/>
      <c r="I68" s="111"/>
      <c r="J68" s="108"/>
      <c r="K68" s="106"/>
      <c r="L68" s="99" t="s">
        <v>198</v>
      </c>
      <c r="M68" s="32"/>
      <c r="N68" s="68" t="s">
        <v>198</v>
      </c>
      <c r="O68" s="34"/>
      <c r="P68" s="68" t="s">
        <v>198</v>
      </c>
      <c r="Q68" s="35"/>
    </row>
    <row r="69" spans="1:17" ht="14">
      <c r="A69" s="22" t="s">
        <v>156</v>
      </c>
      <c r="B69" s="18">
        <v>74</v>
      </c>
      <c r="C69" s="99" t="s">
        <v>198</v>
      </c>
      <c r="D69" s="32"/>
      <c r="E69" s="68" t="s">
        <v>198</v>
      </c>
      <c r="F69" s="34"/>
      <c r="G69" s="68" t="s">
        <v>198</v>
      </c>
      <c r="H69" s="102"/>
      <c r="I69" s="111"/>
      <c r="J69" s="108"/>
      <c r="K69" s="106"/>
      <c r="L69" s="99" t="s">
        <v>198</v>
      </c>
      <c r="M69" s="32"/>
      <c r="N69" s="68" t="s">
        <v>198</v>
      </c>
      <c r="O69" s="34"/>
      <c r="P69" s="68" t="s">
        <v>198</v>
      </c>
      <c r="Q69" s="35"/>
    </row>
    <row r="70" spans="1:17" ht="14">
      <c r="A70" s="22" t="s">
        <v>158</v>
      </c>
      <c r="B70" s="18">
        <v>75</v>
      </c>
      <c r="C70" s="99" t="s">
        <v>198</v>
      </c>
      <c r="D70" s="32"/>
      <c r="E70" s="68" t="s">
        <v>198</v>
      </c>
      <c r="F70" s="34"/>
      <c r="G70" s="68" t="s">
        <v>198</v>
      </c>
      <c r="H70" s="102"/>
      <c r="I70" s="111"/>
      <c r="J70" s="108"/>
      <c r="K70" s="106"/>
      <c r="L70" s="99" t="s">
        <v>198</v>
      </c>
      <c r="M70" s="32"/>
      <c r="N70" s="68" t="s">
        <v>198</v>
      </c>
      <c r="O70" s="34"/>
      <c r="P70" s="68" t="s">
        <v>198</v>
      </c>
      <c r="Q70" s="35"/>
    </row>
  </sheetData>
  <sheetProtection password="CC59" sheet="1" objects="1" scenarios="1" selectLockedCells="1"/>
  <customSheetViews>
    <customSheetView guid="{3010A97D-DB5D-4DBA-9FED-5DAE535B656C}">
      <selection activeCell="K26" sqref="K26"/>
      <headerFooter alignWithMargins="0"/>
    </customSheetView>
  </customSheetViews>
  <phoneticPr fontId="5" type="noConversion"/>
  <pageMargins left="0.78740157499999996" right="0.78740157499999996" top="0.984251969" bottom="0.984251969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1:R351"/>
  <sheetViews>
    <sheetView workbookViewId="0">
      <pane ySplit="3" topLeftCell="A137" activePane="bottomLeft" state="frozen"/>
      <selection pane="bottomLeft" activeCell="E165" sqref="E165"/>
    </sheetView>
  </sheetViews>
  <sheetFormatPr baseColWidth="10" defaultRowHeight="13" x14ac:dyDescent="0"/>
  <cols>
    <col min="4" max="4" width="39.1640625" style="59" bestFit="1" customWidth="1"/>
    <col min="8" max="8" width="17.33203125" bestFit="1" customWidth="1"/>
  </cols>
  <sheetData>
    <row r="1" spans="1:18" ht="29.25" customHeight="1"/>
    <row r="3" spans="1:18" ht="14">
      <c r="A3" s="25"/>
      <c r="B3" s="25"/>
      <c r="C3" s="25"/>
      <c r="D3" s="53"/>
      <c r="E3" s="25" t="s">
        <v>214</v>
      </c>
      <c r="F3" s="25"/>
      <c r="G3" s="25">
        <v>0</v>
      </c>
      <c r="H3" s="25" t="s">
        <v>215</v>
      </c>
      <c r="I3" s="25"/>
      <c r="J3" s="25"/>
      <c r="K3" s="25"/>
      <c r="L3" s="25"/>
      <c r="M3" s="25"/>
      <c r="N3" s="25"/>
      <c r="O3" s="25"/>
      <c r="P3" s="25"/>
      <c r="Q3" s="25"/>
      <c r="R3" s="25"/>
    </row>
    <row r="4" spans="1:18" ht="14">
      <c r="A4" s="25"/>
      <c r="B4" s="25"/>
      <c r="C4" s="25"/>
      <c r="D4" s="53"/>
      <c r="E4" s="25"/>
      <c r="F4" s="25">
        <f ca="1">IF(E4=History!L$1,History!M$1,0)</f>
        <v>0</v>
      </c>
      <c r="G4" s="25"/>
      <c r="H4" s="25">
        <v>0</v>
      </c>
      <c r="I4" s="25"/>
      <c r="J4" s="25"/>
      <c r="K4" s="25"/>
      <c r="L4" s="25"/>
      <c r="M4" s="25"/>
      <c r="N4" s="25"/>
      <c r="O4" s="25"/>
      <c r="P4" s="25"/>
      <c r="Q4" s="25"/>
      <c r="R4" s="25"/>
    </row>
    <row r="5" spans="1:18" ht="14">
      <c r="A5" s="25" t="s">
        <v>216</v>
      </c>
      <c r="B5" s="25" t="s">
        <v>217</v>
      </c>
      <c r="C5" s="25" t="s">
        <v>218</v>
      </c>
      <c r="D5" s="53" t="s">
        <v>9</v>
      </c>
      <c r="E5" s="113" t="s">
        <v>370</v>
      </c>
      <c r="F5" s="25">
        <f ca="1">IF(E5=History!L$1,History!M$1,0)</f>
        <v>0</v>
      </c>
      <c r="G5" s="25"/>
      <c r="H5" s="25">
        <v>0</v>
      </c>
      <c r="I5" s="25"/>
      <c r="J5" s="25"/>
      <c r="K5" s="25"/>
      <c r="L5" s="25"/>
      <c r="M5" s="25"/>
      <c r="N5" s="25"/>
      <c r="O5" s="25"/>
      <c r="P5" s="25"/>
      <c r="Q5" s="25"/>
      <c r="R5" s="25"/>
    </row>
    <row r="6" spans="1:18" ht="14">
      <c r="A6" s="25" t="s">
        <v>216</v>
      </c>
      <c r="B6" s="25" t="s">
        <v>217</v>
      </c>
      <c r="C6" s="25" t="s">
        <v>218</v>
      </c>
      <c r="D6" s="52" t="s">
        <v>10</v>
      </c>
      <c r="E6" s="25"/>
      <c r="F6" s="25">
        <f ca="1">IF(E6=History!L$1,History!M$1,0)</f>
        <v>0</v>
      </c>
      <c r="G6" s="25"/>
      <c r="H6" s="25">
        <v>0</v>
      </c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ht="14">
      <c r="A7" s="25" t="s">
        <v>216</v>
      </c>
      <c r="B7" s="25" t="s">
        <v>217</v>
      </c>
      <c r="C7" s="25" t="s">
        <v>218</v>
      </c>
      <c r="D7" s="52" t="s">
        <v>17</v>
      </c>
      <c r="E7" s="113" t="s">
        <v>352</v>
      </c>
      <c r="F7" s="25">
        <f ca="1">IF(E7=History!L$1,History!M$1,0)</f>
        <v>0</v>
      </c>
      <c r="G7" s="25"/>
      <c r="H7" s="25">
        <v>0</v>
      </c>
      <c r="I7" s="25"/>
      <c r="J7" s="25"/>
      <c r="K7" s="25"/>
      <c r="L7" s="25"/>
      <c r="M7" s="25"/>
      <c r="N7" s="25"/>
      <c r="O7" s="25"/>
      <c r="P7" s="25"/>
      <c r="Q7" s="25"/>
      <c r="R7" s="25"/>
    </row>
    <row r="8" spans="1:18" ht="14">
      <c r="A8" s="25" t="s">
        <v>216</v>
      </c>
      <c r="B8" s="25" t="s">
        <v>217</v>
      </c>
      <c r="C8" s="25" t="s">
        <v>218</v>
      </c>
      <c r="D8" s="52" t="s">
        <v>30</v>
      </c>
      <c r="E8" s="113" t="s">
        <v>373</v>
      </c>
      <c r="F8" s="25">
        <f ca="1">IF(E8=History!L$1,History!M$1,0)</f>
        <v>0</v>
      </c>
      <c r="G8" s="25"/>
      <c r="H8" s="25">
        <v>0</v>
      </c>
      <c r="I8" s="25"/>
      <c r="J8" s="25"/>
      <c r="K8" s="25"/>
      <c r="L8" s="25"/>
      <c r="M8" s="25"/>
      <c r="N8" s="25"/>
      <c r="O8" s="25"/>
      <c r="P8" s="25"/>
      <c r="Q8" s="25"/>
      <c r="R8" s="25"/>
    </row>
    <row r="9" spans="1:18" ht="14">
      <c r="A9" s="25" t="s">
        <v>216</v>
      </c>
      <c r="B9" s="25" t="s">
        <v>217</v>
      </c>
      <c r="C9" s="25" t="s">
        <v>218</v>
      </c>
      <c r="D9" s="60" t="s">
        <v>63</v>
      </c>
      <c r="E9" s="113" t="s">
        <v>351</v>
      </c>
      <c r="F9" s="25">
        <f ca="1">IF(E9=History!L$1,History!M$1,0)</f>
        <v>0</v>
      </c>
      <c r="G9" s="25"/>
      <c r="H9" s="25">
        <v>0</v>
      </c>
      <c r="I9" s="29" t="s">
        <v>163</v>
      </c>
      <c r="J9" s="25"/>
      <c r="K9" s="25"/>
      <c r="L9" s="25">
        <v>0</v>
      </c>
      <c r="M9" s="25"/>
      <c r="N9" s="25"/>
      <c r="O9" s="25"/>
      <c r="P9" s="25"/>
      <c r="Q9" s="25"/>
      <c r="R9" s="25"/>
    </row>
    <row r="10" spans="1:18" ht="15">
      <c r="A10" s="25" t="s">
        <v>216</v>
      </c>
      <c r="B10" s="25" t="s">
        <v>217</v>
      </c>
      <c r="C10" s="25" t="s">
        <v>218</v>
      </c>
      <c r="D10" s="60" t="s">
        <v>73</v>
      </c>
      <c r="E10" s="113" t="s">
        <v>315</v>
      </c>
      <c r="F10" s="25">
        <f ca="1">IF(E10=History!L$1,History!M$1,0)</f>
        <v>4</v>
      </c>
      <c r="H10" s="25">
        <v>10</v>
      </c>
      <c r="I10" s="25"/>
      <c r="K10">
        <v>3</v>
      </c>
      <c r="L10" s="25">
        <v>3</v>
      </c>
      <c r="M10" s="25"/>
      <c r="N10">
        <f ca="1">OFFSET(M10,0,-2,1,1)</f>
        <v>3</v>
      </c>
      <c r="O10" s="26"/>
      <c r="P10" s="26"/>
      <c r="Q10" s="26"/>
      <c r="R10" s="26"/>
    </row>
    <row r="11" spans="1:18" ht="15">
      <c r="A11" s="25" t="s">
        <v>216</v>
      </c>
      <c r="B11" s="25" t="s">
        <v>217</v>
      </c>
      <c r="C11" s="112" t="s">
        <v>218</v>
      </c>
      <c r="D11" s="60" t="s">
        <v>81</v>
      </c>
      <c r="E11" s="113" t="s">
        <v>353</v>
      </c>
      <c r="F11" s="25">
        <f ca="1">IF(E11=History!L$1,History!M$1,0)</f>
        <v>0</v>
      </c>
      <c r="G11" s="25"/>
      <c r="H11" s="25">
        <v>0</v>
      </c>
      <c r="I11" s="25"/>
      <c r="J11" s="25"/>
      <c r="K11" s="25">
        <v>3</v>
      </c>
      <c r="L11" s="25">
        <v>3</v>
      </c>
      <c r="M11" s="25"/>
      <c r="N11" s="25"/>
      <c r="O11" s="26"/>
      <c r="P11" s="26"/>
      <c r="Q11" s="26"/>
      <c r="R11" s="26"/>
    </row>
    <row r="12" spans="1:18" ht="15">
      <c r="A12" s="25" t="s">
        <v>216</v>
      </c>
      <c r="B12" s="25" t="s">
        <v>217</v>
      </c>
      <c r="C12" s="112" t="s">
        <v>218</v>
      </c>
      <c r="D12" s="60" t="s">
        <v>89</v>
      </c>
      <c r="F12" s="25">
        <f ca="1">IF(E7=History!L$1,History!M$1,0)</f>
        <v>0</v>
      </c>
      <c r="G12" s="25"/>
      <c r="H12" s="25">
        <v>0</v>
      </c>
      <c r="I12" s="25"/>
      <c r="J12" s="25"/>
      <c r="K12" s="25">
        <v>0</v>
      </c>
      <c r="L12" s="25">
        <v>0</v>
      </c>
      <c r="M12" s="25"/>
      <c r="N12" s="25"/>
      <c r="O12" s="26"/>
      <c r="P12" s="26"/>
      <c r="Q12" s="26"/>
      <c r="R12" s="26"/>
    </row>
    <row r="13" spans="1:18" ht="15">
      <c r="A13" s="25" t="s">
        <v>216</v>
      </c>
      <c r="B13" s="25" t="s">
        <v>217</v>
      </c>
      <c r="C13" s="25" t="s">
        <v>218</v>
      </c>
      <c r="D13" s="60" t="s">
        <v>96</v>
      </c>
      <c r="E13" s="113" t="s">
        <v>349</v>
      </c>
      <c r="F13" s="25">
        <f ca="1">IF(E13=History!L$1,History!M$1,0)</f>
        <v>0</v>
      </c>
      <c r="G13" s="25"/>
      <c r="H13" s="25">
        <v>0</v>
      </c>
      <c r="I13" s="25"/>
      <c r="J13" s="25"/>
      <c r="K13" s="25">
        <v>0</v>
      </c>
      <c r="L13" s="25">
        <v>0</v>
      </c>
      <c r="M13" s="25"/>
      <c r="N13" s="25"/>
      <c r="O13" s="26"/>
      <c r="P13" s="26"/>
      <c r="Q13" s="26"/>
      <c r="R13" s="26"/>
    </row>
    <row r="14" spans="1:18" ht="15">
      <c r="A14" s="25" t="s">
        <v>216</v>
      </c>
      <c r="B14" s="25" t="s">
        <v>217</v>
      </c>
      <c r="C14" s="25" t="s">
        <v>218</v>
      </c>
      <c r="D14" s="60" t="s">
        <v>99</v>
      </c>
      <c r="E14" s="25"/>
      <c r="F14" s="25">
        <f ca="1">IF(E14=History!L$1,History!M$1,0)</f>
        <v>0</v>
      </c>
      <c r="G14" s="25"/>
      <c r="H14" s="25">
        <v>0</v>
      </c>
      <c r="I14" s="25"/>
      <c r="J14" s="25"/>
      <c r="K14" s="25"/>
      <c r="L14" s="25"/>
      <c r="M14" s="25"/>
      <c r="N14" s="25"/>
      <c r="O14" s="26"/>
      <c r="P14" s="26"/>
      <c r="Q14" s="26"/>
      <c r="R14" s="26"/>
    </row>
    <row r="15" spans="1:18" ht="15">
      <c r="A15" s="25" t="s">
        <v>216</v>
      </c>
      <c r="B15" s="25" t="s">
        <v>217</v>
      </c>
      <c r="C15" s="25" t="s">
        <v>218</v>
      </c>
      <c r="D15" s="60" t="s">
        <v>57</v>
      </c>
      <c r="E15" s="113" t="s">
        <v>350</v>
      </c>
      <c r="F15" s="25">
        <f ca="1">IF(E15=History!L$1,History!M$1,0)</f>
        <v>0</v>
      </c>
      <c r="G15" s="25"/>
      <c r="H15" s="25">
        <v>0</v>
      </c>
      <c r="I15" s="25"/>
      <c r="J15" s="25"/>
      <c r="K15" s="25"/>
      <c r="L15" s="25"/>
      <c r="M15" s="25"/>
      <c r="N15" s="25"/>
      <c r="O15" s="26"/>
      <c r="P15" s="26"/>
      <c r="Q15" s="26"/>
      <c r="R15" s="26"/>
    </row>
    <row r="16" spans="1:18" ht="15">
      <c r="A16" s="25" t="s">
        <v>216</v>
      </c>
      <c r="B16" s="25" t="s">
        <v>217</v>
      </c>
      <c r="C16" s="25" t="s">
        <v>218</v>
      </c>
      <c r="D16" s="60" t="s">
        <v>109</v>
      </c>
      <c r="E16" s="113" t="s">
        <v>371</v>
      </c>
      <c r="F16" s="25">
        <f ca="1">IF(E16=History!L$1,History!M$1,0)</f>
        <v>0</v>
      </c>
      <c r="G16" s="25"/>
      <c r="H16" s="25">
        <v>0</v>
      </c>
      <c r="I16" s="25"/>
      <c r="J16" s="25"/>
      <c r="K16" s="25"/>
      <c r="L16" s="25"/>
      <c r="M16" s="25"/>
      <c r="N16" s="25"/>
      <c r="O16" s="26"/>
      <c r="P16" s="26"/>
      <c r="Q16" s="26"/>
      <c r="R16" s="26"/>
    </row>
    <row r="17" spans="1:18" ht="15">
      <c r="A17" s="25" t="s">
        <v>216</v>
      </c>
      <c r="B17" s="25" t="s">
        <v>217</v>
      </c>
      <c r="C17" s="25" t="s">
        <v>218</v>
      </c>
      <c r="D17" s="61" t="s">
        <v>126</v>
      </c>
      <c r="E17" s="113" t="s">
        <v>366</v>
      </c>
      <c r="F17" s="25">
        <f ca="1">IF(E17=History!L$1,History!M$1,0)</f>
        <v>0</v>
      </c>
      <c r="G17" s="25"/>
      <c r="H17" s="25">
        <v>0</v>
      </c>
      <c r="I17" s="25"/>
      <c r="J17" s="25"/>
      <c r="K17" s="25"/>
      <c r="L17" s="25">
        <v>0</v>
      </c>
      <c r="M17" s="25"/>
      <c r="N17" s="25"/>
      <c r="O17" s="26"/>
      <c r="P17" s="26"/>
      <c r="Q17" s="26"/>
      <c r="R17" s="26"/>
    </row>
    <row r="18" spans="1:18" ht="15">
      <c r="A18" s="53" t="s">
        <v>216</v>
      </c>
      <c r="B18" s="53" t="s">
        <v>217</v>
      </c>
      <c r="C18" s="53" t="s">
        <v>218</v>
      </c>
      <c r="D18" s="54" t="s">
        <v>235</v>
      </c>
      <c r="E18" s="113" t="s">
        <v>364</v>
      </c>
      <c r="F18" s="25">
        <f ca="1">IF(E18=History!L$1,History!M$1,0)</f>
        <v>0</v>
      </c>
      <c r="G18" s="25"/>
      <c r="H18" s="25">
        <v>0</v>
      </c>
      <c r="I18" s="25"/>
      <c r="J18" s="25"/>
      <c r="K18" s="25"/>
      <c r="L18" s="25"/>
      <c r="M18" s="25"/>
      <c r="N18" s="25"/>
      <c r="O18" s="26"/>
      <c r="P18" s="26"/>
      <c r="Q18" s="26"/>
      <c r="R18" s="26"/>
    </row>
    <row r="19" spans="1:18" ht="15">
      <c r="A19" s="53" t="s">
        <v>216</v>
      </c>
      <c r="B19" s="53" t="s">
        <v>217</v>
      </c>
      <c r="C19" s="53" t="s">
        <v>218</v>
      </c>
      <c r="D19" s="54" t="s">
        <v>236</v>
      </c>
      <c r="E19" s="113" t="s">
        <v>365</v>
      </c>
      <c r="F19" s="25">
        <f ca="1">IF(E19=History!L$1,History!M$1,0)</f>
        <v>0</v>
      </c>
      <c r="G19" s="25"/>
      <c r="H19" s="25">
        <v>0</v>
      </c>
      <c r="I19" s="25"/>
      <c r="J19" s="25"/>
      <c r="K19" s="25"/>
      <c r="L19" s="25"/>
      <c r="M19" s="25"/>
      <c r="N19" s="25"/>
      <c r="O19" s="26"/>
      <c r="P19" s="26"/>
      <c r="Q19" s="26"/>
      <c r="R19" s="26"/>
    </row>
    <row r="20" spans="1:18" ht="15">
      <c r="A20" s="53" t="s">
        <v>216</v>
      </c>
      <c r="B20" s="53" t="s">
        <v>217</v>
      </c>
      <c r="C20" s="53" t="s">
        <v>218</v>
      </c>
      <c r="D20" s="54" t="s">
        <v>233</v>
      </c>
      <c r="E20" s="113" t="s">
        <v>378</v>
      </c>
      <c r="F20" s="25">
        <f ca="1">IF(E20=History!L$1,History!M$1,0)</f>
        <v>0</v>
      </c>
      <c r="G20" s="25"/>
      <c r="H20" s="25">
        <v>0</v>
      </c>
      <c r="I20" s="25"/>
      <c r="J20" s="25"/>
      <c r="K20" s="25"/>
      <c r="L20" s="25">
        <v>0</v>
      </c>
      <c r="M20" s="25"/>
      <c r="N20" s="25"/>
      <c r="O20" s="26"/>
      <c r="P20" s="26"/>
      <c r="Q20" s="26"/>
      <c r="R20" s="26"/>
    </row>
    <row r="21" spans="1:18" ht="15">
      <c r="A21" s="53" t="s">
        <v>216</v>
      </c>
      <c r="B21" s="53" t="s">
        <v>217</v>
      </c>
      <c r="C21" s="53" t="s">
        <v>218</v>
      </c>
      <c r="D21" s="54" t="s">
        <v>237</v>
      </c>
      <c r="E21" s="25"/>
      <c r="F21" s="25">
        <f ca="1">IF(E21=History!L$1,History!M$1,0)</f>
        <v>0</v>
      </c>
      <c r="G21" s="25"/>
      <c r="H21" s="25">
        <v>0</v>
      </c>
      <c r="I21" s="25"/>
      <c r="J21" s="25"/>
      <c r="K21" s="25"/>
      <c r="L21" s="25"/>
      <c r="M21" s="25"/>
      <c r="N21" s="25"/>
      <c r="O21" s="26"/>
      <c r="P21" s="26"/>
      <c r="Q21" s="26"/>
      <c r="R21" s="26"/>
    </row>
    <row r="22" spans="1:18" ht="15">
      <c r="A22" s="53" t="s">
        <v>216</v>
      </c>
      <c r="B22" s="53" t="s">
        <v>217</v>
      </c>
      <c r="C22" s="53" t="s">
        <v>218</v>
      </c>
      <c r="D22" s="54" t="s">
        <v>234</v>
      </c>
      <c r="E22" s="113" t="s">
        <v>107</v>
      </c>
      <c r="F22" s="25">
        <f ca="1">IF(E22=History!L$1,History!M$1,0)</f>
        <v>0</v>
      </c>
      <c r="G22" s="25"/>
      <c r="H22" s="25">
        <v>0</v>
      </c>
      <c r="I22" s="25"/>
      <c r="J22" s="25"/>
      <c r="K22" s="25"/>
      <c r="L22" s="25"/>
      <c r="M22" s="25"/>
      <c r="N22" s="25"/>
      <c r="O22" s="26"/>
      <c r="P22" s="26"/>
      <c r="Q22" s="26"/>
      <c r="R22" s="26"/>
    </row>
    <row r="23" spans="1:18" ht="15">
      <c r="A23" s="53" t="s">
        <v>216</v>
      </c>
      <c r="B23" s="53" t="s">
        <v>217</v>
      </c>
      <c r="C23" s="53" t="s">
        <v>218</v>
      </c>
      <c r="D23" s="54" t="s">
        <v>239</v>
      </c>
      <c r="E23" s="113" t="s">
        <v>108</v>
      </c>
      <c r="F23" s="25">
        <f ca="1">IF(E23=History!L$1,History!M$1,0)</f>
        <v>0</v>
      </c>
      <c r="G23" s="25"/>
      <c r="H23" s="25">
        <v>0</v>
      </c>
      <c r="I23" s="25"/>
      <c r="J23" s="25"/>
      <c r="K23" s="25"/>
      <c r="L23" s="25"/>
      <c r="M23" s="25">
        <v>0</v>
      </c>
      <c r="N23" s="25"/>
      <c r="O23" s="26"/>
      <c r="P23" s="26"/>
      <c r="Q23" s="26"/>
      <c r="R23" s="26"/>
    </row>
    <row r="24" spans="1:18" ht="15">
      <c r="A24" s="53" t="s">
        <v>216</v>
      </c>
      <c r="B24" s="53" t="s">
        <v>217</v>
      </c>
      <c r="C24" s="53" t="s">
        <v>218</v>
      </c>
      <c r="D24" s="54" t="s">
        <v>238</v>
      </c>
      <c r="E24" s="113" t="s">
        <v>354</v>
      </c>
      <c r="F24" s="25">
        <f ca="1">IF(E24=History!L$1,History!M$1,0)</f>
        <v>0</v>
      </c>
      <c r="G24" s="25"/>
      <c r="H24" s="25">
        <v>0</v>
      </c>
      <c r="I24" s="25"/>
      <c r="J24" s="25"/>
      <c r="K24" s="25"/>
      <c r="L24" s="25"/>
      <c r="M24" s="25"/>
      <c r="N24" s="25"/>
      <c r="O24" s="26"/>
      <c r="P24" s="26"/>
      <c r="Q24" s="26"/>
      <c r="R24" s="26"/>
    </row>
    <row r="25" spans="1:18" ht="15">
      <c r="A25" s="53" t="s">
        <v>216</v>
      </c>
      <c r="B25" s="53" t="s">
        <v>217</v>
      </c>
      <c r="C25" s="53" t="s">
        <v>218</v>
      </c>
      <c r="D25" s="54" t="s">
        <v>240</v>
      </c>
      <c r="E25" s="113" t="s">
        <v>367</v>
      </c>
      <c r="F25" s="25">
        <f ca="1">IF(E25=History!L$1,History!M$1,0)</f>
        <v>0</v>
      </c>
      <c r="G25" s="25"/>
      <c r="H25" s="25">
        <v>0</v>
      </c>
      <c r="I25" s="25"/>
      <c r="J25" s="25"/>
      <c r="K25" s="25"/>
      <c r="L25" s="25"/>
      <c r="M25" s="25"/>
      <c r="N25" s="25"/>
      <c r="O25" s="26"/>
      <c r="P25" s="26"/>
      <c r="Q25" s="26"/>
      <c r="R25" s="26"/>
    </row>
    <row r="26" spans="1:18" ht="15">
      <c r="A26" s="53" t="s">
        <v>216</v>
      </c>
      <c r="B26" s="53" t="s">
        <v>217</v>
      </c>
      <c r="C26" s="53" t="s">
        <v>218</v>
      </c>
      <c r="D26" s="54" t="s">
        <v>241</v>
      </c>
      <c r="E26" s="113" t="s">
        <v>363</v>
      </c>
      <c r="F26" s="25">
        <f ca="1">IF(E26=History!L$1,History!M$1,0)</f>
        <v>0</v>
      </c>
      <c r="G26" s="25"/>
      <c r="H26" s="25">
        <v>0</v>
      </c>
      <c r="I26" s="25"/>
      <c r="J26" s="25"/>
      <c r="K26" s="25"/>
      <c r="L26" s="25"/>
      <c r="M26" s="25"/>
      <c r="N26" s="25"/>
      <c r="O26" s="26"/>
      <c r="P26" s="26"/>
      <c r="Q26" s="26"/>
      <c r="R26" s="26"/>
    </row>
    <row r="27" spans="1:18" ht="15">
      <c r="A27" s="53" t="s">
        <v>216</v>
      </c>
      <c r="B27" s="53" t="s">
        <v>217</v>
      </c>
      <c r="C27" s="53" t="s">
        <v>218</v>
      </c>
      <c r="D27" s="54" t="s">
        <v>242</v>
      </c>
      <c r="E27" s="113" t="s">
        <v>362</v>
      </c>
      <c r="F27" s="25">
        <f ca="1">IF(E27=History!L$1,History!M$1,0)</f>
        <v>0</v>
      </c>
      <c r="G27" s="25"/>
      <c r="H27" s="25">
        <v>0</v>
      </c>
      <c r="I27" s="25"/>
      <c r="J27" s="25"/>
      <c r="K27" s="25"/>
      <c r="L27" s="25"/>
      <c r="M27" s="25"/>
      <c r="N27" s="25"/>
      <c r="O27" s="26"/>
      <c r="P27" s="26"/>
      <c r="Q27" s="26"/>
      <c r="R27" s="26"/>
    </row>
    <row r="28" spans="1:18" ht="15">
      <c r="A28" s="53" t="s">
        <v>216</v>
      </c>
      <c r="B28" s="53" t="s">
        <v>217</v>
      </c>
      <c r="C28" s="53" t="s">
        <v>218</v>
      </c>
      <c r="D28" s="54" t="s">
        <v>244</v>
      </c>
      <c r="E28" s="113" t="s">
        <v>51</v>
      </c>
      <c r="F28" s="25">
        <f ca="1">IF(E28=History!L$1,History!M$1,0)</f>
        <v>0</v>
      </c>
      <c r="G28" s="25"/>
      <c r="H28" s="25">
        <v>0</v>
      </c>
      <c r="I28" s="25"/>
      <c r="J28" s="25"/>
      <c r="K28" s="25"/>
      <c r="L28" s="25"/>
      <c r="M28" s="25"/>
      <c r="N28" s="25"/>
      <c r="O28" s="26"/>
      <c r="P28" s="26"/>
      <c r="Q28" s="26"/>
      <c r="R28" s="26"/>
    </row>
    <row r="29" spans="1:18" ht="15">
      <c r="A29" s="53" t="s">
        <v>216</v>
      </c>
      <c r="B29" s="53" t="s">
        <v>217</v>
      </c>
      <c r="C29" s="53" t="s">
        <v>218</v>
      </c>
      <c r="D29" s="55" t="s">
        <v>243</v>
      </c>
      <c r="E29" s="113" t="s">
        <v>361</v>
      </c>
      <c r="F29" s="25">
        <f ca="1">IF(E29=History!L$1,History!M$1,0)</f>
        <v>0</v>
      </c>
      <c r="G29" s="25"/>
      <c r="H29" s="25">
        <v>0</v>
      </c>
      <c r="I29" s="25"/>
      <c r="J29" s="25"/>
      <c r="K29" s="25"/>
      <c r="L29" s="25"/>
      <c r="M29" s="25"/>
      <c r="N29" s="25"/>
      <c r="O29" s="26"/>
      <c r="P29" s="26"/>
      <c r="Q29" s="26"/>
      <c r="R29" s="26"/>
    </row>
    <row r="30" spans="1:18" ht="15">
      <c r="A30" s="53" t="s">
        <v>216</v>
      </c>
      <c r="B30" s="53" t="s">
        <v>217</v>
      </c>
      <c r="C30" s="53" t="s">
        <v>218</v>
      </c>
      <c r="D30" s="55" t="s">
        <v>245</v>
      </c>
      <c r="E30" s="113" t="s">
        <v>40</v>
      </c>
      <c r="F30" s="25">
        <f ca="1">IF(E30=History!L$1,History!M$1,0)</f>
        <v>0</v>
      </c>
      <c r="G30" s="25"/>
      <c r="H30" s="25">
        <v>0</v>
      </c>
      <c r="I30" s="25"/>
      <c r="J30" s="25"/>
      <c r="K30" s="25"/>
      <c r="L30" s="25"/>
      <c r="M30" s="25"/>
      <c r="N30" s="25"/>
      <c r="O30" s="26"/>
      <c r="P30" s="26"/>
      <c r="Q30" s="26"/>
      <c r="R30" s="26"/>
    </row>
    <row r="31" spans="1:18" ht="15">
      <c r="A31" s="53" t="s">
        <v>216</v>
      </c>
      <c r="B31" s="53" t="s">
        <v>217</v>
      </c>
      <c r="C31" s="53" t="s">
        <v>218</v>
      </c>
      <c r="D31" s="54" t="s">
        <v>246</v>
      </c>
      <c r="E31" s="113" t="s">
        <v>360</v>
      </c>
      <c r="F31" s="25">
        <f ca="1">IF(E31=History!L$1,History!M$1,0)</f>
        <v>0</v>
      </c>
      <c r="G31" s="25"/>
      <c r="H31" s="25">
        <v>0</v>
      </c>
      <c r="I31" s="25"/>
      <c r="J31" s="25"/>
      <c r="K31" s="25"/>
      <c r="L31" s="25"/>
      <c r="M31" s="25"/>
      <c r="N31" s="25"/>
      <c r="O31" s="26"/>
      <c r="P31" s="26"/>
      <c r="Q31" s="26"/>
      <c r="R31" s="26"/>
    </row>
    <row r="32" spans="1:18" ht="15">
      <c r="A32" s="53" t="s">
        <v>216</v>
      </c>
      <c r="B32" s="53" t="s">
        <v>217</v>
      </c>
      <c r="C32" s="53" t="s">
        <v>218</v>
      </c>
      <c r="D32" s="54" t="s">
        <v>247</v>
      </c>
      <c r="E32" s="113" t="s">
        <v>359</v>
      </c>
      <c r="F32" s="25">
        <f ca="1">IF(E32=History!L$1,History!M$1,0)</f>
        <v>0</v>
      </c>
      <c r="G32" s="25"/>
      <c r="H32" s="25">
        <v>0</v>
      </c>
      <c r="I32" s="25"/>
      <c r="J32" s="25"/>
      <c r="K32" s="25"/>
      <c r="L32" s="25"/>
      <c r="M32" s="25"/>
      <c r="N32" s="25"/>
      <c r="O32" s="26"/>
      <c r="P32" s="26"/>
      <c r="Q32" s="26"/>
      <c r="R32" s="26"/>
    </row>
    <row r="33" spans="1:18" ht="15">
      <c r="A33" s="53" t="s">
        <v>216</v>
      </c>
      <c r="B33" s="53" t="s">
        <v>217</v>
      </c>
      <c r="C33" s="53" t="s">
        <v>218</v>
      </c>
      <c r="D33" s="54" t="s">
        <v>248</v>
      </c>
      <c r="E33" s="113" t="s">
        <v>372</v>
      </c>
      <c r="F33" s="25">
        <f ca="1">IF(E33=History!L$1,History!M$1,0)</f>
        <v>0</v>
      </c>
      <c r="G33" s="25"/>
      <c r="H33" s="25">
        <v>0</v>
      </c>
      <c r="I33" s="25"/>
      <c r="J33" s="25"/>
      <c r="K33" s="25"/>
      <c r="L33" s="25"/>
      <c r="M33" s="25"/>
      <c r="N33" s="25"/>
      <c r="O33" s="26"/>
      <c r="P33" s="26"/>
      <c r="Q33" s="26"/>
      <c r="R33" s="26"/>
    </row>
    <row r="34" spans="1:18" ht="15">
      <c r="A34" s="53" t="s">
        <v>216</v>
      </c>
      <c r="B34" s="53" t="s">
        <v>217</v>
      </c>
      <c r="C34" s="53" t="s">
        <v>218</v>
      </c>
      <c r="D34" s="54" t="s">
        <v>249</v>
      </c>
      <c r="E34" s="113" t="s">
        <v>49</v>
      </c>
      <c r="F34" s="25">
        <f ca="1">IF(E34=History!L$1,History!M$1,0)</f>
        <v>0</v>
      </c>
      <c r="G34" s="25"/>
      <c r="H34" s="25">
        <v>0</v>
      </c>
      <c r="I34" s="25"/>
      <c r="J34" s="25"/>
      <c r="K34" s="25"/>
      <c r="L34" s="25"/>
      <c r="M34" s="25"/>
      <c r="N34" s="25"/>
      <c r="O34" s="26"/>
      <c r="P34" s="26"/>
      <c r="Q34" s="26"/>
      <c r="R34" s="26"/>
    </row>
    <row r="35" spans="1:18" ht="15">
      <c r="A35" s="53" t="s">
        <v>216</v>
      </c>
      <c r="B35" s="53" t="s">
        <v>217</v>
      </c>
      <c r="C35" s="53" t="s">
        <v>218</v>
      </c>
      <c r="D35" s="54" t="s">
        <v>250</v>
      </c>
      <c r="E35" s="25"/>
      <c r="F35" s="25">
        <f ca="1">IF(E35=History!L$1,History!M$1,0)</f>
        <v>0</v>
      </c>
      <c r="G35" s="25"/>
      <c r="H35" s="25">
        <v>0</v>
      </c>
      <c r="I35" s="25"/>
      <c r="J35" s="25"/>
      <c r="K35" s="25"/>
      <c r="L35" s="25"/>
      <c r="M35" s="25"/>
      <c r="N35" s="25"/>
      <c r="O35" s="26"/>
      <c r="P35" s="26"/>
      <c r="Q35" s="26"/>
      <c r="R35" s="26"/>
    </row>
    <row r="36" spans="1:18" ht="15">
      <c r="A36" s="53" t="s">
        <v>216</v>
      </c>
      <c r="B36" s="53" t="s">
        <v>217</v>
      </c>
      <c r="C36" s="53" t="s">
        <v>218</v>
      </c>
      <c r="D36" s="54" t="s">
        <v>251</v>
      </c>
      <c r="E36" s="113" t="s">
        <v>56</v>
      </c>
      <c r="F36" s="25">
        <f ca="1">IF(E36=History!L$1,History!M$1,0)</f>
        <v>0</v>
      </c>
      <c r="G36" s="25"/>
      <c r="H36" s="25">
        <v>0</v>
      </c>
      <c r="I36" s="25"/>
      <c r="J36" s="25"/>
      <c r="K36" s="25"/>
      <c r="L36" s="25"/>
      <c r="M36" s="25"/>
      <c r="N36" s="25"/>
      <c r="O36" s="26"/>
      <c r="P36" s="26"/>
      <c r="Q36" s="26"/>
      <c r="R36" s="26"/>
    </row>
    <row r="37" spans="1:18" ht="15">
      <c r="A37" s="53" t="s">
        <v>216</v>
      </c>
      <c r="B37" s="53" t="s">
        <v>217</v>
      </c>
      <c r="C37" s="53" t="s">
        <v>218</v>
      </c>
      <c r="D37" s="54" t="s">
        <v>252</v>
      </c>
      <c r="E37" s="25"/>
      <c r="F37" s="25">
        <f ca="1">IF(E37=History!L$1,History!M$1,0)</f>
        <v>0</v>
      </c>
      <c r="G37" s="25"/>
      <c r="H37" s="25">
        <v>0</v>
      </c>
      <c r="I37" s="25"/>
      <c r="J37" s="25"/>
      <c r="K37" s="25"/>
      <c r="L37" s="25"/>
      <c r="M37" s="25"/>
      <c r="N37" s="25"/>
      <c r="O37" s="26"/>
      <c r="P37" s="26"/>
      <c r="Q37" s="26"/>
      <c r="R37" s="26"/>
    </row>
    <row r="38" spans="1:18" ht="15">
      <c r="A38" s="53" t="s">
        <v>216</v>
      </c>
      <c r="B38" s="53" t="s">
        <v>217</v>
      </c>
      <c r="C38" s="53" t="s">
        <v>218</v>
      </c>
      <c r="D38" s="54" t="s">
        <v>253</v>
      </c>
      <c r="E38" s="113" t="s">
        <v>59</v>
      </c>
      <c r="F38" s="25">
        <f ca="1">IF(E38=History!L$1,History!M$1,0)</f>
        <v>0</v>
      </c>
      <c r="G38" s="25"/>
      <c r="H38" s="25">
        <v>0</v>
      </c>
      <c r="I38" s="25"/>
      <c r="J38" s="25"/>
      <c r="K38" s="25"/>
      <c r="L38" s="25"/>
      <c r="M38" s="25"/>
      <c r="N38" s="25"/>
      <c r="O38" s="26"/>
      <c r="P38" s="26"/>
      <c r="Q38" s="26"/>
      <c r="R38" s="26"/>
    </row>
    <row r="39" spans="1:18" ht="15">
      <c r="A39" s="53" t="s">
        <v>216</v>
      </c>
      <c r="B39" s="53" t="s">
        <v>217</v>
      </c>
      <c r="C39" s="53" t="s">
        <v>218</v>
      </c>
      <c r="D39" s="54" t="s">
        <v>254</v>
      </c>
      <c r="E39" s="113" t="s">
        <v>64</v>
      </c>
      <c r="F39" s="25">
        <f ca="1">IF(E39=History!L$1,History!M$1,0)</f>
        <v>0</v>
      </c>
      <c r="G39" s="25"/>
      <c r="H39" s="25">
        <v>0</v>
      </c>
      <c r="I39" s="25"/>
      <c r="J39" s="25"/>
      <c r="K39" s="25"/>
      <c r="L39" s="25"/>
      <c r="M39" s="25"/>
      <c r="N39" s="25"/>
      <c r="O39" s="26"/>
      <c r="P39" s="26"/>
      <c r="Q39" s="26"/>
      <c r="R39" s="26"/>
    </row>
    <row r="40" spans="1:18" ht="15">
      <c r="A40" s="53" t="s">
        <v>216</v>
      </c>
      <c r="B40" s="53" t="s">
        <v>217</v>
      </c>
      <c r="C40" s="53" t="s">
        <v>218</v>
      </c>
      <c r="D40" s="54" t="s">
        <v>255</v>
      </c>
      <c r="E40" s="113" t="s">
        <v>67</v>
      </c>
      <c r="F40" s="25">
        <f ca="1">IF(E40=History!L$1,History!M$1,0)</f>
        <v>0</v>
      </c>
      <c r="G40" s="25"/>
      <c r="H40" s="25">
        <v>0</v>
      </c>
      <c r="I40" s="25"/>
      <c r="J40" s="25"/>
      <c r="K40" s="25"/>
      <c r="L40" s="25"/>
      <c r="M40" s="25"/>
      <c r="N40" s="25"/>
      <c r="O40" s="26"/>
      <c r="P40" s="26"/>
      <c r="Q40" s="26"/>
      <c r="R40" s="26"/>
    </row>
    <row r="41" spans="1:18" ht="15">
      <c r="A41" s="53" t="s">
        <v>216</v>
      </c>
      <c r="B41" s="53" t="s">
        <v>217</v>
      </c>
      <c r="C41" s="53" t="s">
        <v>218</v>
      </c>
      <c r="D41" s="54" t="s">
        <v>256</v>
      </c>
      <c r="E41" s="113" t="s">
        <v>103</v>
      </c>
      <c r="F41" s="25">
        <f ca="1">IF(E41=History!L$1,History!M$1,0)</f>
        <v>0</v>
      </c>
      <c r="G41" s="25"/>
      <c r="H41" s="25">
        <v>0</v>
      </c>
      <c r="I41" s="25"/>
      <c r="J41" s="25"/>
      <c r="K41" s="25"/>
      <c r="L41" s="25"/>
      <c r="M41" s="25"/>
      <c r="N41" s="25"/>
      <c r="O41" s="26"/>
      <c r="P41" s="26"/>
      <c r="Q41" s="26"/>
      <c r="R41" s="26"/>
    </row>
    <row r="42" spans="1:18" ht="15">
      <c r="A42" s="53" t="s">
        <v>216</v>
      </c>
      <c r="B42" s="53" t="s">
        <v>217</v>
      </c>
      <c r="C42" s="53" t="s">
        <v>218</v>
      </c>
      <c r="D42" s="54" t="s">
        <v>257</v>
      </c>
      <c r="E42" s="113" t="s">
        <v>355</v>
      </c>
      <c r="F42" s="25">
        <f ca="1">IF(E42=History!L$1,History!M$1,0)</f>
        <v>0</v>
      </c>
      <c r="G42" s="25"/>
      <c r="H42" s="25">
        <v>0</v>
      </c>
      <c r="I42" s="25"/>
      <c r="J42" s="25"/>
      <c r="K42" s="25"/>
      <c r="L42" s="25"/>
      <c r="M42" s="25"/>
      <c r="N42" s="25"/>
      <c r="O42" s="26"/>
      <c r="P42" s="26"/>
      <c r="Q42" s="26"/>
      <c r="R42" s="26"/>
    </row>
    <row r="43" spans="1:18" ht="15">
      <c r="A43" s="53" t="s">
        <v>216</v>
      </c>
      <c r="B43" s="53" t="s">
        <v>217</v>
      </c>
      <c r="C43" s="53" t="s">
        <v>218</v>
      </c>
      <c r="D43" s="54" t="s">
        <v>258</v>
      </c>
      <c r="E43" s="113" t="s">
        <v>75</v>
      </c>
      <c r="F43" s="25">
        <f ca="1">IF(E43=History!L$1,History!M$1,0)</f>
        <v>0</v>
      </c>
      <c r="G43" s="25"/>
      <c r="H43" s="25">
        <v>0</v>
      </c>
      <c r="I43" s="25"/>
      <c r="J43" s="25"/>
      <c r="K43" s="25"/>
      <c r="L43" s="25"/>
      <c r="M43" s="25"/>
      <c r="N43" s="25"/>
      <c r="O43" s="26"/>
      <c r="P43" s="26"/>
      <c r="Q43" s="26"/>
      <c r="R43" s="26"/>
    </row>
    <row r="44" spans="1:18" ht="15">
      <c r="A44" s="53" t="s">
        <v>216</v>
      </c>
      <c r="B44" s="53" t="s">
        <v>217</v>
      </c>
      <c r="C44" s="53" t="s">
        <v>218</v>
      </c>
      <c r="D44" s="54" t="s">
        <v>259</v>
      </c>
      <c r="E44" s="113" t="s">
        <v>356</v>
      </c>
      <c r="F44" s="25">
        <f ca="1">IF(E44=History!L$1,History!M$1,0)</f>
        <v>0</v>
      </c>
      <c r="G44" s="25"/>
      <c r="H44" s="25">
        <v>0</v>
      </c>
      <c r="I44" s="25"/>
      <c r="J44" s="25"/>
      <c r="K44" s="25"/>
      <c r="L44" s="25"/>
      <c r="M44" s="25"/>
      <c r="N44" s="25"/>
      <c r="O44" s="26"/>
      <c r="P44" s="26"/>
      <c r="Q44" s="26"/>
      <c r="R44" s="26"/>
    </row>
    <row r="45" spans="1:18" ht="15">
      <c r="A45" s="53" t="s">
        <v>216</v>
      </c>
      <c r="B45" s="53" t="s">
        <v>217</v>
      </c>
      <c r="C45" s="53" t="s">
        <v>218</v>
      </c>
      <c r="D45" s="54" t="s">
        <v>260</v>
      </c>
      <c r="E45" s="113" t="s">
        <v>79</v>
      </c>
      <c r="F45" s="25">
        <f ca="1">IF(E45=History!L$1,History!M$1,0)</f>
        <v>0</v>
      </c>
      <c r="G45" s="25"/>
      <c r="H45" s="25">
        <v>0</v>
      </c>
      <c r="I45" s="25"/>
      <c r="J45" s="25"/>
      <c r="K45" s="25"/>
      <c r="L45" s="25"/>
      <c r="M45" s="25"/>
      <c r="N45" s="25"/>
      <c r="O45" s="26"/>
      <c r="P45" s="26"/>
      <c r="Q45" s="26"/>
      <c r="R45" s="26"/>
    </row>
    <row r="46" spans="1:18" ht="15">
      <c r="A46" s="53" t="s">
        <v>216</v>
      </c>
      <c r="B46" s="53" t="s">
        <v>217</v>
      </c>
      <c r="C46" s="53" t="s">
        <v>218</v>
      </c>
      <c r="D46" s="54" t="s">
        <v>261</v>
      </c>
      <c r="E46" s="113" t="s">
        <v>105</v>
      </c>
      <c r="F46" s="25">
        <f ca="1">IF(E46=History!L$1,History!M$1,0)</f>
        <v>0</v>
      </c>
      <c r="G46" s="25"/>
      <c r="H46" s="25">
        <v>0</v>
      </c>
      <c r="I46" s="25"/>
      <c r="J46" s="25"/>
      <c r="K46" s="25"/>
      <c r="L46" s="25"/>
      <c r="M46" s="25"/>
      <c r="N46" s="25"/>
      <c r="O46" s="26"/>
      <c r="P46" s="26"/>
      <c r="Q46" s="26"/>
      <c r="R46" s="26"/>
    </row>
    <row r="47" spans="1:18" ht="15">
      <c r="A47" s="53" t="s">
        <v>216</v>
      </c>
      <c r="B47" s="53" t="s">
        <v>217</v>
      </c>
      <c r="C47" s="53" t="s">
        <v>218</v>
      </c>
      <c r="D47" s="54" t="s">
        <v>262</v>
      </c>
      <c r="E47" s="113" t="s">
        <v>106</v>
      </c>
      <c r="F47" s="25">
        <f ca="1">IF(E47=History!L$1,History!M$1,0)</f>
        <v>0</v>
      </c>
      <c r="G47" s="25"/>
      <c r="H47" s="25">
        <v>0</v>
      </c>
      <c r="I47" s="25"/>
      <c r="J47" s="25"/>
      <c r="K47" s="25"/>
      <c r="L47" s="25"/>
      <c r="M47" s="25"/>
      <c r="N47" s="25"/>
      <c r="O47" s="26"/>
      <c r="P47" s="26"/>
      <c r="Q47" s="26"/>
      <c r="R47" s="26"/>
    </row>
    <row r="48" spans="1:18" ht="15">
      <c r="A48" s="53" t="s">
        <v>216</v>
      </c>
      <c r="B48" s="53" t="s">
        <v>217</v>
      </c>
      <c r="C48" s="53" t="s">
        <v>218</v>
      </c>
      <c r="D48" s="54" t="s">
        <v>263</v>
      </c>
      <c r="E48" s="113" t="s">
        <v>104</v>
      </c>
      <c r="F48" s="25">
        <f ca="1">IF(E48=History!L$1,History!M$1,0)</f>
        <v>0</v>
      </c>
      <c r="G48" s="25"/>
      <c r="H48" s="25">
        <v>0</v>
      </c>
      <c r="I48" s="25"/>
      <c r="J48" s="25"/>
      <c r="K48" s="25"/>
      <c r="L48" s="25"/>
      <c r="M48" s="25"/>
      <c r="N48" s="25"/>
      <c r="O48" s="26"/>
      <c r="P48" s="26"/>
      <c r="Q48" s="26"/>
      <c r="R48" s="26"/>
    </row>
    <row r="49" spans="1:18" ht="15">
      <c r="A49" s="53" t="s">
        <v>216</v>
      </c>
      <c r="B49" s="53" t="s">
        <v>217</v>
      </c>
      <c r="C49" s="53" t="s">
        <v>218</v>
      </c>
      <c r="D49" s="54" t="s">
        <v>264</v>
      </c>
      <c r="E49" s="113" t="s">
        <v>110</v>
      </c>
      <c r="F49" s="25">
        <f ca="1">IF(E49=History!L$1,History!M$1,0)</f>
        <v>0</v>
      </c>
      <c r="G49" s="25"/>
      <c r="H49" s="25">
        <v>0</v>
      </c>
      <c r="I49" s="25"/>
      <c r="J49" s="25"/>
      <c r="K49" s="25"/>
      <c r="L49" s="25"/>
      <c r="M49" s="25"/>
      <c r="N49" s="25"/>
      <c r="O49" s="26"/>
      <c r="P49" s="26"/>
      <c r="Q49" s="26"/>
      <c r="R49" s="26"/>
    </row>
    <row r="50" spans="1:18" ht="15">
      <c r="A50" s="53" t="s">
        <v>216</v>
      </c>
      <c r="B50" s="53" t="s">
        <v>217</v>
      </c>
      <c r="C50" s="53" t="s">
        <v>218</v>
      </c>
      <c r="D50" s="54" t="s">
        <v>265</v>
      </c>
      <c r="E50" s="113" t="s">
        <v>112</v>
      </c>
      <c r="F50" s="25">
        <f ca="1">IF(E50=History!L$1,History!M$1,0)</f>
        <v>0</v>
      </c>
      <c r="G50" s="25"/>
      <c r="H50" s="25">
        <v>0</v>
      </c>
      <c r="I50" s="25"/>
      <c r="J50" s="25"/>
      <c r="K50" s="25"/>
      <c r="L50" s="25"/>
      <c r="M50" s="25"/>
      <c r="N50" s="25"/>
      <c r="O50" s="26"/>
      <c r="P50" s="26"/>
      <c r="Q50" s="26"/>
      <c r="R50" s="26"/>
    </row>
    <row r="51" spans="1:18" ht="15">
      <c r="A51" s="53" t="s">
        <v>216</v>
      </c>
      <c r="B51" s="53" t="s">
        <v>217</v>
      </c>
      <c r="C51" s="53" t="s">
        <v>218</v>
      </c>
      <c r="D51" s="54" t="s">
        <v>266</v>
      </c>
      <c r="E51" s="113" t="s">
        <v>114</v>
      </c>
      <c r="F51" s="25">
        <f ca="1">IF(E51=History!L$1,History!M$1,0)</f>
        <v>0</v>
      </c>
      <c r="G51" s="25"/>
      <c r="H51" s="25">
        <v>0</v>
      </c>
      <c r="I51" s="25"/>
      <c r="J51" s="25"/>
      <c r="K51" s="25"/>
      <c r="L51" s="25"/>
      <c r="M51" s="25"/>
      <c r="N51" s="25"/>
      <c r="O51" s="26"/>
      <c r="P51" s="26"/>
      <c r="Q51" s="26"/>
      <c r="R51" s="26"/>
    </row>
    <row r="52" spans="1:18" ht="15">
      <c r="A52" s="53" t="s">
        <v>216</v>
      </c>
      <c r="B52" s="53" t="s">
        <v>217</v>
      </c>
      <c r="C52" s="53" t="s">
        <v>218</v>
      </c>
      <c r="D52" s="54" t="s">
        <v>267</v>
      </c>
      <c r="E52" s="113" t="s">
        <v>116</v>
      </c>
      <c r="F52" s="25">
        <f ca="1">IF(E52=History!L$1,History!M$1,0)</f>
        <v>0</v>
      </c>
      <c r="G52" s="25"/>
      <c r="H52" s="25">
        <v>0</v>
      </c>
      <c r="I52" s="25"/>
      <c r="J52" s="25"/>
      <c r="K52" s="25"/>
      <c r="L52" s="25"/>
      <c r="M52" s="25"/>
      <c r="N52" s="25"/>
      <c r="O52" s="26"/>
      <c r="P52" s="26"/>
      <c r="Q52" s="26"/>
      <c r="R52" s="26"/>
    </row>
    <row r="53" spans="1:18" ht="15">
      <c r="A53" s="53" t="s">
        <v>216</v>
      </c>
      <c r="B53" s="53" t="s">
        <v>217</v>
      </c>
      <c r="C53" s="53" t="s">
        <v>218</v>
      </c>
      <c r="D53" s="54" t="s">
        <v>268</v>
      </c>
      <c r="E53" s="113" t="s">
        <v>118</v>
      </c>
      <c r="F53" s="25">
        <f ca="1">IF(E53=History!L$1,History!M$1,0)</f>
        <v>0</v>
      </c>
      <c r="G53" s="25"/>
      <c r="H53" s="25">
        <v>0</v>
      </c>
      <c r="I53" s="25"/>
      <c r="J53" s="25"/>
      <c r="K53" s="25"/>
      <c r="L53" s="25"/>
      <c r="M53" s="25"/>
      <c r="N53" s="25"/>
      <c r="O53" s="26"/>
      <c r="P53" s="26"/>
      <c r="Q53" s="26"/>
      <c r="R53" s="26"/>
    </row>
    <row r="54" spans="1:18" ht="15">
      <c r="A54" s="53" t="s">
        <v>216</v>
      </c>
      <c r="B54" s="53" t="s">
        <v>217</v>
      </c>
      <c r="C54" s="53" t="s">
        <v>218</v>
      </c>
      <c r="D54" s="41" t="s">
        <v>269</v>
      </c>
      <c r="E54" s="113" t="s">
        <v>127</v>
      </c>
      <c r="F54" s="25">
        <f ca="1">IF(E54=History!L$1,History!M$1,0)</f>
        <v>0</v>
      </c>
      <c r="G54" s="25"/>
      <c r="H54" s="25">
        <v>0</v>
      </c>
      <c r="I54" s="25"/>
      <c r="J54" s="25"/>
      <c r="K54" s="25"/>
      <c r="L54" s="25"/>
      <c r="M54" s="25"/>
      <c r="N54" s="25"/>
      <c r="O54" s="26"/>
      <c r="P54" s="26"/>
      <c r="Q54" s="26"/>
      <c r="R54" s="26"/>
    </row>
    <row r="55" spans="1:18" ht="15">
      <c r="A55" s="53" t="s">
        <v>216</v>
      </c>
      <c r="B55" s="53" t="s">
        <v>217</v>
      </c>
      <c r="C55" s="53" t="s">
        <v>218</v>
      </c>
      <c r="D55" s="56" t="s">
        <v>270</v>
      </c>
      <c r="E55" s="113" t="s">
        <v>129</v>
      </c>
      <c r="F55" s="25">
        <f ca="1">IF(E55=History!L$1,History!M$1,0)</f>
        <v>0</v>
      </c>
      <c r="G55" s="25"/>
      <c r="H55" s="25">
        <v>0</v>
      </c>
      <c r="I55" s="25"/>
      <c r="J55" s="25"/>
      <c r="K55" s="25"/>
      <c r="L55" s="25"/>
      <c r="M55" s="25"/>
      <c r="N55" s="25"/>
      <c r="O55" s="26"/>
      <c r="P55" s="26"/>
      <c r="Q55" s="26"/>
      <c r="R55" s="26"/>
    </row>
    <row r="56" spans="1:18" ht="15">
      <c r="A56" s="53" t="s">
        <v>216</v>
      </c>
      <c r="B56" s="53" t="s">
        <v>217</v>
      </c>
      <c r="C56" s="53" t="s">
        <v>218</v>
      </c>
      <c r="D56" s="56" t="s">
        <v>271</v>
      </c>
      <c r="E56" s="113" t="s">
        <v>131</v>
      </c>
      <c r="F56" s="25">
        <f ca="1">IF(E56=History!L$1,History!M$1,0)</f>
        <v>0</v>
      </c>
      <c r="G56" s="25"/>
      <c r="H56" s="25">
        <v>0</v>
      </c>
      <c r="I56" s="25"/>
      <c r="J56" s="25"/>
      <c r="K56" s="25"/>
      <c r="L56" s="25"/>
      <c r="M56" s="25"/>
      <c r="N56" s="25"/>
      <c r="O56" s="26"/>
      <c r="P56" s="26"/>
      <c r="Q56" s="26"/>
      <c r="R56" s="26"/>
    </row>
    <row r="57" spans="1:18" ht="15">
      <c r="A57" s="53" t="s">
        <v>216</v>
      </c>
      <c r="B57" s="53" t="s">
        <v>217</v>
      </c>
      <c r="C57" s="53" t="s">
        <v>218</v>
      </c>
      <c r="D57" s="56" t="s">
        <v>272</v>
      </c>
      <c r="E57" s="113" t="s">
        <v>133</v>
      </c>
      <c r="F57" s="25">
        <f ca="1">IF(E57=History!L$1,History!M$1,0)</f>
        <v>0</v>
      </c>
      <c r="G57" s="25"/>
      <c r="H57" s="25">
        <v>0</v>
      </c>
      <c r="I57" s="25"/>
      <c r="J57" s="25"/>
      <c r="K57" s="25"/>
      <c r="L57" s="25"/>
      <c r="M57" s="25"/>
      <c r="N57" s="25"/>
      <c r="O57" s="26"/>
      <c r="P57" s="26"/>
      <c r="Q57" s="26"/>
      <c r="R57" s="26"/>
    </row>
    <row r="58" spans="1:18" ht="15">
      <c r="A58" s="53" t="s">
        <v>216</v>
      </c>
      <c r="B58" s="53" t="s">
        <v>217</v>
      </c>
      <c r="C58" s="53" t="s">
        <v>218</v>
      </c>
      <c r="D58" s="56" t="s">
        <v>273</v>
      </c>
      <c r="E58" s="113" t="s">
        <v>135</v>
      </c>
      <c r="F58" s="25">
        <f ca="1">IF(E58=History!L$1,History!M$1,0)</f>
        <v>0</v>
      </c>
      <c r="G58" s="25"/>
      <c r="H58" s="25">
        <v>0</v>
      </c>
      <c r="I58" s="25"/>
      <c r="J58" s="25"/>
      <c r="K58" s="25"/>
      <c r="L58" s="25"/>
      <c r="M58" s="25"/>
      <c r="N58" s="25"/>
      <c r="O58" s="26"/>
      <c r="P58" s="26"/>
      <c r="Q58" s="26"/>
      <c r="R58" s="26"/>
    </row>
    <row r="59" spans="1:18" ht="15">
      <c r="A59" s="53" t="s">
        <v>216</v>
      </c>
      <c r="B59" s="53" t="s">
        <v>217</v>
      </c>
      <c r="C59" s="53" t="s">
        <v>218</v>
      </c>
      <c r="D59" s="56" t="s">
        <v>274</v>
      </c>
      <c r="E59" s="113" t="s">
        <v>137</v>
      </c>
      <c r="F59" s="25">
        <f ca="1">IF(E59=History!L$1,History!M$1,0)</f>
        <v>0</v>
      </c>
      <c r="G59" s="25"/>
      <c r="H59" s="25">
        <v>0</v>
      </c>
      <c r="I59" s="25"/>
      <c r="J59" s="25"/>
      <c r="K59" s="25"/>
      <c r="L59" s="25"/>
      <c r="M59" s="25"/>
      <c r="N59" s="25"/>
      <c r="O59" s="26"/>
      <c r="P59" s="26"/>
      <c r="Q59" s="26"/>
      <c r="R59" s="26"/>
    </row>
    <row r="60" spans="1:18" ht="15">
      <c r="A60" s="53" t="s">
        <v>216</v>
      </c>
      <c r="B60" s="53" t="s">
        <v>217</v>
      </c>
      <c r="C60" s="53" t="s">
        <v>218</v>
      </c>
      <c r="D60" s="56" t="s">
        <v>275</v>
      </c>
      <c r="E60" s="113" t="s">
        <v>139</v>
      </c>
      <c r="F60" s="25">
        <f ca="1">IF(E60=History!L$1,History!M$1,0)</f>
        <v>0</v>
      </c>
      <c r="G60" s="25"/>
      <c r="H60" s="25">
        <v>0</v>
      </c>
      <c r="I60" s="25"/>
      <c r="J60" s="25"/>
      <c r="K60" s="25"/>
      <c r="L60" s="25"/>
      <c r="M60" s="25"/>
      <c r="N60" s="25"/>
      <c r="O60" s="26"/>
      <c r="P60" s="26"/>
      <c r="Q60" s="26"/>
      <c r="R60" s="26"/>
    </row>
    <row r="61" spans="1:18" ht="15">
      <c r="A61" s="53" t="s">
        <v>216</v>
      </c>
      <c r="B61" s="53" t="s">
        <v>217</v>
      </c>
      <c r="C61" s="53" t="s">
        <v>218</v>
      </c>
      <c r="D61" s="56" t="s">
        <v>276</v>
      </c>
      <c r="E61" s="113" t="s">
        <v>141</v>
      </c>
      <c r="F61" s="25">
        <f ca="1">IF(E61=History!L$1,History!M$1,0)</f>
        <v>0</v>
      </c>
      <c r="G61" s="25"/>
      <c r="H61" s="25">
        <v>0</v>
      </c>
      <c r="I61" s="25"/>
      <c r="J61" s="25"/>
      <c r="K61" s="25"/>
      <c r="L61" s="25"/>
      <c r="M61" s="25"/>
      <c r="N61" s="25"/>
      <c r="O61" s="26"/>
      <c r="P61" s="26"/>
      <c r="Q61" s="26"/>
      <c r="R61" s="26"/>
    </row>
    <row r="62" spans="1:18" ht="15">
      <c r="A62" s="53" t="s">
        <v>216</v>
      </c>
      <c r="B62" s="53" t="s">
        <v>217</v>
      </c>
      <c r="C62" s="53" t="s">
        <v>218</v>
      </c>
      <c r="D62" s="56" t="s">
        <v>277</v>
      </c>
      <c r="E62" s="113" t="s">
        <v>143</v>
      </c>
      <c r="F62" s="25">
        <f ca="1">IF(E62=History!L$1,History!M$1,0)</f>
        <v>0</v>
      </c>
      <c r="G62" s="25"/>
      <c r="H62" s="25">
        <v>0</v>
      </c>
      <c r="I62" s="25"/>
      <c r="J62" s="25"/>
      <c r="K62" s="25"/>
      <c r="L62" s="25"/>
      <c r="M62" s="25"/>
      <c r="N62" s="25"/>
      <c r="O62" s="26"/>
      <c r="P62" s="26"/>
      <c r="Q62" s="26"/>
      <c r="R62" s="26"/>
    </row>
    <row r="63" spans="1:18" ht="15">
      <c r="A63" s="53" t="s">
        <v>216</v>
      </c>
      <c r="B63" s="53" t="s">
        <v>217</v>
      </c>
      <c r="C63" s="53" t="s">
        <v>218</v>
      </c>
      <c r="D63" s="56" t="s">
        <v>278</v>
      </c>
      <c r="E63" s="113" t="s">
        <v>145</v>
      </c>
      <c r="F63" s="25">
        <f ca="1">IF(E63=History!L$1,History!M$1,0)</f>
        <v>0</v>
      </c>
      <c r="G63" s="25"/>
      <c r="H63" s="25">
        <v>0</v>
      </c>
      <c r="I63" s="25"/>
      <c r="J63" s="25"/>
      <c r="K63" s="25"/>
      <c r="L63" s="25"/>
      <c r="M63" s="25"/>
      <c r="N63" s="25"/>
      <c r="O63" s="26"/>
      <c r="P63" s="26"/>
      <c r="Q63" s="26"/>
      <c r="R63" s="26"/>
    </row>
    <row r="64" spans="1:18" ht="15">
      <c r="A64" s="53" t="s">
        <v>216</v>
      </c>
      <c r="B64" s="53" t="s">
        <v>217</v>
      </c>
      <c r="C64" s="53" t="s">
        <v>218</v>
      </c>
      <c r="D64" s="56" t="s">
        <v>279</v>
      </c>
      <c r="E64" s="113" t="s">
        <v>147</v>
      </c>
      <c r="F64" s="25">
        <f ca="1">IF(E64=History!L$1,History!M$1,0)</f>
        <v>0</v>
      </c>
      <c r="G64" s="25"/>
      <c r="H64" s="25">
        <v>0</v>
      </c>
      <c r="I64" s="25"/>
      <c r="J64" s="25"/>
      <c r="K64" s="25"/>
      <c r="L64" s="25"/>
      <c r="M64" s="25"/>
      <c r="N64" s="25"/>
      <c r="O64" s="26"/>
      <c r="P64" s="26"/>
      <c r="Q64" s="26"/>
      <c r="R64" s="26"/>
    </row>
    <row r="65" spans="1:18" ht="15">
      <c r="A65" s="53" t="s">
        <v>216</v>
      </c>
      <c r="B65" s="53" t="s">
        <v>217</v>
      </c>
      <c r="C65" s="53" t="s">
        <v>218</v>
      </c>
      <c r="D65" s="56" t="s">
        <v>280</v>
      </c>
      <c r="E65" s="113" t="s">
        <v>149</v>
      </c>
      <c r="F65" s="25">
        <f ca="1">IF(E65=History!L$1,History!M$1,0)</f>
        <v>0</v>
      </c>
      <c r="G65" s="25"/>
      <c r="H65" s="25">
        <v>0</v>
      </c>
      <c r="I65" s="25"/>
      <c r="J65" s="25"/>
      <c r="K65" s="25"/>
      <c r="L65" s="25"/>
      <c r="M65" s="25"/>
      <c r="N65" s="25"/>
      <c r="O65" s="26"/>
      <c r="P65" s="26"/>
      <c r="Q65" s="26"/>
      <c r="R65" s="26"/>
    </row>
    <row r="66" spans="1:18" ht="15">
      <c r="A66" s="53" t="s">
        <v>216</v>
      </c>
      <c r="B66" s="53" t="s">
        <v>217</v>
      </c>
      <c r="C66" s="53" t="s">
        <v>218</v>
      </c>
      <c r="D66" s="56" t="s">
        <v>281</v>
      </c>
      <c r="E66" s="113" t="s">
        <v>151</v>
      </c>
      <c r="F66" s="25">
        <f ca="1">IF(E66=History!L$1,History!M$1,0)</f>
        <v>0</v>
      </c>
      <c r="G66" s="25"/>
      <c r="H66" s="25">
        <v>0</v>
      </c>
      <c r="I66" s="25"/>
      <c r="J66" s="25"/>
      <c r="K66" s="25"/>
      <c r="L66" s="25"/>
      <c r="M66" s="25"/>
      <c r="N66" s="25"/>
      <c r="O66" s="26"/>
      <c r="P66" s="26"/>
      <c r="Q66" s="26"/>
      <c r="R66" s="26"/>
    </row>
    <row r="67" spans="1:18" ht="15">
      <c r="A67" s="53" t="s">
        <v>216</v>
      </c>
      <c r="B67" s="53" t="s">
        <v>217</v>
      </c>
      <c r="C67" s="53" t="s">
        <v>218</v>
      </c>
      <c r="D67" s="56" t="s">
        <v>282</v>
      </c>
      <c r="E67" s="113" t="s">
        <v>153</v>
      </c>
      <c r="F67" s="25">
        <f ca="1">IF(E67=History!L$1,History!M$1,0)</f>
        <v>0</v>
      </c>
      <c r="G67" s="25"/>
      <c r="H67" s="25">
        <v>0</v>
      </c>
      <c r="I67" s="25"/>
      <c r="J67" s="25"/>
      <c r="K67" s="25"/>
      <c r="L67" s="25"/>
      <c r="M67" s="25"/>
      <c r="N67" s="25"/>
      <c r="O67" s="26"/>
      <c r="P67" s="26"/>
      <c r="Q67" s="26"/>
      <c r="R67" s="26"/>
    </row>
    <row r="68" spans="1:18" ht="15">
      <c r="A68" s="53" t="s">
        <v>216</v>
      </c>
      <c r="B68" s="53" t="s">
        <v>217</v>
      </c>
      <c r="C68" s="53" t="s">
        <v>218</v>
      </c>
      <c r="D68" s="56" t="s">
        <v>283</v>
      </c>
      <c r="E68" s="113" t="s">
        <v>155</v>
      </c>
      <c r="F68" s="25">
        <f ca="1">IF(E68=History!L$1,History!M$1,0)</f>
        <v>0</v>
      </c>
      <c r="G68" s="25"/>
      <c r="H68" s="25">
        <v>0</v>
      </c>
      <c r="I68" s="25"/>
      <c r="J68" s="25"/>
      <c r="K68" s="25"/>
      <c r="L68" s="25"/>
      <c r="M68" s="25"/>
      <c r="N68" s="25"/>
      <c r="O68" s="26"/>
      <c r="P68" s="26"/>
      <c r="Q68" s="26"/>
      <c r="R68" s="26"/>
    </row>
    <row r="69" spans="1:18" ht="15">
      <c r="A69" s="53" t="s">
        <v>216</v>
      </c>
      <c r="B69" s="53" t="s">
        <v>217</v>
      </c>
      <c r="C69" s="53" t="s">
        <v>218</v>
      </c>
      <c r="D69" s="56" t="s">
        <v>284</v>
      </c>
      <c r="E69" s="113" t="s">
        <v>157</v>
      </c>
      <c r="F69" s="25">
        <f ca="1">IF(E69=History!L$1,History!M$1,0)</f>
        <v>0</v>
      </c>
      <c r="G69" s="25"/>
      <c r="H69" s="25">
        <v>0</v>
      </c>
      <c r="I69" s="25"/>
      <c r="J69" s="25"/>
      <c r="K69" s="25"/>
      <c r="L69" s="25"/>
      <c r="M69" s="25"/>
      <c r="N69" s="25"/>
      <c r="O69" s="26"/>
      <c r="P69" s="26"/>
      <c r="Q69" s="26"/>
      <c r="R69" s="26"/>
    </row>
    <row r="70" spans="1:18" ht="15">
      <c r="A70" s="42"/>
      <c r="B70" s="42"/>
      <c r="C70" s="42"/>
      <c r="D70" s="62"/>
      <c r="E70" s="42"/>
      <c r="F70" s="42"/>
      <c r="G70" s="42"/>
      <c r="H70" s="42">
        <v>0</v>
      </c>
      <c r="I70" s="42"/>
      <c r="J70" s="42"/>
      <c r="K70" s="42"/>
      <c r="L70" s="25"/>
      <c r="M70" s="25"/>
      <c r="N70" s="25"/>
      <c r="O70" s="26"/>
      <c r="P70" s="26"/>
      <c r="Q70" s="26"/>
      <c r="R70" s="26"/>
    </row>
    <row r="71" spans="1:18" ht="15">
      <c r="A71" s="25" t="s">
        <v>216</v>
      </c>
      <c r="B71" s="25" t="s">
        <v>217</v>
      </c>
      <c r="C71" s="25" t="s">
        <v>219</v>
      </c>
      <c r="D71" s="53" t="s">
        <v>9</v>
      </c>
      <c r="E71" s="113" t="s">
        <v>230</v>
      </c>
      <c r="F71" s="25"/>
      <c r="G71" s="25"/>
      <c r="H71" s="25">
        <v>0</v>
      </c>
      <c r="I71" s="25"/>
      <c r="J71" s="25"/>
      <c r="K71" s="25"/>
      <c r="L71" s="25"/>
      <c r="M71" s="25"/>
      <c r="N71" s="25"/>
      <c r="O71" s="26"/>
      <c r="P71" s="26"/>
      <c r="Q71" s="26"/>
      <c r="R71" s="26"/>
    </row>
    <row r="72" spans="1:18" ht="15">
      <c r="A72" s="25" t="s">
        <v>216</v>
      </c>
      <c r="B72" s="25" t="s">
        <v>217</v>
      </c>
      <c r="C72" s="25" t="s">
        <v>219</v>
      </c>
      <c r="D72" s="52" t="s">
        <v>10</v>
      </c>
      <c r="E72" s="113" t="s">
        <v>11</v>
      </c>
      <c r="F72" s="25"/>
      <c r="G72" s="25"/>
      <c r="H72" s="25"/>
      <c r="I72" s="25"/>
      <c r="J72" s="25"/>
      <c r="K72" s="25"/>
      <c r="L72" s="25"/>
      <c r="M72" s="25"/>
      <c r="N72" s="25"/>
      <c r="O72" s="26"/>
      <c r="P72" s="26"/>
      <c r="Q72" s="26"/>
      <c r="R72" s="26"/>
    </row>
    <row r="73" spans="1:18" ht="15">
      <c r="A73" s="25" t="s">
        <v>216</v>
      </c>
      <c r="B73" s="25" t="s">
        <v>217</v>
      </c>
      <c r="C73" s="25" t="s">
        <v>219</v>
      </c>
      <c r="D73" s="52" t="s">
        <v>17</v>
      </c>
      <c r="E73" s="113" t="s">
        <v>226</v>
      </c>
      <c r="F73" s="25"/>
      <c r="G73" s="25"/>
      <c r="H73" s="25"/>
      <c r="I73" s="25"/>
      <c r="J73" s="25"/>
      <c r="K73" s="25"/>
      <c r="L73" s="25"/>
      <c r="M73" s="25"/>
      <c r="N73" s="25"/>
      <c r="O73" s="26"/>
      <c r="P73" s="26"/>
      <c r="Q73" s="26"/>
      <c r="R73" s="26"/>
    </row>
    <row r="74" spans="1:18" ht="15">
      <c r="A74" s="25" t="s">
        <v>216</v>
      </c>
      <c r="B74" s="25" t="s">
        <v>217</v>
      </c>
      <c r="C74" s="25" t="s">
        <v>219</v>
      </c>
      <c r="D74" s="52" t="s">
        <v>30</v>
      </c>
      <c r="E74" s="113" t="s">
        <v>227</v>
      </c>
      <c r="F74" s="25">
        <v>0</v>
      </c>
      <c r="G74" s="25"/>
      <c r="H74" s="25"/>
      <c r="I74" s="25"/>
      <c r="J74" s="25"/>
      <c r="K74" s="25"/>
      <c r="L74" s="25"/>
      <c r="M74" s="25"/>
      <c r="N74" s="25"/>
      <c r="O74" s="26"/>
      <c r="P74" s="26"/>
      <c r="Q74" s="26"/>
      <c r="R74" s="26"/>
    </row>
    <row r="75" spans="1:18" ht="15">
      <c r="A75" s="25" t="s">
        <v>216</v>
      </c>
      <c r="B75" s="25" t="s">
        <v>217</v>
      </c>
      <c r="C75" s="25" t="s">
        <v>219</v>
      </c>
      <c r="D75" s="60" t="s">
        <v>63</v>
      </c>
      <c r="E75" s="113" t="s">
        <v>228</v>
      </c>
      <c r="F75" s="25"/>
      <c r="G75" s="25"/>
      <c r="H75" s="25"/>
      <c r="I75" s="25"/>
      <c r="J75" s="25"/>
      <c r="K75" s="25"/>
      <c r="L75" s="25"/>
      <c r="M75" s="25"/>
      <c r="N75" s="25"/>
      <c r="O75" s="27"/>
      <c r="P75" s="27"/>
      <c r="Q75" s="27"/>
      <c r="R75" s="27"/>
    </row>
    <row r="76" spans="1:18" ht="15">
      <c r="A76" s="25" t="s">
        <v>216</v>
      </c>
      <c r="B76" s="25" t="s">
        <v>217</v>
      </c>
      <c r="C76" s="25" t="s">
        <v>219</v>
      </c>
      <c r="D76" s="60" t="s">
        <v>73</v>
      </c>
      <c r="E76" s="113" t="s">
        <v>229</v>
      </c>
      <c r="F76" s="25"/>
      <c r="G76" s="25"/>
      <c r="H76" s="25"/>
      <c r="I76" s="25"/>
      <c r="J76" s="25"/>
      <c r="K76" s="25"/>
      <c r="L76" s="25"/>
      <c r="M76" s="25"/>
      <c r="N76" s="25"/>
      <c r="O76" s="28"/>
      <c r="P76" s="28"/>
      <c r="Q76" s="28"/>
      <c r="R76" s="28"/>
    </row>
    <row r="77" spans="1:18" ht="14">
      <c r="A77" s="25" t="s">
        <v>216</v>
      </c>
      <c r="B77" s="25" t="s">
        <v>217</v>
      </c>
      <c r="C77" s="25" t="s">
        <v>219</v>
      </c>
      <c r="D77" s="60" t="s">
        <v>81</v>
      </c>
      <c r="E77" s="113" t="s">
        <v>369</v>
      </c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</row>
    <row r="78" spans="1:18" ht="14">
      <c r="A78" s="25" t="s">
        <v>216</v>
      </c>
      <c r="B78" s="25" t="s">
        <v>217</v>
      </c>
      <c r="C78" s="25" t="s">
        <v>219</v>
      </c>
      <c r="D78" s="60" t="s">
        <v>89</v>
      </c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</row>
    <row r="79" spans="1:18" ht="14">
      <c r="A79" s="25" t="s">
        <v>216</v>
      </c>
      <c r="B79" s="25" t="s">
        <v>217</v>
      </c>
      <c r="C79" s="25" t="s">
        <v>219</v>
      </c>
      <c r="D79" s="60" t="s">
        <v>96</v>
      </c>
      <c r="E79" s="113" t="s">
        <v>377</v>
      </c>
      <c r="F79" s="25"/>
      <c r="G79" s="25"/>
      <c r="H79" s="25"/>
    </row>
    <row r="80" spans="1:18" ht="14">
      <c r="A80" s="25" t="s">
        <v>216</v>
      </c>
      <c r="B80" s="25" t="s">
        <v>217</v>
      </c>
      <c r="C80" s="25" t="s">
        <v>219</v>
      </c>
      <c r="D80" s="60" t="s">
        <v>99</v>
      </c>
      <c r="E80" s="25"/>
      <c r="F80" s="25"/>
      <c r="G80" s="25"/>
      <c r="H80" s="25"/>
    </row>
    <row r="81" spans="1:8" ht="14">
      <c r="A81" s="25" t="s">
        <v>216</v>
      </c>
      <c r="B81" s="25" t="s">
        <v>217</v>
      </c>
      <c r="C81" s="25" t="s">
        <v>219</v>
      </c>
      <c r="D81" s="60" t="s">
        <v>57</v>
      </c>
      <c r="E81" s="113" t="s">
        <v>357</v>
      </c>
      <c r="F81" s="25"/>
      <c r="G81" s="25"/>
      <c r="H81" s="25"/>
    </row>
    <row r="82" spans="1:8" ht="14">
      <c r="A82" s="25" t="s">
        <v>216</v>
      </c>
      <c r="B82" s="25" t="s">
        <v>217</v>
      </c>
      <c r="C82" s="25" t="s">
        <v>219</v>
      </c>
      <c r="D82" s="60" t="s">
        <v>120</v>
      </c>
      <c r="E82" s="113" t="s">
        <v>375</v>
      </c>
      <c r="F82" s="25"/>
      <c r="G82" s="25"/>
      <c r="H82" s="25"/>
    </row>
    <row r="83" spans="1:8" ht="14">
      <c r="A83" s="25" t="s">
        <v>216</v>
      </c>
      <c r="B83" s="25" t="s">
        <v>217</v>
      </c>
      <c r="C83" s="25" t="s">
        <v>219</v>
      </c>
      <c r="D83" s="75" t="s">
        <v>285</v>
      </c>
      <c r="E83" s="113" t="s">
        <v>11</v>
      </c>
      <c r="F83" s="25"/>
      <c r="G83" s="25"/>
      <c r="H83" s="25"/>
    </row>
    <row r="84" spans="1:8" ht="14">
      <c r="A84" s="25" t="s">
        <v>216</v>
      </c>
      <c r="B84" s="25" t="s">
        <v>217</v>
      </c>
      <c r="C84" s="25" t="s">
        <v>219</v>
      </c>
      <c r="D84" s="76" t="s">
        <v>286</v>
      </c>
      <c r="E84" s="113" t="s">
        <v>13</v>
      </c>
      <c r="F84" s="25"/>
      <c r="G84" s="25"/>
      <c r="H84" s="25"/>
    </row>
    <row r="85" spans="1:8" ht="14">
      <c r="A85" s="25" t="s">
        <v>216</v>
      </c>
      <c r="B85" s="25" t="s">
        <v>217</v>
      </c>
      <c r="C85" s="25" t="s">
        <v>219</v>
      </c>
      <c r="D85" s="54" t="s">
        <v>235</v>
      </c>
      <c r="E85" s="113" t="s">
        <v>18</v>
      </c>
      <c r="F85" s="25"/>
      <c r="G85" s="25"/>
      <c r="H85" s="25"/>
    </row>
    <row r="86" spans="1:8" ht="14">
      <c r="A86" s="25" t="s">
        <v>216</v>
      </c>
      <c r="B86" s="25" t="s">
        <v>217</v>
      </c>
      <c r="C86" s="25" t="s">
        <v>219</v>
      </c>
      <c r="D86" s="54" t="s">
        <v>287</v>
      </c>
      <c r="E86" s="113" t="s">
        <v>358</v>
      </c>
      <c r="F86" s="25"/>
      <c r="G86" s="25"/>
      <c r="H86" s="25"/>
    </row>
    <row r="87" spans="1:8" ht="14">
      <c r="A87" s="25" t="s">
        <v>216</v>
      </c>
      <c r="B87" s="25" t="s">
        <v>217</v>
      </c>
      <c r="C87" s="25" t="s">
        <v>219</v>
      </c>
      <c r="D87" s="54" t="s">
        <v>236</v>
      </c>
      <c r="E87" s="113" t="s">
        <v>20</v>
      </c>
      <c r="F87" s="25"/>
      <c r="G87" s="25"/>
      <c r="H87" s="25"/>
    </row>
    <row r="88" spans="1:8" ht="14">
      <c r="A88" s="25" t="s">
        <v>216</v>
      </c>
      <c r="B88" s="25" t="s">
        <v>217</v>
      </c>
      <c r="C88" s="25" t="s">
        <v>219</v>
      </c>
      <c r="D88" s="82" t="s">
        <v>292</v>
      </c>
      <c r="E88" s="25"/>
      <c r="F88" s="25"/>
      <c r="G88" s="25"/>
      <c r="H88" s="25"/>
    </row>
    <row r="89" spans="1:8" ht="14">
      <c r="A89" s="25" t="s">
        <v>216</v>
      </c>
      <c r="B89" s="25" t="s">
        <v>217</v>
      </c>
      <c r="C89" s="25" t="s">
        <v>219</v>
      </c>
      <c r="D89" s="54" t="s">
        <v>288</v>
      </c>
      <c r="E89" s="113" t="s">
        <v>23</v>
      </c>
      <c r="F89" s="25"/>
      <c r="G89" s="25"/>
      <c r="H89" s="25"/>
    </row>
    <row r="90" spans="1:8" ht="14">
      <c r="A90" s="25" t="s">
        <v>216</v>
      </c>
      <c r="B90" s="25" t="s">
        <v>217</v>
      </c>
      <c r="C90" s="25" t="s">
        <v>219</v>
      </c>
      <c r="D90" s="54" t="s">
        <v>233</v>
      </c>
      <c r="E90" s="113" t="s">
        <v>25</v>
      </c>
      <c r="F90" s="25"/>
      <c r="G90" s="25"/>
      <c r="H90" s="25"/>
    </row>
    <row r="91" spans="1:8" ht="14">
      <c r="A91" s="25" t="s">
        <v>216</v>
      </c>
      <c r="B91" s="25" t="s">
        <v>217</v>
      </c>
      <c r="C91" s="25" t="s">
        <v>219</v>
      </c>
      <c r="D91" s="83" t="s">
        <v>302</v>
      </c>
      <c r="E91" s="113" t="s">
        <v>27</v>
      </c>
      <c r="F91" s="25"/>
      <c r="G91" s="25"/>
      <c r="H91" s="25"/>
    </row>
    <row r="92" spans="1:8" ht="14">
      <c r="A92" s="25" t="s">
        <v>216</v>
      </c>
      <c r="B92" s="25" t="s">
        <v>217</v>
      </c>
      <c r="C92" s="25" t="s">
        <v>219</v>
      </c>
      <c r="D92" s="54" t="s">
        <v>237</v>
      </c>
      <c r="E92" s="25"/>
      <c r="F92" s="25"/>
      <c r="G92" s="25"/>
      <c r="H92" s="25"/>
    </row>
    <row r="93" spans="1:8" ht="14">
      <c r="A93" s="25" t="s">
        <v>216</v>
      </c>
      <c r="B93" s="25" t="s">
        <v>217</v>
      </c>
      <c r="C93" s="25" t="s">
        <v>219</v>
      </c>
      <c r="D93" s="54" t="s">
        <v>234</v>
      </c>
      <c r="E93" s="113" t="s">
        <v>93</v>
      </c>
      <c r="F93" s="25"/>
      <c r="G93" s="25"/>
      <c r="H93" s="25"/>
    </row>
    <row r="94" spans="1:8" ht="14">
      <c r="A94" s="25" t="s">
        <v>216</v>
      </c>
      <c r="B94" s="25" t="s">
        <v>217</v>
      </c>
      <c r="C94" s="25" t="s">
        <v>219</v>
      </c>
      <c r="D94" s="78" t="s">
        <v>239</v>
      </c>
      <c r="E94" s="113" t="s">
        <v>90</v>
      </c>
      <c r="F94" s="25"/>
      <c r="G94" s="25"/>
      <c r="H94" s="25"/>
    </row>
    <row r="95" spans="1:8" ht="14">
      <c r="A95" s="25" t="s">
        <v>216</v>
      </c>
      <c r="B95" s="25" t="s">
        <v>217</v>
      </c>
      <c r="C95" s="25" t="s">
        <v>219</v>
      </c>
      <c r="D95" s="78" t="s">
        <v>238</v>
      </c>
      <c r="E95" s="113" t="s">
        <v>376</v>
      </c>
      <c r="F95" s="25"/>
      <c r="G95" s="25"/>
      <c r="H95" s="25"/>
    </row>
    <row r="96" spans="1:8" ht="14">
      <c r="A96" s="25" t="s">
        <v>216</v>
      </c>
      <c r="B96" s="25" t="s">
        <v>217</v>
      </c>
      <c r="C96" s="25" t="s">
        <v>219</v>
      </c>
      <c r="D96" s="78" t="s">
        <v>240</v>
      </c>
      <c r="E96" s="113" t="s">
        <v>368</v>
      </c>
      <c r="F96" s="25"/>
      <c r="G96" s="25"/>
      <c r="H96" s="25"/>
    </row>
    <row r="97" spans="1:8" ht="14">
      <c r="A97" s="25" t="s">
        <v>216</v>
      </c>
      <c r="B97" s="25" t="s">
        <v>217</v>
      </c>
      <c r="C97" s="25" t="s">
        <v>219</v>
      </c>
      <c r="D97" s="54" t="s">
        <v>241</v>
      </c>
      <c r="E97" s="113" t="s">
        <v>100</v>
      </c>
      <c r="F97" s="25"/>
      <c r="G97" s="25"/>
      <c r="H97" s="25"/>
    </row>
    <row r="98" spans="1:8" ht="14">
      <c r="A98" s="25" t="s">
        <v>216</v>
      </c>
      <c r="B98" s="25" t="s">
        <v>217</v>
      </c>
      <c r="C98" s="25" t="s">
        <v>219</v>
      </c>
      <c r="D98" s="39" t="s">
        <v>242</v>
      </c>
      <c r="E98" s="113" t="s">
        <v>31</v>
      </c>
      <c r="F98" s="25"/>
      <c r="G98" s="25"/>
      <c r="H98" s="25"/>
    </row>
    <row r="99" spans="1:8" ht="14">
      <c r="A99" s="25" t="s">
        <v>216</v>
      </c>
      <c r="B99" s="25" t="s">
        <v>217</v>
      </c>
      <c r="C99" s="25" t="s">
        <v>219</v>
      </c>
      <c r="D99" s="76" t="s">
        <v>293</v>
      </c>
      <c r="E99" s="113" t="s">
        <v>34</v>
      </c>
      <c r="F99" s="25"/>
      <c r="G99" s="25"/>
      <c r="H99" s="25"/>
    </row>
    <row r="100" spans="1:8" ht="14">
      <c r="A100" s="25" t="s">
        <v>216</v>
      </c>
      <c r="B100" s="25" t="s">
        <v>217</v>
      </c>
      <c r="C100" s="25" t="s">
        <v>219</v>
      </c>
      <c r="D100" s="40" t="s">
        <v>243</v>
      </c>
      <c r="E100" s="113" t="s">
        <v>38</v>
      </c>
      <c r="F100" s="25"/>
      <c r="G100" s="25"/>
      <c r="H100" s="25"/>
    </row>
    <row r="101" spans="1:8" ht="14">
      <c r="A101" s="25" t="s">
        <v>216</v>
      </c>
      <c r="B101" s="25" t="s">
        <v>217</v>
      </c>
      <c r="C101" s="25" t="s">
        <v>219</v>
      </c>
      <c r="D101" s="39" t="s">
        <v>246</v>
      </c>
      <c r="E101" s="113" t="s">
        <v>42</v>
      </c>
      <c r="F101" s="25"/>
      <c r="G101" s="25"/>
      <c r="H101" s="25"/>
    </row>
    <row r="102" spans="1:8" ht="14">
      <c r="A102" s="25" t="s">
        <v>216</v>
      </c>
      <c r="B102" s="25" t="s">
        <v>217</v>
      </c>
      <c r="C102" s="25" t="s">
        <v>219</v>
      </c>
      <c r="D102" s="39" t="s">
        <v>247</v>
      </c>
      <c r="E102" s="113" t="s">
        <v>44</v>
      </c>
      <c r="F102" s="25"/>
      <c r="G102" s="25"/>
      <c r="H102" s="25"/>
    </row>
    <row r="103" spans="1:8" ht="14">
      <c r="A103" s="25" t="s">
        <v>216</v>
      </c>
      <c r="B103" s="25" t="s">
        <v>217</v>
      </c>
      <c r="C103" s="25" t="s">
        <v>219</v>
      </c>
      <c r="D103" s="79" t="s">
        <v>248</v>
      </c>
      <c r="E103" s="113" t="s">
        <v>374</v>
      </c>
      <c r="F103" s="25"/>
      <c r="G103" s="25"/>
      <c r="H103" s="25"/>
    </row>
    <row r="104" spans="1:8" ht="14">
      <c r="A104" s="25" t="s">
        <v>216</v>
      </c>
      <c r="B104" s="25" t="s">
        <v>217</v>
      </c>
      <c r="C104" s="25" t="s">
        <v>219</v>
      </c>
      <c r="D104" s="82" t="s">
        <v>294</v>
      </c>
      <c r="E104" s="113" t="s">
        <v>47</v>
      </c>
      <c r="F104" s="25"/>
      <c r="G104" s="25"/>
      <c r="H104" s="25"/>
    </row>
    <row r="105" spans="1:8" ht="14">
      <c r="A105" s="25" t="s">
        <v>216</v>
      </c>
      <c r="B105" s="25" t="s">
        <v>217</v>
      </c>
      <c r="C105" s="25" t="s">
        <v>219</v>
      </c>
      <c r="D105" s="39" t="s">
        <v>250</v>
      </c>
      <c r="E105" s="113" t="s">
        <v>51</v>
      </c>
      <c r="F105" s="25"/>
      <c r="G105" s="25"/>
      <c r="H105" s="25"/>
    </row>
    <row r="106" spans="1:8" ht="14">
      <c r="A106" s="25" t="s">
        <v>216</v>
      </c>
      <c r="B106" s="25" t="s">
        <v>217</v>
      </c>
      <c r="C106" s="25" t="s">
        <v>219</v>
      </c>
      <c r="D106" s="76" t="s">
        <v>295</v>
      </c>
      <c r="E106" s="113" t="s">
        <v>53</v>
      </c>
      <c r="F106" s="25"/>
      <c r="G106" s="25"/>
      <c r="H106" s="25"/>
    </row>
    <row r="107" spans="1:8" ht="14">
      <c r="A107" s="25" t="s">
        <v>216</v>
      </c>
      <c r="B107" s="25" t="s">
        <v>217</v>
      </c>
      <c r="C107" s="25" t="s">
        <v>219</v>
      </c>
      <c r="D107" s="54" t="s">
        <v>291</v>
      </c>
      <c r="E107" s="25"/>
      <c r="F107" s="25"/>
      <c r="G107" s="25"/>
      <c r="H107" s="25"/>
    </row>
    <row r="108" spans="1:8" ht="14">
      <c r="A108" s="25" t="s">
        <v>216</v>
      </c>
      <c r="B108" s="25" t="s">
        <v>217</v>
      </c>
      <c r="C108" s="25" t="s">
        <v>219</v>
      </c>
      <c r="D108" s="82" t="s">
        <v>296</v>
      </c>
      <c r="E108" s="113" t="s">
        <v>66</v>
      </c>
      <c r="F108" s="25"/>
      <c r="G108" s="25"/>
      <c r="H108" s="25"/>
    </row>
    <row r="109" spans="1:8" ht="14">
      <c r="A109" s="25" t="s">
        <v>216</v>
      </c>
      <c r="B109" s="25" t="s">
        <v>217</v>
      </c>
      <c r="C109" s="25" t="s">
        <v>219</v>
      </c>
      <c r="D109" s="54" t="s">
        <v>256</v>
      </c>
      <c r="E109" s="113" t="s">
        <v>69</v>
      </c>
      <c r="F109" s="25"/>
      <c r="G109" s="25"/>
      <c r="H109" s="25"/>
    </row>
    <row r="110" spans="1:8" ht="14">
      <c r="A110" s="25" t="s">
        <v>216</v>
      </c>
      <c r="B110" s="25" t="s">
        <v>217</v>
      </c>
      <c r="C110" s="25" t="s">
        <v>219</v>
      </c>
      <c r="D110" s="54" t="s">
        <v>257</v>
      </c>
      <c r="E110" s="113" t="s">
        <v>61</v>
      </c>
      <c r="F110" s="25"/>
      <c r="G110" s="25"/>
      <c r="H110" s="25"/>
    </row>
    <row r="111" spans="1:8" ht="14">
      <c r="A111" s="25" t="s">
        <v>216</v>
      </c>
      <c r="B111" s="25" t="s">
        <v>217</v>
      </c>
      <c r="C111" s="25" t="s">
        <v>219</v>
      </c>
      <c r="D111" s="54" t="s">
        <v>259</v>
      </c>
      <c r="E111" s="113" t="s">
        <v>77</v>
      </c>
      <c r="F111" s="25"/>
      <c r="G111" s="25"/>
      <c r="H111" s="25"/>
    </row>
    <row r="112" spans="1:8" ht="14">
      <c r="A112" s="25" t="s">
        <v>216</v>
      </c>
      <c r="B112" s="25" t="s">
        <v>217</v>
      </c>
      <c r="C112" s="25" t="s">
        <v>219</v>
      </c>
      <c r="D112" s="54" t="s">
        <v>261</v>
      </c>
      <c r="E112" s="113" t="s">
        <v>82</v>
      </c>
      <c r="F112" s="25"/>
      <c r="G112" s="25"/>
      <c r="H112" s="25"/>
    </row>
    <row r="113" spans="1:11" ht="14">
      <c r="A113" s="25" t="s">
        <v>216</v>
      </c>
      <c r="B113" s="25" t="s">
        <v>217</v>
      </c>
      <c r="C113" s="25" t="s">
        <v>219</v>
      </c>
      <c r="D113" s="82" t="s">
        <v>297</v>
      </c>
      <c r="E113" s="113" t="s">
        <v>84</v>
      </c>
      <c r="F113" s="25"/>
      <c r="G113" s="25"/>
      <c r="H113" s="25"/>
    </row>
    <row r="114" spans="1:11" ht="14">
      <c r="A114" s="25" t="s">
        <v>216</v>
      </c>
      <c r="B114" s="25" t="s">
        <v>217</v>
      </c>
      <c r="C114" s="25" t="s">
        <v>219</v>
      </c>
      <c r="D114" s="54" t="s">
        <v>262</v>
      </c>
      <c r="E114" s="113" t="s">
        <v>85</v>
      </c>
      <c r="F114" s="25"/>
      <c r="G114" s="25"/>
      <c r="H114" s="25"/>
    </row>
    <row r="115" spans="1:11" ht="14">
      <c r="A115" s="25" t="s">
        <v>216</v>
      </c>
      <c r="B115" s="25" t="s">
        <v>217</v>
      </c>
      <c r="C115" s="25" t="s">
        <v>219</v>
      </c>
      <c r="D115" s="76" t="s">
        <v>298</v>
      </c>
      <c r="E115" s="113" t="s">
        <v>87</v>
      </c>
      <c r="F115" s="25"/>
      <c r="G115" s="25"/>
      <c r="H115" s="25"/>
    </row>
    <row r="116" spans="1:11" ht="14">
      <c r="A116" s="25" t="s">
        <v>216</v>
      </c>
      <c r="B116" s="25" t="s">
        <v>217</v>
      </c>
      <c r="C116" s="25" t="s">
        <v>219</v>
      </c>
      <c r="D116" s="54" t="s">
        <v>263</v>
      </c>
      <c r="E116" s="113" t="s">
        <v>71</v>
      </c>
      <c r="F116" s="25"/>
      <c r="G116" s="25"/>
      <c r="H116" s="25"/>
    </row>
    <row r="117" spans="1:11" ht="14">
      <c r="A117" s="25" t="s">
        <v>216</v>
      </c>
      <c r="B117" s="25" t="s">
        <v>217</v>
      </c>
      <c r="C117" s="25" t="s">
        <v>219</v>
      </c>
      <c r="D117" s="54" t="s">
        <v>299</v>
      </c>
      <c r="E117" s="25"/>
      <c r="F117" s="25"/>
      <c r="G117" s="25"/>
      <c r="H117" s="25"/>
    </row>
    <row r="118" spans="1:11" ht="14">
      <c r="A118" s="25" t="s">
        <v>216</v>
      </c>
      <c r="B118" s="25" t="s">
        <v>217</v>
      </c>
      <c r="C118" s="25" t="s">
        <v>219</v>
      </c>
      <c r="D118" s="54" t="s">
        <v>300</v>
      </c>
      <c r="E118" s="113" t="s">
        <v>123</v>
      </c>
      <c r="F118" s="25"/>
      <c r="G118" s="25"/>
      <c r="H118" s="25"/>
    </row>
    <row r="119" spans="1:11" ht="14">
      <c r="A119" s="25" t="s">
        <v>216</v>
      </c>
      <c r="B119" s="25" t="s">
        <v>217</v>
      </c>
      <c r="C119" s="25" t="s">
        <v>219</v>
      </c>
      <c r="D119" s="54" t="s">
        <v>301</v>
      </c>
      <c r="E119" s="113" t="s">
        <v>121</v>
      </c>
      <c r="F119" s="25"/>
      <c r="G119" s="25"/>
      <c r="H119" s="25"/>
    </row>
    <row r="120" spans="1:11" ht="14">
      <c r="A120" s="42"/>
      <c r="B120" s="42"/>
      <c r="C120" s="42"/>
      <c r="D120" s="63"/>
      <c r="E120" s="42"/>
      <c r="F120" s="42"/>
      <c r="G120" s="42"/>
      <c r="H120" s="42"/>
      <c r="I120" s="36"/>
      <c r="J120" s="36"/>
      <c r="K120" s="36"/>
    </row>
    <row r="121" spans="1:11" ht="14">
      <c r="A121" s="25" t="s">
        <v>216</v>
      </c>
      <c r="B121" s="25" t="s">
        <v>220</v>
      </c>
      <c r="C121" s="25" t="s">
        <v>218</v>
      </c>
      <c r="D121" s="53" t="s">
        <v>9</v>
      </c>
      <c r="E121" s="25"/>
      <c r="F121" s="25"/>
      <c r="G121" s="25"/>
      <c r="H121" s="25"/>
    </row>
    <row r="122" spans="1:11" ht="14">
      <c r="A122" s="25" t="s">
        <v>216</v>
      </c>
      <c r="B122" s="25" t="s">
        <v>220</v>
      </c>
      <c r="C122" s="25" t="s">
        <v>218</v>
      </c>
      <c r="D122" s="52" t="s">
        <v>10</v>
      </c>
      <c r="E122" s="25"/>
      <c r="F122" s="25"/>
      <c r="G122" s="25"/>
      <c r="H122" s="25"/>
    </row>
    <row r="123" spans="1:11" ht="14">
      <c r="A123" s="25" t="s">
        <v>216</v>
      </c>
      <c r="B123" s="25" t="s">
        <v>220</v>
      </c>
      <c r="C123" s="25" t="s">
        <v>218</v>
      </c>
      <c r="D123" s="52" t="s">
        <v>17</v>
      </c>
      <c r="E123" s="25"/>
      <c r="F123" s="25"/>
      <c r="G123" s="25"/>
      <c r="H123" s="25"/>
    </row>
    <row r="124" spans="1:11" ht="14">
      <c r="A124" s="25" t="s">
        <v>216</v>
      </c>
      <c r="B124" s="25" t="s">
        <v>220</v>
      </c>
      <c r="C124" s="25" t="s">
        <v>218</v>
      </c>
      <c r="D124" s="52" t="s">
        <v>30</v>
      </c>
      <c r="E124" s="25"/>
      <c r="F124" s="25"/>
      <c r="G124" s="25"/>
      <c r="H124" s="25"/>
    </row>
    <row r="125" spans="1:11" ht="14">
      <c r="A125" s="25" t="s">
        <v>216</v>
      </c>
      <c r="B125" s="25" t="s">
        <v>220</v>
      </c>
      <c r="C125" s="25" t="s">
        <v>218</v>
      </c>
      <c r="D125" s="60" t="s">
        <v>63</v>
      </c>
      <c r="E125" s="25"/>
      <c r="F125" s="25"/>
      <c r="G125" s="25"/>
      <c r="H125" s="25"/>
    </row>
    <row r="126" spans="1:11" ht="14">
      <c r="A126" s="25" t="s">
        <v>216</v>
      </c>
      <c r="B126" s="25" t="s">
        <v>220</v>
      </c>
      <c r="C126" s="25" t="s">
        <v>218</v>
      </c>
      <c r="D126" s="60" t="s">
        <v>73</v>
      </c>
      <c r="E126" s="25"/>
      <c r="F126" s="25"/>
      <c r="G126" s="25"/>
      <c r="H126" s="25"/>
    </row>
    <row r="127" spans="1:11" ht="14">
      <c r="A127" s="25" t="s">
        <v>216</v>
      </c>
      <c r="B127" s="25" t="s">
        <v>220</v>
      </c>
      <c r="C127" s="25" t="s">
        <v>218</v>
      </c>
      <c r="D127" s="60" t="s">
        <v>81</v>
      </c>
      <c r="E127" s="113" t="s">
        <v>382</v>
      </c>
      <c r="F127" s="25"/>
      <c r="G127" s="25"/>
      <c r="H127" s="25"/>
    </row>
    <row r="128" spans="1:11" ht="14">
      <c r="A128" s="25" t="s">
        <v>216</v>
      </c>
      <c r="B128" s="25" t="s">
        <v>220</v>
      </c>
      <c r="C128" s="25" t="s">
        <v>218</v>
      </c>
      <c r="D128" s="60" t="s">
        <v>89</v>
      </c>
      <c r="E128" s="25"/>
      <c r="F128" s="25"/>
      <c r="G128" s="25"/>
      <c r="H128" s="25"/>
    </row>
    <row r="129" spans="1:8" ht="14">
      <c r="A129" s="25" t="s">
        <v>216</v>
      </c>
      <c r="B129" s="25" t="s">
        <v>220</v>
      </c>
      <c r="C129" s="25" t="s">
        <v>218</v>
      </c>
      <c r="D129" s="60" t="s">
        <v>96</v>
      </c>
      <c r="E129" s="113" t="s">
        <v>381</v>
      </c>
      <c r="F129" s="25"/>
      <c r="G129" s="25"/>
      <c r="H129" s="25"/>
    </row>
    <row r="130" spans="1:8" ht="14">
      <c r="A130" s="25" t="s">
        <v>216</v>
      </c>
      <c r="B130" s="25" t="s">
        <v>220</v>
      </c>
      <c r="C130" s="25" t="s">
        <v>218</v>
      </c>
      <c r="D130" s="60" t="s">
        <v>99</v>
      </c>
      <c r="E130" s="25"/>
      <c r="F130" s="25"/>
      <c r="G130" s="25"/>
      <c r="H130" s="25"/>
    </row>
    <row r="131" spans="1:8" ht="14">
      <c r="A131" s="25" t="s">
        <v>216</v>
      </c>
      <c r="B131" s="25" t="s">
        <v>220</v>
      </c>
      <c r="C131" s="25" t="s">
        <v>218</v>
      </c>
      <c r="D131" s="60" t="s">
        <v>57</v>
      </c>
      <c r="E131" s="113" t="s">
        <v>380</v>
      </c>
      <c r="F131" s="25"/>
      <c r="G131" s="25"/>
      <c r="H131" s="25"/>
    </row>
    <row r="132" spans="1:8" ht="14">
      <c r="A132" s="25" t="s">
        <v>216</v>
      </c>
      <c r="B132" s="25" t="s">
        <v>220</v>
      </c>
      <c r="C132" s="25" t="s">
        <v>218</v>
      </c>
      <c r="D132" s="60" t="s">
        <v>109</v>
      </c>
      <c r="E132" s="25"/>
      <c r="F132" s="25"/>
      <c r="G132" s="25"/>
      <c r="H132" s="25"/>
    </row>
    <row r="133" spans="1:8" ht="14">
      <c r="A133" s="25" t="s">
        <v>216</v>
      </c>
      <c r="B133" s="25" t="s">
        <v>220</v>
      </c>
      <c r="C133" s="25" t="s">
        <v>218</v>
      </c>
      <c r="D133" s="61" t="s">
        <v>126</v>
      </c>
      <c r="E133" s="25"/>
      <c r="F133" s="25"/>
      <c r="G133" s="25"/>
      <c r="H133" s="25"/>
    </row>
    <row r="134" spans="1:8" ht="14">
      <c r="A134" s="25" t="s">
        <v>216</v>
      </c>
      <c r="B134" s="25" t="s">
        <v>220</v>
      </c>
      <c r="C134" s="25" t="s">
        <v>218</v>
      </c>
      <c r="D134" s="54" t="s">
        <v>235</v>
      </c>
      <c r="E134" s="25"/>
      <c r="F134" s="25"/>
      <c r="G134" s="25"/>
      <c r="H134" s="25"/>
    </row>
    <row r="135" spans="1:8" ht="14">
      <c r="A135" s="25" t="s">
        <v>216</v>
      </c>
      <c r="B135" s="25" t="s">
        <v>220</v>
      </c>
      <c r="C135" s="25" t="s">
        <v>218</v>
      </c>
      <c r="D135" s="54" t="s">
        <v>236</v>
      </c>
      <c r="E135" s="25"/>
      <c r="F135" s="25"/>
      <c r="G135" s="25"/>
      <c r="H135" s="25"/>
    </row>
    <row r="136" spans="1:8" ht="14">
      <c r="A136" s="25" t="s">
        <v>216</v>
      </c>
      <c r="B136" s="25" t="s">
        <v>220</v>
      </c>
      <c r="C136" s="25" t="s">
        <v>218</v>
      </c>
      <c r="D136" s="54" t="s">
        <v>233</v>
      </c>
      <c r="E136" s="25"/>
      <c r="F136" s="25"/>
      <c r="G136" s="25"/>
      <c r="H136" s="25"/>
    </row>
    <row r="137" spans="1:8" ht="14">
      <c r="A137" s="25" t="s">
        <v>216</v>
      </c>
      <c r="B137" s="25" t="s">
        <v>220</v>
      </c>
      <c r="C137" s="25" t="s">
        <v>218</v>
      </c>
      <c r="D137" s="54" t="s">
        <v>237</v>
      </c>
      <c r="E137" s="25"/>
      <c r="F137" s="25"/>
      <c r="G137" s="25"/>
      <c r="H137" s="25"/>
    </row>
    <row r="138" spans="1:8" ht="14">
      <c r="A138" s="25" t="s">
        <v>216</v>
      </c>
      <c r="B138" s="25" t="s">
        <v>220</v>
      </c>
      <c r="C138" s="25" t="s">
        <v>218</v>
      </c>
      <c r="D138" s="54" t="s">
        <v>234</v>
      </c>
      <c r="E138" s="25"/>
      <c r="F138" s="25"/>
      <c r="G138" s="25"/>
      <c r="H138" s="25"/>
    </row>
    <row r="139" spans="1:8" ht="14">
      <c r="A139" s="25" t="s">
        <v>216</v>
      </c>
      <c r="B139" s="25" t="s">
        <v>220</v>
      </c>
      <c r="C139" s="25" t="s">
        <v>218</v>
      </c>
      <c r="D139" s="54" t="s">
        <v>239</v>
      </c>
      <c r="E139" s="25"/>
      <c r="F139" s="25"/>
      <c r="G139" s="25"/>
      <c r="H139" s="25"/>
    </row>
    <row r="140" spans="1:8" ht="14">
      <c r="A140" s="25" t="s">
        <v>216</v>
      </c>
      <c r="B140" s="25" t="s">
        <v>220</v>
      </c>
      <c r="C140" s="25" t="s">
        <v>218</v>
      </c>
      <c r="D140" s="54" t="s">
        <v>238</v>
      </c>
      <c r="E140" s="25"/>
      <c r="F140" s="25"/>
      <c r="G140" s="25"/>
      <c r="H140" s="25"/>
    </row>
    <row r="141" spans="1:8" ht="14">
      <c r="A141" s="25" t="s">
        <v>216</v>
      </c>
      <c r="B141" s="25" t="s">
        <v>220</v>
      </c>
      <c r="C141" s="25" t="s">
        <v>218</v>
      </c>
      <c r="D141" s="54" t="s">
        <v>240</v>
      </c>
      <c r="E141" s="25"/>
      <c r="F141" s="25"/>
      <c r="G141" s="25"/>
      <c r="H141" s="25"/>
    </row>
    <row r="142" spans="1:8" ht="14">
      <c r="A142" s="25" t="s">
        <v>216</v>
      </c>
      <c r="B142" s="25" t="s">
        <v>220</v>
      </c>
      <c r="C142" s="25" t="s">
        <v>218</v>
      </c>
      <c r="D142" s="54" t="s">
        <v>241</v>
      </c>
      <c r="E142" s="25"/>
      <c r="F142" s="25"/>
      <c r="G142" s="25"/>
      <c r="H142" s="25"/>
    </row>
    <row r="143" spans="1:8" ht="14">
      <c r="A143" s="25" t="s">
        <v>216</v>
      </c>
      <c r="B143" s="25" t="s">
        <v>220</v>
      </c>
      <c r="C143" s="25" t="s">
        <v>218</v>
      </c>
      <c r="D143" s="54" t="s">
        <v>242</v>
      </c>
      <c r="E143" s="25"/>
      <c r="F143" s="25"/>
      <c r="G143" s="25"/>
      <c r="H143" s="25"/>
    </row>
    <row r="144" spans="1:8" ht="14">
      <c r="A144" s="25" t="s">
        <v>216</v>
      </c>
      <c r="B144" s="25" t="s">
        <v>220</v>
      </c>
      <c r="C144" s="25" t="s">
        <v>218</v>
      </c>
      <c r="D144" s="54" t="s">
        <v>244</v>
      </c>
      <c r="E144" s="25"/>
      <c r="F144" s="25"/>
      <c r="G144" s="25"/>
      <c r="H144" s="25"/>
    </row>
    <row r="145" spans="1:8" ht="14">
      <c r="A145" s="25" t="s">
        <v>216</v>
      </c>
      <c r="B145" s="25" t="s">
        <v>220</v>
      </c>
      <c r="C145" s="25" t="s">
        <v>218</v>
      </c>
      <c r="D145" s="55" t="s">
        <v>243</v>
      </c>
      <c r="E145" s="25"/>
      <c r="F145" s="25"/>
      <c r="G145" s="25"/>
      <c r="H145" s="25"/>
    </row>
    <row r="146" spans="1:8" ht="14">
      <c r="A146" s="25" t="s">
        <v>216</v>
      </c>
      <c r="B146" s="25" t="s">
        <v>220</v>
      </c>
      <c r="C146" s="25" t="s">
        <v>218</v>
      </c>
      <c r="D146" s="55" t="s">
        <v>245</v>
      </c>
      <c r="E146" s="25"/>
      <c r="F146" s="25"/>
      <c r="G146" s="25"/>
      <c r="H146" s="25"/>
    </row>
    <row r="147" spans="1:8" ht="14">
      <c r="A147" s="25" t="s">
        <v>216</v>
      </c>
      <c r="B147" s="25" t="s">
        <v>220</v>
      </c>
      <c r="C147" s="25" t="s">
        <v>218</v>
      </c>
      <c r="D147" s="54" t="s">
        <v>246</v>
      </c>
      <c r="E147" s="25"/>
      <c r="F147" s="25"/>
      <c r="G147" s="25"/>
      <c r="H147" s="25"/>
    </row>
    <row r="148" spans="1:8" ht="14">
      <c r="A148" s="25" t="s">
        <v>216</v>
      </c>
      <c r="B148" s="25" t="s">
        <v>220</v>
      </c>
      <c r="C148" s="25" t="s">
        <v>218</v>
      </c>
      <c r="D148" s="54" t="s">
        <v>247</v>
      </c>
      <c r="E148" s="25"/>
      <c r="F148" s="25"/>
      <c r="G148" s="25"/>
      <c r="H148" s="25"/>
    </row>
    <row r="149" spans="1:8" ht="14">
      <c r="A149" s="25" t="s">
        <v>216</v>
      </c>
      <c r="B149" s="25" t="s">
        <v>220</v>
      </c>
      <c r="C149" s="25" t="s">
        <v>218</v>
      </c>
      <c r="D149" s="54" t="s">
        <v>248</v>
      </c>
      <c r="E149" s="25"/>
      <c r="F149" s="25"/>
      <c r="G149" s="25"/>
      <c r="H149" s="25"/>
    </row>
    <row r="150" spans="1:8" ht="14">
      <c r="A150" s="25" t="s">
        <v>216</v>
      </c>
      <c r="B150" s="25" t="s">
        <v>220</v>
      </c>
      <c r="C150" s="25" t="s">
        <v>218</v>
      </c>
      <c r="D150" s="54" t="s">
        <v>249</v>
      </c>
      <c r="E150" s="25"/>
      <c r="F150" s="25"/>
      <c r="G150" s="25"/>
      <c r="H150" s="25"/>
    </row>
    <row r="151" spans="1:8" ht="14">
      <c r="A151" s="25" t="s">
        <v>216</v>
      </c>
      <c r="B151" s="25" t="s">
        <v>220</v>
      </c>
      <c r="C151" s="25" t="s">
        <v>218</v>
      </c>
      <c r="D151" s="54" t="s">
        <v>250</v>
      </c>
      <c r="E151" s="25"/>
      <c r="F151" s="25"/>
      <c r="G151" s="25"/>
      <c r="H151" s="25"/>
    </row>
    <row r="152" spans="1:8" ht="14">
      <c r="A152" s="25" t="s">
        <v>216</v>
      </c>
      <c r="B152" s="25" t="s">
        <v>220</v>
      </c>
      <c r="C152" s="25" t="s">
        <v>218</v>
      </c>
      <c r="D152" s="54" t="s">
        <v>251</v>
      </c>
      <c r="E152" s="25"/>
      <c r="F152" s="25"/>
      <c r="G152" s="25"/>
      <c r="H152" s="25"/>
    </row>
    <row r="153" spans="1:8" ht="14">
      <c r="A153" s="25" t="s">
        <v>216</v>
      </c>
      <c r="B153" s="25" t="s">
        <v>220</v>
      </c>
      <c r="C153" s="25" t="s">
        <v>218</v>
      </c>
      <c r="D153" s="54" t="s">
        <v>252</v>
      </c>
      <c r="E153" s="25"/>
      <c r="F153" s="25"/>
      <c r="G153" s="25"/>
      <c r="H153" s="25"/>
    </row>
    <row r="154" spans="1:8" ht="14">
      <c r="A154" s="25" t="s">
        <v>216</v>
      </c>
      <c r="B154" s="25" t="s">
        <v>220</v>
      </c>
      <c r="C154" s="25" t="s">
        <v>218</v>
      </c>
      <c r="D154" s="54" t="s">
        <v>253</v>
      </c>
      <c r="E154" s="25"/>
      <c r="F154" s="25"/>
      <c r="G154" s="25"/>
      <c r="H154" s="25"/>
    </row>
    <row r="155" spans="1:8" ht="14">
      <c r="A155" s="25" t="s">
        <v>216</v>
      </c>
      <c r="B155" s="25" t="s">
        <v>220</v>
      </c>
      <c r="C155" s="25" t="s">
        <v>218</v>
      </c>
      <c r="D155" s="54" t="s">
        <v>254</v>
      </c>
      <c r="E155" s="25"/>
      <c r="F155" s="25"/>
      <c r="G155" s="25"/>
      <c r="H155" s="25"/>
    </row>
    <row r="156" spans="1:8" ht="14">
      <c r="A156" s="25" t="s">
        <v>216</v>
      </c>
      <c r="B156" s="25" t="s">
        <v>220</v>
      </c>
      <c r="C156" s="25" t="s">
        <v>218</v>
      </c>
      <c r="D156" s="54" t="s">
        <v>255</v>
      </c>
      <c r="E156" s="113" t="s">
        <v>165</v>
      </c>
      <c r="F156" s="25"/>
      <c r="G156" s="25"/>
      <c r="H156" s="25"/>
    </row>
    <row r="157" spans="1:8" ht="14">
      <c r="A157" s="25" t="s">
        <v>216</v>
      </c>
      <c r="B157" s="25" t="s">
        <v>220</v>
      </c>
      <c r="C157" s="25" t="s">
        <v>218</v>
      </c>
      <c r="D157" s="54" t="s">
        <v>256</v>
      </c>
      <c r="E157" s="113" t="s">
        <v>168</v>
      </c>
      <c r="F157" s="25"/>
      <c r="G157" s="25"/>
      <c r="H157" s="25"/>
    </row>
    <row r="158" spans="1:8" ht="14">
      <c r="A158" s="25" t="s">
        <v>216</v>
      </c>
      <c r="B158" s="25" t="s">
        <v>220</v>
      </c>
      <c r="C158" s="25" t="s">
        <v>218</v>
      </c>
      <c r="D158" s="54" t="s">
        <v>257</v>
      </c>
      <c r="E158" s="113" t="s">
        <v>170</v>
      </c>
      <c r="F158" s="25"/>
      <c r="G158" s="25"/>
      <c r="H158" s="25"/>
    </row>
    <row r="159" spans="1:8" ht="14">
      <c r="A159" s="25" t="s">
        <v>216</v>
      </c>
      <c r="B159" s="25" t="s">
        <v>220</v>
      </c>
      <c r="C159" s="25" t="s">
        <v>218</v>
      </c>
      <c r="D159" s="54" t="s">
        <v>258</v>
      </c>
      <c r="E159" s="25"/>
      <c r="F159" s="25"/>
      <c r="G159" s="25"/>
      <c r="H159" s="25"/>
    </row>
    <row r="160" spans="1:8" ht="14">
      <c r="A160" s="25" t="s">
        <v>216</v>
      </c>
      <c r="B160" s="25" t="s">
        <v>220</v>
      </c>
      <c r="C160" s="25" t="s">
        <v>218</v>
      </c>
      <c r="D160" s="54" t="s">
        <v>259</v>
      </c>
      <c r="E160" s="113" t="s">
        <v>171</v>
      </c>
      <c r="F160" s="25"/>
      <c r="G160" s="25"/>
      <c r="H160" s="25"/>
    </row>
    <row r="161" spans="1:8" ht="14">
      <c r="A161" s="25" t="s">
        <v>216</v>
      </c>
      <c r="B161" s="25" t="s">
        <v>220</v>
      </c>
      <c r="C161" s="25" t="s">
        <v>218</v>
      </c>
      <c r="D161" s="54" t="s">
        <v>260</v>
      </c>
      <c r="E161" s="113"/>
      <c r="F161" s="25"/>
      <c r="G161" s="25"/>
      <c r="H161" s="25"/>
    </row>
    <row r="162" spans="1:8" ht="14">
      <c r="A162" s="25" t="s">
        <v>216</v>
      </c>
      <c r="B162" s="25" t="s">
        <v>220</v>
      </c>
      <c r="C162" s="25" t="s">
        <v>218</v>
      </c>
      <c r="D162" s="117" t="s">
        <v>261</v>
      </c>
      <c r="E162" s="113" t="s">
        <v>172</v>
      </c>
      <c r="F162" s="25"/>
      <c r="G162" s="25"/>
      <c r="H162" s="25"/>
    </row>
    <row r="163" spans="1:8" ht="14">
      <c r="A163" s="25" t="s">
        <v>216</v>
      </c>
      <c r="B163" s="25" t="s">
        <v>220</v>
      </c>
      <c r="C163" s="25" t="s">
        <v>218</v>
      </c>
      <c r="D163" s="54" t="s">
        <v>262</v>
      </c>
      <c r="E163" s="113" t="s">
        <v>173</v>
      </c>
      <c r="F163" s="25"/>
      <c r="G163" s="25"/>
      <c r="H163" s="25"/>
    </row>
    <row r="164" spans="1:8" ht="14">
      <c r="A164" s="25" t="s">
        <v>216</v>
      </c>
      <c r="B164" s="25" t="s">
        <v>220</v>
      </c>
      <c r="C164" s="25" t="s">
        <v>218</v>
      </c>
      <c r="D164" s="54" t="s">
        <v>263</v>
      </c>
      <c r="E164" s="113" t="s">
        <v>169</v>
      </c>
      <c r="F164" s="25"/>
      <c r="G164" s="25"/>
      <c r="H164" s="25"/>
    </row>
    <row r="165" spans="1:8" ht="14">
      <c r="A165" s="25" t="s">
        <v>216</v>
      </c>
      <c r="B165" s="25" t="s">
        <v>220</v>
      </c>
      <c r="C165" s="25" t="s">
        <v>218</v>
      </c>
      <c r="D165" s="54" t="s">
        <v>264</v>
      </c>
      <c r="E165" s="113" t="s">
        <v>174</v>
      </c>
      <c r="F165" s="25"/>
      <c r="G165" s="25"/>
      <c r="H165" s="25"/>
    </row>
    <row r="166" spans="1:8" ht="14">
      <c r="A166" s="25" t="s">
        <v>216</v>
      </c>
      <c r="B166" s="25" t="s">
        <v>220</v>
      </c>
      <c r="C166" s="25" t="s">
        <v>218</v>
      </c>
      <c r="D166" s="54" t="s">
        <v>265</v>
      </c>
      <c r="E166" s="113" t="s">
        <v>175</v>
      </c>
      <c r="F166" s="25"/>
      <c r="G166" s="25"/>
      <c r="H166" s="25"/>
    </row>
    <row r="167" spans="1:8" ht="14">
      <c r="A167" s="25" t="s">
        <v>216</v>
      </c>
      <c r="B167" s="25" t="s">
        <v>220</v>
      </c>
      <c r="C167" s="25" t="s">
        <v>218</v>
      </c>
      <c r="D167" s="54" t="s">
        <v>266</v>
      </c>
      <c r="E167" s="113" t="s">
        <v>176</v>
      </c>
      <c r="F167" s="25"/>
      <c r="G167" s="25"/>
      <c r="H167" s="25"/>
    </row>
    <row r="168" spans="1:8" ht="14">
      <c r="A168" s="25" t="s">
        <v>216</v>
      </c>
      <c r="B168" s="25" t="s">
        <v>220</v>
      </c>
      <c r="C168" s="25" t="s">
        <v>218</v>
      </c>
      <c r="D168" s="54" t="s">
        <v>267</v>
      </c>
      <c r="E168" s="113" t="s">
        <v>177</v>
      </c>
      <c r="F168" s="25"/>
      <c r="G168" s="25"/>
      <c r="H168" s="25"/>
    </row>
    <row r="169" spans="1:8" ht="14">
      <c r="A169" s="25" t="s">
        <v>216</v>
      </c>
      <c r="B169" s="25" t="s">
        <v>220</v>
      </c>
      <c r="C169" s="25" t="s">
        <v>218</v>
      </c>
      <c r="D169" s="54" t="s">
        <v>268</v>
      </c>
      <c r="E169" s="116" t="s">
        <v>178</v>
      </c>
      <c r="G169" s="25"/>
      <c r="H169" s="25"/>
    </row>
    <row r="170" spans="1:8" ht="14">
      <c r="A170" s="25" t="s">
        <v>216</v>
      </c>
      <c r="B170" s="25" t="s">
        <v>220</v>
      </c>
      <c r="C170" s="25" t="s">
        <v>218</v>
      </c>
      <c r="D170" s="41" t="s">
        <v>269</v>
      </c>
      <c r="E170" s="116" t="s">
        <v>179</v>
      </c>
      <c r="G170" s="25"/>
      <c r="H170" s="25"/>
    </row>
    <row r="171" spans="1:8" ht="14">
      <c r="A171" s="25" t="s">
        <v>216</v>
      </c>
      <c r="B171" s="25" t="s">
        <v>220</v>
      </c>
      <c r="C171" s="25" t="s">
        <v>218</v>
      </c>
      <c r="D171" s="56" t="s">
        <v>270</v>
      </c>
      <c r="E171" s="116" t="s">
        <v>180</v>
      </c>
      <c r="G171" s="25"/>
      <c r="H171" s="25"/>
    </row>
    <row r="172" spans="1:8" ht="14">
      <c r="A172" s="25" t="s">
        <v>216</v>
      </c>
      <c r="B172" s="25" t="s">
        <v>220</v>
      </c>
      <c r="C172" s="25" t="s">
        <v>218</v>
      </c>
      <c r="D172" s="56" t="s">
        <v>271</v>
      </c>
      <c r="E172" s="116" t="s">
        <v>181</v>
      </c>
      <c r="G172" s="25"/>
    </row>
    <row r="173" spans="1:8" ht="14">
      <c r="A173" s="25" t="s">
        <v>216</v>
      </c>
      <c r="B173" s="25" t="s">
        <v>220</v>
      </c>
      <c r="C173" s="25" t="s">
        <v>218</v>
      </c>
      <c r="D173" s="56" t="s">
        <v>272</v>
      </c>
      <c r="E173" s="116" t="s">
        <v>182</v>
      </c>
      <c r="G173" s="25"/>
    </row>
    <row r="174" spans="1:8" ht="14">
      <c r="A174" s="25" t="s">
        <v>216</v>
      </c>
      <c r="B174" s="25" t="s">
        <v>220</v>
      </c>
      <c r="C174" s="25" t="s">
        <v>218</v>
      </c>
      <c r="D174" s="56" t="s">
        <v>273</v>
      </c>
      <c r="E174" s="116" t="s">
        <v>183</v>
      </c>
      <c r="G174" s="25"/>
    </row>
    <row r="175" spans="1:8" ht="14">
      <c r="A175" s="25" t="s">
        <v>216</v>
      </c>
      <c r="B175" s="25" t="s">
        <v>220</v>
      </c>
      <c r="C175" s="25" t="s">
        <v>218</v>
      </c>
      <c r="D175" s="56" t="s">
        <v>274</v>
      </c>
      <c r="E175" s="116" t="s">
        <v>184</v>
      </c>
      <c r="G175" s="25"/>
    </row>
    <row r="176" spans="1:8" ht="14">
      <c r="A176" s="25" t="s">
        <v>216</v>
      </c>
      <c r="B176" s="25" t="s">
        <v>220</v>
      </c>
      <c r="C176" s="25" t="s">
        <v>218</v>
      </c>
      <c r="D176" s="56" t="s">
        <v>275</v>
      </c>
      <c r="E176" s="116"/>
      <c r="G176" s="25"/>
    </row>
    <row r="177" spans="1:7" ht="14">
      <c r="A177" s="25" t="s">
        <v>216</v>
      </c>
      <c r="B177" s="25" t="s">
        <v>220</v>
      </c>
      <c r="C177" s="25" t="s">
        <v>218</v>
      </c>
      <c r="D177" s="56" t="s">
        <v>276</v>
      </c>
      <c r="E177" s="116" t="s">
        <v>185</v>
      </c>
      <c r="G177" s="25"/>
    </row>
    <row r="178" spans="1:7" ht="14">
      <c r="A178" s="25" t="s">
        <v>216</v>
      </c>
      <c r="B178" s="25" t="s">
        <v>220</v>
      </c>
      <c r="C178" s="25" t="s">
        <v>218</v>
      </c>
      <c r="D178" s="56" t="s">
        <v>277</v>
      </c>
      <c r="E178" s="116" t="s">
        <v>186</v>
      </c>
      <c r="F178" s="116"/>
      <c r="G178" s="25"/>
    </row>
    <row r="179" spans="1:7" ht="14">
      <c r="A179" s="25" t="s">
        <v>216</v>
      </c>
      <c r="B179" s="25" t="s">
        <v>220</v>
      </c>
      <c r="C179" s="25" t="s">
        <v>218</v>
      </c>
      <c r="D179" s="56" t="s">
        <v>278</v>
      </c>
      <c r="E179" s="116" t="s">
        <v>187</v>
      </c>
      <c r="G179" s="25"/>
    </row>
    <row r="180" spans="1:7" ht="14">
      <c r="A180" s="25" t="s">
        <v>216</v>
      </c>
      <c r="B180" s="25" t="s">
        <v>220</v>
      </c>
      <c r="C180" s="25" t="s">
        <v>218</v>
      </c>
      <c r="D180" s="56" t="s">
        <v>279</v>
      </c>
      <c r="E180" s="116" t="s">
        <v>188</v>
      </c>
      <c r="G180" s="25"/>
    </row>
    <row r="181" spans="1:7" ht="14">
      <c r="A181" s="25" t="s">
        <v>216</v>
      </c>
      <c r="B181" s="25" t="s">
        <v>220</v>
      </c>
      <c r="C181" s="25" t="s">
        <v>218</v>
      </c>
      <c r="D181" s="56" t="s">
        <v>280</v>
      </c>
      <c r="E181" s="116" t="s">
        <v>189</v>
      </c>
      <c r="G181" s="25"/>
    </row>
    <row r="182" spans="1:7" ht="14">
      <c r="A182" s="25" t="s">
        <v>216</v>
      </c>
      <c r="B182" s="25" t="s">
        <v>220</v>
      </c>
      <c r="C182" s="25" t="s">
        <v>218</v>
      </c>
      <c r="D182" s="56" t="s">
        <v>281</v>
      </c>
      <c r="E182" s="116" t="s">
        <v>190</v>
      </c>
      <c r="G182" s="25"/>
    </row>
    <row r="183" spans="1:7" ht="14">
      <c r="A183" s="25" t="s">
        <v>216</v>
      </c>
      <c r="B183" s="25" t="s">
        <v>220</v>
      </c>
      <c r="C183" s="25" t="s">
        <v>218</v>
      </c>
      <c r="D183" s="56" t="s">
        <v>282</v>
      </c>
      <c r="E183" s="116" t="s">
        <v>387</v>
      </c>
      <c r="G183" s="25"/>
    </row>
    <row r="184" spans="1:7" ht="14">
      <c r="A184" s="25" t="s">
        <v>216</v>
      </c>
      <c r="B184" s="25" t="s">
        <v>220</v>
      </c>
      <c r="C184" s="25" t="s">
        <v>218</v>
      </c>
      <c r="D184" s="56" t="s">
        <v>283</v>
      </c>
      <c r="E184" s="116" t="s">
        <v>191</v>
      </c>
      <c r="G184" s="25"/>
    </row>
    <row r="185" spans="1:7" ht="14">
      <c r="A185" s="25" t="s">
        <v>216</v>
      </c>
      <c r="B185" s="25" t="s">
        <v>220</v>
      </c>
      <c r="C185" s="25" t="s">
        <v>218</v>
      </c>
      <c r="D185" s="56" t="s">
        <v>284</v>
      </c>
      <c r="E185" s="116" t="s">
        <v>379</v>
      </c>
      <c r="G185" s="25"/>
    </row>
    <row r="186" spans="1:7" ht="14">
      <c r="D186" s="61"/>
      <c r="G186" s="25"/>
    </row>
    <row r="187" spans="1:7" ht="14">
      <c r="A187" s="25" t="s">
        <v>216</v>
      </c>
      <c r="B187" s="25" t="s">
        <v>220</v>
      </c>
      <c r="C187" s="25" t="s">
        <v>219</v>
      </c>
      <c r="D187" s="53" t="s">
        <v>9</v>
      </c>
      <c r="G187" s="25"/>
    </row>
    <row r="188" spans="1:7" ht="14">
      <c r="A188" s="25" t="s">
        <v>216</v>
      </c>
      <c r="B188" s="25" t="s">
        <v>220</v>
      </c>
      <c r="C188" s="25" t="s">
        <v>219</v>
      </c>
      <c r="D188" s="60" t="s">
        <v>63</v>
      </c>
      <c r="G188" s="25"/>
    </row>
    <row r="189" spans="1:7" ht="14">
      <c r="A189" s="25" t="s">
        <v>216</v>
      </c>
      <c r="B189" s="25" t="s">
        <v>220</v>
      </c>
      <c r="C189" s="25" t="s">
        <v>219</v>
      </c>
      <c r="D189" s="60" t="s">
        <v>73</v>
      </c>
      <c r="G189" s="25"/>
    </row>
    <row r="190" spans="1:7" ht="14">
      <c r="A190" s="25" t="s">
        <v>216</v>
      </c>
      <c r="B190" s="25" t="s">
        <v>220</v>
      </c>
      <c r="C190" s="25" t="s">
        <v>219</v>
      </c>
      <c r="D190" s="60" t="s">
        <v>81</v>
      </c>
      <c r="E190" s="116" t="s">
        <v>385</v>
      </c>
      <c r="G190" s="25"/>
    </row>
    <row r="191" spans="1:7" ht="14">
      <c r="A191" s="25" t="s">
        <v>216</v>
      </c>
      <c r="B191" s="25" t="s">
        <v>220</v>
      </c>
      <c r="C191" s="25" t="s">
        <v>219</v>
      </c>
      <c r="D191" s="60" t="s">
        <v>89</v>
      </c>
      <c r="G191" s="25"/>
    </row>
    <row r="192" spans="1:7" ht="14">
      <c r="A192" s="25" t="s">
        <v>216</v>
      </c>
      <c r="B192" s="25" t="s">
        <v>220</v>
      </c>
      <c r="C192" s="25" t="s">
        <v>219</v>
      </c>
      <c r="D192" s="60" t="s">
        <v>96</v>
      </c>
      <c r="E192" s="116" t="s">
        <v>384</v>
      </c>
      <c r="G192" s="25"/>
    </row>
    <row r="193" spans="1:7" ht="14">
      <c r="A193" s="25" t="s">
        <v>216</v>
      </c>
      <c r="B193" s="25" t="s">
        <v>220</v>
      </c>
      <c r="C193" s="25" t="s">
        <v>219</v>
      </c>
      <c r="D193" s="60" t="s">
        <v>99</v>
      </c>
      <c r="G193" s="25"/>
    </row>
    <row r="194" spans="1:7" ht="14">
      <c r="A194" s="25" t="s">
        <v>216</v>
      </c>
      <c r="B194" s="25" t="s">
        <v>220</v>
      </c>
      <c r="C194" s="25" t="s">
        <v>219</v>
      </c>
      <c r="D194" s="60" t="s">
        <v>57</v>
      </c>
      <c r="G194" s="25"/>
    </row>
    <row r="195" spans="1:7" ht="14">
      <c r="A195" s="25" t="s">
        <v>216</v>
      </c>
      <c r="B195" s="25" t="s">
        <v>220</v>
      </c>
      <c r="C195" s="25" t="s">
        <v>219</v>
      </c>
      <c r="D195" s="60" t="s">
        <v>120</v>
      </c>
      <c r="E195" s="116" t="s">
        <v>383</v>
      </c>
      <c r="G195" s="25"/>
    </row>
    <row r="196" spans="1:7" ht="14">
      <c r="A196" s="25" t="s">
        <v>216</v>
      </c>
      <c r="B196" s="25" t="s">
        <v>220</v>
      </c>
      <c r="C196" s="25" t="s">
        <v>219</v>
      </c>
      <c r="D196" s="75" t="s">
        <v>285</v>
      </c>
      <c r="G196" s="25"/>
    </row>
    <row r="197" spans="1:7" ht="14">
      <c r="A197" s="25" t="s">
        <v>216</v>
      </c>
      <c r="B197" s="25" t="s">
        <v>220</v>
      </c>
      <c r="C197" s="25" t="s">
        <v>219</v>
      </c>
      <c r="D197" s="76" t="s">
        <v>286</v>
      </c>
      <c r="G197" s="25"/>
    </row>
    <row r="198" spans="1:7" ht="14">
      <c r="A198" s="25" t="s">
        <v>216</v>
      </c>
      <c r="B198" s="25" t="s">
        <v>220</v>
      </c>
      <c r="C198" s="25" t="s">
        <v>219</v>
      </c>
      <c r="D198" s="54" t="s">
        <v>235</v>
      </c>
      <c r="G198" s="25"/>
    </row>
    <row r="199" spans="1:7" ht="14">
      <c r="A199" s="25" t="s">
        <v>216</v>
      </c>
      <c r="B199" s="25" t="s">
        <v>220</v>
      </c>
      <c r="C199" s="25" t="s">
        <v>219</v>
      </c>
      <c r="D199" s="54" t="s">
        <v>287</v>
      </c>
      <c r="E199" s="116" t="s">
        <v>386</v>
      </c>
      <c r="G199" s="25"/>
    </row>
    <row r="200" spans="1:7" ht="14">
      <c r="A200" s="25" t="s">
        <v>216</v>
      </c>
      <c r="B200" s="25" t="s">
        <v>220</v>
      </c>
      <c r="C200" s="25" t="s">
        <v>219</v>
      </c>
      <c r="D200" s="54" t="s">
        <v>236</v>
      </c>
      <c r="G200" s="25"/>
    </row>
    <row r="201" spans="1:7" ht="14">
      <c r="A201" s="25" t="s">
        <v>216</v>
      </c>
      <c r="B201" s="25" t="s">
        <v>220</v>
      </c>
      <c r="C201" s="25" t="s">
        <v>219</v>
      </c>
      <c r="D201" s="82" t="s">
        <v>292</v>
      </c>
      <c r="G201" s="25"/>
    </row>
    <row r="202" spans="1:7" ht="14">
      <c r="A202" s="25" t="s">
        <v>216</v>
      </c>
      <c r="B202" s="25" t="s">
        <v>220</v>
      </c>
      <c r="C202" s="25" t="s">
        <v>219</v>
      </c>
      <c r="D202" s="54" t="s">
        <v>288</v>
      </c>
      <c r="E202" s="114" t="s">
        <v>163</v>
      </c>
      <c r="G202" s="25"/>
    </row>
    <row r="203" spans="1:7" ht="14">
      <c r="A203" s="25" t="s">
        <v>216</v>
      </c>
      <c r="B203" s="25" t="s">
        <v>220</v>
      </c>
      <c r="C203" s="25" t="s">
        <v>219</v>
      </c>
      <c r="D203" s="54" t="s">
        <v>233</v>
      </c>
      <c r="G203" s="25"/>
    </row>
    <row r="204" spans="1:7" ht="14">
      <c r="A204" s="25" t="s">
        <v>216</v>
      </c>
      <c r="B204" s="25" t="s">
        <v>220</v>
      </c>
      <c r="C204" s="25" t="s">
        <v>219</v>
      </c>
      <c r="D204" s="83" t="s">
        <v>302</v>
      </c>
      <c r="E204" s="116" t="s">
        <v>159</v>
      </c>
      <c r="G204" s="25"/>
    </row>
    <row r="205" spans="1:7" ht="14">
      <c r="A205" s="25" t="s">
        <v>216</v>
      </c>
      <c r="B205" s="25" t="s">
        <v>220</v>
      </c>
      <c r="C205" s="25" t="s">
        <v>219</v>
      </c>
      <c r="D205" s="54" t="s">
        <v>237</v>
      </c>
      <c r="G205" s="25"/>
    </row>
    <row r="206" spans="1:7" ht="14">
      <c r="A206" s="25" t="s">
        <v>216</v>
      </c>
      <c r="B206" s="25" t="s">
        <v>220</v>
      </c>
      <c r="C206" s="25" t="s">
        <v>219</v>
      </c>
      <c r="D206" s="54" t="s">
        <v>234</v>
      </c>
      <c r="G206" s="25"/>
    </row>
    <row r="207" spans="1:7" ht="14">
      <c r="A207" s="25" t="s">
        <v>216</v>
      </c>
      <c r="B207" s="25" t="s">
        <v>220</v>
      </c>
      <c r="C207" s="25" t="s">
        <v>219</v>
      </c>
      <c r="D207" s="78" t="s">
        <v>239</v>
      </c>
      <c r="G207" s="25"/>
    </row>
    <row r="208" spans="1:7" ht="14">
      <c r="A208" s="25" t="s">
        <v>216</v>
      </c>
      <c r="B208" s="25" t="s">
        <v>220</v>
      </c>
      <c r="C208" s="25" t="s">
        <v>219</v>
      </c>
      <c r="D208" s="78" t="s">
        <v>238</v>
      </c>
      <c r="G208" s="25"/>
    </row>
    <row r="209" spans="1:7" ht="14">
      <c r="A209" s="25" t="s">
        <v>216</v>
      </c>
      <c r="B209" s="25" t="s">
        <v>220</v>
      </c>
      <c r="C209" s="25" t="s">
        <v>219</v>
      </c>
      <c r="D209" s="78" t="s">
        <v>240</v>
      </c>
      <c r="G209" s="25"/>
    </row>
    <row r="210" spans="1:7" ht="14">
      <c r="A210" s="25" t="s">
        <v>216</v>
      </c>
      <c r="B210" s="25" t="s">
        <v>220</v>
      </c>
      <c r="C210" s="25" t="s">
        <v>219</v>
      </c>
      <c r="D210" s="54" t="s">
        <v>241</v>
      </c>
      <c r="G210" s="25"/>
    </row>
    <row r="211" spans="1:7" ht="14">
      <c r="A211" s="25" t="s">
        <v>216</v>
      </c>
      <c r="B211" s="25" t="s">
        <v>220</v>
      </c>
      <c r="C211" s="25" t="s">
        <v>219</v>
      </c>
      <c r="D211" s="39" t="s">
        <v>242</v>
      </c>
      <c r="G211" s="25"/>
    </row>
    <row r="212" spans="1:7" ht="14">
      <c r="A212" s="25" t="s">
        <v>216</v>
      </c>
      <c r="B212" s="25" t="s">
        <v>220</v>
      </c>
      <c r="C212" s="25" t="s">
        <v>219</v>
      </c>
      <c r="D212" s="76" t="s">
        <v>293</v>
      </c>
      <c r="E212" s="116" t="s">
        <v>160</v>
      </c>
      <c r="G212" s="25"/>
    </row>
    <row r="213" spans="1:7" ht="14">
      <c r="A213" s="25" t="s">
        <v>216</v>
      </c>
      <c r="B213" s="25" t="s">
        <v>220</v>
      </c>
      <c r="C213" s="25" t="s">
        <v>219</v>
      </c>
      <c r="D213" s="40" t="s">
        <v>243</v>
      </c>
      <c r="G213" s="25"/>
    </row>
    <row r="214" spans="1:7" ht="14">
      <c r="A214" s="25" t="s">
        <v>216</v>
      </c>
      <c r="B214" s="25" t="s">
        <v>220</v>
      </c>
      <c r="C214" s="25" t="s">
        <v>219</v>
      </c>
      <c r="D214" s="39" t="s">
        <v>246</v>
      </c>
      <c r="G214" s="25"/>
    </row>
    <row r="215" spans="1:7" ht="14">
      <c r="A215" s="25" t="s">
        <v>216</v>
      </c>
      <c r="B215" s="25" t="s">
        <v>220</v>
      </c>
      <c r="C215" s="25" t="s">
        <v>219</v>
      </c>
      <c r="D215" s="39" t="s">
        <v>247</v>
      </c>
      <c r="G215" s="25"/>
    </row>
    <row r="216" spans="1:7" ht="14">
      <c r="A216" s="25" t="s">
        <v>216</v>
      </c>
      <c r="B216" s="25" t="s">
        <v>220</v>
      </c>
      <c r="C216" s="25" t="s">
        <v>219</v>
      </c>
      <c r="D216" s="79" t="s">
        <v>248</v>
      </c>
      <c r="G216" s="25"/>
    </row>
    <row r="217" spans="1:7" ht="14">
      <c r="A217" s="25" t="s">
        <v>216</v>
      </c>
      <c r="B217" s="25" t="s">
        <v>220</v>
      </c>
      <c r="C217" s="25" t="s">
        <v>219</v>
      </c>
      <c r="D217" s="82" t="s">
        <v>294</v>
      </c>
      <c r="E217" s="116" t="s">
        <v>161</v>
      </c>
      <c r="G217" s="25"/>
    </row>
    <row r="218" spans="1:7" ht="14">
      <c r="A218" s="25" t="s">
        <v>216</v>
      </c>
      <c r="B218" s="25" t="s">
        <v>220</v>
      </c>
      <c r="C218" s="25" t="s">
        <v>219</v>
      </c>
      <c r="D218" s="39" t="s">
        <v>250</v>
      </c>
      <c r="G218" s="25"/>
    </row>
    <row r="219" spans="1:7" ht="14">
      <c r="A219" s="25" t="s">
        <v>216</v>
      </c>
      <c r="B219" s="25" t="s">
        <v>220</v>
      </c>
      <c r="C219" s="25" t="s">
        <v>219</v>
      </c>
      <c r="D219" s="76" t="s">
        <v>295</v>
      </c>
      <c r="E219" s="116" t="s">
        <v>162</v>
      </c>
      <c r="G219" s="25"/>
    </row>
    <row r="220" spans="1:7" ht="14">
      <c r="A220" s="25" t="s">
        <v>216</v>
      </c>
      <c r="B220" s="25" t="s">
        <v>220</v>
      </c>
      <c r="C220" s="25" t="s">
        <v>219</v>
      </c>
      <c r="D220" s="54" t="s">
        <v>291</v>
      </c>
      <c r="G220" s="25"/>
    </row>
    <row r="221" spans="1:7" ht="14">
      <c r="A221" s="25" t="s">
        <v>216</v>
      </c>
      <c r="B221" s="25" t="s">
        <v>220</v>
      </c>
      <c r="C221" s="25" t="s">
        <v>219</v>
      </c>
      <c r="D221" s="82" t="s">
        <v>296</v>
      </c>
      <c r="E221" s="116" t="s">
        <v>164</v>
      </c>
      <c r="G221" s="25"/>
    </row>
    <row r="222" spans="1:7" ht="14">
      <c r="A222" s="25" t="s">
        <v>216</v>
      </c>
      <c r="B222" s="25" t="s">
        <v>220</v>
      </c>
      <c r="C222" s="25" t="s">
        <v>219</v>
      </c>
      <c r="D222" s="54" t="s">
        <v>256</v>
      </c>
      <c r="G222" s="25"/>
    </row>
    <row r="223" spans="1:7" ht="14">
      <c r="A223" s="25" t="s">
        <v>216</v>
      </c>
      <c r="B223" s="25" t="s">
        <v>220</v>
      </c>
      <c r="C223" s="25" t="s">
        <v>219</v>
      </c>
      <c r="D223" s="54" t="s">
        <v>257</v>
      </c>
      <c r="G223" s="25"/>
    </row>
    <row r="224" spans="1:7" ht="14">
      <c r="A224" s="25" t="s">
        <v>216</v>
      </c>
      <c r="B224" s="25" t="s">
        <v>220</v>
      </c>
      <c r="C224" s="25" t="s">
        <v>219</v>
      </c>
      <c r="D224" s="54" t="s">
        <v>259</v>
      </c>
      <c r="G224" s="25"/>
    </row>
    <row r="225" spans="1:7" ht="14">
      <c r="A225" s="25" t="s">
        <v>216</v>
      </c>
      <c r="B225" s="25" t="s">
        <v>220</v>
      </c>
      <c r="C225" s="25" t="s">
        <v>219</v>
      </c>
      <c r="D225" s="54" t="s">
        <v>261</v>
      </c>
      <c r="G225" s="25"/>
    </row>
    <row r="226" spans="1:7" ht="14">
      <c r="A226" s="25" t="s">
        <v>216</v>
      </c>
      <c r="B226" s="25" t="s">
        <v>220</v>
      </c>
      <c r="C226" s="25" t="s">
        <v>219</v>
      </c>
      <c r="D226" s="82" t="s">
        <v>297</v>
      </c>
      <c r="E226" s="116" t="s">
        <v>166</v>
      </c>
      <c r="G226" s="25"/>
    </row>
    <row r="227" spans="1:7" ht="14">
      <c r="A227" s="25" t="s">
        <v>216</v>
      </c>
      <c r="B227" s="25" t="s">
        <v>220</v>
      </c>
      <c r="C227" s="25" t="s">
        <v>219</v>
      </c>
      <c r="D227" s="54" t="s">
        <v>262</v>
      </c>
      <c r="G227" s="25"/>
    </row>
    <row r="228" spans="1:7" ht="14">
      <c r="A228" s="25" t="s">
        <v>216</v>
      </c>
      <c r="B228" s="25" t="s">
        <v>220</v>
      </c>
      <c r="C228" s="25" t="s">
        <v>219</v>
      </c>
      <c r="D228" s="76" t="s">
        <v>298</v>
      </c>
      <c r="E228" s="116" t="s">
        <v>167</v>
      </c>
      <c r="G228" s="25"/>
    </row>
    <row r="229" spans="1:7" ht="14">
      <c r="A229" s="25" t="s">
        <v>216</v>
      </c>
      <c r="B229" s="25" t="s">
        <v>220</v>
      </c>
      <c r="C229" s="25" t="s">
        <v>219</v>
      </c>
      <c r="D229" s="54" t="s">
        <v>263</v>
      </c>
      <c r="G229" s="25"/>
    </row>
    <row r="230" spans="1:7" ht="14">
      <c r="A230" s="25" t="s">
        <v>216</v>
      </c>
      <c r="B230" s="25" t="s">
        <v>220</v>
      </c>
      <c r="C230" s="25" t="s">
        <v>219</v>
      </c>
      <c r="D230" s="54" t="s">
        <v>299</v>
      </c>
      <c r="G230" s="25"/>
    </row>
    <row r="231" spans="1:7" ht="14">
      <c r="A231" s="25" t="s">
        <v>216</v>
      </c>
      <c r="B231" s="25" t="s">
        <v>220</v>
      </c>
      <c r="C231" s="25" t="s">
        <v>219</v>
      </c>
      <c r="D231" s="54" t="s">
        <v>300</v>
      </c>
      <c r="G231" s="25"/>
    </row>
    <row r="232" spans="1:7" ht="14">
      <c r="A232" s="25" t="s">
        <v>216</v>
      </c>
      <c r="B232" s="25" t="s">
        <v>220</v>
      </c>
      <c r="C232" s="25" t="s">
        <v>219</v>
      </c>
      <c r="D232" s="54" t="s">
        <v>301</v>
      </c>
      <c r="G232" s="25"/>
    </row>
    <row r="233" spans="1:7" ht="15.75" customHeight="1">
      <c r="A233" s="25"/>
      <c r="B233" s="25"/>
      <c r="C233" s="25"/>
      <c r="D233" s="60"/>
      <c r="G233" s="25"/>
    </row>
    <row r="234" spans="1:7" ht="14">
      <c r="A234" s="25" t="s">
        <v>216</v>
      </c>
      <c r="B234" s="25" t="s">
        <v>221</v>
      </c>
      <c r="C234" s="25" t="s">
        <v>218</v>
      </c>
      <c r="D234" s="53" t="s">
        <v>9</v>
      </c>
      <c r="G234" s="25"/>
    </row>
    <row r="235" spans="1:7" ht="14">
      <c r="A235" s="25" t="s">
        <v>216</v>
      </c>
      <c r="B235" s="25" t="s">
        <v>221</v>
      </c>
      <c r="C235" s="25" t="s">
        <v>218</v>
      </c>
      <c r="D235" s="60" t="s">
        <v>63</v>
      </c>
      <c r="G235" s="25"/>
    </row>
    <row r="236" spans="1:7" ht="14">
      <c r="A236" s="25" t="s">
        <v>216</v>
      </c>
      <c r="B236" s="25" t="s">
        <v>221</v>
      </c>
      <c r="C236" s="25" t="s">
        <v>218</v>
      </c>
      <c r="D236" s="60" t="s">
        <v>73</v>
      </c>
      <c r="G236" s="25"/>
    </row>
    <row r="237" spans="1:7" ht="14">
      <c r="A237" s="25" t="s">
        <v>216</v>
      </c>
      <c r="B237" s="25" t="s">
        <v>221</v>
      </c>
      <c r="C237" s="25" t="s">
        <v>218</v>
      </c>
      <c r="D237" s="60" t="s">
        <v>81</v>
      </c>
      <c r="G237" s="25"/>
    </row>
    <row r="238" spans="1:7" ht="14">
      <c r="A238" s="25" t="s">
        <v>216</v>
      </c>
      <c r="B238" s="25" t="s">
        <v>221</v>
      </c>
      <c r="C238" s="25" t="s">
        <v>218</v>
      </c>
      <c r="D238" s="60" t="s">
        <v>89</v>
      </c>
      <c r="G238" s="25"/>
    </row>
    <row r="239" spans="1:7" ht="14">
      <c r="A239" s="25" t="s">
        <v>216</v>
      </c>
      <c r="B239" s="25" t="s">
        <v>221</v>
      </c>
      <c r="C239" s="25" t="s">
        <v>218</v>
      </c>
      <c r="D239" s="60" t="s">
        <v>96</v>
      </c>
      <c r="G239" s="25"/>
    </row>
    <row r="240" spans="1:7" ht="14">
      <c r="A240" s="25" t="s">
        <v>216</v>
      </c>
      <c r="B240" s="25" t="s">
        <v>221</v>
      </c>
      <c r="C240" s="25" t="s">
        <v>218</v>
      </c>
      <c r="D240" s="60" t="s">
        <v>99</v>
      </c>
      <c r="G240" s="25"/>
    </row>
    <row r="241" spans="1:7" ht="14">
      <c r="A241" s="25" t="s">
        <v>216</v>
      </c>
      <c r="B241" s="25" t="s">
        <v>221</v>
      </c>
      <c r="C241" s="25" t="s">
        <v>218</v>
      </c>
      <c r="D241" s="60" t="s">
        <v>57</v>
      </c>
      <c r="G241" s="25"/>
    </row>
    <row r="242" spans="1:7" ht="14">
      <c r="A242" s="25" t="s">
        <v>216</v>
      </c>
      <c r="B242" s="25" t="s">
        <v>221</v>
      </c>
      <c r="C242" s="25" t="s">
        <v>218</v>
      </c>
      <c r="D242" s="60" t="s">
        <v>109</v>
      </c>
      <c r="G242" s="25"/>
    </row>
    <row r="243" spans="1:7" ht="14">
      <c r="A243" s="25" t="s">
        <v>216</v>
      </c>
      <c r="B243" s="25" t="s">
        <v>221</v>
      </c>
      <c r="C243" s="25" t="s">
        <v>218</v>
      </c>
      <c r="D243" s="61" t="s">
        <v>126</v>
      </c>
      <c r="G243" s="25"/>
    </row>
    <row r="244" spans="1:7" ht="14">
      <c r="A244" s="25" t="s">
        <v>216</v>
      </c>
      <c r="B244" s="25" t="s">
        <v>221</v>
      </c>
      <c r="C244" s="25" t="s">
        <v>218</v>
      </c>
      <c r="D244" s="58" t="s">
        <v>235</v>
      </c>
      <c r="G244" s="25"/>
    </row>
    <row r="245" spans="1:7" ht="14">
      <c r="A245" s="25" t="s">
        <v>216</v>
      </c>
      <c r="B245" s="25" t="s">
        <v>221</v>
      </c>
      <c r="C245" s="25" t="s">
        <v>218</v>
      </c>
      <c r="D245" s="58" t="s">
        <v>236</v>
      </c>
      <c r="G245" s="25"/>
    </row>
    <row r="246" spans="1:7" ht="14">
      <c r="A246" s="25" t="s">
        <v>216</v>
      </c>
      <c r="B246" s="25" t="s">
        <v>221</v>
      </c>
      <c r="C246" s="25" t="s">
        <v>218</v>
      </c>
      <c r="D246" s="58" t="s">
        <v>233</v>
      </c>
      <c r="G246" s="25"/>
    </row>
    <row r="247" spans="1:7" ht="14">
      <c r="A247" s="25" t="s">
        <v>216</v>
      </c>
      <c r="B247" s="25" t="s">
        <v>221</v>
      </c>
      <c r="C247" s="25" t="s">
        <v>218</v>
      </c>
      <c r="D247" s="58" t="s">
        <v>237</v>
      </c>
      <c r="G247" s="25"/>
    </row>
    <row r="248" spans="1:7" ht="14">
      <c r="A248" s="25" t="s">
        <v>216</v>
      </c>
      <c r="B248" s="25" t="s">
        <v>221</v>
      </c>
      <c r="C248" s="25" t="s">
        <v>218</v>
      </c>
      <c r="D248" s="58" t="s">
        <v>234</v>
      </c>
      <c r="G248" s="25"/>
    </row>
    <row r="249" spans="1:7" ht="14">
      <c r="A249" s="25" t="s">
        <v>216</v>
      </c>
      <c r="B249" s="25" t="s">
        <v>221</v>
      </c>
      <c r="C249" s="25" t="s">
        <v>218</v>
      </c>
      <c r="D249" s="64" t="s">
        <v>239</v>
      </c>
      <c r="G249" s="25"/>
    </row>
    <row r="250" spans="1:7" ht="14">
      <c r="A250" s="25" t="s">
        <v>216</v>
      </c>
      <c r="B250" s="25" t="s">
        <v>221</v>
      </c>
      <c r="C250" s="25" t="s">
        <v>218</v>
      </c>
      <c r="D250" s="64" t="s">
        <v>238</v>
      </c>
      <c r="G250" s="25"/>
    </row>
    <row r="251" spans="1:7" ht="14">
      <c r="A251" s="25" t="s">
        <v>216</v>
      </c>
      <c r="B251" s="25" t="s">
        <v>221</v>
      </c>
      <c r="C251" s="25" t="s">
        <v>218</v>
      </c>
      <c r="D251" s="64" t="s">
        <v>240</v>
      </c>
      <c r="G251" s="25"/>
    </row>
    <row r="252" spans="1:7" ht="14">
      <c r="A252" s="25" t="s">
        <v>216</v>
      </c>
      <c r="B252" s="25" t="s">
        <v>221</v>
      </c>
      <c r="C252" s="25" t="s">
        <v>218</v>
      </c>
      <c r="D252" s="58" t="s">
        <v>241</v>
      </c>
      <c r="G252" s="25"/>
    </row>
    <row r="253" spans="1:7" ht="14">
      <c r="A253" s="25" t="s">
        <v>216</v>
      </c>
      <c r="B253" s="25" t="s">
        <v>221</v>
      </c>
      <c r="C253" s="25" t="s">
        <v>218</v>
      </c>
      <c r="D253" s="46" t="s">
        <v>242</v>
      </c>
      <c r="G253" s="25"/>
    </row>
    <row r="254" spans="1:7" ht="14">
      <c r="A254" s="25" t="s">
        <v>216</v>
      </c>
      <c r="B254" s="25" t="s">
        <v>221</v>
      </c>
      <c r="C254" s="25" t="s">
        <v>218</v>
      </c>
      <c r="D254" s="46" t="s">
        <v>244</v>
      </c>
      <c r="G254" s="25"/>
    </row>
    <row r="255" spans="1:7" ht="14">
      <c r="A255" s="25" t="s">
        <v>216</v>
      </c>
      <c r="B255" s="25" t="s">
        <v>221</v>
      </c>
      <c r="C255" s="25" t="s">
        <v>218</v>
      </c>
      <c r="D255" s="47" t="s">
        <v>243</v>
      </c>
      <c r="G255" s="25"/>
    </row>
    <row r="256" spans="1:7" ht="14">
      <c r="A256" s="25" t="s">
        <v>216</v>
      </c>
      <c r="B256" s="25" t="s">
        <v>221</v>
      </c>
      <c r="C256" s="25" t="s">
        <v>218</v>
      </c>
      <c r="D256" s="47" t="s">
        <v>245</v>
      </c>
      <c r="G256" s="25"/>
    </row>
    <row r="257" spans="1:7" ht="14">
      <c r="A257" s="25" t="s">
        <v>216</v>
      </c>
      <c r="B257" s="25" t="s">
        <v>221</v>
      </c>
      <c r="C257" s="25" t="s">
        <v>218</v>
      </c>
      <c r="D257" s="46" t="s">
        <v>246</v>
      </c>
      <c r="G257" s="25"/>
    </row>
    <row r="258" spans="1:7" ht="14">
      <c r="A258" s="25" t="s">
        <v>216</v>
      </c>
      <c r="B258" s="25" t="s">
        <v>221</v>
      </c>
      <c r="C258" s="25" t="s">
        <v>218</v>
      </c>
      <c r="D258" s="46" t="s">
        <v>247</v>
      </c>
      <c r="G258" s="25"/>
    </row>
    <row r="259" spans="1:7" ht="14">
      <c r="A259" s="25" t="s">
        <v>216</v>
      </c>
      <c r="B259" s="25" t="s">
        <v>221</v>
      </c>
      <c r="C259" s="25" t="s">
        <v>218</v>
      </c>
      <c r="D259" s="67" t="s">
        <v>248</v>
      </c>
      <c r="G259" s="25"/>
    </row>
    <row r="260" spans="1:7" ht="14">
      <c r="A260" s="25" t="s">
        <v>216</v>
      </c>
      <c r="B260" s="25" t="s">
        <v>221</v>
      </c>
      <c r="C260" s="25" t="s">
        <v>218</v>
      </c>
      <c r="D260" s="46" t="s">
        <v>249</v>
      </c>
      <c r="G260" s="25"/>
    </row>
    <row r="261" spans="1:7" ht="14">
      <c r="A261" s="25" t="s">
        <v>216</v>
      </c>
      <c r="B261" s="25" t="s">
        <v>221</v>
      </c>
      <c r="C261" s="25" t="s">
        <v>218</v>
      </c>
      <c r="D261" s="46" t="s">
        <v>250</v>
      </c>
      <c r="G261" s="25"/>
    </row>
    <row r="262" spans="1:7" ht="14">
      <c r="A262" s="25" t="s">
        <v>216</v>
      </c>
      <c r="B262" s="25" t="s">
        <v>221</v>
      </c>
      <c r="C262" s="25" t="s">
        <v>218</v>
      </c>
      <c r="D262" s="46" t="s">
        <v>251</v>
      </c>
      <c r="G262" s="25"/>
    </row>
    <row r="263" spans="1:7" ht="14">
      <c r="A263" s="25" t="s">
        <v>216</v>
      </c>
      <c r="B263" s="25" t="s">
        <v>221</v>
      </c>
      <c r="C263" s="25" t="s">
        <v>218</v>
      </c>
      <c r="D263" s="46" t="s">
        <v>252</v>
      </c>
      <c r="G263" s="25"/>
    </row>
    <row r="264" spans="1:7" ht="14">
      <c r="A264" s="25" t="s">
        <v>216</v>
      </c>
      <c r="B264" s="25" t="s">
        <v>221</v>
      </c>
      <c r="C264" s="25" t="s">
        <v>218</v>
      </c>
      <c r="D264" s="46" t="s">
        <v>253</v>
      </c>
      <c r="G264" s="25"/>
    </row>
    <row r="265" spans="1:7" ht="14">
      <c r="A265" s="25" t="s">
        <v>216</v>
      </c>
      <c r="B265" s="25" t="s">
        <v>221</v>
      </c>
      <c r="C265" s="25" t="s">
        <v>218</v>
      </c>
      <c r="D265" s="46" t="s">
        <v>254</v>
      </c>
      <c r="G265" s="25"/>
    </row>
    <row r="266" spans="1:7" ht="14">
      <c r="A266" s="25" t="s">
        <v>216</v>
      </c>
      <c r="B266" s="25" t="s">
        <v>221</v>
      </c>
      <c r="C266" s="25" t="s">
        <v>218</v>
      </c>
      <c r="D266" s="58" t="s">
        <v>255</v>
      </c>
      <c r="G266" s="25"/>
    </row>
    <row r="267" spans="1:7" ht="14">
      <c r="A267" s="25" t="s">
        <v>216</v>
      </c>
      <c r="B267" s="25" t="s">
        <v>221</v>
      </c>
      <c r="C267" s="25" t="s">
        <v>218</v>
      </c>
      <c r="D267" s="58" t="s">
        <v>256</v>
      </c>
      <c r="G267" s="25"/>
    </row>
    <row r="268" spans="1:7" ht="14">
      <c r="A268" s="25" t="s">
        <v>216</v>
      </c>
      <c r="B268" s="25" t="s">
        <v>221</v>
      </c>
      <c r="C268" s="25" t="s">
        <v>218</v>
      </c>
      <c r="D268" s="58" t="s">
        <v>257</v>
      </c>
      <c r="G268" s="25"/>
    </row>
    <row r="269" spans="1:7" ht="14">
      <c r="A269" s="25" t="s">
        <v>216</v>
      </c>
      <c r="B269" s="25" t="s">
        <v>221</v>
      </c>
      <c r="C269" s="25" t="s">
        <v>218</v>
      </c>
      <c r="D269" s="58" t="s">
        <v>258</v>
      </c>
      <c r="G269" s="25"/>
    </row>
    <row r="270" spans="1:7" ht="14">
      <c r="A270" s="25" t="s">
        <v>216</v>
      </c>
      <c r="B270" s="25" t="s">
        <v>221</v>
      </c>
      <c r="C270" s="25" t="s">
        <v>218</v>
      </c>
      <c r="D270" s="58" t="s">
        <v>259</v>
      </c>
      <c r="G270" s="25"/>
    </row>
    <row r="271" spans="1:7" ht="14">
      <c r="A271" s="25" t="s">
        <v>216</v>
      </c>
      <c r="B271" s="25" t="s">
        <v>221</v>
      </c>
      <c r="C271" s="25" t="s">
        <v>218</v>
      </c>
      <c r="D271" s="58" t="s">
        <v>260</v>
      </c>
      <c r="G271" s="25"/>
    </row>
    <row r="272" spans="1:7" ht="14">
      <c r="A272" s="25" t="s">
        <v>216</v>
      </c>
      <c r="B272" s="25" t="s">
        <v>221</v>
      </c>
      <c r="C272" s="25" t="s">
        <v>218</v>
      </c>
      <c r="D272" s="58" t="s">
        <v>261</v>
      </c>
      <c r="G272" s="25"/>
    </row>
    <row r="273" spans="1:7" ht="14">
      <c r="A273" s="25" t="s">
        <v>216</v>
      </c>
      <c r="B273" s="25" t="s">
        <v>221</v>
      </c>
      <c r="C273" s="25" t="s">
        <v>218</v>
      </c>
      <c r="D273" s="58" t="s">
        <v>262</v>
      </c>
      <c r="G273" s="25"/>
    </row>
    <row r="274" spans="1:7" ht="14">
      <c r="A274" s="25" t="s">
        <v>216</v>
      </c>
      <c r="B274" s="25" t="s">
        <v>221</v>
      </c>
      <c r="C274" s="25" t="s">
        <v>218</v>
      </c>
      <c r="D274" s="58" t="s">
        <v>263</v>
      </c>
      <c r="G274" s="25"/>
    </row>
    <row r="275" spans="1:7" ht="14">
      <c r="A275" s="25" t="s">
        <v>216</v>
      </c>
      <c r="B275" s="25" t="s">
        <v>221</v>
      </c>
      <c r="C275" s="25" t="s">
        <v>218</v>
      </c>
      <c r="D275" s="58" t="s">
        <v>264</v>
      </c>
      <c r="G275" s="25"/>
    </row>
    <row r="276" spans="1:7" ht="14">
      <c r="A276" s="25" t="s">
        <v>216</v>
      </c>
      <c r="B276" s="25" t="s">
        <v>221</v>
      </c>
      <c r="C276" s="25" t="s">
        <v>218</v>
      </c>
      <c r="D276" s="58" t="s">
        <v>265</v>
      </c>
      <c r="G276" s="25"/>
    </row>
    <row r="277" spans="1:7" ht="14">
      <c r="A277" s="25" t="s">
        <v>216</v>
      </c>
      <c r="B277" s="25" t="s">
        <v>221</v>
      </c>
      <c r="C277" s="25" t="s">
        <v>218</v>
      </c>
      <c r="D277" s="58" t="s">
        <v>266</v>
      </c>
      <c r="G277" s="25"/>
    </row>
    <row r="278" spans="1:7" ht="14">
      <c r="A278" s="25" t="s">
        <v>216</v>
      </c>
      <c r="B278" s="25" t="s">
        <v>221</v>
      </c>
      <c r="C278" s="25" t="s">
        <v>218</v>
      </c>
      <c r="D278" s="58" t="s">
        <v>267</v>
      </c>
      <c r="G278" s="25"/>
    </row>
    <row r="279" spans="1:7" ht="14">
      <c r="A279" s="25" t="s">
        <v>216</v>
      </c>
      <c r="B279" s="25" t="s">
        <v>221</v>
      </c>
      <c r="C279" s="25" t="s">
        <v>218</v>
      </c>
      <c r="D279" s="58" t="s">
        <v>268</v>
      </c>
      <c r="G279" s="25"/>
    </row>
    <row r="280" spans="1:7" ht="14">
      <c r="A280" s="25" t="s">
        <v>216</v>
      </c>
      <c r="B280" s="25" t="s">
        <v>221</v>
      </c>
      <c r="C280" s="25" t="s">
        <v>218</v>
      </c>
      <c r="D280" s="49" t="s">
        <v>269</v>
      </c>
      <c r="G280" s="25"/>
    </row>
    <row r="281" spans="1:7" ht="14">
      <c r="A281" s="25" t="s">
        <v>216</v>
      </c>
      <c r="B281" s="25" t="s">
        <v>221</v>
      </c>
      <c r="C281" s="25" t="s">
        <v>218</v>
      </c>
      <c r="D281" s="50" t="s">
        <v>270</v>
      </c>
      <c r="G281" s="25"/>
    </row>
    <row r="282" spans="1:7" ht="14">
      <c r="A282" s="25" t="s">
        <v>216</v>
      </c>
      <c r="B282" s="25" t="s">
        <v>221</v>
      </c>
      <c r="C282" s="25" t="s">
        <v>218</v>
      </c>
      <c r="D282" s="50" t="s">
        <v>271</v>
      </c>
      <c r="G282" s="25"/>
    </row>
    <row r="283" spans="1:7" ht="14">
      <c r="A283" s="25" t="s">
        <v>216</v>
      </c>
      <c r="B283" s="25" t="s">
        <v>221</v>
      </c>
      <c r="C283" s="25" t="s">
        <v>218</v>
      </c>
      <c r="D283" s="50" t="s">
        <v>272</v>
      </c>
      <c r="G283" s="25"/>
    </row>
    <row r="284" spans="1:7" ht="14">
      <c r="A284" s="25" t="s">
        <v>216</v>
      </c>
      <c r="B284" s="25" t="s">
        <v>221</v>
      </c>
      <c r="C284" s="25" t="s">
        <v>218</v>
      </c>
      <c r="D284" s="50" t="s">
        <v>273</v>
      </c>
      <c r="G284" s="25"/>
    </row>
    <row r="285" spans="1:7" ht="14">
      <c r="A285" s="25" t="s">
        <v>216</v>
      </c>
      <c r="B285" s="25" t="s">
        <v>221</v>
      </c>
      <c r="C285" s="25" t="s">
        <v>218</v>
      </c>
      <c r="D285" s="50" t="s">
        <v>274</v>
      </c>
      <c r="G285" s="25"/>
    </row>
    <row r="286" spans="1:7" ht="14">
      <c r="A286" s="25" t="s">
        <v>216</v>
      </c>
      <c r="B286" s="25" t="s">
        <v>221</v>
      </c>
      <c r="C286" s="25" t="s">
        <v>218</v>
      </c>
      <c r="D286" s="50" t="s">
        <v>275</v>
      </c>
      <c r="G286" s="25"/>
    </row>
    <row r="287" spans="1:7" ht="14">
      <c r="A287" s="25" t="s">
        <v>216</v>
      </c>
      <c r="B287" s="25" t="s">
        <v>221</v>
      </c>
      <c r="C287" s="25" t="s">
        <v>218</v>
      </c>
      <c r="D287" s="50" t="s">
        <v>276</v>
      </c>
      <c r="G287" s="25"/>
    </row>
    <row r="288" spans="1:7" ht="14">
      <c r="A288" s="25" t="s">
        <v>216</v>
      </c>
      <c r="B288" s="25" t="s">
        <v>221</v>
      </c>
      <c r="C288" s="25" t="s">
        <v>218</v>
      </c>
      <c r="D288" s="50" t="s">
        <v>277</v>
      </c>
      <c r="G288" s="25"/>
    </row>
    <row r="289" spans="1:7" ht="14">
      <c r="A289" s="25" t="s">
        <v>216</v>
      </c>
      <c r="B289" s="25" t="s">
        <v>221</v>
      </c>
      <c r="C289" s="25" t="s">
        <v>218</v>
      </c>
      <c r="D289" s="50" t="s">
        <v>278</v>
      </c>
      <c r="G289" s="25"/>
    </row>
    <row r="290" spans="1:7" ht="14">
      <c r="A290" s="25" t="s">
        <v>216</v>
      </c>
      <c r="B290" s="25" t="s">
        <v>221</v>
      </c>
      <c r="C290" s="25" t="s">
        <v>218</v>
      </c>
      <c r="D290" s="50" t="s">
        <v>279</v>
      </c>
      <c r="G290" s="25"/>
    </row>
    <row r="291" spans="1:7" ht="14">
      <c r="A291" s="25" t="s">
        <v>216</v>
      </c>
      <c r="B291" s="25" t="s">
        <v>221</v>
      </c>
      <c r="C291" s="25" t="s">
        <v>218</v>
      </c>
      <c r="D291" s="50" t="s">
        <v>280</v>
      </c>
      <c r="G291" s="25"/>
    </row>
    <row r="292" spans="1:7" ht="14">
      <c r="A292" s="25" t="s">
        <v>216</v>
      </c>
      <c r="B292" s="25" t="s">
        <v>221</v>
      </c>
      <c r="C292" s="25" t="s">
        <v>218</v>
      </c>
      <c r="D292" s="50" t="s">
        <v>281</v>
      </c>
      <c r="G292" s="25"/>
    </row>
    <row r="293" spans="1:7" ht="14">
      <c r="A293" s="25" t="s">
        <v>216</v>
      </c>
      <c r="B293" s="25" t="s">
        <v>221</v>
      </c>
      <c r="C293" s="25" t="s">
        <v>218</v>
      </c>
      <c r="D293" s="50" t="s">
        <v>282</v>
      </c>
      <c r="G293" s="25"/>
    </row>
    <row r="294" spans="1:7" ht="14">
      <c r="A294" s="25" t="s">
        <v>216</v>
      </c>
      <c r="B294" s="25" t="s">
        <v>221</v>
      </c>
      <c r="C294" s="25" t="s">
        <v>218</v>
      </c>
      <c r="D294" s="50" t="s">
        <v>283</v>
      </c>
      <c r="G294" s="25"/>
    </row>
    <row r="295" spans="1:7" ht="14">
      <c r="A295" s="25" t="s">
        <v>216</v>
      </c>
      <c r="B295" s="25" t="s">
        <v>221</v>
      </c>
      <c r="C295" s="25" t="s">
        <v>218</v>
      </c>
      <c r="D295" s="50" t="s">
        <v>284</v>
      </c>
      <c r="G295" s="25"/>
    </row>
    <row r="296" spans="1:7" ht="14">
      <c r="A296" s="25"/>
      <c r="B296" s="25"/>
      <c r="C296" s="25"/>
      <c r="D296" s="61"/>
      <c r="G296" s="25"/>
    </row>
    <row r="297" spans="1:7" ht="14">
      <c r="A297" s="25" t="s">
        <v>216</v>
      </c>
      <c r="B297" s="25" t="s">
        <v>221</v>
      </c>
      <c r="C297" s="25" t="s">
        <v>219</v>
      </c>
      <c r="D297" s="53" t="s">
        <v>9</v>
      </c>
      <c r="G297" s="25"/>
    </row>
    <row r="298" spans="1:7" ht="14">
      <c r="A298" s="25" t="s">
        <v>216</v>
      </c>
      <c r="B298" s="25" t="s">
        <v>221</v>
      </c>
      <c r="C298" s="25" t="s">
        <v>219</v>
      </c>
      <c r="D298" s="60" t="s">
        <v>63</v>
      </c>
      <c r="G298" s="25"/>
    </row>
    <row r="299" spans="1:7" ht="14">
      <c r="A299" s="25" t="s">
        <v>216</v>
      </c>
      <c r="B299" s="25" t="s">
        <v>221</v>
      </c>
      <c r="C299" s="25" t="s">
        <v>219</v>
      </c>
      <c r="D299" s="60" t="s">
        <v>73</v>
      </c>
      <c r="G299" s="25"/>
    </row>
    <row r="300" spans="1:7" ht="14">
      <c r="A300" s="25" t="s">
        <v>216</v>
      </c>
      <c r="B300" s="25" t="s">
        <v>221</v>
      </c>
      <c r="C300" s="25" t="s">
        <v>219</v>
      </c>
      <c r="D300" s="60" t="s">
        <v>81</v>
      </c>
      <c r="G300" s="25"/>
    </row>
    <row r="301" spans="1:7" ht="14">
      <c r="A301" s="25" t="s">
        <v>216</v>
      </c>
      <c r="B301" s="25" t="s">
        <v>221</v>
      </c>
      <c r="C301" s="25" t="s">
        <v>219</v>
      </c>
      <c r="D301" s="60" t="s">
        <v>89</v>
      </c>
      <c r="G301" s="25"/>
    </row>
    <row r="302" spans="1:7" ht="14">
      <c r="A302" s="25" t="s">
        <v>216</v>
      </c>
      <c r="B302" s="25" t="s">
        <v>221</v>
      </c>
      <c r="C302" s="25" t="s">
        <v>219</v>
      </c>
      <c r="D302" s="60" t="s">
        <v>96</v>
      </c>
      <c r="G302" s="25"/>
    </row>
    <row r="303" spans="1:7" ht="14">
      <c r="A303" s="25" t="s">
        <v>216</v>
      </c>
      <c r="B303" s="25" t="s">
        <v>221</v>
      </c>
      <c r="C303" s="25" t="s">
        <v>219</v>
      </c>
      <c r="D303" s="60" t="s">
        <v>99</v>
      </c>
      <c r="G303" s="25"/>
    </row>
    <row r="304" spans="1:7" ht="14">
      <c r="A304" s="25" t="s">
        <v>216</v>
      </c>
      <c r="B304" s="25" t="s">
        <v>221</v>
      </c>
      <c r="C304" s="25" t="s">
        <v>219</v>
      </c>
      <c r="D304" s="60" t="s">
        <v>57</v>
      </c>
      <c r="G304" s="25"/>
    </row>
    <row r="305" spans="1:7" ht="14">
      <c r="A305" s="25" t="s">
        <v>216</v>
      </c>
      <c r="B305" s="25" t="s">
        <v>221</v>
      </c>
      <c r="C305" s="25" t="s">
        <v>219</v>
      </c>
      <c r="D305" s="60" t="s">
        <v>120</v>
      </c>
      <c r="G305" s="25"/>
    </row>
    <row r="306" spans="1:7" ht="14">
      <c r="A306" s="25" t="s">
        <v>216</v>
      </c>
      <c r="B306" s="25" t="s">
        <v>221</v>
      </c>
      <c r="C306" s="25" t="s">
        <v>219</v>
      </c>
      <c r="D306" s="75" t="s">
        <v>285</v>
      </c>
      <c r="G306" s="84"/>
    </row>
    <row r="307" spans="1:7" ht="14">
      <c r="A307" s="25" t="s">
        <v>216</v>
      </c>
      <c r="B307" s="25" t="s">
        <v>221</v>
      </c>
      <c r="C307" s="25" t="s">
        <v>219</v>
      </c>
      <c r="D307" s="76" t="s">
        <v>286</v>
      </c>
      <c r="G307" s="84"/>
    </row>
    <row r="308" spans="1:7" ht="14">
      <c r="A308" s="25" t="s">
        <v>216</v>
      </c>
      <c r="B308" s="25" t="s">
        <v>221</v>
      </c>
      <c r="C308" s="25" t="s">
        <v>219</v>
      </c>
      <c r="D308" s="54" t="s">
        <v>235</v>
      </c>
    </row>
    <row r="309" spans="1:7" ht="14">
      <c r="A309" s="25" t="s">
        <v>216</v>
      </c>
      <c r="B309" s="25" t="s">
        <v>221</v>
      </c>
      <c r="C309" s="25" t="s">
        <v>219</v>
      </c>
      <c r="D309" s="54" t="s">
        <v>287</v>
      </c>
    </row>
    <row r="310" spans="1:7" ht="14">
      <c r="A310" s="25" t="s">
        <v>216</v>
      </c>
      <c r="B310" s="25" t="s">
        <v>221</v>
      </c>
      <c r="C310" s="25" t="s">
        <v>219</v>
      </c>
      <c r="D310" s="54" t="s">
        <v>236</v>
      </c>
    </row>
    <row r="311" spans="1:7" ht="14">
      <c r="A311" s="25" t="s">
        <v>216</v>
      </c>
      <c r="B311" s="25" t="s">
        <v>221</v>
      </c>
      <c r="C311" s="25" t="s">
        <v>219</v>
      </c>
      <c r="D311" s="82" t="s">
        <v>292</v>
      </c>
    </row>
    <row r="312" spans="1:7" ht="14">
      <c r="A312" s="25" t="s">
        <v>216</v>
      </c>
      <c r="B312" s="25" t="s">
        <v>221</v>
      </c>
      <c r="C312" s="25" t="s">
        <v>219</v>
      </c>
      <c r="D312" s="54" t="s">
        <v>288</v>
      </c>
    </row>
    <row r="313" spans="1:7" ht="14">
      <c r="A313" s="25" t="s">
        <v>216</v>
      </c>
      <c r="B313" s="25" t="s">
        <v>221</v>
      </c>
      <c r="C313" s="25" t="s">
        <v>219</v>
      </c>
      <c r="D313" s="54" t="s">
        <v>233</v>
      </c>
    </row>
    <row r="314" spans="1:7" ht="14">
      <c r="A314" s="25" t="s">
        <v>216</v>
      </c>
      <c r="B314" s="25" t="s">
        <v>221</v>
      </c>
      <c r="C314" s="25" t="s">
        <v>219</v>
      </c>
      <c r="D314" s="83" t="s">
        <v>302</v>
      </c>
    </row>
    <row r="315" spans="1:7" ht="14">
      <c r="A315" s="25" t="s">
        <v>216</v>
      </c>
      <c r="B315" s="25" t="s">
        <v>221</v>
      </c>
      <c r="C315" s="25" t="s">
        <v>219</v>
      </c>
      <c r="D315" s="54" t="s">
        <v>237</v>
      </c>
    </row>
    <row r="316" spans="1:7" ht="14">
      <c r="A316" s="25" t="s">
        <v>216</v>
      </c>
      <c r="B316" s="25" t="s">
        <v>221</v>
      </c>
      <c r="C316" s="25" t="s">
        <v>219</v>
      </c>
      <c r="D316" s="54" t="s">
        <v>234</v>
      </c>
    </row>
    <row r="317" spans="1:7" ht="14">
      <c r="A317" s="25" t="s">
        <v>216</v>
      </c>
      <c r="B317" s="25" t="s">
        <v>221</v>
      </c>
      <c r="C317" s="25" t="s">
        <v>219</v>
      </c>
      <c r="D317" s="78" t="s">
        <v>239</v>
      </c>
    </row>
    <row r="318" spans="1:7" ht="14">
      <c r="A318" s="25" t="s">
        <v>216</v>
      </c>
      <c r="B318" s="25" t="s">
        <v>221</v>
      </c>
      <c r="C318" s="25" t="s">
        <v>219</v>
      </c>
      <c r="D318" s="78" t="s">
        <v>238</v>
      </c>
    </row>
    <row r="319" spans="1:7" ht="14">
      <c r="A319" s="25" t="s">
        <v>216</v>
      </c>
      <c r="B319" s="25" t="s">
        <v>221</v>
      </c>
      <c r="C319" s="25" t="s">
        <v>219</v>
      </c>
      <c r="D319" s="78" t="s">
        <v>240</v>
      </c>
    </row>
    <row r="320" spans="1:7" ht="14">
      <c r="A320" s="25" t="s">
        <v>216</v>
      </c>
      <c r="B320" s="25" t="s">
        <v>221</v>
      </c>
      <c r="C320" s="25" t="s">
        <v>219</v>
      </c>
      <c r="D320" s="54" t="s">
        <v>303</v>
      </c>
    </row>
    <row r="321" spans="1:4" ht="14">
      <c r="A321" s="25" t="s">
        <v>216</v>
      </c>
      <c r="B321" s="25" t="s">
        <v>221</v>
      </c>
      <c r="C321" s="25" t="s">
        <v>219</v>
      </c>
      <c r="D321" s="39" t="s">
        <v>242</v>
      </c>
    </row>
    <row r="322" spans="1:4" ht="14">
      <c r="A322" s="25" t="s">
        <v>216</v>
      </c>
      <c r="B322" s="25" t="s">
        <v>221</v>
      </c>
      <c r="C322" s="25" t="s">
        <v>219</v>
      </c>
      <c r="D322" s="76" t="s">
        <v>293</v>
      </c>
    </row>
    <row r="323" spans="1:4" ht="14">
      <c r="A323" s="25" t="s">
        <v>216</v>
      </c>
      <c r="B323" s="25" t="s">
        <v>221</v>
      </c>
      <c r="C323" s="25" t="s">
        <v>219</v>
      </c>
      <c r="D323" s="40" t="s">
        <v>243</v>
      </c>
    </row>
    <row r="324" spans="1:4" ht="14">
      <c r="A324" s="25" t="s">
        <v>216</v>
      </c>
      <c r="B324" s="25" t="s">
        <v>221</v>
      </c>
      <c r="C324" s="25" t="s">
        <v>219</v>
      </c>
      <c r="D324" s="39" t="s">
        <v>246</v>
      </c>
    </row>
    <row r="325" spans="1:4" ht="14">
      <c r="A325" s="25" t="s">
        <v>216</v>
      </c>
      <c r="B325" s="25" t="s">
        <v>221</v>
      </c>
      <c r="C325" s="25" t="s">
        <v>219</v>
      </c>
      <c r="D325" s="39" t="s">
        <v>247</v>
      </c>
    </row>
    <row r="326" spans="1:4" ht="14">
      <c r="A326" s="25" t="s">
        <v>216</v>
      </c>
      <c r="B326" s="25" t="s">
        <v>221</v>
      </c>
      <c r="C326" s="25" t="s">
        <v>219</v>
      </c>
      <c r="D326" s="79" t="s">
        <v>248</v>
      </c>
    </row>
    <row r="327" spans="1:4" ht="14">
      <c r="A327" s="25" t="s">
        <v>216</v>
      </c>
      <c r="B327" s="25" t="s">
        <v>221</v>
      </c>
      <c r="C327" s="25" t="s">
        <v>219</v>
      </c>
      <c r="D327" s="77" t="s">
        <v>294</v>
      </c>
    </row>
    <row r="328" spans="1:4" ht="14">
      <c r="A328" s="25" t="s">
        <v>216</v>
      </c>
      <c r="B328" s="25" t="s">
        <v>221</v>
      </c>
      <c r="C328" s="25" t="s">
        <v>219</v>
      </c>
      <c r="D328" s="39" t="s">
        <v>250</v>
      </c>
    </row>
    <row r="329" spans="1:4" ht="14">
      <c r="A329" s="25" t="s">
        <v>216</v>
      </c>
      <c r="B329" s="25" t="s">
        <v>221</v>
      </c>
      <c r="C329" s="25" t="s">
        <v>219</v>
      </c>
      <c r="D329" s="76" t="s">
        <v>295</v>
      </c>
    </row>
    <row r="330" spans="1:4" ht="14">
      <c r="A330" s="25" t="s">
        <v>216</v>
      </c>
      <c r="B330" s="25" t="s">
        <v>221</v>
      </c>
      <c r="C330" s="25" t="s">
        <v>219</v>
      </c>
      <c r="D330" s="54" t="s">
        <v>291</v>
      </c>
    </row>
    <row r="331" spans="1:4" ht="14">
      <c r="A331" s="25" t="s">
        <v>216</v>
      </c>
      <c r="B331" s="25" t="s">
        <v>221</v>
      </c>
      <c r="C331" s="25" t="s">
        <v>219</v>
      </c>
      <c r="D331" s="77" t="s">
        <v>296</v>
      </c>
    </row>
    <row r="332" spans="1:4" ht="14">
      <c r="A332" s="25" t="s">
        <v>216</v>
      </c>
      <c r="B332" s="25" t="s">
        <v>221</v>
      </c>
      <c r="C332" s="25" t="s">
        <v>219</v>
      </c>
      <c r="D332" s="54" t="s">
        <v>256</v>
      </c>
    </row>
    <row r="333" spans="1:4" ht="14">
      <c r="A333" s="25" t="s">
        <v>216</v>
      </c>
      <c r="B333" s="25" t="s">
        <v>221</v>
      </c>
      <c r="C333" s="25" t="s">
        <v>219</v>
      </c>
      <c r="D333" s="54" t="s">
        <v>257</v>
      </c>
    </row>
    <row r="334" spans="1:4" ht="14">
      <c r="A334" s="25" t="s">
        <v>216</v>
      </c>
      <c r="B334" s="25" t="s">
        <v>221</v>
      </c>
      <c r="C334" s="25" t="s">
        <v>219</v>
      </c>
      <c r="D334" s="54" t="s">
        <v>259</v>
      </c>
    </row>
    <row r="335" spans="1:4" ht="14">
      <c r="A335" s="25" t="s">
        <v>216</v>
      </c>
      <c r="B335" s="25" t="s">
        <v>221</v>
      </c>
      <c r="C335" s="25" t="s">
        <v>219</v>
      </c>
      <c r="D335" s="54" t="s">
        <v>261</v>
      </c>
    </row>
    <row r="336" spans="1:4" ht="14">
      <c r="A336" s="25" t="s">
        <v>216</v>
      </c>
      <c r="B336" s="25" t="s">
        <v>221</v>
      </c>
      <c r="C336" s="25" t="s">
        <v>219</v>
      </c>
      <c r="D336" s="83" t="s">
        <v>297</v>
      </c>
    </row>
    <row r="337" spans="1:4" ht="14">
      <c r="A337" s="25" t="s">
        <v>216</v>
      </c>
      <c r="B337" s="25" t="s">
        <v>221</v>
      </c>
      <c r="C337" s="25" t="s">
        <v>219</v>
      </c>
      <c r="D337" s="54" t="s">
        <v>262</v>
      </c>
    </row>
    <row r="338" spans="1:4" ht="14">
      <c r="A338" s="25" t="s">
        <v>216</v>
      </c>
      <c r="B338" s="25" t="s">
        <v>221</v>
      </c>
      <c r="C338" s="25" t="s">
        <v>219</v>
      </c>
      <c r="D338" s="76" t="s">
        <v>298</v>
      </c>
    </row>
    <row r="339" spans="1:4" ht="14">
      <c r="A339" s="25" t="s">
        <v>216</v>
      </c>
      <c r="B339" s="25" t="s">
        <v>221</v>
      </c>
      <c r="C339" s="25" t="s">
        <v>219</v>
      </c>
      <c r="D339" s="54" t="s">
        <v>263</v>
      </c>
    </row>
    <row r="340" spans="1:4" ht="14">
      <c r="A340" s="25" t="s">
        <v>216</v>
      </c>
      <c r="B340" s="25" t="s">
        <v>221</v>
      </c>
      <c r="C340" s="25" t="s">
        <v>219</v>
      </c>
      <c r="D340" s="54" t="s">
        <v>299</v>
      </c>
    </row>
    <row r="341" spans="1:4" ht="14">
      <c r="A341" s="25" t="s">
        <v>216</v>
      </c>
      <c r="B341" s="25" t="s">
        <v>221</v>
      </c>
      <c r="C341" s="25" t="s">
        <v>219</v>
      </c>
      <c r="D341" s="54" t="s">
        <v>300</v>
      </c>
    </row>
    <row r="342" spans="1:4" ht="14">
      <c r="A342" s="25" t="s">
        <v>216</v>
      </c>
      <c r="B342" s="25" t="s">
        <v>221</v>
      </c>
      <c r="C342" s="25" t="s">
        <v>219</v>
      </c>
      <c r="D342" s="54" t="s">
        <v>301</v>
      </c>
    </row>
    <row r="343" spans="1:4" ht="14">
      <c r="A343" s="25" t="s">
        <v>222</v>
      </c>
    </row>
    <row r="344" spans="1:4" ht="14">
      <c r="A344" s="25" t="s">
        <v>222</v>
      </c>
    </row>
    <row r="345" spans="1:4" ht="14">
      <c r="A345" s="25" t="s">
        <v>222</v>
      </c>
    </row>
    <row r="346" spans="1:4" ht="14">
      <c r="A346" s="25" t="s">
        <v>222</v>
      </c>
    </row>
    <row r="347" spans="1:4" ht="14">
      <c r="A347" s="25" t="s">
        <v>222</v>
      </c>
    </row>
    <row r="348" spans="1:4" ht="14">
      <c r="A348" s="25" t="s">
        <v>222</v>
      </c>
    </row>
    <row r="349" spans="1:4" ht="14">
      <c r="A349" s="25" t="s">
        <v>222</v>
      </c>
    </row>
    <row r="350" spans="1:4" ht="14">
      <c r="A350" s="25" t="s">
        <v>222</v>
      </c>
    </row>
    <row r="351" spans="1:4" ht="14">
      <c r="A351" s="25" t="s">
        <v>222</v>
      </c>
    </row>
  </sheetData>
  <customSheetViews>
    <customSheetView guid="{3010A97D-DB5D-4DBA-9FED-5DAE535B656C}">
      <selection activeCell="F3" sqref="F3"/>
      <headerFooter alignWithMargins="0"/>
    </customSheetView>
  </customSheetViews>
  <phoneticPr fontId="5" type="noConversion"/>
  <pageMargins left="0.78740157499999996" right="0.78740157499999996" top="0.984251969" bottom="0.984251969" header="0.4921259845" footer="0.4921259845"/>
  <headerFooter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O70"/>
  <sheetViews>
    <sheetView workbookViewId="0">
      <selection activeCell="K6" sqref="K6"/>
    </sheetView>
  </sheetViews>
  <sheetFormatPr baseColWidth="10" defaultRowHeight="12" x14ac:dyDescent="0"/>
  <cols>
    <col min="11" max="11" width="10.83203125" customWidth="1"/>
    <col min="12" max="12" width="7" bestFit="1" customWidth="1"/>
    <col min="13" max="13" width="11.5" customWidth="1"/>
  </cols>
  <sheetData>
    <row r="1" spans="1:13" ht="14">
      <c r="A1" s="8" t="s">
        <v>208</v>
      </c>
      <c r="B1" s="8" t="s">
        <v>209</v>
      </c>
      <c r="C1" s="8" t="s">
        <v>210</v>
      </c>
      <c r="D1" s="8" t="s">
        <v>211</v>
      </c>
      <c r="E1" s="8" t="s">
        <v>212</v>
      </c>
      <c r="F1" s="8" t="s">
        <v>1</v>
      </c>
      <c r="G1" s="8" t="s">
        <v>2</v>
      </c>
      <c r="H1" s="8" t="s">
        <v>3</v>
      </c>
      <c r="L1" t="str">
        <f ca="1">OFFSET(K1,2,-3,1,1)</f>
        <v>002138</v>
      </c>
      <c r="M1">
        <f ca="1">OFFSET(K1,2,-4,1,1)</f>
        <v>4</v>
      </c>
    </row>
    <row r="2" spans="1:13" ht="14">
      <c r="A2" s="25"/>
      <c r="B2" s="25"/>
      <c r="C2" s="25"/>
      <c r="D2" s="25"/>
      <c r="E2" s="25"/>
      <c r="F2" s="25"/>
      <c r="G2" s="25"/>
      <c r="H2" s="25"/>
    </row>
    <row r="3" spans="1:13" ht="14">
      <c r="A3" s="10">
        <v>40858</v>
      </c>
      <c r="B3" s="25" t="s">
        <v>348</v>
      </c>
      <c r="C3" s="25" t="s">
        <v>216</v>
      </c>
      <c r="D3" s="25" t="s">
        <v>217</v>
      </c>
      <c r="E3" s="25" t="s">
        <v>218</v>
      </c>
      <c r="F3" s="25" t="s">
        <v>73</v>
      </c>
      <c r="G3" s="25">
        <v>4</v>
      </c>
      <c r="H3" s="113" t="s">
        <v>315</v>
      </c>
    </row>
    <row r="4" spans="1:13" ht="14">
      <c r="A4" s="10">
        <v>32106</v>
      </c>
      <c r="B4" s="25" t="s">
        <v>346</v>
      </c>
      <c r="C4" s="25" t="s">
        <v>216</v>
      </c>
      <c r="D4" s="25" t="s">
        <v>217</v>
      </c>
      <c r="E4" s="25" t="s">
        <v>218</v>
      </c>
      <c r="F4" s="25" t="s">
        <v>73</v>
      </c>
      <c r="G4" s="25" t="s">
        <v>347</v>
      </c>
      <c r="H4" s="25">
        <v>2138</v>
      </c>
    </row>
    <row r="5" spans="1:13" ht="14">
      <c r="A5" s="10">
        <v>32106</v>
      </c>
      <c r="B5" s="25" t="s">
        <v>344</v>
      </c>
      <c r="C5" s="25" t="s">
        <v>216</v>
      </c>
      <c r="D5" s="25" t="s">
        <v>217</v>
      </c>
      <c r="E5" s="25" t="s">
        <v>218</v>
      </c>
      <c r="F5" s="25" t="s">
        <v>73</v>
      </c>
      <c r="G5" s="25" t="s">
        <v>345</v>
      </c>
      <c r="H5" s="25">
        <v>2138</v>
      </c>
    </row>
    <row r="6" spans="1:13" ht="14">
      <c r="A6" s="10">
        <v>32106</v>
      </c>
      <c r="B6" s="25" t="s">
        <v>316</v>
      </c>
      <c r="C6" s="25" t="s">
        <v>216</v>
      </c>
      <c r="D6" s="25" t="s">
        <v>217</v>
      </c>
      <c r="E6" s="25" t="s">
        <v>218</v>
      </c>
      <c r="F6" s="25" t="s">
        <v>73</v>
      </c>
      <c r="G6" s="25" t="s">
        <v>343</v>
      </c>
      <c r="H6" s="25">
        <v>2138</v>
      </c>
    </row>
    <row r="7" spans="1:13" ht="14">
      <c r="A7" s="10">
        <v>32106</v>
      </c>
      <c r="B7" s="25" t="s">
        <v>342</v>
      </c>
      <c r="C7" s="25" t="s">
        <v>216</v>
      </c>
      <c r="D7" s="25" t="s">
        <v>217</v>
      </c>
      <c r="E7" s="25" t="s">
        <v>218</v>
      </c>
      <c r="F7" s="25" t="s">
        <v>73</v>
      </c>
      <c r="G7" s="25" t="s">
        <v>314</v>
      </c>
      <c r="H7" s="25">
        <v>2138</v>
      </c>
    </row>
    <row r="8" spans="1:13" ht="14">
      <c r="A8" s="10">
        <v>32106</v>
      </c>
      <c r="B8" s="25" t="s">
        <v>341</v>
      </c>
      <c r="C8" s="25" t="s">
        <v>216</v>
      </c>
      <c r="D8" s="25" t="s">
        <v>217</v>
      </c>
      <c r="E8" s="25" t="s">
        <v>218</v>
      </c>
      <c r="F8" s="25" t="s">
        <v>73</v>
      </c>
      <c r="G8" s="25" t="s">
        <v>308</v>
      </c>
      <c r="H8" s="25">
        <v>2138</v>
      </c>
    </row>
    <row r="9" spans="1:13" ht="14">
      <c r="A9" s="10">
        <v>32106</v>
      </c>
      <c r="B9" s="25" t="s">
        <v>339</v>
      </c>
      <c r="C9" s="25" t="s">
        <v>216</v>
      </c>
      <c r="D9" s="25" t="s">
        <v>217</v>
      </c>
      <c r="E9" s="25" t="s">
        <v>218</v>
      </c>
      <c r="F9" s="25" t="s">
        <v>73</v>
      </c>
      <c r="G9" s="25" t="s">
        <v>340</v>
      </c>
      <c r="H9" s="25">
        <v>2138</v>
      </c>
    </row>
    <row r="10" spans="1:13" ht="14">
      <c r="A10" s="10">
        <v>32106</v>
      </c>
      <c r="B10" s="25" t="s">
        <v>337</v>
      </c>
      <c r="C10" s="25" t="s">
        <v>216</v>
      </c>
      <c r="D10" s="25" t="s">
        <v>217</v>
      </c>
      <c r="E10" s="25" t="s">
        <v>218</v>
      </c>
      <c r="F10" s="25" t="s">
        <v>73</v>
      </c>
      <c r="G10" s="25" t="s">
        <v>338</v>
      </c>
      <c r="H10" s="25">
        <v>2138</v>
      </c>
    </row>
    <row r="11" spans="1:13" ht="14">
      <c r="A11" s="10">
        <v>32106</v>
      </c>
      <c r="B11" s="25" t="s">
        <v>328</v>
      </c>
      <c r="C11" s="25" t="s">
        <v>216</v>
      </c>
      <c r="D11" s="25" t="s">
        <v>217</v>
      </c>
      <c r="E11" s="25" t="s">
        <v>218</v>
      </c>
      <c r="F11" s="25" t="s">
        <v>73</v>
      </c>
      <c r="G11" s="25" t="s">
        <v>336</v>
      </c>
      <c r="H11" s="25">
        <v>2138</v>
      </c>
    </row>
    <row r="12" spans="1:13" ht="14">
      <c r="A12" s="10">
        <v>32106</v>
      </c>
      <c r="B12" s="25" t="s">
        <v>335</v>
      </c>
      <c r="C12" s="25" t="s">
        <v>216</v>
      </c>
      <c r="D12" s="25" t="s">
        <v>217</v>
      </c>
      <c r="E12" s="25" t="s">
        <v>218</v>
      </c>
      <c r="F12" s="25" t="s">
        <v>73</v>
      </c>
      <c r="G12" s="25" t="s">
        <v>308</v>
      </c>
      <c r="H12" s="25">
        <v>2138</v>
      </c>
    </row>
    <row r="13" spans="1:13" ht="14">
      <c r="A13" s="10">
        <v>32106</v>
      </c>
      <c r="B13" s="25" t="s">
        <v>333</v>
      </c>
      <c r="C13" s="25" t="s">
        <v>216</v>
      </c>
      <c r="D13" s="25" t="s">
        <v>217</v>
      </c>
      <c r="E13" s="25" t="s">
        <v>218</v>
      </c>
      <c r="F13" s="25" t="s">
        <v>73</v>
      </c>
      <c r="G13" s="25" t="s">
        <v>334</v>
      </c>
      <c r="H13" s="25">
        <v>2138</v>
      </c>
    </row>
    <row r="14" spans="1:13" ht="14">
      <c r="A14" s="10">
        <v>32106</v>
      </c>
      <c r="B14" s="25" t="s">
        <v>332</v>
      </c>
      <c r="C14" s="25" t="s">
        <v>216</v>
      </c>
      <c r="D14" s="25" t="s">
        <v>217</v>
      </c>
      <c r="E14" s="25" t="s">
        <v>218</v>
      </c>
      <c r="F14" s="25" t="s">
        <v>73</v>
      </c>
      <c r="G14" s="25" t="s">
        <v>308</v>
      </c>
      <c r="H14" s="25">
        <v>2138</v>
      </c>
    </row>
    <row r="15" spans="1:13" ht="14">
      <c r="A15" s="10">
        <v>32106</v>
      </c>
      <c r="B15" s="25" t="s">
        <v>330</v>
      </c>
      <c r="C15" s="25" t="s">
        <v>216</v>
      </c>
      <c r="D15" s="25" t="s">
        <v>217</v>
      </c>
      <c r="E15" s="25" t="s">
        <v>218</v>
      </c>
      <c r="F15" s="25" t="s">
        <v>73</v>
      </c>
      <c r="G15" s="25" t="s">
        <v>331</v>
      </c>
      <c r="H15" s="25">
        <v>2138</v>
      </c>
    </row>
    <row r="16" spans="1:13" ht="14">
      <c r="A16" s="10">
        <v>32106</v>
      </c>
      <c r="B16" s="25" t="s">
        <v>329</v>
      </c>
      <c r="C16" s="25" t="s">
        <v>216</v>
      </c>
      <c r="D16" s="25" t="s">
        <v>217</v>
      </c>
      <c r="E16" s="25" t="s">
        <v>218</v>
      </c>
      <c r="F16" s="25" t="s">
        <v>73</v>
      </c>
      <c r="G16" s="25" t="s">
        <v>308</v>
      </c>
      <c r="H16" s="25">
        <v>2138</v>
      </c>
    </row>
    <row r="17" spans="1:15" ht="14">
      <c r="A17" s="10">
        <v>32106</v>
      </c>
      <c r="B17" s="25" t="s">
        <v>327</v>
      </c>
      <c r="C17" s="25" t="s">
        <v>216</v>
      </c>
      <c r="D17" s="25" t="s">
        <v>217</v>
      </c>
      <c r="E17" s="25" t="s">
        <v>218</v>
      </c>
      <c r="F17" s="25" t="s">
        <v>73</v>
      </c>
      <c r="G17" s="25">
        <v>3</v>
      </c>
      <c r="H17" s="25"/>
    </row>
    <row r="18" spans="1:15" ht="14">
      <c r="A18" s="10">
        <v>32106</v>
      </c>
      <c r="B18" s="25" t="s">
        <v>325</v>
      </c>
      <c r="C18" s="25" t="s">
        <v>216</v>
      </c>
      <c r="D18" s="25" t="s">
        <v>217</v>
      </c>
      <c r="E18" s="25" t="s">
        <v>218</v>
      </c>
      <c r="F18" s="25" t="s">
        <v>73</v>
      </c>
      <c r="G18" s="25" t="s">
        <v>326</v>
      </c>
      <c r="H18" s="25">
        <v>2138</v>
      </c>
    </row>
    <row r="19" spans="1:15" ht="14">
      <c r="A19" s="10">
        <v>32106</v>
      </c>
      <c r="B19" s="25" t="s">
        <v>323</v>
      </c>
      <c r="C19" s="25" t="s">
        <v>216</v>
      </c>
      <c r="D19" s="25" t="s">
        <v>217</v>
      </c>
      <c r="E19" s="25" t="s">
        <v>218</v>
      </c>
      <c r="F19" s="25" t="s">
        <v>73</v>
      </c>
      <c r="G19" s="25" t="s">
        <v>324</v>
      </c>
      <c r="H19" s="25">
        <v>2138</v>
      </c>
    </row>
    <row r="20" spans="1:15" ht="14">
      <c r="A20" s="10">
        <v>32104</v>
      </c>
      <c r="B20" s="25" t="s">
        <v>322</v>
      </c>
      <c r="C20" s="25" t="s">
        <v>216</v>
      </c>
      <c r="D20" s="25" t="s">
        <v>217</v>
      </c>
      <c r="E20" s="25" t="s">
        <v>218</v>
      </c>
      <c r="F20" s="25" t="s">
        <v>9</v>
      </c>
      <c r="G20" s="25" t="s">
        <v>308</v>
      </c>
      <c r="H20" s="25"/>
    </row>
    <row r="21" spans="1:15" ht="14">
      <c r="A21" s="10">
        <v>32106</v>
      </c>
      <c r="B21" s="25" t="s">
        <v>321</v>
      </c>
      <c r="C21" s="25" t="s">
        <v>216</v>
      </c>
      <c r="D21" s="25" t="s">
        <v>217</v>
      </c>
      <c r="E21" s="25" t="s">
        <v>218</v>
      </c>
      <c r="F21" s="25" t="s">
        <v>73</v>
      </c>
      <c r="G21" s="25" t="s">
        <v>308</v>
      </c>
      <c r="H21" s="25">
        <v>2138</v>
      </c>
      <c r="L21">
        <f ca="1">OFFSET(K21,2,-3,1,1)</f>
        <v>0</v>
      </c>
      <c r="M21" t="str">
        <f ca="1">OFFSET(K21,2,-4,1,1)</f>
        <v>4</v>
      </c>
    </row>
    <row r="22" spans="1:15" ht="14">
      <c r="A22" s="10">
        <v>32106</v>
      </c>
      <c r="B22" s="25" t="s">
        <v>317</v>
      </c>
      <c r="C22" s="25" t="s">
        <v>216</v>
      </c>
      <c r="D22" s="25" t="s">
        <v>217</v>
      </c>
      <c r="E22" s="25" t="s">
        <v>218</v>
      </c>
      <c r="F22" s="25" t="s">
        <v>73</v>
      </c>
      <c r="G22" s="25">
        <v>7</v>
      </c>
      <c r="H22" s="113">
        <v>2138</v>
      </c>
      <c r="O22" t="s">
        <v>319</v>
      </c>
    </row>
    <row r="23" spans="1:15" ht="14">
      <c r="A23" s="10">
        <v>32106</v>
      </c>
      <c r="B23" s="25" t="s">
        <v>313</v>
      </c>
      <c r="C23" s="25" t="s">
        <v>216</v>
      </c>
      <c r="D23" s="25" t="s">
        <v>217</v>
      </c>
      <c r="E23" s="25" t="s">
        <v>218</v>
      </c>
      <c r="F23" s="25" t="s">
        <v>10</v>
      </c>
      <c r="G23" s="25" t="s">
        <v>308</v>
      </c>
      <c r="H23" s="25"/>
    </row>
    <row r="24" spans="1:15" ht="14">
      <c r="A24" s="10">
        <v>32106</v>
      </c>
      <c r="B24" s="25" t="s">
        <v>312</v>
      </c>
      <c r="C24" s="25" t="s">
        <v>216</v>
      </c>
      <c r="D24" s="25" t="s">
        <v>217</v>
      </c>
      <c r="E24" s="25" t="s">
        <v>219</v>
      </c>
      <c r="F24" s="25" t="s">
        <v>10</v>
      </c>
      <c r="G24" s="25" t="s">
        <v>308</v>
      </c>
      <c r="H24" s="25"/>
    </row>
    <row r="25" spans="1:15" ht="14">
      <c r="A25" s="10">
        <v>32106</v>
      </c>
      <c r="B25" s="25" t="s">
        <v>311</v>
      </c>
      <c r="C25" s="25" t="s">
        <v>216</v>
      </c>
      <c r="D25" s="25" t="s">
        <v>217</v>
      </c>
      <c r="E25" s="25" t="s">
        <v>218</v>
      </c>
      <c r="F25" s="25" t="s">
        <v>63</v>
      </c>
      <c r="G25" s="25" t="s">
        <v>309</v>
      </c>
      <c r="H25" s="25"/>
      <c r="O25" t="s">
        <v>320</v>
      </c>
    </row>
    <row r="26" spans="1:15" ht="14">
      <c r="A26" s="10">
        <v>32106</v>
      </c>
      <c r="B26" s="25" t="s">
        <v>310</v>
      </c>
      <c r="C26" s="25" t="s">
        <v>216</v>
      </c>
      <c r="D26" s="25" t="s">
        <v>217</v>
      </c>
      <c r="E26" s="25" t="s">
        <v>218</v>
      </c>
      <c r="F26" s="25" t="s">
        <v>9</v>
      </c>
      <c r="G26" s="25" t="s">
        <v>309</v>
      </c>
      <c r="H26" s="38"/>
      <c r="K26" s="30" t="s">
        <v>307</v>
      </c>
      <c r="L26">
        <f ca="1">OFFSET(K1,1,-3,1,1)</f>
        <v>0</v>
      </c>
      <c r="M26">
        <f ca="1">OFFSET(K1,1,-4,1,1)</f>
        <v>0</v>
      </c>
    </row>
    <row r="27" spans="1:15" ht="14">
      <c r="A27" s="10"/>
      <c r="B27" s="25"/>
      <c r="C27" s="25"/>
      <c r="D27" s="25"/>
      <c r="E27" s="25"/>
      <c r="F27" s="25"/>
      <c r="G27" s="25"/>
      <c r="H27" s="25"/>
      <c r="O27" t="s">
        <v>318</v>
      </c>
    </row>
    <row r="28" spans="1:15" ht="14">
      <c r="A28" s="10"/>
      <c r="B28" s="25"/>
      <c r="C28" s="25"/>
      <c r="D28" s="25"/>
      <c r="E28" s="25"/>
      <c r="F28" s="25"/>
      <c r="G28" s="25"/>
      <c r="H28" s="25"/>
    </row>
    <row r="29" spans="1:15" ht="14">
      <c r="A29" s="10"/>
      <c r="B29" s="25"/>
      <c r="C29" s="25"/>
      <c r="D29" s="25"/>
      <c r="E29" s="25"/>
      <c r="F29" s="25"/>
      <c r="G29" s="25"/>
      <c r="H29" s="25"/>
    </row>
    <row r="30" spans="1:15" ht="14">
      <c r="A30" s="10"/>
      <c r="B30" s="25"/>
      <c r="C30" s="25"/>
      <c r="D30" s="25"/>
      <c r="E30" s="25"/>
      <c r="F30" s="25"/>
      <c r="G30" s="25"/>
      <c r="H30" s="25"/>
    </row>
    <row r="31" spans="1:15" ht="14">
      <c r="A31" s="10"/>
      <c r="B31" s="25"/>
      <c r="C31" s="25"/>
      <c r="D31" s="25"/>
      <c r="E31" s="25"/>
      <c r="F31" s="25"/>
      <c r="G31" s="25"/>
      <c r="H31" s="25"/>
    </row>
    <row r="32" spans="1:15" ht="14">
      <c r="A32" s="10"/>
      <c r="B32" s="25"/>
      <c r="C32" s="25"/>
      <c r="D32" s="25"/>
      <c r="E32" s="25"/>
      <c r="F32" s="25"/>
      <c r="G32" s="25"/>
      <c r="H32" s="25"/>
    </row>
    <row r="33" spans="1:8" ht="14">
      <c r="A33" s="10"/>
      <c r="B33" s="25"/>
      <c r="C33" s="25"/>
      <c r="D33" s="25"/>
      <c r="E33" s="25"/>
      <c r="F33" s="25"/>
      <c r="G33" s="25"/>
      <c r="H33" s="25"/>
    </row>
    <row r="34" spans="1:8" ht="14">
      <c r="A34" s="10"/>
      <c r="B34" s="25"/>
      <c r="C34" s="25"/>
      <c r="D34" s="25"/>
      <c r="E34" s="25"/>
      <c r="F34" s="25"/>
      <c r="G34" s="25"/>
      <c r="H34" s="25"/>
    </row>
    <row r="35" spans="1:8" ht="14">
      <c r="A35" s="10"/>
      <c r="B35" s="25"/>
      <c r="C35" s="25"/>
      <c r="D35" s="25"/>
      <c r="E35" s="25"/>
      <c r="F35" s="25"/>
      <c r="G35" s="25"/>
      <c r="H35" s="25"/>
    </row>
    <row r="36" spans="1:8" ht="14">
      <c r="A36" s="10"/>
      <c r="B36" s="25"/>
      <c r="C36" s="25"/>
      <c r="D36" s="25"/>
      <c r="E36" s="25"/>
      <c r="F36" s="25"/>
      <c r="G36" s="25"/>
      <c r="H36" s="25"/>
    </row>
    <row r="37" spans="1:8" ht="14">
      <c r="A37" s="10"/>
      <c r="B37" s="25"/>
      <c r="C37" s="25"/>
      <c r="D37" s="25"/>
      <c r="E37" s="25"/>
      <c r="F37" s="25"/>
      <c r="G37" s="25"/>
      <c r="H37" s="25"/>
    </row>
    <row r="38" spans="1:8" ht="14">
      <c r="A38" s="8"/>
      <c r="B38" s="25"/>
      <c r="C38" s="25"/>
      <c r="D38" s="25"/>
      <c r="E38" s="25"/>
      <c r="F38" s="25"/>
      <c r="G38" s="25"/>
      <c r="H38" s="8"/>
    </row>
    <row r="39" spans="1:8" ht="14">
      <c r="A39" s="10"/>
      <c r="B39" s="8"/>
      <c r="C39" s="8"/>
      <c r="D39" s="8"/>
      <c r="E39" s="8"/>
      <c r="F39" s="8"/>
      <c r="G39" s="8"/>
      <c r="H39" s="8"/>
    </row>
    <row r="40" spans="1:8" ht="14">
      <c r="A40" s="10"/>
      <c r="B40" s="8"/>
      <c r="C40" s="8"/>
      <c r="D40" s="8"/>
      <c r="E40" s="8"/>
      <c r="F40" s="8"/>
      <c r="G40" s="8"/>
      <c r="H40" s="8"/>
    </row>
    <row r="41" spans="1:8" ht="14">
      <c r="A41" s="10"/>
      <c r="B41" s="8"/>
      <c r="C41" s="8"/>
      <c r="D41" s="8"/>
      <c r="E41" s="8"/>
      <c r="F41" s="8"/>
      <c r="G41" s="8"/>
      <c r="H41" s="8"/>
    </row>
    <row r="42" spans="1:8" ht="14">
      <c r="A42" s="10"/>
      <c r="B42" s="8"/>
      <c r="C42" s="8"/>
      <c r="D42" s="8"/>
      <c r="E42" s="8"/>
      <c r="F42" s="8"/>
      <c r="G42" s="8"/>
      <c r="H42" s="8"/>
    </row>
    <row r="43" spans="1:8" ht="14">
      <c r="A43" s="10"/>
      <c r="B43" s="8"/>
      <c r="C43" s="8"/>
      <c r="D43" s="8"/>
      <c r="E43" s="8"/>
      <c r="F43" s="8"/>
      <c r="G43" s="8"/>
      <c r="H43" s="8"/>
    </row>
    <row r="44" spans="1:8" ht="14">
      <c r="A44" s="10"/>
      <c r="B44" s="8"/>
      <c r="C44" s="8"/>
      <c r="D44" s="8"/>
      <c r="E44" s="8"/>
      <c r="F44" s="8"/>
      <c r="G44" s="8"/>
      <c r="H44" s="8"/>
    </row>
    <row r="45" spans="1:8" ht="14">
      <c r="A45" s="10"/>
      <c r="B45" s="8"/>
      <c r="C45" s="8"/>
      <c r="D45" s="8"/>
      <c r="E45" s="8"/>
      <c r="F45" s="8"/>
      <c r="G45" s="8"/>
      <c r="H45" s="8"/>
    </row>
    <row r="46" spans="1:8" ht="14">
      <c r="A46" s="10"/>
      <c r="B46" s="8"/>
      <c r="C46" s="8"/>
      <c r="D46" s="8"/>
      <c r="E46" s="8"/>
      <c r="F46" s="8"/>
      <c r="G46" s="8"/>
      <c r="H46" s="8"/>
    </row>
    <row r="47" spans="1:8" ht="14">
      <c r="A47" s="10"/>
      <c r="B47" s="8"/>
      <c r="C47" s="8"/>
      <c r="D47" s="8"/>
      <c r="E47" s="8"/>
      <c r="F47" s="8"/>
      <c r="G47" s="8"/>
      <c r="H47" s="8"/>
    </row>
    <row r="48" spans="1:8" ht="14">
      <c r="A48" s="8"/>
      <c r="B48" s="8"/>
      <c r="C48" s="8"/>
      <c r="D48" s="8"/>
      <c r="E48" s="8"/>
      <c r="F48" s="8"/>
      <c r="G48" s="8"/>
      <c r="H48" s="8"/>
    </row>
    <row r="49" spans="1:8" ht="14">
      <c r="A49" s="8"/>
      <c r="B49" s="8"/>
      <c r="C49" s="8"/>
      <c r="D49" s="8"/>
      <c r="E49" s="8"/>
      <c r="F49" s="8"/>
      <c r="G49" s="8"/>
      <c r="H49" s="8"/>
    </row>
    <row r="50" spans="1:8" ht="14">
      <c r="A50" s="8"/>
      <c r="B50" s="8"/>
      <c r="C50" s="8"/>
      <c r="D50" s="8"/>
      <c r="E50" s="8"/>
      <c r="F50" s="8"/>
      <c r="G50" s="8"/>
      <c r="H50" s="8"/>
    </row>
    <row r="51" spans="1:8" ht="14">
      <c r="A51" s="8"/>
      <c r="B51" s="8"/>
      <c r="C51" s="8"/>
      <c r="D51" s="8"/>
      <c r="E51" s="8"/>
      <c r="F51" s="8"/>
      <c r="G51" s="8"/>
      <c r="H51" s="8"/>
    </row>
    <row r="52" spans="1:8" ht="14">
      <c r="A52" s="8"/>
      <c r="B52" s="8"/>
      <c r="C52" s="8"/>
      <c r="D52" s="8"/>
      <c r="E52" s="8"/>
      <c r="F52" s="8"/>
      <c r="G52" s="8"/>
      <c r="H52" s="8"/>
    </row>
    <row r="53" spans="1:8" ht="14">
      <c r="A53" s="8"/>
      <c r="B53" s="8"/>
      <c r="C53" s="8"/>
      <c r="D53" s="8"/>
      <c r="E53" s="8"/>
      <c r="F53" s="8"/>
      <c r="G53" s="8"/>
    </row>
    <row r="54" spans="1:8" ht="14">
      <c r="A54" s="8"/>
      <c r="B54" s="8"/>
      <c r="C54" s="8"/>
      <c r="D54" s="8"/>
      <c r="E54" s="8"/>
      <c r="F54" s="8"/>
      <c r="G54" s="8"/>
    </row>
    <row r="55" spans="1:8" ht="14">
      <c r="A55" s="8"/>
      <c r="B55" s="8"/>
      <c r="C55" s="8"/>
      <c r="D55" s="8"/>
      <c r="E55" s="8"/>
      <c r="F55" s="8"/>
      <c r="G55" s="8"/>
    </row>
    <row r="56" spans="1:8" ht="14">
      <c r="A56" s="9"/>
      <c r="B56" s="8"/>
      <c r="C56" s="8"/>
      <c r="D56" s="8"/>
      <c r="E56" s="8"/>
      <c r="F56" s="8"/>
      <c r="G56" s="8"/>
    </row>
    <row r="57" spans="1:8" ht="14">
      <c r="A57" s="8"/>
      <c r="B57" s="8"/>
      <c r="C57" s="8"/>
      <c r="D57" s="8"/>
      <c r="E57" s="8"/>
      <c r="F57" s="8"/>
      <c r="G57" s="8"/>
    </row>
    <row r="58" spans="1:8" ht="14">
      <c r="A58" s="8"/>
      <c r="B58" s="8"/>
      <c r="C58" s="8"/>
      <c r="D58" s="8"/>
      <c r="E58" s="8"/>
      <c r="F58" s="8"/>
      <c r="G58" s="8"/>
    </row>
    <row r="59" spans="1:8" ht="14">
      <c r="A59" s="8"/>
      <c r="B59" s="8"/>
      <c r="C59" s="8"/>
      <c r="D59" s="8"/>
      <c r="E59" s="8"/>
      <c r="F59" s="8"/>
      <c r="G59" s="8"/>
    </row>
    <row r="60" spans="1:8" ht="14">
      <c r="A60" s="8"/>
      <c r="B60" s="8"/>
      <c r="C60" s="8"/>
      <c r="D60" s="8"/>
      <c r="E60" s="8"/>
      <c r="F60" s="8"/>
      <c r="G60" s="8"/>
    </row>
    <row r="61" spans="1:8" ht="14">
      <c r="A61" s="8"/>
      <c r="B61" s="8"/>
      <c r="C61" s="8"/>
      <c r="D61" s="8"/>
      <c r="E61" s="8"/>
      <c r="F61" s="8"/>
      <c r="G61" s="8"/>
    </row>
    <row r="70" spans="4:4" ht="14">
      <c r="D70" s="8" t="s">
        <v>213</v>
      </c>
    </row>
  </sheetData>
  <customSheetViews>
    <customSheetView guid="{3010A97D-DB5D-4DBA-9FED-5DAE535B656C}">
      <selection activeCell="H20" sqref="H20"/>
      <headerFooter alignWithMargins="0"/>
    </customSheetView>
  </customSheetViews>
  <phoneticPr fontId="5" type="noConversion"/>
  <pageMargins left="0.78740157499999996" right="0.78740157499999996" top="0.984251969" bottom="0.984251969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1:J72"/>
  <sheetViews>
    <sheetView workbookViewId="0">
      <selection activeCell="C23" sqref="C23"/>
    </sheetView>
  </sheetViews>
  <sheetFormatPr baseColWidth="10" defaultRowHeight="13" x14ac:dyDescent="0"/>
  <cols>
    <col min="1" max="1" width="31.5" style="59" bestFit="1" customWidth="1"/>
    <col min="10" max="10" width="33.1640625" bestFit="1" customWidth="1"/>
  </cols>
  <sheetData>
    <row r="1" spans="1:10" ht="14">
      <c r="A1" s="58"/>
      <c r="B1" s="12"/>
      <c r="C1" s="12" t="s">
        <v>192</v>
      </c>
      <c r="D1" s="12" t="s">
        <v>193</v>
      </c>
      <c r="E1" s="12" t="s">
        <v>194</v>
      </c>
      <c r="F1" s="12" t="s">
        <v>195</v>
      </c>
      <c r="G1" s="12" t="s">
        <v>196</v>
      </c>
      <c r="H1" s="12" t="s">
        <v>197</v>
      </c>
    </row>
    <row r="2" spans="1:10" ht="14">
      <c r="A2" s="71" t="s">
        <v>285</v>
      </c>
      <c r="B2" s="14">
        <v>1</v>
      </c>
      <c r="C2" s="24"/>
      <c r="D2" s="24" t="s">
        <v>198</v>
      </c>
      <c r="E2" s="24"/>
      <c r="F2" s="24" t="s">
        <v>198</v>
      </c>
      <c r="G2" s="24"/>
      <c r="H2" s="24" t="s">
        <v>198</v>
      </c>
      <c r="J2" s="58" t="s">
        <v>235</v>
      </c>
    </row>
    <row r="3" spans="1:10" ht="14">
      <c r="A3" s="72" t="s">
        <v>286</v>
      </c>
      <c r="B3" s="70" t="s">
        <v>14</v>
      </c>
      <c r="C3" s="24"/>
      <c r="D3" s="24" t="s">
        <v>198</v>
      </c>
      <c r="E3" s="24"/>
      <c r="F3" s="24" t="s">
        <v>198</v>
      </c>
      <c r="G3" s="24"/>
      <c r="H3" s="24" t="s">
        <v>198</v>
      </c>
    </row>
    <row r="4" spans="1:10" ht="14">
      <c r="A4" s="58" t="s">
        <v>235</v>
      </c>
      <c r="B4" s="18">
        <v>2</v>
      </c>
      <c r="C4" s="24"/>
      <c r="D4" s="24">
        <f>Feuil1!M2</f>
        <v>0</v>
      </c>
      <c r="E4" s="24"/>
      <c r="F4" s="24"/>
      <c r="G4" s="24"/>
      <c r="H4" s="24"/>
      <c r="J4" s="58" t="s">
        <v>233</v>
      </c>
    </row>
    <row r="5" spans="1:10" ht="14">
      <c r="A5" s="58" t="s">
        <v>287</v>
      </c>
      <c r="B5" s="18">
        <v>3</v>
      </c>
      <c r="C5" s="24"/>
      <c r="D5" s="24" t="s">
        <v>198</v>
      </c>
      <c r="E5" s="24"/>
      <c r="F5" s="24" t="s">
        <v>198</v>
      </c>
      <c r="G5" s="24"/>
      <c r="H5" s="24" t="s">
        <v>198</v>
      </c>
      <c r="J5" s="58" t="s">
        <v>237</v>
      </c>
    </row>
    <row r="6" spans="1:10" ht="14">
      <c r="A6" s="58" t="s">
        <v>236</v>
      </c>
      <c r="B6" s="18">
        <v>5</v>
      </c>
      <c r="C6" s="24"/>
      <c r="D6" s="24"/>
      <c r="E6" s="24"/>
      <c r="F6" s="24"/>
      <c r="G6" s="24"/>
      <c r="H6" s="24"/>
      <c r="J6" s="58" t="s">
        <v>234</v>
      </c>
    </row>
    <row r="7" spans="1:10" ht="14">
      <c r="A7" s="59" t="s">
        <v>292</v>
      </c>
      <c r="B7" t="s">
        <v>22</v>
      </c>
      <c r="C7" s="24"/>
      <c r="D7" s="24" t="s">
        <v>198</v>
      </c>
      <c r="E7" s="24"/>
      <c r="F7" s="24" t="s">
        <v>198</v>
      </c>
      <c r="G7" s="24"/>
      <c r="H7" s="24" t="s">
        <v>198</v>
      </c>
      <c r="J7" s="64" t="s">
        <v>239</v>
      </c>
    </row>
    <row r="8" spans="1:10" ht="14">
      <c r="A8" s="58" t="s">
        <v>288</v>
      </c>
      <c r="B8" s="18">
        <v>6</v>
      </c>
      <c r="C8" s="24"/>
      <c r="D8" s="24" t="s">
        <v>198</v>
      </c>
      <c r="E8" s="24"/>
      <c r="F8" s="24" t="s">
        <v>198</v>
      </c>
      <c r="G8" s="24"/>
      <c r="H8" s="24" t="s">
        <v>198</v>
      </c>
      <c r="J8" s="64" t="s">
        <v>238</v>
      </c>
    </row>
    <row r="9" spans="1:10" ht="14">
      <c r="A9" s="58" t="s">
        <v>233</v>
      </c>
      <c r="B9" s="18">
        <v>8</v>
      </c>
      <c r="C9" s="24"/>
      <c r="D9" s="24"/>
      <c r="E9" s="24"/>
      <c r="F9" s="24"/>
      <c r="G9" s="24"/>
      <c r="H9" s="24"/>
      <c r="J9" s="64" t="s">
        <v>240</v>
      </c>
    </row>
    <row r="10" spans="1:10" ht="14">
      <c r="A10" t="s">
        <v>302</v>
      </c>
      <c r="B10" s="19" t="s">
        <v>28</v>
      </c>
      <c r="C10" s="24"/>
      <c r="D10" s="24" t="s">
        <v>198</v>
      </c>
      <c r="E10" s="24"/>
      <c r="F10" s="24" t="s">
        <v>198</v>
      </c>
      <c r="G10" s="24"/>
      <c r="H10" s="24" t="s">
        <v>198</v>
      </c>
      <c r="J10" s="58" t="s">
        <v>241</v>
      </c>
    </row>
    <row r="11" spans="1:10" ht="14">
      <c r="A11" s="58" t="s">
        <v>237</v>
      </c>
      <c r="B11" s="19" t="s">
        <v>91</v>
      </c>
      <c r="C11" s="24"/>
      <c r="D11" s="24"/>
      <c r="E11" s="24"/>
      <c r="F11" s="24"/>
      <c r="G11" s="24"/>
      <c r="H11" s="24"/>
      <c r="J11" s="46" t="s">
        <v>242</v>
      </c>
    </row>
    <row r="12" spans="1:10" ht="14">
      <c r="A12" s="58" t="s">
        <v>234</v>
      </c>
      <c r="B12" s="19" t="s">
        <v>94</v>
      </c>
      <c r="C12" s="24"/>
      <c r="D12" s="24"/>
      <c r="E12" s="24"/>
      <c r="F12" s="24"/>
      <c r="G12" s="24"/>
      <c r="H12" s="24"/>
      <c r="J12" s="46" t="s">
        <v>244</v>
      </c>
    </row>
    <row r="13" spans="1:10" ht="14">
      <c r="A13" s="64" t="s">
        <v>239</v>
      </c>
      <c r="B13" s="19" t="s">
        <v>97</v>
      </c>
      <c r="C13" s="24"/>
      <c r="D13" s="24"/>
      <c r="E13" s="24"/>
      <c r="F13" s="24"/>
      <c r="G13" s="24"/>
      <c r="H13" s="24"/>
      <c r="J13" s="47" t="s">
        <v>243</v>
      </c>
    </row>
    <row r="14" spans="1:10" ht="14">
      <c r="A14" s="64" t="s">
        <v>238</v>
      </c>
      <c r="B14" s="19" t="s">
        <v>200</v>
      </c>
      <c r="C14" s="24"/>
      <c r="D14" s="24"/>
      <c r="E14" s="24"/>
      <c r="F14" s="24"/>
      <c r="G14" s="24"/>
      <c r="H14" s="24"/>
      <c r="J14" s="47" t="s">
        <v>245</v>
      </c>
    </row>
    <row r="15" spans="1:10" ht="14">
      <c r="A15" s="64" t="s">
        <v>240</v>
      </c>
      <c r="B15" s="19" t="s">
        <v>202</v>
      </c>
      <c r="C15" s="24"/>
      <c r="D15" s="24"/>
      <c r="E15" s="24"/>
      <c r="F15" s="24"/>
      <c r="G15" s="24" t="s">
        <v>198</v>
      </c>
      <c r="H15" s="24" t="s">
        <v>198</v>
      </c>
      <c r="J15" s="46" t="s">
        <v>246</v>
      </c>
    </row>
    <row r="16" spans="1:10" ht="14">
      <c r="A16" s="58"/>
      <c r="B16" s="19" t="s">
        <v>204</v>
      </c>
      <c r="C16" s="24" t="s">
        <v>198</v>
      </c>
      <c r="D16" s="24" t="s">
        <v>198</v>
      </c>
      <c r="E16" s="24"/>
      <c r="F16" s="24"/>
      <c r="G16" s="24" t="s">
        <v>198</v>
      </c>
      <c r="H16" s="24" t="s">
        <v>198</v>
      </c>
      <c r="J16" s="46" t="s">
        <v>247</v>
      </c>
    </row>
    <row r="17" spans="1:10" ht="14">
      <c r="A17" s="58" t="s">
        <v>241</v>
      </c>
      <c r="B17" s="19" t="s">
        <v>101</v>
      </c>
      <c r="C17" s="24"/>
      <c r="D17" s="24"/>
      <c r="E17" s="24"/>
      <c r="F17" s="24"/>
      <c r="G17" s="24"/>
      <c r="H17" s="24"/>
      <c r="J17" s="67" t="s">
        <v>248</v>
      </c>
    </row>
    <row r="18" spans="1:10" ht="14">
      <c r="A18" s="46" t="s">
        <v>242</v>
      </c>
      <c r="B18" s="19" t="s">
        <v>32</v>
      </c>
      <c r="C18" s="24"/>
      <c r="D18" s="24"/>
      <c r="E18" s="24"/>
      <c r="F18" s="24"/>
      <c r="G18" s="24"/>
      <c r="H18" s="24"/>
      <c r="J18" s="46" t="s">
        <v>249</v>
      </c>
    </row>
    <row r="19" spans="1:10" ht="14">
      <c r="A19" s="72" t="s">
        <v>293</v>
      </c>
      <c r="B19" s="16" t="s">
        <v>35</v>
      </c>
      <c r="C19" s="24"/>
      <c r="D19" s="24" t="s">
        <v>198</v>
      </c>
      <c r="E19" s="24"/>
      <c r="F19" s="24" t="s">
        <v>198</v>
      </c>
      <c r="G19" s="24"/>
      <c r="H19" s="24" t="s">
        <v>198</v>
      </c>
      <c r="J19" s="46" t="s">
        <v>250</v>
      </c>
    </row>
    <row r="20" spans="1:10" ht="14">
      <c r="A20" s="46"/>
      <c r="B20" s="19" t="s">
        <v>36</v>
      </c>
      <c r="C20" s="24" t="s">
        <v>198</v>
      </c>
      <c r="D20" s="24"/>
      <c r="E20" s="24" t="s">
        <v>198</v>
      </c>
      <c r="F20" s="24"/>
      <c r="G20" s="24" t="s">
        <v>198</v>
      </c>
      <c r="H20" s="24"/>
      <c r="J20" s="46" t="s">
        <v>251</v>
      </c>
    </row>
    <row r="21" spans="1:10" ht="14">
      <c r="A21" s="73" t="s">
        <v>289</v>
      </c>
      <c r="B21" s="20">
        <v>10</v>
      </c>
      <c r="C21" s="24"/>
      <c r="D21" s="24" t="s">
        <v>198</v>
      </c>
      <c r="E21" s="24"/>
      <c r="F21" s="24" t="s">
        <v>198</v>
      </c>
      <c r="G21" s="24"/>
      <c r="H21" s="24" t="s">
        <v>198</v>
      </c>
      <c r="J21" s="46" t="s">
        <v>252</v>
      </c>
    </row>
    <row r="22" spans="1:10" ht="14">
      <c r="A22" s="47" t="s">
        <v>243</v>
      </c>
      <c r="B22" s="20">
        <v>12</v>
      </c>
      <c r="C22" s="24"/>
      <c r="D22" s="24"/>
      <c r="E22" s="24"/>
      <c r="F22" s="24"/>
      <c r="G22" s="24"/>
      <c r="H22" s="24"/>
      <c r="J22" s="46" t="s">
        <v>253</v>
      </c>
    </row>
    <row r="23" spans="1:10" ht="14">
      <c r="A23" s="47"/>
      <c r="B23" s="20">
        <v>13</v>
      </c>
      <c r="C23" s="24" t="s">
        <v>198</v>
      </c>
      <c r="D23" s="24"/>
      <c r="E23" s="24" t="s">
        <v>198</v>
      </c>
      <c r="F23" s="24"/>
      <c r="G23" s="24" t="s">
        <v>198</v>
      </c>
      <c r="H23" s="24"/>
      <c r="J23" s="46" t="s">
        <v>254</v>
      </c>
    </row>
    <row r="24" spans="1:10" ht="14">
      <c r="A24" s="73" t="s">
        <v>290</v>
      </c>
      <c r="B24" s="20">
        <v>14</v>
      </c>
      <c r="C24" s="24"/>
      <c r="D24" s="24" t="s">
        <v>198</v>
      </c>
      <c r="E24" s="24"/>
      <c r="F24" s="24" t="s">
        <v>198</v>
      </c>
      <c r="G24" s="24"/>
      <c r="H24" s="24" t="s">
        <v>198</v>
      </c>
      <c r="J24" s="58" t="s">
        <v>255</v>
      </c>
    </row>
    <row r="25" spans="1:10" ht="14">
      <c r="A25" s="46" t="s">
        <v>246</v>
      </c>
      <c r="B25" s="18">
        <v>16</v>
      </c>
      <c r="C25" s="24"/>
      <c r="D25" s="24"/>
      <c r="E25" s="24"/>
      <c r="F25" s="24"/>
      <c r="G25" s="24"/>
      <c r="H25" s="24"/>
      <c r="J25" s="58" t="s">
        <v>256</v>
      </c>
    </row>
    <row r="26" spans="1:10" ht="14">
      <c r="A26" s="46" t="s">
        <v>247</v>
      </c>
      <c r="B26" s="18">
        <v>19</v>
      </c>
      <c r="C26" s="24"/>
      <c r="D26" s="24"/>
      <c r="E26" s="24"/>
      <c r="F26" s="24"/>
      <c r="G26" s="24"/>
      <c r="H26" s="24"/>
      <c r="J26" s="58" t="s">
        <v>257</v>
      </c>
    </row>
    <row r="27" spans="1:10" ht="14">
      <c r="A27" s="67" t="s">
        <v>248</v>
      </c>
      <c r="B27" s="18">
        <v>20</v>
      </c>
      <c r="C27" s="24"/>
      <c r="D27" s="24"/>
      <c r="E27" s="24"/>
      <c r="F27" s="24"/>
      <c r="G27" s="24"/>
      <c r="H27" s="24"/>
      <c r="J27" s="58" t="s">
        <v>258</v>
      </c>
    </row>
    <row r="28" spans="1:10" ht="14">
      <c r="A28" s="59" t="s">
        <v>294</v>
      </c>
      <c r="B28" s="16" t="s">
        <v>48</v>
      </c>
      <c r="C28" s="24"/>
      <c r="D28" s="24" t="s">
        <v>198</v>
      </c>
      <c r="E28" s="24"/>
      <c r="F28" s="24" t="s">
        <v>198</v>
      </c>
      <c r="G28" s="24"/>
      <c r="H28" s="24" t="s">
        <v>198</v>
      </c>
      <c r="J28" s="58" t="s">
        <v>259</v>
      </c>
    </row>
    <row r="29" spans="1:10" ht="14">
      <c r="A29" s="46"/>
      <c r="B29" s="18">
        <v>21</v>
      </c>
      <c r="C29" s="24" t="s">
        <v>198</v>
      </c>
      <c r="D29" s="24"/>
      <c r="E29" s="24" t="s">
        <v>198</v>
      </c>
      <c r="F29" s="24"/>
      <c r="G29" s="24" t="s">
        <v>198</v>
      </c>
      <c r="H29" s="24"/>
      <c r="J29" s="58" t="s">
        <v>260</v>
      </c>
    </row>
    <row r="30" spans="1:10" ht="14">
      <c r="A30" s="46" t="s">
        <v>250</v>
      </c>
      <c r="B30" s="18">
        <v>22</v>
      </c>
      <c r="C30" s="24"/>
      <c r="D30" s="24"/>
      <c r="E30" s="24"/>
      <c r="F30" s="24"/>
      <c r="G30" s="24"/>
      <c r="H30" s="24"/>
      <c r="J30" s="58" t="s">
        <v>261</v>
      </c>
    </row>
    <row r="31" spans="1:10" ht="14">
      <c r="A31" s="72" t="s">
        <v>295</v>
      </c>
      <c r="B31" s="16" t="s">
        <v>54</v>
      </c>
      <c r="C31" s="24"/>
      <c r="D31" s="24" t="s">
        <v>198</v>
      </c>
      <c r="E31" s="24"/>
      <c r="F31" s="24" t="s">
        <v>198</v>
      </c>
      <c r="G31" s="24"/>
      <c r="H31" s="24" t="s">
        <v>198</v>
      </c>
      <c r="J31" s="58" t="s">
        <v>262</v>
      </c>
    </row>
    <row r="32" spans="1:10" ht="14">
      <c r="A32" s="46"/>
      <c r="B32" s="18">
        <v>24</v>
      </c>
      <c r="C32" s="24" t="s">
        <v>198</v>
      </c>
      <c r="D32" s="24"/>
      <c r="E32" s="24" t="s">
        <v>198</v>
      </c>
      <c r="F32" s="24"/>
      <c r="G32" s="24" t="s">
        <v>198</v>
      </c>
      <c r="H32" s="24"/>
      <c r="J32" s="58" t="s">
        <v>263</v>
      </c>
    </row>
    <row r="33" spans="1:10" ht="14">
      <c r="A33" s="46"/>
      <c r="B33" s="18">
        <v>25</v>
      </c>
      <c r="C33" s="24" t="s">
        <v>198</v>
      </c>
      <c r="D33" s="24"/>
      <c r="E33" s="24" t="s">
        <v>198</v>
      </c>
      <c r="F33" s="24"/>
      <c r="G33" s="24" t="s">
        <v>198</v>
      </c>
      <c r="H33" s="24"/>
      <c r="J33" s="58" t="s">
        <v>264</v>
      </c>
    </row>
    <row r="34" spans="1:10" ht="14">
      <c r="A34" s="46"/>
      <c r="B34" s="18">
        <v>28</v>
      </c>
      <c r="C34" s="24" t="s">
        <v>198</v>
      </c>
      <c r="D34" s="24"/>
      <c r="E34" s="24" t="s">
        <v>198</v>
      </c>
      <c r="F34" s="24"/>
      <c r="G34" s="24" t="s">
        <v>198</v>
      </c>
      <c r="H34" s="24"/>
      <c r="J34" s="58" t="s">
        <v>265</v>
      </c>
    </row>
    <row r="35" spans="1:10" ht="14">
      <c r="A35" s="58" t="s">
        <v>291</v>
      </c>
      <c r="B35" s="18">
        <v>29</v>
      </c>
      <c r="C35" s="24"/>
      <c r="D35" s="24" t="s">
        <v>198</v>
      </c>
      <c r="E35" s="24"/>
      <c r="F35" s="24" t="s">
        <v>198</v>
      </c>
      <c r="G35" s="24"/>
      <c r="H35" s="24" t="s">
        <v>198</v>
      </c>
      <c r="J35" s="58" t="s">
        <v>266</v>
      </c>
    </row>
    <row r="36" spans="1:10" ht="14">
      <c r="A36" s="58"/>
      <c r="B36" s="20">
        <v>30</v>
      </c>
      <c r="C36" s="24" t="s">
        <v>198</v>
      </c>
      <c r="D36" s="24"/>
      <c r="E36" s="24" t="s">
        <v>198</v>
      </c>
      <c r="F36" s="24"/>
      <c r="G36" s="24" t="s">
        <v>198</v>
      </c>
      <c r="H36" s="24"/>
      <c r="J36" s="58" t="s">
        <v>267</v>
      </c>
    </row>
    <row r="37" spans="1:10" ht="14">
      <c r="A37" s="59" t="s">
        <v>296</v>
      </c>
      <c r="B37" s="12" t="s">
        <v>205</v>
      </c>
      <c r="C37" s="24"/>
      <c r="D37" s="24" t="s">
        <v>198</v>
      </c>
      <c r="E37" s="24"/>
      <c r="F37" s="24" t="s">
        <v>198</v>
      </c>
      <c r="G37" s="24"/>
      <c r="H37" s="24" t="s">
        <v>198</v>
      </c>
      <c r="J37" s="58" t="s">
        <v>268</v>
      </c>
    </row>
    <row r="38" spans="1:10" ht="14">
      <c r="A38" s="58"/>
      <c r="B38" s="20">
        <v>31</v>
      </c>
      <c r="C38" s="24" t="s">
        <v>198</v>
      </c>
      <c r="D38" s="24"/>
      <c r="E38" s="24" t="s">
        <v>198</v>
      </c>
      <c r="F38" s="24"/>
      <c r="G38" s="24" t="s">
        <v>198</v>
      </c>
      <c r="H38" s="24"/>
      <c r="J38" s="49" t="s">
        <v>269</v>
      </c>
    </row>
    <row r="39" spans="1:10" ht="14">
      <c r="A39" s="58" t="s">
        <v>256</v>
      </c>
      <c r="B39" s="20">
        <v>32</v>
      </c>
      <c r="C39" s="24"/>
      <c r="D39" s="24"/>
      <c r="E39" s="24"/>
      <c r="F39" s="24"/>
      <c r="G39" s="24"/>
      <c r="H39" s="24"/>
      <c r="J39" s="50" t="s">
        <v>270</v>
      </c>
    </row>
    <row r="40" spans="1:10" ht="14">
      <c r="A40" s="58" t="s">
        <v>257</v>
      </c>
      <c r="B40" s="20">
        <v>35</v>
      </c>
      <c r="C40" s="24"/>
      <c r="D40" s="24"/>
      <c r="E40" s="24"/>
      <c r="F40" s="24"/>
      <c r="G40" s="24"/>
      <c r="H40" s="24"/>
      <c r="J40" s="50" t="s">
        <v>271</v>
      </c>
    </row>
    <row r="41" spans="1:10" ht="14">
      <c r="A41" s="58"/>
      <c r="B41" s="20">
        <v>36</v>
      </c>
      <c r="C41" s="24" t="s">
        <v>198</v>
      </c>
      <c r="D41" s="24"/>
      <c r="E41" s="24" t="s">
        <v>198</v>
      </c>
      <c r="F41" s="24"/>
      <c r="G41" s="24" t="s">
        <v>198</v>
      </c>
      <c r="H41" s="24"/>
      <c r="J41" s="50" t="s">
        <v>272</v>
      </c>
    </row>
    <row r="42" spans="1:10" ht="14">
      <c r="A42" s="58" t="s">
        <v>259</v>
      </c>
      <c r="B42" s="20">
        <v>37</v>
      </c>
      <c r="C42" s="24"/>
      <c r="D42" s="24"/>
      <c r="E42" s="24"/>
      <c r="F42" s="24"/>
      <c r="G42" s="24"/>
      <c r="H42" s="24"/>
      <c r="J42" s="50" t="s">
        <v>273</v>
      </c>
    </row>
    <row r="43" spans="1:10" ht="14">
      <c r="A43" s="58"/>
      <c r="B43" s="20">
        <v>39</v>
      </c>
      <c r="C43" s="24" t="s">
        <v>198</v>
      </c>
      <c r="D43" s="24"/>
      <c r="E43" s="24" t="s">
        <v>198</v>
      </c>
      <c r="F43" s="24"/>
      <c r="G43" s="24" t="s">
        <v>198</v>
      </c>
      <c r="H43" s="24"/>
      <c r="J43" s="50" t="s">
        <v>274</v>
      </c>
    </row>
    <row r="44" spans="1:10" ht="14">
      <c r="A44" s="58" t="s">
        <v>261</v>
      </c>
      <c r="B44" s="20">
        <v>40</v>
      </c>
      <c r="C44" s="24"/>
      <c r="D44" s="24"/>
      <c r="E44" s="24"/>
      <c r="F44" s="24"/>
      <c r="G44" s="24"/>
      <c r="H44" s="24"/>
      <c r="J44" s="50" t="s">
        <v>275</v>
      </c>
    </row>
    <row r="45" spans="1:10" ht="14">
      <c r="A45" s="59" t="s">
        <v>297</v>
      </c>
      <c r="B45" t="s">
        <v>206</v>
      </c>
      <c r="C45" s="24"/>
      <c r="D45" s="24" t="s">
        <v>198</v>
      </c>
      <c r="E45" s="24"/>
      <c r="F45" s="24" t="s">
        <v>198</v>
      </c>
      <c r="G45" s="24"/>
      <c r="H45" s="24" t="s">
        <v>198</v>
      </c>
      <c r="J45" s="50" t="s">
        <v>276</v>
      </c>
    </row>
    <row r="46" spans="1:10" ht="14">
      <c r="A46" s="58" t="s">
        <v>262</v>
      </c>
      <c r="B46" s="20">
        <v>41</v>
      </c>
      <c r="C46" s="24"/>
      <c r="D46" s="24"/>
      <c r="E46" s="24"/>
      <c r="F46" s="24"/>
      <c r="G46" s="24"/>
      <c r="H46" s="24"/>
      <c r="J46" s="50" t="s">
        <v>277</v>
      </c>
    </row>
    <row r="47" spans="1:10" ht="14">
      <c r="A47" s="72" t="s">
        <v>298</v>
      </c>
      <c r="B47" s="12" t="s">
        <v>207</v>
      </c>
      <c r="C47" s="24"/>
      <c r="D47" s="24" t="s">
        <v>198</v>
      </c>
      <c r="E47" s="24"/>
      <c r="F47" s="24" t="s">
        <v>198</v>
      </c>
      <c r="G47" s="24"/>
      <c r="H47" s="24" t="s">
        <v>198</v>
      </c>
      <c r="J47" s="50" t="s">
        <v>278</v>
      </c>
    </row>
    <row r="48" spans="1:10" ht="14">
      <c r="A48" s="58" t="s">
        <v>263</v>
      </c>
      <c r="B48" s="20">
        <v>42</v>
      </c>
      <c r="C48" s="24"/>
      <c r="D48" s="24"/>
      <c r="E48" s="24"/>
      <c r="F48" s="24"/>
      <c r="G48" s="24"/>
      <c r="H48" s="24"/>
      <c r="J48" s="50" t="s">
        <v>279</v>
      </c>
    </row>
    <row r="49" spans="1:10" ht="14">
      <c r="A49" s="58"/>
      <c r="B49" s="20">
        <v>44</v>
      </c>
      <c r="C49" s="24" t="s">
        <v>198</v>
      </c>
      <c r="D49" s="24"/>
      <c r="E49" s="24" t="s">
        <v>198</v>
      </c>
      <c r="F49" s="24"/>
      <c r="G49" s="24" t="s">
        <v>198</v>
      </c>
      <c r="H49" s="24"/>
      <c r="J49" s="50" t="s">
        <v>280</v>
      </c>
    </row>
    <row r="50" spans="1:10" ht="14">
      <c r="A50" s="58"/>
      <c r="B50" s="20">
        <v>45</v>
      </c>
      <c r="C50" s="24" t="s">
        <v>198</v>
      </c>
      <c r="D50" s="24"/>
      <c r="E50" s="24" t="s">
        <v>198</v>
      </c>
      <c r="F50" s="24"/>
      <c r="G50" s="24" t="s">
        <v>198</v>
      </c>
      <c r="H50" s="24"/>
      <c r="J50" s="50" t="s">
        <v>281</v>
      </c>
    </row>
    <row r="51" spans="1:10" ht="14">
      <c r="A51" s="58"/>
      <c r="B51" s="20">
        <v>48</v>
      </c>
      <c r="C51" s="24" t="s">
        <v>198</v>
      </c>
      <c r="D51" s="24"/>
      <c r="E51" s="24" t="s">
        <v>198</v>
      </c>
      <c r="F51" s="24"/>
      <c r="G51" s="24" t="s">
        <v>198</v>
      </c>
      <c r="H51" s="24"/>
      <c r="J51" s="50" t="s">
        <v>282</v>
      </c>
    </row>
    <row r="52" spans="1:10" ht="14">
      <c r="A52" s="58"/>
      <c r="B52" s="20">
        <v>49</v>
      </c>
      <c r="C52" s="24" t="s">
        <v>198</v>
      </c>
      <c r="D52" s="24"/>
      <c r="E52" s="24" t="s">
        <v>198</v>
      </c>
      <c r="F52" s="24"/>
      <c r="G52" s="24" t="s">
        <v>198</v>
      </c>
      <c r="H52" s="24"/>
      <c r="J52" s="50" t="s">
        <v>283</v>
      </c>
    </row>
    <row r="53" spans="1:10" ht="14">
      <c r="A53" s="58"/>
      <c r="B53" s="20">
        <v>50</v>
      </c>
      <c r="C53" s="24" t="s">
        <v>198</v>
      </c>
      <c r="D53" s="24"/>
      <c r="E53" s="24" t="s">
        <v>198</v>
      </c>
      <c r="F53" s="24"/>
      <c r="G53" s="24" t="s">
        <v>198</v>
      </c>
      <c r="H53" s="24"/>
      <c r="J53" s="50" t="s">
        <v>284</v>
      </c>
    </row>
    <row r="54" spans="1:10" ht="14">
      <c r="A54" s="58" t="s">
        <v>299</v>
      </c>
      <c r="B54" s="20">
        <v>51</v>
      </c>
      <c r="C54" s="24"/>
      <c r="D54" s="24" t="s">
        <v>198</v>
      </c>
      <c r="E54" s="24"/>
      <c r="F54" s="24" t="s">
        <v>198</v>
      </c>
      <c r="G54" s="24"/>
      <c r="H54" s="24" t="s">
        <v>198</v>
      </c>
    </row>
    <row r="55" spans="1:10" ht="14">
      <c r="A55" s="58" t="s">
        <v>300</v>
      </c>
      <c r="B55" s="20">
        <v>52</v>
      </c>
      <c r="C55" s="24"/>
      <c r="D55" s="24" t="s">
        <v>198</v>
      </c>
      <c r="E55" s="24"/>
      <c r="F55" s="24" t="s">
        <v>198</v>
      </c>
      <c r="G55" s="24"/>
      <c r="H55" s="24" t="s">
        <v>198</v>
      </c>
    </row>
    <row r="56" spans="1:10" ht="14">
      <c r="A56" s="58" t="s">
        <v>301</v>
      </c>
      <c r="B56" s="20">
        <v>53</v>
      </c>
      <c r="C56" s="24"/>
      <c r="D56" s="24" t="s">
        <v>198</v>
      </c>
      <c r="E56" s="24"/>
      <c r="F56" s="24" t="s">
        <v>198</v>
      </c>
      <c r="G56" s="24"/>
      <c r="H56" s="24" t="s">
        <v>198</v>
      </c>
    </row>
    <row r="57" spans="1:10" ht="14">
      <c r="A57" s="49"/>
      <c r="B57" s="18">
        <v>60</v>
      </c>
      <c r="C57" s="24" t="s">
        <v>198</v>
      </c>
      <c r="D57" s="24"/>
      <c r="E57" s="24" t="s">
        <v>198</v>
      </c>
      <c r="F57" s="24"/>
      <c r="G57" s="24" t="s">
        <v>198</v>
      </c>
      <c r="H57" s="24"/>
    </row>
    <row r="58" spans="1:10" ht="14">
      <c r="A58" s="74"/>
      <c r="B58" s="18">
        <v>61</v>
      </c>
      <c r="C58" s="24" t="s">
        <v>198</v>
      </c>
      <c r="D58" s="24"/>
      <c r="E58" s="24" t="s">
        <v>198</v>
      </c>
      <c r="F58" s="24"/>
      <c r="G58" s="24" t="s">
        <v>198</v>
      </c>
      <c r="H58" s="24"/>
    </row>
    <row r="59" spans="1:10" ht="14">
      <c r="A59" s="74"/>
      <c r="B59" s="18">
        <v>62</v>
      </c>
      <c r="C59" s="24" t="s">
        <v>198</v>
      </c>
      <c r="D59" s="24"/>
      <c r="E59" s="24" t="s">
        <v>198</v>
      </c>
      <c r="F59" s="24"/>
      <c r="G59" s="24" t="s">
        <v>198</v>
      </c>
      <c r="H59" s="24"/>
    </row>
    <row r="60" spans="1:10" ht="14">
      <c r="A60" s="74"/>
      <c r="B60" s="18">
        <v>63</v>
      </c>
      <c r="C60" s="24" t="s">
        <v>198</v>
      </c>
      <c r="D60" s="24"/>
      <c r="E60" s="24" t="s">
        <v>198</v>
      </c>
      <c r="F60" s="24"/>
      <c r="G60" s="24" t="s">
        <v>198</v>
      </c>
      <c r="H60" s="24"/>
    </row>
    <row r="61" spans="1:10" ht="14">
      <c r="A61" s="74"/>
      <c r="B61" s="18">
        <v>64</v>
      </c>
      <c r="C61" s="24" t="s">
        <v>198</v>
      </c>
      <c r="D61" s="24"/>
      <c r="E61" s="24" t="s">
        <v>198</v>
      </c>
      <c r="F61" s="24"/>
      <c r="G61" s="24" t="s">
        <v>198</v>
      </c>
      <c r="H61" s="24"/>
    </row>
    <row r="62" spans="1:10" ht="14">
      <c r="A62" s="74"/>
      <c r="B62" s="18">
        <v>65</v>
      </c>
      <c r="C62" s="24" t="s">
        <v>198</v>
      </c>
      <c r="D62" s="24"/>
      <c r="E62" s="24" t="s">
        <v>198</v>
      </c>
      <c r="F62" s="24"/>
      <c r="G62" s="24" t="s">
        <v>198</v>
      </c>
      <c r="H62" s="24"/>
    </row>
    <row r="63" spans="1:10" ht="14">
      <c r="A63" s="74"/>
      <c r="B63" s="18">
        <v>66</v>
      </c>
      <c r="C63" s="24" t="s">
        <v>198</v>
      </c>
      <c r="D63" s="24"/>
      <c r="E63" s="24" t="s">
        <v>198</v>
      </c>
      <c r="F63" s="24"/>
      <c r="G63" s="24" t="s">
        <v>198</v>
      </c>
      <c r="H63" s="24"/>
    </row>
    <row r="64" spans="1:10" ht="14">
      <c r="A64" s="74"/>
      <c r="B64" s="18">
        <v>67</v>
      </c>
      <c r="C64" s="24" t="s">
        <v>198</v>
      </c>
      <c r="D64" s="24"/>
      <c r="E64" s="24" t="s">
        <v>198</v>
      </c>
      <c r="F64" s="24"/>
      <c r="G64" s="24" t="s">
        <v>198</v>
      </c>
      <c r="H64" s="24"/>
    </row>
    <row r="65" spans="1:8" ht="14">
      <c r="A65" s="74"/>
      <c r="B65" s="18">
        <v>68</v>
      </c>
      <c r="C65" s="24" t="s">
        <v>198</v>
      </c>
      <c r="D65" s="24"/>
      <c r="E65" s="24" t="s">
        <v>198</v>
      </c>
      <c r="F65" s="24"/>
      <c r="G65" s="24" t="s">
        <v>198</v>
      </c>
      <c r="H65" s="24"/>
    </row>
    <row r="66" spans="1:8" ht="14">
      <c r="A66" s="74"/>
      <c r="B66" s="18">
        <v>69</v>
      </c>
      <c r="C66" s="24" t="s">
        <v>198</v>
      </c>
      <c r="D66" s="24"/>
      <c r="E66" s="24" t="s">
        <v>198</v>
      </c>
      <c r="F66" s="24"/>
      <c r="G66" s="24" t="s">
        <v>198</v>
      </c>
      <c r="H66" s="24"/>
    </row>
    <row r="67" spans="1:8" ht="14">
      <c r="A67" s="74"/>
      <c r="B67" s="18">
        <v>70</v>
      </c>
      <c r="C67" s="24" t="s">
        <v>198</v>
      </c>
      <c r="D67" s="24"/>
      <c r="E67" s="24" t="s">
        <v>198</v>
      </c>
      <c r="F67" s="24"/>
      <c r="G67" s="24" t="s">
        <v>198</v>
      </c>
      <c r="H67" s="24"/>
    </row>
    <row r="68" spans="1:8" ht="14">
      <c r="A68" s="74"/>
      <c r="B68" s="18">
        <v>71</v>
      </c>
      <c r="C68" s="24" t="s">
        <v>198</v>
      </c>
      <c r="D68" s="24"/>
      <c r="E68" s="24" t="s">
        <v>198</v>
      </c>
      <c r="F68" s="24"/>
      <c r="G68" s="24" t="s">
        <v>198</v>
      </c>
      <c r="H68" s="24"/>
    </row>
    <row r="69" spans="1:8" ht="14">
      <c r="A69" s="74"/>
      <c r="B69" s="18">
        <v>72</v>
      </c>
      <c r="C69" s="24" t="s">
        <v>198</v>
      </c>
      <c r="D69" s="24"/>
      <c r="E69" s="24" t="s">
        <v>198</v>
      </c>
      <c r="F69" s="24"/>
      <c r="G69" s="24" t="s">
        <v>198</v>
      </c>
      <c r="H69" s="24"/>
    </row>
    <row r="70" spans="1:8" ht="14">
      <c r="A70" s="74"/>
      <c r="B70" s="18">
        <v>73</v>
      </c>
      <c r="C70" s="24" t="s">
        <v>198</v>
      </c>
      <c r="D70" s="24"/>
      <c r="E70" s="24" t="s">
        <v>198</v>
      </c>
      <c r="F70" s="24"/>
      <c r="G70" s="24" t="s">
        <v>198</v>
      </c>
      <c r="H70" s="24"/>
    </row>
    <row r="71" spans="1:8" ht="14">
      <c r="A71" s="74"/>
      <c r="B71" s="18">
        <v>74</v>
      </c>
      <c r="C71" s="24" t="s">
        <v>198</v>
      </c>
      <c r="D71" s="24"/>
      <c r="E71" s="24" t="s">
        <v>198</v>
      </c>
      <c r="F71" s="24"/>
      <c r="G71" s="24" t="s">
        <v>198</v>
      </c>
      <c r="H71" s="24"/>
    </row>
    <row r="72" spans="1:8" ht="14">
      <c r="A72" s="74"/>
      <c r="B72" s="18">
        <v>75</v>
      </c>
      <c r="C72" s="24" t="s">
        <v>198</v>
      </c>
      <c r="D72" s="24"/>
      <c r="E72" s="24" t="s">
        <v>198</v>
      </c>
      <c r="F72" s="24"/>
      <c r="G72" s="24" t="s">
        <v>198</v>
      </c>
      <c r="H72" s="24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Stock IPI</vt:lpstr>
      <vt:lpstr>Planning</vt:lpstr>
      <vt:lpstr>John</vt:lpstr>
      <vt:lpstr>Rob</vt:lpstr>
      <vt:lpstr>History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JONEY</dc:creator>
  <cp:lastModifiedBy>Rémi COUVEZ</cp:lastModifiedBy>
  <dcterms:created xsi:type="dcterms:W3CDTF">2010-02-03T21:54:29Z</dcterms:created>
  <dcterms:modified xsi:type="dcterms:W3CDTF">2011-11-22T11:45:01Z</dcterms:modified>
</cp:coreProperties>
</file>