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showInkAnnotation="0" codeName="ThisWorkbook" autoCompressPictures="0"/>
  <bookViews>
    <workbookView xWindow="-660" yWindow="-255" windowWidth="17595" windowHeight="13740" tabRatio="686" firstSheet="1" activeTab="6"/>
  </bookViews>
  <sheets>
    <sheet name="FU9O-NQ9H-IFHS-KNUQ" sheetId="2" state="veryHidden" r:id="rId1"/>
    <sheet name="Base" sheetId="7" r:id="rId2"/>
    <sheet name="Rental history" sheetId="9" r:id="rId3"/>
    <sheet name="Possibility" sheetId="11" r:id="rId4"/>
    <sheet name="New Tool" sheetId="1" r:id="rId5"/>
    <sheet name="Stock" sheetId="12" r:id="rId6"/>
    <sheet name="New Consummable" sheetId="3" r:id="rId7"/>
    <sheet name="Quote" sheetId="6" r:id="rId8"/>
    <sheet name="Quote History" sheetId="4" r:id="rId9"/>
    <sheet name="Regulation" sheetId="5" r:id="rId10"/>
    <sheet name="Swips" sheetId="8" r:id="rId11"/>
    <sheet name="Swips price " sheetId="10" r:id="rId12"/>
    <sheet name="Customer" sheetId="13" r:id="rId13"/>
  </sheets>
  <calcPr calcId="125725" concurrentCalc="0"/>
</workbook>
</file>

<file path=xl/calcChain.xml><?xml version="1.0" encoding="utf-8"?>
<calcChain xmlns="http://schemas.openxmlformats.org/spreadsheetml/2006/main">
  <c r="H10" i="12"/>
  <c r="H11"/>
  <c r="H12"/>
  <c r="H13"/>
  <c r="H14"/>
  <c r="H15"/>
  <c r="H16"/>
  <c r="H17"/>
  <c r="H18"/>
  <c r="H19"/>
  <c r="H20"/>
  <c r="H21"/>
  <c r="H22"/>
  <c r="H23"/>
  <c r="H24"/>
  <c r="H25"/>
  <c r="H26"/>
  <c r="C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A70"/>
  <c r="B70"/>
  <c r="C70"/>
  <c r="D70"/>
  <c r="H71"/>
  <c r="A71"/>
  <c r="B71"/>
  <c r="C71"/>
  <c r="D71"/>
  <c r="H72"/>
  <c r="A72"/>
  <c r="B72"/>
  <c r="C72"/>
  <c r="D72"/>
  <c r="H73"/>
  <c r="A73"/>
  <c r="B73"/>
  <c r="C73"/>
  <c r="D73"/>
  <c r="H74"/>
  <c r="A74"/>
  <c r="B74"/>
  <c r="C74"/>
  <c r="D74"/>
  <c r="H75"/>
  <c r="A75"/>
  <c r="B75"/>
  <c r="C75"/>
  <c r="D75"/>
  <c r="H76"/>
  <c r="A76"/>
  <c r="B76"/>
  <c r="C76"/>
  <c r="D76"/>
  <c r="H77"/>
  <c r="A77"/>
  <c r="B77"/>
  <c r="C77"/>
  <c r="D77"/>
  <c r="H78"/>
  <c r="A78"/>
  <c r="B78"/>
  <c r="C78"/>
  <c r="D78"/>
  <c r="H79"/>
  <c r="A79"/>
  <c r="B79"/>
  <c r="C79"/>
  <c r="D79"/>
  <c r="H80"/>
  <c r="A80"/>
  <c r="B80"/>
  <c r="C80"/>
  <c r="D80"/>
  <c r="H81"/>
  <c r="A81"/>
  <c r="B81"/>
  <c r="C81"/>
  <c r="D81"/>
  <c r="H82"/>
  <c r="A82"/>
  <c r="B82"/>
  <c r="C82"/>
  <c r="D82"/>
  <c r="H83"/>
  <c r="A83"/>
  <c r="B83"/>
  <c r="C83"/>
  <c r="D83"/>
  <c r="H84"/>
  <c r="A84"/>
  <c r="B84"/>
  <c r="C84"/>
  <c r="D84"/>
  <c r="H85"/>
  <c r="A85"/>
  <c r="B85"/>
  <c r="C85"/>
  <c r="D85"/>
  <c r="H86"/>
  <c r="A86"/>
  <c r="B86"/>
  <c r="C86"/>
  <c r="D86"/>
  <c r="H87"/>
  <c r="A87"/>
  <c r="B87"/>
  <c r="C87"/>
  <c r="D87"/>
  <c r="H88"/>
  <c r="A88"/>
  <c r="B88"/>
  <c r="C88"/>
  <c r="D88"/>
  <c r="H89"/>
  <c r="A89"/>
  <c r="B89"/>
  <c r="C89"/>
  <c r="D89"/>
  <c r="H90"/>
  <c r="A90"/>
  <c r="B90"/>
  <c r="C90"/>
  <c r="D90"/>
  <c r="H91"/>
  <c r="A91"/>
  <c r="B91"/>
  <c r="C91"/>
  <c r="D91"/>
  <c r="H92"/>
  <c r="A92"/>
  <c r="B92"/>
  <c r="C92"/>
  <c r="D92"/>
  <c r="H93"/>
  <c r="A93"/>
  <c r="B93"/>
  <c r="C93"/>
  <c r="D93"/>
  <c r="H94"/>
  <c r="A94"/>
  <c r="B94"/>
  <c r="C94"/>
  <c r="D94"/>
  <c r="H95"/>
  <c r="A95"/>
  <c r="B95"/>
  <c r="C95"/>
  <c r="D95"/>
  <c r="H96"/>
  <c r="A96"/>
  <c r="B96"/>
  <c r="C96"/>
  <c r="D96"/>
  <c r="H97"/>
  <c r="A97"/>
  <c r="B97"/>
  <c r="C97"/>
  <c r="D97"/>
  <c r="H98"/>
  <c r="A98"/>
  <c r="B98"/>
  <c r="C98"/>
  <c r="D98"/>
  <c r="H99"/>
  <c r="A99"/>
  <c r="B99"/>
  <c r="C99"/>
  <c r="D99"/>
  <c r="H100"/>
  <c r="A100"/>
  <c r="B100"/>
  <c r="C100"/>
  <c r="D100"/>
  <c r="H101"/>
  <c r="A101"/>
  <c r="B101"/>
  <c r="C101"/>
  <c r="D101"/>
  <c r="H102"/>
  <c r="A102"/>
  <c r="B102"/>
  <c r="C102"/>
  <c r="D102"/>
  <c r="H103"/>
  <c r="A103"/>
  <c r="B103"/>
  <c r="C103"/>
  <c r="D103"/>
  <c r="H104"/>
  <c r="A104"/>
  <c r="B104"/>
  <c r="C104"/>
  <c r="D104"/>
  <c r="H105"/>
  <c r="A105"/>
  <c r="B105"/>
  <c r="C105"/>
  <c r="D105"/>
  <c r="H106"/>
  <c r="A106"/>
  <c r="B106"/>
  <c r="C106"/>
  <c r="D106"/>
  <c r="H107"/>
  <c r="A107"/>
  <c r="B107"/>
  <c r="C107"/>
  <c r="D107"/>
  <c r="C18"/>
  <c r="H4" i="1"/>
  <c r="H5"/>
  <c r="A30" i="12"/>
  <c r="B30"/>
  <c r="D30"/>
  <c r="A31"/>
  <c r="B31"/>
  <c r="C31"/>
  <c r="D31"/>
  <c r="A32"/>
  <c r="B32"/>
  <c r="D32"/>
  <c r="A33"/>
  <c r="B33"/>
  <c r="C33"/>
  <c r="D33"/>
  <c r="A34"/>
  <c r="B34"/>
  <c r="C34"/>
  <c r="D34"/>
  <c r="A35"/>
  <c r="B35"/>
  <c r="C35"/>
  <c r="D35"/>
  <c r="A36"/>
  <c r="B36"/>
  <c r="C36"/>
  <c r="D36"/>
  <c r="A37"/>
  <c r="B37"/>
  <c r="C37"/>
  <c r="D37"/>
  <c r="A38"/>
  <c r="B38"/>
  <c r="C38"/>
  <c r="D38"/>
  <c r="A39"/>
  <c r="B39"/>
  <c r="C39"/>
  <c r="D39"/>
  <c r="A40"/>
  <c r="B40"/>
  <c r="C40"/>
  <c r="D40"/>
  <c r="A41"/>
  <c r="B41"/>
  <c r="C41"/>
  <c r="D41"/>
  <c r="A42"/>
  <c r="B42"/>
  <c r="C42"/>
  <c r="D42"/>
  <c r="A43"/>
  <c r="B43"/>
  <c r="C43"/>
  <c r="D43"/>
  <c r="A44"/>
  <c r="B44"/>
  <c r="C44"/>
  <c r="D44"/>
  <c r="A45"/>
  <c r="B45"/>
  <c r="C45"/>
  <c r="D45"/>
  <c r="A46"/>
  <c r="B46"/>
  <c r="C46"/>
  <c r="D46"/>
  <c r="A47"/>
  <c r="B47"/>
  <c r="C47"/>
  <c r="D47"/>
  <c r="A48"/>
  <c r="B48"/>
  <c r="C48"/>
  <c r="D48"/>
  <c r="A49"/>
  <c r="B49"/>
  <c r="C49"/>
  <c r="D49"/>
  <c r="A50"/>
  <c r="B50"/>
  <c r="C50"/>
  <c r="D50"/>
  <c r="A51"/>
  <c r="B51"/>
  <c r="C51"/>
  <c r="D51"/>
  <c r="A52"/>
  <c r="B52"/>
  <c r="C52"/>
  <c r="D52"/>
  <c r="A53"/>
  <c r="B53"/>
  <c r="C53"/>
  <c r="D53"/>
  <c r="A54"/>
  <c r="B54"/>
  <c r="C54"/>
  <c r="D54"/>
  <c r="A55"/>
  <c r="B55"/>
  <c r="C55"/>
  <c r="D55"/>
  <c r="A56"/>
  <c r="B56"/>
  <c r="C56"/>
  <c r="D56"/>
  <c r="A57"/>
  <c r="B57"/>
  <c r="C57"/>
  <c r="D57"/>
  <c r="A58"/>
  <c r="B58"/>
  <c r="C58"/>
  <c r="D58"/>
  <c r="A59"/>
  <c r="B59"/>
  <c r="C59"/>
  <c r="D59"/>
  <c r="A60"/>
  <c r="B60"/>
  <c r="C60"/>
  <c r="D60"/>
  <c r="A61"/>
  <c r="B61"/>
  <c r="C61"/>
  <c r="D61"/>
  <c r="A62"/>
  <c r="B62"/>
  <c r="C62"/>
  <c r="D62"/>
  <c r="A63"/>
  <c r="B63"/>
  <c r="C63"/>
  <c r="D63"/>
  <c r="A64"/>
  <c r="B64"/>
  <c r="C64"/>
  <c r="D64"/>
  <c r="A65"/>
  <c r="B65"/>
  <c r="C65"/>
  <c r="D65"/>
  <c r="A66"/>
  <c r="B66"/>
  <c r="C66"/>
  <c r="D66"/>
  <c r="A67"/>
  <c r="B67"/>
  <c r="C67"/>
  <c r="D67"/>
  <c r="A68"/>
  <c r="B68"/>
  <c r="C68"/>
  <c r="D68"/>
  <c r="A69"/>
  <c r="B69"/>
  <c r="C69"/>
  <c r="D69"/>
  <c r="A11"/>
  <c r="B11"/>
  <c r="C11"/>
  <c r="D11"/>
  <c r="A12"/>
  <c r="B12"/>
  <c r="C12"/>
  <c r="D12"/>
  <c r="A13"/>
  <c r="B13"/>
  <c r="C13"/>
  <c r="D13"/>
  <c r="A14"/>
  <c r="B14"/>
  <c r="C14"/>
  <c r="D14"/>
  <c r="A15"/>
  <c r="B15"/>
  <c r="C15"/>
  <c r="D15"/>
  <c r="A16"/>
  <c r="B16"/>
  <c r="C16"/>
  <c r="D16"/>
  <c r="A17"/>
  <c r="B17"/>
  <c r="C17"/>
  <c r="D17"/>
  <c r="A18"/>
  <c r="B18"/>
  <c r="D18"/>
  <c r="A19"/>
  <c r="B19"/>
  <c r="C19"/>
  <c r="D19"/>
  <c r="A20"/>
  <c r="B20"/>
  <c r="C20"/>
  <c r="D20"/>
  <c r="A21"/>
  <c r="B21"/>
  <c r="C21"/>
  <c r="D21"/>
  <c r="A22"/>
  <c r="B22"/>
  <c r="C22"/>
  <c r="D22"/>
  <c r="A23"/>
  <c r="B23"/>
  <c r="C23"/>
  <c r="D23"/>
  <c r="A24"/>
  <c r="B24"/>
  <c r="C24"/>
  <c r="D24"/>
  <c r="A25"/>
  <c r="B25"/>
  <c r="C25"/>
  <c r="D25"/>
  <c r="A26"/>
  <c r="B26"/>
  <c r="D26"/>
  <c r="A27"/>
  <c r="B27"/>
  <c r="C27"/>
  <c r="D27"/>
  <c r="A28"/>
  <c r="B28"/>
  <c r="C28"/>
  <c r="D28"/>
  <c r="A29"/>
  <c r="B29"/>
  <c r="C29"/>
  <c r="D29"/>
  <c r="D10"/>
  <c r="C10"/>
  <c r="B10"/>
  <c r="A10"/>
  <c r="B37" i="10"/>
  <c r="E16"/>
  <c r="C16"/>
  <c r="F11"/>
  <c r="E11"/>
  <c r="D11"/>
  <c r="C11"/>
</calcChain>
</file>

<file path=xl/sharedStrings.xml><?xml version="1.0" encoding="utf-8"?>
<sst xmlns="http://schemas.openxmlformats.org/spreadsheetml/2006/main" count="477" uniqueCount="255">
  <si>
    <t>U0001</t>
  </si>
  <si>
    <t>HQ</t>
  </si>
  <si>
    <t>Swips</t>
  </si>
  <si>
    <t>Assembly</t>
  </si>
  <si>
    <t>MTP1</t>
  </si>
  <si>
    <t>Modified Landing Ring</t>
  </si>
  <si>
    <t>FTP5</t>
  </si>
  <si>
    <t>7A</t>
  </si>
  <si>
    <t>FTP8</t>
  </si>
  <si>
    <t>8A</t>
  </si>
  <si>
    <t>8B</t>
  </si>
  <si>
    <t>8 D</t>
  </si>
  <si>
    <t>9A</t>
  </si>
  <si>
    <t>MTP9A</t>
  </si>
  <si>
    <t>9B</t>
  </si>
  <si>
    <t>9C</t>
  </si>
  <si>
    <t>O-Ring 120</t>
  </si>
  <si>
    <t>11A</t>
  </si>
  <si>
    <t>FTP20</t>
  </si>
  <si>
    <t>FTP30</t>
  </si>
  <si>
    <t>FTP40</t>
  </si>
  <si>
    <t>MTP41</t>
  </si>
  <si>
    <t>Top Mandrel Stop Nut</t>
  </si>
  <si>
    <t>Latch Stop</t>
  </si>
  <si>
    <t>Injection Valve Top Sub</t>
  </si>
  <si>
    <t>Injection Valve Lower Sub</t>
  </si>
  <si>
    <t>Latch Sleeve</t>
  </si>
  <si>
    <t>Latch Piston</t>
  </si>
  <si>
    <t>Dog Bone</t>
  </si>
  <si>
    <t>Spring Retainer Pin</t>
  </si>
  <si>
    <t>Spring Retainer Seat</t>
  </si>
  <si>
    <t>End Cap</t>
  </si>
  <si>
    <t>Assembly Tool</t>
  </si>
  <si>
    <t>Reset Pin</t>
  </si>
  <si>
    <t>Reset Nut</t>
  </si>
  <si>
    <t>Reset Sleeve</t>
  </si>
  <si>
    <t>Reset Brush</t>
  </si>
  <si>
    <t>Reset Lock Pin</t>
  </si>
  <si>
    <t>Ezi-Latch</t>
  </si>
  <si>
    <t>Thread Protector (6ex slots)</t>
  </si>
  <si>
    <t>Tool Landing Ring</t>
  </si>
  <si>
    <t>Landing Ring O-Ring BS-149</t>
  </si>
  <si>
    <t>Top crossover sub</t>
  </si>
  <si>
    <t>HQ SWiPS-61N</t>
  </si>
  <si>
    <t>HQ SWiPS-61U</t>
  </si>
  <si>
    <t>Cross Over O-Ring BS-132</t>
  </si>
  <si>
    <t>O-Ring BS-132</t>
  </si>
  <si>
    <t>Spacer Pipe - 1.5m barrel</t>
  </si>
  <si>
    <t>Thread Protector (3 ext slots)</t>
  </si>
  <si>
    <t>Spacer Pipe Extension - 3.0m barrel</t>
  </si>
  <si>
    <t>Spacer pipe joiner - BS 132 O-Rings</t>
  </si>
  <si>
    <t>Orientation Sub Reflex Act I 290</t>
  </si>
  <si>
    <t>Orientation Sub Reflex Act II RD 490</t>
  </si>
  <si>
    <t>Orientation Sub Ezy Mark - 350</t>
  </si>
  <si>
    <t>Orientation Sub Ball Mark - 310</t>
  </si>
  <si>
    <t>Spacer Extension sub, 50, 75 &amp; 100mm</t>
  </si>
  <si>
    <t>Spacer Pipe Crossover</t>
  </si>
  <si>
    <t>Thread Protector (4 ext slots)</t>
  </si>
  <si>
    <t>Tam valve sub (SS)</t>
  </si>
  <si>
    <t>Tam Seal</t>
  </si>
  <si>
    <t>Mandrel O-Ring BS-120</t>
  </si>
  <si>
    <t>O-Ring  BS-120</t>
  </si>
  <si>
    <t>Deflation sub</t>
  </si>
  <si>
    <t>Bit sub</t>
  </si>
  <si>
    <t>Deflation Seal- HQSWPS-35N</t>
  </si>
  <si>
    <t>Emergency Shear Pin</t>
  </si>
  <si>
    <t>Shear pin cover</t>
  </si>
  <si>
    <t>Emergency Deflation O-Ring BS-126</t>
  </si>
  <si>
    <t>Packer Seal O-Ring BS-132</t>
  </si>
  <si>
    <t>Emergency deflation sub</t>
  </si>
  <si>
    <t>Packer Element</t>
  </si>
  <si>
    <t>Top packer mandrel (only in SS)</t>
  </si>
  <si>
    <t>Packer end seal sub</t>
  </si>
  <si>
    <t>Bronze/PTFE bearing 85mm long</t>
  </si>
  <si>
    <t>Blow-out plug sub (only in SS)</t>
  </si>
  <si>
    <t>Spring</t>
  </si>
  <si>
    <t>Blow Out Plug O-Ring BS-118</t>
  </si>
  <si>
    <t>Shear Pin</t>
  </si>
  <si>
    <t>Blow-out plug  (only in SS)</t>
  </si>
  <si>
    <t>Pin Retaing Screw</t>
  </si>
  <si>
    <t>Straddle outer case (only in SS)</t>
  </si>
  <si>
    <t>Thread Protector (6 ext slots)</t>
  </si>
  <si>
    <t>Straddle inner case  (only in SS)</t>
  </si>
  <si>
    <t>Injection sub</t>
  </si>
  <si>
    <t>O-Ring BS-135</t>
  </si>
  <si>
    <t>O-Ring BS-128</t>
  </si>
  <si>
    <t>Lower packer top sub</t>
  </si>
  <si>
    <t>Lower packer mandrel (only in SS)</t>
  </si>
  <si>
    <t>Lower packer seal sub</t>
  </si>
  <si>
    <t>O-Ring BS-113</t>
  </si>
  <si>
    <t>End plug (only in SS)</t>
  </si>
  <si>
    <t xml:space="preserve">Straddle Extension Pipe </t>
  </si>
  <si>
    <t>Thread Protecotr (  ext slots)</t>
  </si>
  <si>
    <t>Extension Pipe Joiner</t>
  </si>
  <si>
    <t>End cap (converts to single system)</t>
  </si>
  <si>
    <t>O-Ring BS-214</t>
  </si>
  <si>
    <t>Gauge Carrier Crossover (only in SS)</t>
  </si>
  <si>
    <t>Gauge Carrier Adaptor (only in SS)</t>
  </si>
  <si>
    <t>O-Ring BS-114</t>
  </si>
  <si>
    <t>O-Ring BS-118</t>
  </si>
  <si>
    <t>Gauge Carrier Housing (only in SS)</t>
  </si>
  <si>
    <t>Gauge Carrier Outercase (only in SS)</t>
  </si>
  <si>
    <t>Gauge Carrier End Plug (only in SS)</t>
  </si>
  <si>
    <t>Hauling Sub (only carbon)</t>
  </si>
  <si>
    <t>Hauling Sub Crossover (only carbon)</t>
  </si>
  <si>
    <t>C-Plate (only carbon)</t>
  </si>
  <si>
    <t>Part #</t>
  </si>
  <si>
    <t>Description</t>
  </si>
  <si>
    <t>Blow Out Assembly</t>
  </si>
  <si>
    <t>Serial #</t>
  </si>
  <si>
    <t>Catégorie</t>
  </si>
  <si>
    <t>Quantity</t>
  </si>
  <si>
    <t xml:space="preserve">Daily Rental Rates </t>
  </si>
  <si>
    <t xml:space="preserve">Description </t>
  </si>
  <si>
    <t xml:space="preserve">Total </t>
  </si>
  <si>
    <t>AU $</t>
  </si>
  <si>
    <t>US $</t>
  </si>
  <si>
    <t>EU</t>
  </si>
  <si>
    <t>Zone A</t>
  </si>
  <si>
    <t>Zone B</t>
  </si>
  <si>
    <t>Zone C</t>
  </si>
  <si>
    <t>Zone D</t>
  </si>
  <si>
    <t>Initial Value</t>
  </si>
  <si>
    <t xml:space="preserve">Value </t>
  </si>
  <si>
    <t>New Quote</t>
  </si>
  <si>
    <t>Visual Stock</t>
  </si>
  <si>
    <t xml:space="preserve">Regulation </t>
  </si>
  <si>
    <t>Rental Order</t>
  </si>
  <si>
    <t xml:space="preserve">Rental History </t>
  </si>
  <si>
    <t>Quote History</t>
  </si>
  <si>
    <t>New Equipement</t>
  </si>
  <si>
    <t xml:space="preserve">Inflatable Packers International </t>
  </si>
  <si>
    <t>1 Pitino Court Osborne Park 6017 Western Australia</t>
  </si>
  <si>
    <t>tel: +61 8 9204 2448    fax +61 8 9204 2449</t>
  </si>
  <si>
    <t>www.inflatable-packers.com</t>
  </si>
  <si>
    <t>e-mail info@inflatable-packers.com</t>
  </si>
  <si>
    <t>Terms</t>
  </si>
  <si>
    <t>Ex Works Perth WA Australia</t>
  </si>
  <si>
    <t>Freight Customs, Duty and Clearance are the responsibility of the Customer</t>
  </si>
  <si>
    <t>Payment in full of Consumable Items &amp; Mobilization Fee prior to shipping</t>
  </si>
  <si>
    <t>Minimum rental period is 30 days, daily thereafter, billed in arrears.</t>
  </si>
  <si>
    <t>Rental Invoice at 30 days, paid with in 7 days.</t>
  </si>
  <si>
    <t>Renter is responsible for any damage beyond normal wear and tear</t>
  </si>
  <si>
    <t>Rental period begins on the day shipped from IPI premises, and end on the day returned</t>
  </si>
  <si>
    <t>Please print off, complete, sign and fax back this  if you wish to proceed (+61 8 9204 2449).</t>
  </si>
  <si>
    <t xml:space="preserve">Date : </t>
  </si>
  <si>
    <t xml:space="preserve">Signed : </t>
  </si>
  <si>
    <t>Complete Downhole single packer system</t>
  </si>
  <si>
    <t>Lower straddle packer assembly (1m test zone)</t>
  </si>
  <si>
    <t>C Plate</t>
  </si>
  <si>
    <t>Hauling Sub X/O</t>
  </si>
  <si>
    <t>1m Test Zone Extension sub (for straddle)</t>
  </si>
  <si>
    <t>Core Barrel Spacer Extension Sub (1.5m)</t>
  </si>
  <si>
    <t>Core Barrel Spacer Extension Sub (0.305m for ACE/Reflex tool)</t>
  </si>
  <si>
    <t>Memory gauge housing (SS)</t>
  </si>
  <si>
    <t>Item</t>
  </si>
  <si>
    <t>(all sizes)</t>
  </si>
  <si>
    <t>NQ</t>
  </si>
  <si>
    <t>NQ SS</t>
  </si>
  <si>
    <t>HQ SS</t>
  </si>
  <si>
    <t>PQ</t>
  </si>
  <si>
    <t>Consisting of the following components:</t>
  </si>
  <si>
    <t>Upper (single) packer assembly</t>
  </si>
  <si>
    <t>Boart Longyear latch / spearhead</t>
  </si>
  <si>
    <t>Injection sub and end cap assembly</t>
  </si>
  <si>
    <t>Core Barrel Spacer</t>
  </si>
  <si>
    <t>Options</t>
  </si>
  <si>
    <t xml:space="preserve">Galvanised Steel Site Box </t>
  </si>
  <si>
    <t>Aluminium "Airportable" Boxes - 1 of 2</t>
  </si>
  <si>
    <t>Aluminium "Airportable" Boxes - 2 of 2</t>
  </si>
  <si>
    <t>Abandonment Plug utility</t>
  </si>
  <si>
    <t>Non wireline conversion sub</t>
  </si>
  <si>
    <t>Surface kit for non wireline operations</t>
  </si>
  <si>
    <t>(enables gas or hydraulic operations, excl rods)</t>
  </si>
  <si>
    <t>Spares / Consumables</t>
  </si>
  <si>
    <t>Replacement Packer Element</t>
  </si>
  <si>
    <t>Spare Modified Landing Ring</t>
  </si>
  <si>
    <t>Spare Top Mandrel</t>
  </si>
  <si>
    <t>Shear Pins (50)</t>
  </si>
  <si>
    <t>Emergency Deflation Pins (10)</t>
  </si>
  <si>
    <t xml:space="preserve">Seal Kits </t>
  </si>
  <si>
    <t>Abandonment plugs (1200mm, 500psi packers)</t>
  </si>
  <si>
    <t>Ancillaries</t>
  </si>
  <si>
    <t>Flow Meter Skid - 1000psi rating</t>
  </si>
  <si>
    <t>Spare Flow meter units</t>
  </si>
  <si>
    <t>Aluminium Instrument Case for Flowmeter and spare units</t>
  </si>
  <si>
    <t>Flow meter skid, in case with 3 spare units</t>
  </si>
  <si>
    <t>Flow Skid w/ Data Logger, Pressure Transducer</t>
  </si>
  <si>
    <t>3 x 5m 1" x 1,000psi rated hoses with JIC/NPT adaptors</t>
  </si>
  <si>
    <t>Kit for flow meter and pressure electronic data capture</t>
  </si>
  <si>
    <t>Galvanised Shipping box for flow meter and hoses</t>
  </si>
  <si>
    <t xml:space="preserve">Dump valve </t>
  </si>
  <si>
    <t>Tool Rent</t>
  </si>
  <si>
    <t>Total Spares Value</t>
  </si>
  <si>
    <t>Consumables Purchase Only</t>
  </si>
  <si>
    <t xml:space="preserve">  </t>
  </si>
  <si>
    <t>Date</t>
  </si>
  <si>
    <t>Quote #</t>
  </si>
  <si>
    <t>All</t>
  </si>
  <si>
    <t>Tube Size</t>
  </si>
  <si>
    <t>A</t>
  </si>
  <si>
    <t>B</t>
  </si>
  <si>
    <t>C</t>
  </si>
  <si>
    <t>Month</t>
  </si>
  <si>
    <t>PQSS</t>
  </si>
  <si>
    <t>x</t>
  </si>
  <si>
    <t>xx</t>
  </si>
  <si>
    <t>8C1</t>
  </si>
  <si>
    <t>8C2</t>
  </si>
  <si>
    <t>8C3</t>
  </si>
  <si>
    <t>8C4</t>
  </si>
  <si>
    <t>MTP 22</t>
  </si>
  <si>
    <t>Core Barrel Spacer Extension Sub (0.305m for ACE/Reflex  tool 3 m)</t>
  </si>
  <si>
    <t>Mini spacer 50 mm</t>
  </si>
  <si>
    <t>Tool</t>
  </si>
  <si>
    <t>Box</t>
  </si>
  <si>
    <t>U0002</t>
  </si>
  <si>
    <t>Consummable</t>
  </si>
  <si>
    <t>ikl</t>
  </si>
  <si>
    <t>HQ CS</t>
  </si>
  <si>
    <t>NQ CS</t>
  </si>
  <si>
    <t>SKU</t>
  </si>
  <si>
    <t>Category</t>
  </si>
  <si>
    <t>SKU #</t>
  </si>
  <si>
    <t>part 20</t>
  </si>
  <si>
    <t>part 21</t>
  </si>
  <si>
    <t>part 22</t>
  </si>
  <si>
    <t>part 23</t>
  </si>
  <si>
    <t>Price</t>
  </si>
  <si>
    <t>Identity</t>
  </si>
  <si>
    <t xml:space="preserve"> </t>
  </si>
  <si>
    <t>Value</t>
  </si>
  <si>
    <t>Plan Quote</t>
  </si>
  <si>
    <t xml:space="preserve">x </t>
  </si>
  <si>
    <t>Numéro</t>
  </si>
  <si>
    <t>Adresse2</t>
  </si>
  <si>
    <t>Monsieur Xlpages</t>
  </si>
  <si>
    <t>10 rue du Net</t>
  </si>
  <si>
    <t>PARIS</t>
  </si>
  <si>
    <t>Monsieur myDearFriend!</t>
  </si>
  <si>
    <t>3 rue VBA</t>
  </si>
  <si>
    <t>BP 2010</t>
  </si>
  <si>
    <t>REIMS</t>
  </si>
  <si>
    <t>Compagny</t>
  </si>
  <si>
    <t>Contact</t>
  </si>
  <si>
    <t>Address</t>
  </si>
  <si>
    <t>Country</t>
  </si>
  <si>
    <t>Town</t>
  </si>
  <si>
    <t>dg</t>
  </si>
  <si>
    <t>dgdfgdfg</t>
  </si>
  <si>
    <t>jj</t>
  </si>
  <si>
    <t>jjj</t>
  </si>
  <si>
    <t xml:space="preserve">Devis n ° </t>
  </si>
  <si>
    <t>²</t>
  </si>
  <si>
    <t xml:space="preserve">    </t>
  </si>
</sst>
</file>

<file path=xl/styles.xml><?xml version="1.0" encoding="utf-8"?>
<styleSheet xmlns="http://schemas.openxmlformats.org/spreadsheetml/2006/main">
  <numFmts count="2">
    <numFmt numFmtId="164" formatCode="_-&quot;$&quot;* #,##0.00_-;\-&quot;$&quot;* #,##0.00_-;_-&quot;$&quot;* &quot;-&quot;??_-;_-@_-"/>
    <numFmt numFmtId="165" formatCode="[$$-409]#,##0.00"/>
  </numFmts>
  <fonts count="28">
    <font>
      <sz val="8"/>
      <name val="Courier New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Courier New"/>
      <family val="3"/>
    </font>
    <font>
      <sz val="8"/>
      <name val="Courier New"/>
      <family val="3"/>
    </font>
    <font>
      <sz val="11"/>
      <name val="Calibri"/>
      <family val="2"/>
      <scheme val="minor"/>
    </font>
    <font>
      <sz val="12"/>
      <name val="Times New Roman"/>
      <family val="1"/>
    </font>
    <font>
      <sz val="10"/>
      <name val="Times New Roman"/>
      <family val="1"/>
    </font>
    <font>
      <sz val="12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name val="Courier New"/>
      <family val="3"/>
    </font>
    <font>
      <u/>
      <sz val="10"/>
      <color theme="10"/>
      <name val="Times New Roman"/>
      <family val="1"/>
    </font>
    <font>
      <sz val="10"/>
      <color theme="1"/>
      <name val="Times New Roman"/>
      <family val="1"/>
    </font>
    <font>
      <b/>
      <sz val="12"/>
      <name val="Times New Roman"/>
      <family val="1"/>
    </font>
    <font>
      <sz val="8"/>
      <color indexed="48"/>
      <name val="Arial"/>
      <family val="2"/>
    </font>
    <font>
      <b/>
      <sz val="10"/>
      <name val="Arial"/>
      <family val="2"/>
    </font>
    <font>
      <b/>
      <sz val="10"/>
      <name val="Times New Roman"/>
      <family val="1"/>
    </font>
    <font>
      <b/>
      <sz val="10"/>
      <name val="Arial"/>
      <family val="2"/>
      <charset val="204"/>
    </font>
    <font>
      <b/>
      <sz val="10"/>
      <name val="Courier New"/>
      <family val="3"/>
    </font>
    <font>
      <b/>
      <sz val="10"/>
      <color theme="1"/>
      <name val="Times New Roman"/>
      <family val="1"/>
    </font>
    <font>
      <b/>
      <sz val="12"/>
      <color rgb="FFFF0000"/>
      <name val="Times New Roman"/>
      <family val="1"/>
    </font>
    <font>
      <sz val="8"/>
      <color rgb="FFFF0000"/>
      <name val="Courier New"/>
      <family val="3"/>
    </font>
    <font>
      <sz val="10"/>
      <color theme="1"/>
      <name val="Calibri"/>
      <family val="2"/>
      <scheme val="minor"/>
    </font>
    <font>
      <sz val="12"/>
      <name val="Courier New"/>
      <family val="3"/>
    </font>
    <font>
      <b/>
      <sz val="11"/>
      <color theme="0"/>
      <name val="Calibri"/>
      <family val="2"/>
      <scheme val="minor"/>
    </font>
    <font>
      <sz val="12"/>
      <color indexed="48"/>
      <name val="Arial"/>
      <family val="2"/>
    </font>
    <font>
      <u/>
      <sz val="12"/>
      <color indexed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70C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0" fontId="2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28">
    <xf numFmtId="0" fontId="0" fillId="0" borderId="0" xfId="0"/>
    <xf numFmtId="0" fontId="3" fillId="0" borderId="0" xfId="0" applyFont="1" applyAlignment="1">
      <alignment horizontal="center"/>
    </xf>
    <xf numFmtId="0" fontId="2" fillId="0" borderId="1" xfId="2" applyBorder="1" applyAlignment="1">
      <alignment horizontal="center" vertical="center"/>
    </xf>
    <xf numFmtId="0" fontId="4" fillId="0" borderId="0" xfId="0" applyFont="1"/>
    <xf numFmtId="0" fontId="2" fillId="0" borderId="0" xfId="2" applyBorder="1" applyAlignment="1">
      <alignment horizontal="center" vertical="center"/>
    </xf>
    <xf numFmtId="0" fontId="2" fillId="0" borderId="0" xfId="2" applyFont="1" applyBorder="1"/>
    <xf numFmtId="0" fontId="8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left" vertical="top"/>
    </xf>
    <xf numFmtId="0" fontId="7" fillId="0" borderId="1" xfId="0" applyFont="1" applyFill="1" applyBorder="1" applyAlignment="1">
      <alignment horizontal="left" vertical="top" wrapText="1"/>
    </xf>
    <xf numFmtId="0" fontId="7" fillId="0" borderId="1" xfId="0" applyFont="1" applyFill="1" applyBorder="1" applyAlignment="1">
      <alignment horizontal="left" vertical="top"/>
    </xf>
    <xf numFmtId="0" fontId="7" fillId="2" borderId="1" xfId="0" applyFont="1" applyFill="1" applyBorder="1" applyAlignment="1">
      <alignment horizontal="left" vertical="top"/>
    </xf>
    <xf numFmtId="0" fontId="7" fillId="3" borderId="1" xfId="0" applyFont="1" applyFill="1" applyBorder="1" applyAlignment="1">
      <alignment horizontal="left" vertical="top"/>
    </xf>
    <xf numFmtId="0" fontId="7" fillId="5" borderId="1" xfId="0" applyFont="1" applyFill="1" applyBorder="1" applyAlignment="1">
      <alignment horizontal="left" vertical="top"/>
    </xf>
    <xf numFmtId="0" fontId="7" fillId="0" borderId="1" xfId="0" applyFont="1" applyBorder="1" applyAlignment="1">
      <alignment horizontal="left" vertical="top"/>
    </xf>
    <xf numFmtId="0" fontId="7" fillId="0" borderId="1" xfId="0" applyFont="1" applyFill="1" applyBorder="1" applyAlignment="1">
      <alignment horizontal="left" vertical="top" wrapText="1" indent="1"/>
    </xf>
    <xf numFmtId="0" fontId="13" fillId="0" borderId="1" xfId="0" applyFont="1" applyBorder="1" applyAlignment="1">
      <alignment horizontal="left" vertical="top"/>
    </xf>
    <xf numFmtId="0" fontId="14" fillId="0" borderId="1" xfId="0" applyFont="1" applyBorder="1" applyAlignment="1">
      <alignment horizontal="left" vertical="top"/>
    </xf>
    <xf numFmtId="14" fontId="0" fillId="0" borderId="0" xfId="0" applyNumberFormat="1"/>
    <xf numFmtId="0" fontId="15" fillId="0" borderId="0" xfId="0" applyFont="1" applyFill="1" applyBorder="1"/>
    <xf numFmtId="0" fontId="0" fillId="0" borderId="0" xfId="0" applyFill="1" applyBorder="1"/>
    <xf numFmtId="0" fontId="14" fillId="0" borderId="0" xfId="0" applyFont="1" applyBorder="1"/>
    <xf numFmtId="0" fontId="0" fillId="0" borderId="0" xfId="0" applyBorder="1"/>
    <xf numFmtId="0" fontId="0" fillId="6" borderId="0" xfId="0" applyFill="1" applyBorder="1"/>
    <xf numFmtId="0" fontId="14" fillId="0" borderId="3" xfId="0" applyFont="1" applyBorder="1"/>
    <xf numFmtId="0" fontId="14" fillId="0" borderId="4" xfId="0" applyFont="1" applyBorder="1"/>
    <xf numFmtId="0" fontId="14" fillId="0" borderId="5" xfId="0" applyFont="1" applyBorder="1"/>
    <xf numFmtId="0" fontId="0" fillId="0" borderId="6" xfId="0" applyBorder="1"/>
    <xf numFmtId="0" fontId="0" fillId="0" borderId="7" xfId="0" applyBorder="1"/>
    <xf numFmtId="0" fontId="0" fillId="6" borderId="7" xfId="0" applyFill="1" applyBorder="1"/>
    <xf numFmtId="0" fontId="6" fillId="0" borderId="6" xfId="0" applyFont="1" applyFill="1" applyBorder="1"/>
    <xf numFmtId="0" fontId="6" fillId="0" borderId="8" xfId="0" applyFont="1" applyFill="1" applyBorder="1"/>
    <xf numFmtId="0" fontId="0" fillId="0" borderId="9" xfId="0" applyBorder="1"/>
    <xf numFmtId="0" fontId="0" fillId="0" borderId="10" xfId="0" applyBorder="1"/>
    <xf numFmtId="0" fontId="0" fillId="0" borderId="8" xfId="0" applyBorder="1"/>
    <xf numFmtId="0" fontId="4" fillId="0" borderId="0" xfId="0" applyFont="1" applyBorder="1"/>
    <xf numFmtId="0" fontId="14" fillId="0" borderId="6" xfId="0" applyFont="1" applyFill="1" applyBorder="1"/>
    <xf numFmtId="0" fontId="16" fillId="0" borderId="11" xfId="0" applyFont="1" applyFill="1" applyBorder="1" applyAlignment="1">
      <alignment horizontal="left"/>
    </xf>
    <xf numFmtId="164" fontId="0" fillId="0" borderId="11" xfId="0" applyNumberFormat="1" applyFill="1" applyBorder="1" applyAlignment="1">
      <alignment wrapText="1"/>
    </xf>
    <xf numFmtId="164" fontId="0" fillId="0" borderId="11" xfId="0" applyNumberFormat="1" applyFill="1" applyBorder="1" applyAlignment="1"/>
    <xf numFmtId="0" fontId="14" fillId="0" borderId="1" xfId="0" applyFont="1" applyBorder="1" applyAlignment="1">
      <alignment horizontal="center" vertical="center" wrapText="1"/>
    </xf>
    <xf numFmtId="0" fontId="18" fillId="7" borderId="12" xfId="0" applyFont="1" applyFill="1" applyBorder="1"/>
    <xf numFmtId="0" fontId="18" fillId="0" borderId="13" xfId="0" applyFont="1" applyFill="1" applyBorder="1"/>
    <xf numFmtId="0" fontId="18" fillId="0" borderId="13" xfId="0" applyFont="1" applyFill="1" applyBorder="1" applyAlignment="1">
      <alignment horizontal="center"/>
    </xf>
    <xf numFmtId="0" fontId="18" fillId="0" borderId="14" xfId="0" applyFont="1" applyFill="1" applyBorder="1" applyAlignment="1">
      <alignment horizontal="center"/>
    </xf>
    <xf numFmtId="0" fontId="0" fillId="7" borderId="15" xfId="0" applyFill="1" applyBorder="1"/>
    <xf numFmtId="0" fontId="0" fillId="0" borderId="2" xfId="0" applyFill="1" applyBorder="1"/>
    <xf numFmtId="0" fontId="0" fillId="0" borderId="16" xfId="0" applyFill="1" applyBorder="1"/>
    <xf numFmtId="0" fontId="0" fillId="0" borderId="1" xfId="0" applyFill="1" applyBorder="1" applyAlignment="1">
      <alignment horizontal="right"/>
    </xf>
    <xf numFmtId="164" fontId="0" fillId="0" borderId="1" xfId="1" applyFont="1" applyFill="1" applyBorder="1" applyAlignment="1">
      <alignment horizontal="right"/>
    </xf>
    <xf numFmtId="164" fontId="0" fillId="0" borderId="17" xfId="1" applyFont="1" applyFill="1" applyBorder="1" applyAlignment="1">
      <alignment horizontal="right"/>
    </xf>
    <xf numFmtId="0" fontId="10" fillId="0" borderId="11" xfId="0" applyFont="1" applyFill="1" applyBorder="1" applyAlignment="1">
      <alignment horizontal="left"/>
    </xf>
    <xf numFmtId="0" fontId="0" fillId="0" borderId="11" xfId="0" applyFill="1" applyBorder="1" applyAlignment="1">
      <alignment horizontal="left"/>
    </xf>
    <xf numFmtId="164" fontId="0" fillId="0" borderId="1" xfId="0" applyNumberFormat="1" applyFill="1" applyBorder="1" applyAlignment="1"/>
    <xf numFmtId="164" fontId="0" fillId="0" borderId="1" xfId="1" applyNumberFormat="1" applyFont="1" applyFill="1" applyBorder="1" applyAlignment="1"/>
    <xf numFmtId="164" fontId="0" fillId="0" borderId="17" xfId="1" applyNumberFormat="1" applyFont="1" applyFill="1" applyBorder="1" applyAlignment="1"/>
    <xf numFmtId="164" fontId="10" fillId="0" borderId="11" xfId="0" applyNumberFormat="1" applyFont="1" applyFill="1" applyBorder="1" applyAlignment="1"/>
    <xf numFmtId="164" fontId="10" fillId="0" borderId="18" xfId="0" applyNumberFormat="1" applyFont="1" applyFill="1" applyBorder="1" applyAlignment="1"/>
    <xf numFmtId="164" fontId="0" fillId="0" borderId="0" xfId="1" applyNumberFormat="1" applyFont="1" applyFill="1" applyBorder="1" applyAlignment="1"/>
    <xf numFmtId="164" fontId="0" fillId="0" borderId="0" xfId="0" applyNumberFormat="1"/>
    <xf numFmtId="164" fontId="0" fillId="0" borderId="17" xfId="0" applyNumberFormat="1" applyFill="1" applyBorder="1" applyAlignment="1"/>
    <xf numFmtId="164" fontId="16" fillId="0" borderId="11" xfId="0" applyNumberFormat="1" applyFont="1" applyFill="1" applyBorder="1" applyAlignment="1"/>
    <xf numFmtId="164" fontId="10" fillId="0" borderId="19" xfId="0" applyNumberFormat="1" applyFont="1" applyFill="1" applyBorder="1" applyAlignment="1"/>
    <xf numFmtId="164" fontId="0" fillId="0" borderId="20" xfId="0" applyNumberFormat="1" applyFill="1" applyBorder="1" applyAlignment="1"/>
    <xf numFmtId="164" fontId="0" fillId="0" borderId="21" xfId="0" applyNumberFormat="1" applyFill="1" applyBorder="1" applyAlignment="1"/>
    <xf numFmtId="0" fontId="6" fillId="0" borderId="0" xfId="0" applyFont="1" applyAlignment="1">
      <alignment horizontal="center" textRotation="55" wrapText="1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7" fillId="0" borderId="7" xfId="0" applyFont="1" applyBorder="1"/>
    <xf numFmtId="0" fontId="17" fillId="0" borderId="6" xfId="0" applyFont="1" applyBorder="1" applyAlignment="1">
      <alignment horizontal="center"/>
    </xf>
    <xf numFmtId="164" fontId="6" fillId="0" borderId="11" xfId="0" applyNumberFormat="1" applyFont="1" applyFill="1" applyBorder="1" applyAlignment="1">
      <alignment wrapText="1"/>
    </xf>
    <xf numFmtId="164" fontId="6" fillId="0" borderId="11" xfId="0" applyNumberFormat="1" applyFont="1" applyFill="1" applyBorder="1" applyAlignment="1"/>
    <xf numFmtId="0" fontId="6" fillId="0" borderId="11" xfId="0" applyFont="1" applyFill="1" applyBorder="1" applyAlignment="1">
      <alignment horizontal="left"/>
    </xf>
    <xf numFmtId="164" fontId="6" fillId="0" borderId="18" xfId="0" applyNumberFormat="1" applyFont="1" applyFill="1" applyBorder="1" applyAlignment="1"/>
    <xf numFmtId="164" fontId="6" fillId="0" borderId="19" xfId="0" applyNumberFormat="1" applyFont="1" applyFill="1" applyBorder="1" applyAlignment="1"/>
    <xf numFmtId="0" fontId="8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left"/>
    </xf>
    <xf numFmtId="0" fontId="5" fillId="0" borderId="0" xfId="2" applyFont="1" applyFill="1" applyBorder="1" applyAlignment="1"/>
    <xf numFmtId="0" fontId="2" fillId="0" borderId="0" xfId="2" applyFont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14" fontId="14" fillId="0" borderId="1" xfId="0" applyNumberFormat="1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1" fillId="0" borderId="0" xfId="0" applyFont="1" applyBorder="1"/>
    <xf numFmtId="0" fontId="13" fillId="0" borderId="0" xfId="0" applyFont="1" applyFill="1" applyBorder="1" applyAlignment="1">
      <alignment horizontal="left" vertical="top"/>
    </xf>
    <xf numFmtId="0" fontId="6" fillId="0" borderId="0" xfId="0" applyFont="1" applyAlignment="1">
      <alignment horizontal="center" vertical="center" textRotation="55" wrapText="1"/>
    </xf>
    <xf numFmtId="0" fontId="14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12" fillId="0" borderId="1" xfId="3" applyFont="1" applyFill="1" applyBorder="1" applyAlignment="1" applyProtection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6" fillId="0" borderId="11" xfId="0" applyNumberFormat="1" applyFont="1" applyFill="1" applyBorder="1" applyAlignment="1">
      <alignment horizontal="center" vertical="center" textRotation="55" wrapText="1"/>
    </xf>
    <xf numFmtId="0" fontId="20" fillId="0" borderId="1" xfId="2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64" fontId="21" fillId="0" borderId="11" xfId="0" applyNumberFormat="1" applyFont="1" applyFill="1" applyBorder="1" applyAlignment="1">
      <alignment horizontal="center" vertical="center" textRotation="55" wrapText="1"/>
    </xf>
    <xf numFmtId="0" fontId="21" fillId="0" borderId="11" xfId="0" applyFont="1" applyFill="1" applyBorder="1" applyAlignment="1">
      <alignment horizontal="center" vertical="center" textRotation="55" wrapText="1"/>
    </xf>
    <xf numFmtId="0" fontId="22" fillId="0" borderId="0" xfId="0" applyFont="1" applyAlignment="1">
      <alignment horizontal="center" vertical="center"/>
    </xf>
    <xf numFmtId="0" fontId="21" fillId="0" borderId="0" xfId="0" applyFont="1" applyAlignment="1">
      <alignment horizontal="center" textRotation="55" wrapText="1"/>
    </xf>
    <xf numFmtId="0" fontId="23" fillId="0" borderId="0" xfId="0" applyFont="1" applyFill="1" applyBorder="1" applyAlignment="1">
      <alignment horizontal="center" vertical="center"/>
    </xf>
    <xf numFmtId="0" fontId="9" fillId="0" borderId="0" xfId="3" applyFill="1" applyBorder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 textRotation="55" wrapText="1"/>
    </xf>
    <xf numFmtId="14" fontId="4" fillId="0" borderId="0" xfId="0" applyNumberFormat="1" applyFont="1"/>
    <xf numFmtId="0" fontId="1" fillId="0" borderId="1" xfId="2" applyFont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1" fillId="0" borderId="22" xfId="2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14" fontId="14" fillId="0" borderId="0" xfId="0" applyNumberFormat="1" applyFont="1" applyBorder="1" applyAlignment="1">
      <alignment horizontal="center"/>
    </xf>
    <xf numFmtId="165" fontId="4" fillId="0" borderId="0" xfId="0" applyNumberFormat="1" applyFont="1"/>
    <xf numFmtId="165" fontId="0" fillId="0" borderId="0" xfId="0" applyNumberFormat="1"/>
    <xf numFmtId="0" fontId="24" fillId="0" borderId="0" xfId="0" applyFont="1"/>
    <xf numFmtId="14" fontId="24" fillId="0" borderId="0" xfId="0" applyNumberFormat="1" applyFont="1"/>
    <xf numFmtId="0" fontId="26" fillId="0" borderId="0" xfId="0" applyFont="1" applyFill="1" applyBorder="1"/>
    <xf numFmtId="0" fontId="27" fillId="0" borderId="0" xfId="3" applyFont="1" applyFill="1" applyBorder="1" applyAlignment="1" applyProtection="1"/>
    <xf numFmtId="0" fontId="17" fillId="0" borderId="6" xfId="0" applyFont="1" applyBorder="1"/>
    <xf numFmtId="0" fontId="7" fillId="0" borderId="6" xfId="0" applyFont="1" applyFill="1" applyBorder="1"/>
    <xf numFmtId="0" fontId="17" fillId="0" borderId="6" xfId="0" applyFont="1" applyFill="1" applyBorder="1"/>
    <xf numFmtId="0" fontId="17" fillId="0" borderId="0" xfId="0" applyFont="1" applyBorder="1"/>
    <xf numFmtId="0" fontId="0" fillId="3" borderId="0" xfId="0" applyFill="1" applyBorder="1"/>
    <xf numFmtId="0" fontId="25" fillId="8" borderId="0" xfId="0" applyFont="1" applyFill="1" applyBorder="1" applyAlignment="1">
      <alignment horizontal="center"/>
    </xf>
    <xf numFmtId="0" fontId="25" fillId="8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3" borderId="0" xfId="0" applyFont="1" applyFill="1" applyBorder="1"/>
    <xf numFmtId="0" fontId="14" fillId="0" borderId="6" xfId="0" applyFont="1" applyBorder="1" applyAlignment="1">
      <alignment horizontal="left" vertical="center"/>
    </xf>
    <xf numFmtId="0" fontId="14" fillId="0" borderId="6" xfId="0" applyFont="1" applyBorder="1" applyAlignment="1">
      <alignment horizontal="left"/>
    </xf>
  </cellXfs>
  <cellStyles count="4">
    <cellStyle name="Currency" xfId="1" builtinId="4"/>
    <cellStyle name="Hyperlink" xfId="3" builtinId="8"/>
    <cellStyle name="Normal" xfId="0" builtinId="0"/>
    <cellStyle name="Normal 4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6163</xdr:colOff>
      <xdr:row>1</xdr:row>
      <xdr:rowOff>77320</xdr:rowOff>
    </xdr:from>
    <xdr:to>
      <xdr:col>1</xdr:col>
      <xdr:colOff>1006288</xdr:colOff>
      <xdr:row>7</xdr:row>
      <xdr:rowOff>92448</xdr:rowOff>
    </xdr:to>
    <xdr:pic>
      <xdr:nvPicPr>
        <xdr:cNvPr id="2" name="Picture 1" descr="ipl logo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31134" y="222996"/>
          <a:ext cx="1000125" cy="109089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705971</xdr:colOff>
      <xdr:row>5</xdr:row>
      <xdr:rowOff>100853</xdr:rowOff>
    </xdr:from>
    <xdr:to>
      <xdr:col>5</xdr:col>
      <xdr:colOff>2047316</xdr:colOff>
      <xdr:row>10</xdr:row>
      <xdr:rowOff>88525</xdr:rowOff>
    </xdr:to>
    <xdr:sp macro="" textlink="">
      <xdr:nvSpPr>
        <xdr:cNvPr id="3" name="Rectangle à coins arrondis 2"/>
        <xdr:cNvSpPr/>
      </xdr:nvSpPr>
      <xdr:spPr>
        <a:xfrm>
          <a:off x="3787589" y="1008529"/>
          <a:ext cx="2305051" cy="1085849"/>
        </a:xfrm>
        <a:prstGeom prst="roundRect">
          <a:avLst/>
        </a:prstGeom>
        <a:noFill/>
        <a:ln w="31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inflatable-packers.com/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ftp://ftp30/" TargetMode="External"/><Relationship Id="rId2" Type="http://schemas.openxmlformats.org/officeDocument/2006/relationships/hyperlink" Target="ftp://ftp20/" TargetMode="External"/><Relationship Id="rId1" Type="http://schemas.openxmlformats.org/officeDocument/2006/relationships/hyperlink" Target="ftp://ftp8/" TargetMode="External"/><Relationship Id="rId5" Type="http://schemas.openxmlformats.org/officeDocument/2006/relationships/hyperlink" Target="ftp://ftp5/" TargetMode="External"/><Relationship Id="rId4" Type="http://schemas.openxmlformats.org/officeDocument/2006/relationships/hyperlink" Target="ftp://ftp40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U9ONQ9HIFHSKNUQ" enableFormatConditionsCalculation="0"/>
  <dimension ref="A1"/>
  <sheetViews>
    <sheetView workbookViewId="0"/>
  </sheetViews>
  <sheetFormatPr defaultColWidth="11.42578125" defaultRowHeight="11.25"/>
  <sheetData>
    <row r="1" spans="1:1">
      <c r="A1">
        <v>2</v>
      </c>
    </row>
  </sheetData>
  <phoneticPr fontId="0" type="noConversion"/>
  <pageMargins left="0.75" right="0.75" top="1" bottom="1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2:C20"/>
  <sheetViews>
    <sheetView workbookViewId="0">
      <selection activeCell="B43" sqref="B43"/>
    </sheetView>
  </sheetViews>
  <sheetFormatPr defaultColWidth="11.42578125" defaultRowHeight="11.25"/>
  <cols>
    <col min="2" max="2" width="22.7109375" customWidth="1"/>
  </cols>
  <sheetData>
    <row r="2" spans="2:3">
      <c r="B2" s="3" t="s">
        <v>125</v>
      </c>
    </row>
    <row r="5" spans="2:3">
      <c r="B5" s="3" t="s">
        <v>124</v>
      </c>
    </row>
    <row r="7" spans="2:3">
      <c r="B7" s="3" t="s">
        <v>129</v>
      </c>
    </row>
    <row r="11" spans="2:3">
      <c r="B11" s="3" t="s">
        <v>127</v>
      </c>
    </row>
    <row r="13" spans="2:3">
      <c r="B13" s="3" t="s">
        <v>128</v>
      </c>
    </row>
    <row r="16" spans="2:3">
      <c r="B16" s="3" t="s">
        <v>126</v>
      </c>
      <c r="C16" t="s">
        <v>228</v>
      </c>
    </row>
    <row r="18" spans="2:3">
      <c r="B18" s="3" t="s">
        <v>130</v>
      </c>
    </row>
    <row r="19" spans="2:3">
      <c r="B19" s="3"/>
    </row>
    <row r="20" spans="2:3">
      <c r="B20" t="s">
        <v>214</v>
      </c>
      <c r="C20" t="s">
        <v>217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C43" sqref="C43"/>
    </sheetView>
  </sheetViews>
  <sheetFormatPr defaultColWidth="11.42578125" defaultRowHeight="11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/>
  <dimension ref="A2:C36"/>
  <sheetViews>
    <sheetView workbookViewId="0">
      <selection activeCell="C31" sqref="C31"/>
    </sheetView>
  </sheetViews>
  <sheetFormatPr defaultColWidth="11.42578125" defaultRowHeight="11.25"/>
  <cols>
    <col min="1" max="1" width="14.85546875" bestFit="1" customWidth="1"/>
    <col min="3" max="3" width="60.42578125" bestFit="1" customWidth="1"/>
  </cols>
  <sheetData>
    <row r="2" spans="1:3" ht="15.75" hidden="1">
      <c r="A2" s="6"/>
      <c r="B2" s="2"/>
      <c r="C2" s="70"/>
    </row>
    <row r="3" spans="1:3" ht="15.75" hidden="1">
      <c r="A3" s="6"/>
      <c r="B3" s="2"/>
      <c r="C3" s="70"/>
    </row>
    <row r="4" spans="1:3" ht="15.75" hidden="1">
      <c r="A4" s="6"/>
      <c r="B4" s="2"/>
      <c r="C4" s="70"/>
    </row>
    <row r="5" spans="1:3" ht="15.75" hidden="1">
      <c r="A5" s="6"/>
      <c r="B5" s="2"/>
      <c r="C5" s="70"/>
    </row>
    <row r="6" spans="1:3" ht="15.75" hidden="1">
      <c r="A6" s="6"/>
      <c r="B6" s="2"/>
      <c r="C6" s="70"/>
    </row>
    <row r="7" spans="1:3" ht="15.75" hidden="1">
      <c r="A7" s="6"/>
      <c r="B7" s="2"/>
      <c r="C7" s="70"/>
    </row>
    <row r="8" spans="1:3" ht="15.75">
      <c r="A8" s="6" t="s">
        <v>215</v>
      </c>
      <c r="B8" s="2" t="s">
        <v>198</v>
      </c>
      <c r="C8" s="70" t="s">
        <v>167</v>
      </c>
    </row>
    <row r="9" spans="1:3" ht="15.75">
      <c r="A9" s="6" t="s">
        <v>215</v>
      </c>
      <c r="B9" s="2" t="s">
        <v>198</v>
      </c>
      <c r="C9" s="70" t="s">
        <v>168</v>
      </c>
    </row>
    <row r="10" spans="1:3" ht="15.75">
      <c r="A10" s="6" t="s">
        <v>215</v>
      </c>
      <c r="B10" s="2" t="s">
        <v>198</v>
      </c>
      <c r="C10" s="70" t="s">
        <v>169</v>
      </c>
    </row>
    <row r="11" spans="1:3" ht="15.75">
      <c r="A11" s="6"/>
      <c r="B11" s="2" t="s">
        <v>198</v>
      </c>
      <c r="C11" s="70" t="s">
        <v>183</v>
      </c>
    </row>
    <row r="12" spans="1:3" ht="15.75">
      <c r="A12" s="6"/>
      <c r="B12" s="2" t="s">
        <v>198</v>
      </c>
      <c r="C12" s="70" t="s">
        <v>184</v>
      </c>
    </row>
    <row r="13" spans="1:3" ht="15.75">
      <c r="A13" s="6"/>
      <c r="B13" s="2" t="s">
        <v>198</v>
      </c>
      <c r="C13" s="70" t="s">
        <v>185</v>
      </c>
    </row>
    <row r="14" spans="1:3" ht="15.75">
      <c r="A14" s="6"/>
      <c r="B14" s="2" t="s">
        <v>198</v>
      </c>
      <c r="C14" s="70" t="s">
        <v>186</v>
      </c>
    </row>
    <row r="15" spans="1:3" ht="15.75">
      <c r="A15" s="6"/>
      <c r="B15" s="2" t="s">
        <v>198</v>
      </c>
      <c r="C15" s="70" t="s">
        <v>187</v>
      </c>
    </row>
    <row r="16" spans="1:3" ht="15.75">
      <c r="A16" s="6"/>
      <c r="B16" s="2" t="s">
        <v>198</v>
      </c>
      <c r="C16" s="70" t="s">
        <v>188</v>
      </c>
    </row>
    <row r="17" spans="1:3" ht="15.75">
      <c r="A17" s="6"/>
      <c r="B17" s="2" t="s">
        <v>198</v>
      </c>
      <c r="C17" s="70" t="s">
        <v>189</v>
      </c>
    </row>
    <row r="18" spans="1:3" ht="15.75">
      <c r="A18" s="6"/>
      <c r="B18" s="2" t="s">
        <v>198</v>
      </c>
      <c r="C18" s="72" t="s">
        <v>190</v>
      </c>
    </row>
    <row r="19" spans="1:3" ht="16.5" thickBot="1">
      <c r="A19" s="6"/>
      <c r="B19" s="2" t="s">
        <v>198</v>
      </c>
      <c r="C19" s="73" t="s">
        <v>191</v>
      </c>
    </row>
    <row r="20" spans="1:3" ht="16.5" thickTop="1">
      <c r="A20" s="6" t="s">
        <v>214</v>
      </c>
      <c r="B20" s="106" t="s">
        <v>159</v>
      </c>
      <c r="C20" s="71" t="s">
        <v>147</v>
      </c>
    </row>
    <row r="21" spans="1:3" ht="15.75">
      <c r="A21" s="6" t="s">
        <v>214</v>
      </c>
      <c r="B21" s="2" t="s">
        <v>159</v>
      </c>
      <c r="C21" s="69" t="s">
        <v>148</v>
      </c>
    </row>
    <row r="22" spans="1:3" ht="15.75">
      <c r="A22" s="6" t="s">
        <v>214</v>
      </c>
      <c r="B22" s="2" t="s">
        <v>159</v>
      </c>
      <c r="C22" s="70" t="s">
        <v>149</v>
      </c>
    </row>
    <row r="23" spans="1:3" ht="15.75">
      <c r="A23" s="6" t="s">
        <v>214</v>
      </c>
      <c r="B23" s="2" t="s">
        <v>159</v>
      </c>
      <c r="C23" s="70" t="s">
        <v>150</v>
      </c>
    </row>
    <row r="24" spans="1:3" ht="15.75">
      <c r="A24" s="6" t="s">
        <v>214</v>
      </c>
      <c r="B24" s="2" t="s">
        <v>159</v>
      </c>
      <c r="C24" s="70" t="s">
        <v>151</v>
      </c>
    </row>
    <row r="25" spans="1:3" ht="15.75">
      <c r="A25" s="6" t="s">
        <v>214</v>
      </c>
      <c r="B25" s="2" t="s">
        <v>159</v>
      </c>
      <c r="C25" s="70" t="s">
        <v>152</v>
      </c>
    </row>
    <row r="26" spans="1:3" ht="15.75">
      <c r="A26" s="6" t="s">
        <v>214</v>
      </c>
      <c r="B26" s="2" t="s">
        <v>159</v>
      </c>
      <c r="C26" s="70" t="s">
        <v>153</v>
      </c>
    </row>
    <row r="27" spans="1:3" ht="15.75">
      <c r="A27" s="6" t="s">
        <v>214</v>
      </c>
      <c r="B27" s="2" t="s">
        <v>159</v>
      </c>
      <c r="C27" s="70" t="s">
        <v>154</v>
      </c>
    </row>
    <row r="28" spans="1:3" ht="15.75">
      <c r="A28" s="6" t="s">
        <v>214</v>
      </c>
      <c r="B28" s="2" t="s">
        <v>159</v>
      </c>
      <c r="C28" s="71" t="s">
        <v>147</v>
      </c>
    </row>
    <row r="29" spans="1:3" ht="15.75">
      <c r="A29" s="6" t="s">
        <v>214</v>
      </c>
      <c r="B29" s="2" t="s">
        <v>159</v>
      </c>
      <c r="C29" s="69" t="s">
        <v>148</v>
      </c>
    </row>
    <row r="30" spans="1:3" ht="15.75">
      <c r="A30" s="6" t="s">
        <v>214</v>
      </c>
      <c r="B30" s="2" t="s">
        <v>159</v>
      </c>
      <c r="C30" s="70" t="s">
        <v>149</v>
      </c>
    </row>
    <row r="31" spans="1:3" ht="15.75">
      <c r="A31" s="6" t="s">
        <v>214</v>
      </c>
      <c r="B31" s="2" t="s">
        <v>159</v>
      </c>
      <c r="C31" s="70" t="s">
        <v>150</v>
      </c>
    </row>
    <row r="32" spans="1:3" ht="15.75">
      <c r="A32" s="6" t="s">
        <v>214</v>
      </c>
      <c r="B32" s="2" t="s">
        <v>159</v>
      </c>
      <c r="C32" s="70" t="s">
        <v>151</v>
      </c>
    </row>
    <row r="33" spans="1:3" ht="15.75">
      <c r="A33" s="6" t="s">
        <v>214</v>
      </c>
      <c r="B33" s="2" t="s">
        <v>159</v>
      </c>
      <c r="C33" s="70" t="s">
        <v>152</v>
      </c>
    </row>
    <row r="34" spans="1:3" ht="15.75">
      <c r="A34" s="6" t="s">
        <v>214</v>
      </c>
      <c r="B34" s="2" t="s">
        <v>159</v>
      </c>
      <c r="C34" s="70" t="s">
        <v>153</v>
      </c>
    </row>
    <row r="35" spans="1:3" ht="15.75">
      <c r="A35" s="6" t="s">
        <v>214</v>
      </c>
      <c r="B35" s="2" t="s">
        <v>159</v>
      </c>
      <c r="C35" s="70" t="s">
        <v>154</v>
      </c>
    </row>
    <row r="36" spans="1:3" ht="15.75">
      <c r="A36" s="107"/>
      <c r="B36" s="108"/>
      <c r="C36" s="7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H25"/>
  <sheetViews>
    <sheetView workbookViewId="0">
      <selection activeCell="H6" sqref="H6"/>
    </sheetView>
  </sheetViews>
  <sheetFormatPr defaultColWidth="11.42578125" defaultRowHeight="11.25"/>
  <cols>
    <col min="2" max="2" width="16.42578125" customWidth="1"/>
    <col min="3" max="3" width="14" customWidth="1"/>
    <col min="4" max="4" width="47.7109375" customWidth="1"/>
    <col min="5" max="5" width="12.85546875" customWidth="1"/>
    <col min="6" max="6" width="20.28515625" customWidth="1"/>
    <col min="7" max="7" width="14" bestFit="1" customWidth="1"/>
  </cols>
  <sheetData>
    <row r="1" spans="1:8" s="1" customFormat="1" ht="15.75">
      <c r="A1" s="80" t="s">
        <v>196</v>
      </c>
      <c r="B1" s="79" t="s">
        <v>110</v>
      </c>
      <c r="C1" s="80" t="s">
        <v>199</v>
      </c>
      <c r="D1" s="80" t="s">
        <v>107</v>
      </c>
      <c r="E1" s="80" t="s">
        <v>109</v>
      </c>
      <c r="F1" s="80" t="s">
        <v>122</v>
      </c>
      <c r="G1" s="80" t="s">
        <v>123</v>
      </c>
    </row>
    <row r="2" spans="1:8" s="1" customFormat="1" ht="15.75" hidden="1">
      <c r="A2" s="80"/>
      <c r="B2" s="79"/>
      <c r="C2" s="80"/>
      <c r="D2" s="80"/>
      <c r="E2" s="80"/>
      <c r="F2" s="80"/>
      <c r="G2" s="80"/>
    </row>
    <row r="3" spans="1:8" s="1" customFormat="1" ht="15.75">
      <c r="A3" s="109"/>
      <c r="B3" s="110"/>
      <c r="C3" s="109"/>
      <c r="D3" s="109"/>
      <c r="E3" s="109"/>
      <c r="F3" s="109"/>
      <c r="G3" s="109"/>
    </row>
    <row r="4" spans="1:8" s="1" customFormat="1" ht="15.75">
      <c r="A4" s="110">
        <v>40885</v>
      </c>
      <c r="B4" s="110" t="s">
        <v>215</v>
      </c>
      <c r="C4" s="109" t="s">
        <v>198</v>
      </c>
      <c r="D4" s="109" t="s">
        <v>168</v>
      </c>
      <c r="E4" s="109" t="s">
        <v>216</v>
      </c>
      <c r="F4" s="109" t="s">
        <v>218</v>
      </c>
      <c r="G4" s="109"/>
      <c r="H4" s="1">
        <f>SUMPRODUCT(ISTEXT(E4)*1)</f>
        <v>1</v>
      </c>
    </row>
    <row r="5" spans="1:8" s="1" customFormat="1" ht="15.75">
      <c r="A5" s="110">
        <v>40885</v>
      </c>
      <c r="B5" s="110" t="s">
        <v>215</v>
      </c>
      <c r="C5" s="109" t="s">
        <v>198</v>
      </c>
      <c r="D5" s="109" t="s">
        <v>167</v>
      </c>
      <c r="E5" s="109" t="s">
        <v>0</v>
      </c>
      <c r="F5" s="109">
        <v>151</v>
      </c>
      <c r="G5" s="109"/>
      <c r="H5" s="1">
        <f>SUMPRODUCT(ISTEXT(E5)*1)</f>
        <v>1</v>
      </c>
    </row>
    <row r="6" spans="1:8" s="1" customFormat="1" ht="15.75">
      <c r="A6" s="110"/>
      <c r="B6" s="110"/>
      <c r="C6" s="109"/>
      <c r="D6" s="109"/>
      <c r="E6" s="109"/>
      <c r="F6" s="109"/>
      <c r="G6" s="109"/>
    </row>
    <row r="7" spans="1:8" s="1" customFormat="1" ht="15.75">
      <c r="A7" s="110"/>
      <c r="B7" s="110"/>
      <c r="C7" s="109"/>
      <c r="D7" s="109"/>
      <c r="E7" s="109"/>
      <c r="F7" s="109"/>
      <c r="G7" s="109"/>
    </row>
    <row r="8" spans="1:8" s="1" customFormat="1" ht="15.75">
      <c r="A8" s="110"/>
      <c r="B8" s="110"/>
      <c r="C8" s="109"/>
      <c r="D8" s="109"/>
      <c r="E8" s="109"/>
      <c r="F8" s="109"/>
      <c r="G8" s="109"/>
    </row>
    <row r="9" spans="1:8" ht="10.5" customHeight="1">
      <c r="A9" s="17"/>
      <c r="B9" s="74"/>
      <c r="C9" s="4"/>
      <c r="D9" s="4"/>
      <c r="E9" s="5"/>
    </row>
    <row r="10" spans="1:8" ht="10.5" customHeight="1">
      <c r="B10" s="74"/>
      <c r="C10" s="4"/>
      <c r="D10" s="4"/>
      <c r="E10" s="5"/>
    </row>
    <row r="11" spans="1:8" ht="10.5" customHeight="1">
      <c r="B11" s="74"/>
      <c r="C11" s="4"/>
      <c r="D11" s="4"/>
      <c r="E11" s="5"/>
    </row>
    <row r="12" spans="1:8" ht="10.5" customHeight="1">
      <c r="B12" s="74"/>
      <c r="C12" s="4"/>
      <c r="D12" s="4"/>
      <c r="E12" s="5"/>
    </row>
    <row r="13" spans="1:8" ht="10.5" customHeight="1">
      <c r="B13" s="74"/>
      <c r="C13" s="4"/>
      <c r="D13" s="4"/>
      <c r="E13" s="75"/>
    </row>
    <row r="14" spans="1:8" ht="10.5" customHeight="1">
      <c r="B14" s="74"/>
      <c r="C14" s="4"/>
      <c r="D14" s="4"/>
      <c r="E14" s="75"/>
    </row>
    <row r="15" spans="1:8" ht="10.5" customHeight="1">
      <c r="B15" s="74"/>
      <c r="C15" s="4"/>
      <c r="D15" s="4"/>
      <c r="E15" s="75"/>
    </row>
    <row r="16" spans="1:8" ht="10.5" customHeight="1">
      <c r="B16" s="74"/>
      <c r="C16" s="4"/>
      <c r="D16" s="4"/>
      <c r="E16" s="76"/>
    </row>
    <row r="17" spans="2:6" ht="10.5" customHeight="1">
      <c r="B17" s="74"/>
      <c r="C17" s="4"/>
      <c r="D17" s="4"/>
      <c r="E17" s="76"/>
    </row>
    <row r="18" spans="2:6" ht="10.5" customHeight="1">
      <c r="B18" s="74"/>
      <c r="C18" s="4"/>
      <c r="D18" s="77"/>
      <c r="E18" s="76"/>
    </row>
    <row r="19" spans="2:6" ht="10.5" customHeight="1">
      <c r="B19" s="74"/>
      <c r="C19" s="4"/>
      <c r="D19" s="77"/>
      <c r="E19" s="76"/>
    </row>
    <row r="20" spans="2:6" ht="10.5" customHeight="1">
      <c r="B20" s="74"/>
      <c r="C20" s="4"/>
      <c r="D20" s="4"/>
      <c r="E20" s="76"/>
    </row>
    <row r="21" spans="2:6" ht="10.5" customHeight="1">
      <c r="B21" s="74"/>
      <c r="C21" s="4"/>
      <c r="D21" s="4"/>
      <c r="E21" s="76"/>
    </row>
    <row r="22" spans="2:6" ht="10.5" customHeight="1">
      <c r="B22" s="74"/>
      <c r="C22" s="4"/>
      <c r="D22" s="4"/>
      <c r="E22" s="76"/>
    </row>
    <row r="23" spans="2:6" ht="10.5" customHeight="1">
      <c r="B23" s="74"/>
      <c r="C23" s="4"/>
      <c r="D23" s="4"/>
      <c r="E23" s="76"/>
    </row>
    <row r="24" spans="2:6" ht="10.5" customHeight="1">
      <c r="B24" s="74"/>
      <c r="C24" s="4"/>
      <c r="D24" s="4"/>
      <c r="E24" s="78"/>
    </row>
    <row r="25" spans="2:6" ht="10.5" customHeight="1">
      <c r="F25" s="3"/>
    </row>
  </sheetData>
  <phoneticPr fontId="0" type="noConversion"/>
  <pageMargins left="0.75" right="0.75" top="1" bottom="1" header="0.4921259845" footer="0.4921259845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1"/>
  <dimension ref="A1:I107"/>
  <sheetViews>
    <sheetView workbookViewId="0">
      <pane ySplit="1" topLeftCell="A2" activePane="bottomLeft" state="frozen"/>
      <selection pane="bottomLeft" activeCell="C34" sqref="C34"/>
    </sheetView>
  </sheetViews>
  <sheetFormatPr defaultRowHeight="11.25"/>
  <cols>
    <col min="1" max="1" width="17.42578125" customWidth="1"/>
    <col min="2" max="2" width="18.5703125" customWidth="1"/>
    <col min="3" max="3" width="45.85546875" customWidth="1"/>
    <col min="4" max="4" width="11.140625" customWidth="1"/>
    <col min="5" max="5" width="11" style="112" bestFit="1" customWidth="1"/>
    <col min="8" max="8" width="9.140625" customWidth="1"/>
  </cols>
  <sheetData>
    <row r="1" spans="1:9">
      <c r="A1" t="s">
        <v>222</v>
      </c>
      <c r="B1" t="s">
        <v>199</v>
      </c>
      <c r="C1" t="s">
        <v>107</v>
      </c>
      <c r="D1" t="s">
        <v>229</v>
      </c>
      <c r="E1" s="111" t="s">
        <v>231</v>
      </c>
      <c r="I1">
        <v>1</v>
      </c>
    </row>
    <row r="4" spans="1:9">
      <c r="A4" t="s">
        <v>2</v>
      </c>
      <c r="B4" t="s">
        <v>1</v>
      </c>
      <c r="C4" t="s">
        <v>224</v>
      </c>
      <c r="D4" t="s">
        <v>221</v>
      </c>
      <c r="E4" s="112">
        <v>1000</v>
      </c>
    </row>
    <row r="5" spans="1:9">
      <c r="A5" t="s">
        <v>2</v>
      </c>
      <c r="B5" t="s">
        <v>219</v>
      </c>
      <c r="C5" t="s">
        <v>225</v>
      </c>
      <c r="D5" t="s">
        <v>221</v>
      </c>
      <c r="E5" s="112">
        <v>1200</v>
      </c>
    </row>
    <row r="6" spans="1:9">
      <c r="A6" t="s">
        <v>2</v>
      </c>
      <c r="B6" t="s">
        <v>157</v>
      </c>
      <c r="C6" t="s">
        <v>226</v>
      </c>
      <c r="D6" t="s">
        <v>221</v>
      </c>
      <c r="E6" s="112">
        <v>12200</v>
      </c>
    </row>
    <row r="7" spans="1:9">
      <c r="A7" t="s">
        <v>2</v>
      </c>
      <c r="B7" t="s">
        <v>220</v>
      </c>
      <c r="C7" t="s">
        <v>227</v>
      </c>
      <c r="D7" t="s">
        <v>221</v>
      </c>
    </row>
    <row r="10" spans="1:9">
      <c r="A10" t="str">
        <f>IF(ISNA($H10),"",INDEX('New Tool'!B:B,$H10,1))</f>
        <v>Box</v>
      </c>
      <c r="B10" t="str">
        <f>IF(ISNA($H10),"",INDEX('New Tool'!C:C,$H10,1))</f>
        <v>All</v>
      </c>
      <c r="C10" t="str">
        <f>IF(ISNA($H10),"",INDEX('New Tool'!D:D,$H10,1))</f>
        <v>Aluminium "Airportable" Boxes - 1 of 2</v>
      </c>
      <c r="D10" t="str">
        <f>IF(ISNA($H10),"",INDEX('New Tool'!E:E,$H10,1))</f>
        <v>U0002</v>
      </c>
      <c r="E10" s="112">
        <v>17000</v>
      </c>
      <c r="H10">
        <f>MATCH($I$1,'New Tool'!H:H,0)</f>
        <v>4</v>
      </c>
    </row>
    <row r="11" spans="1:9">
      <c r="A11" t="str">
        <f ca="1">IF(ISNA($H11),"",INDEX('New Tool'!B:B,$H11,1))</f>
        <v>Box</v>
      </c>
      <c r="B11" t="str">
        <f ca="1">IF(ISNA($H11),"",INDEX('New Tool'!C:C,$H11,1))</f>
        <v>All</v>
      </c>
      <c r="C11" t="str">
        <f ca="1">IF(ISNA($H11),"",INDEX('New Tool'!D:D,$H11,1))</f>
        <v xml:space="preserve">Galvanised Steel Site Box </v>
      </c>
      <c r="D11" t="str">
        <f ca="1">IF(ISNA($H11),"",INDEX('New Tool'!E:E,$H11,1))</f>
        <v>U0001</v>
      </c>
      <c r="E11" s="111">
        <v>17000</v>
      </c>
      <c r="H11">
        <f ca="1">MATCH($I$1,OFFSET('New Tool'!H:H,H10,0,65536-H10),0)+H10</f>
        <v>5</v>
      </c>
    </row>
    <row r="12" spans="1:9">
      <c r="A12" t="str">
        <f ca="1">IF(ISNA($H12),"",INDEX('New Tool'!B:B,$H12,1))</f>
        <v/>
      </c>
      <c r="B12" t="str">
        <f ca="1">IF(ISNA($H12),"",INDEX('New Tool'!C:C,$H12,1))</f>
        <v/>
      </c>
      <c r="C12" t="str">
        <f ca="1">IF(ISNA($H12),"",INDEX('New Tool'!D:D,$H12,1))</f>
        <v/>
      </c>
      <c r="D12" t="str">
        <f ca="1">IF(ISNA($H12),"",INDEX('New Tool'!E:E,$H12,1))</f>
        <v/>
      </c>
      <c r="E12" s="111"/>
      <c r="H12" t="e">
        <f ca="1">MATCH($I$1,OFFSET('New Tool'!H:H,H11,0,65536-H11),0)+H11</f>
        <v>#N/A</v>
      </c>
    </row>
    <row r="13" spans="1:9">
      <c r="A13" t="str">
        <f ca="1">IF(ISNA($H13),"",INDEX('New Tool'!B:B,$H13,1))</f>
        <v/>
      </c>
      <c r="B13" t="str">
        <f ca="1">IF(ISNA($H13),"",INDEX('New Tool'!C:C,$H13,1))</f>
        <v/>
      </c>
      <c r="C13" t="str">
        <f ca="1">IF(ISNA($H13),"",INDEX('New Tool'!D:D,$H13,1))</f>
        <v/>
      </c>
      <c r="D13" t="str">
        <f ca="1">IF(ISNA($H13),"",INDEX('New Tool'!E:E,$H13,1))</f>
        <v/>
      </c>
      <c r="H13" t="e">
        <f ca="1">MATCH($I$1,OFFSET('New Tool'!H:H,H12,0,65536-H12),0)+H12</f>
        <v>#N/A</v>
      </c>
    </row>
    <row r="14" spans="1:9">
      <c r="A14" t="str">
        <f ca="1">IF(ISNA($H14),"",INDEX('New Tool'!B:B,$H14,1))</f>
        <v/>
      </c>
      <c r="B14" t="str">
        <f ca="1">IF(ISNA($H14),"",INDEX('New Tool'!C:C,$H14,1))</f>
        <v/>
      </c>
      <c r="C14" t="str">
        <f ca="1">IF(ISNA($H14),"",INDEX('New Tool'!D:D,$H14,1))</f>
        <v/>
      </c>
      <c r="D14" t="str">
        <f ca="1">IF(ISNA($H14),"",INDEX('New Tool'!E:E,$H14,1))</f>
        <v/>
      </c>
      <c r="H14" t="e">
        <f ca="1">MATCH($I$1,OFFSET('New Tool'!H:H,H13,0,65536-H13),0)+H13</f>
        <v>#N/A</v>
      </c>
    </row>
    <row r="15" spans="1:9">
      <c r="A15" t="str">
        <f ca="1">IF(ISNA($H15),"",INDEX('New Tool'!B:B,$H15,1))</f>
        <v/>
      </c>
      <c r="B15" t="str">
        <f ca="1">IF(ISNA($H15),"",INDEX('New Tool'!C:C,$H15,1))</f>
        <v/>
      </c>
      <c r="C15" t="str">
        <f ca="1">IF(ISNA($H15),"",INDEX('New Tool'!D:D,$H15,1))</f>
        <v/>
      </c>
      <c r="D15" t="str">
        <f ca="1">IF(ISNA($H15),"",INDEX('New Tool'!E:E,$H15,1))</f>
        <v/>
      </c>
      <c r="H15" t="e">
        <f ca="1">MATCH($I$1,OFFSET('New Tool'!H:H,H14,0,65536-H14),0)+H14</f>
        <v>#N/A</v>
      </c>
    </row>
    <row r="16" spans="1:9">
      <c r="A16" t="str">
        <f ca="1">IF(ISNA($H16),"",INDEX('New Tool'!B:B,$H16,1))</f>
        <v/>
      </c>
      <c r="B16" t="str">
        <f ca="1">IF(ISNA($H16),"",INDEX('New Tool'!C:C,$H16,1))</f>
        <v/>
      </c>
      <c r="C16" t="str">
        <f ca="1">IF(ISNA($H16),"",INDEX('New Tool'!D:D,$H16,1))</f>
        <v/>
      </c>
      <c r="D16" t="str">
        <f ca="1">IF(ISNA($H16),"",INDEX('New Tool'!E:E,$H16,1))</f>
        <v/>
      </c>
      <c r="H16" t="e">
        <f ca="1">MATCH($I$1,OFFSET('New Tool'!H:H,H15,0,65536-H15),0)+H15</f>
        <v>#N/A</v>
      </c>
    </row>
    <row r="17" spans="1:8">
      <c r="A17" t="str">
        <f ca="1">IF(ISNA($H17),"",INDEX('New Tool'!B:B,$H17,1))</f>
        <v/>
      </c>
      <c r="B17" t="str">
        <f ca="1">IF(ISNA($H17),"",INDEX('New Tool'!C:C,$H17,1))</f>
        <v/>
      </c>
      <c r="C17" t="str">
        <f ca="1">IF(ISNA($H17),"",INDEX('New Tool'!D:D,$H17,1))</f>
        <v/>
      </c>
      <c r="D17" t="str">
        <f ca="1">IF(ISNA($H17),"",INDEX('New Tool'!E:E,$H17,1))</f>
        <v/>
      </c>
      <c r="H17" t="e">
        <f ca="1">MATCH($I$1,OFFSET('New Tool'!H:H,H16,0,65536-H16),0)+H16</f>
        <v>#N/A</v>
      </c>
    </row>
    <row r="18" spans="1:8">
      <c r="A18" t="str">
        <f ca="1">IF(ISNA($H18),"",INDEX('New Tool'!B:B,$H18,1))</f>
        <v/>
      </c>
      <c r="B18" t="str">
        <f ca="1">IF(ISNA($H18),"",INDEX('New Tool'!C:C,$H18,1))</f>
        <v/>
      </c>
      <c r="C18" t="str">
        <f ca="1">IF(ISNA($H18),"",INDEX('New Tool'!D:D,$H18,1))</f>
        <v/>
      </c>
      <c r="D18" t="str">
        <f ca="1">IF(ISNA($H18),"",INDEX('New Tool'!E:E,$H18,1))</f>
        <v/>
      </c>
      <c r="H18" t="e">
        <f ca="1">MATCH($I$1,OFFSET('New Tool'!H:H,H17,0,65536-H17),0)+H17</f>
        <v>#N/A</v>
      </c>
    </row>
    <row r="19" spans="1:8">
      <c r="A19" t="str">
        <f ca="1">IF(ISNA($H19),"",INDEX('New Tool'!B:B,$H19,1))</f>
        <v/>
      </c>
      <c r="B19" t="str">
        <f ca="1">IF(ISNA($H19),"",INDEX('New Tool'!C:C,$H19,1))</f>
        <v/>
      </c>
      <c r="C19" t="str">
        <f ca="1">IF(ISNA($H19),"",INDEX('New Tool'!D:D,$H19,1))</f>
        <v/>
      </c>
      <c r="D19" t="str">
        <f ca="1">IF(ISNA($H19),"",INDEX('New Tool'!E:E,$H19,1))</f>
        <v/>
      </c>
      <c r="H19" t="e">
        <f ca="1">MATCH($I$1,OFFSET('New Tool'!H:H,H18,0,65536-H18),0)+H18</f>
        <v>#N/A</v>
      </c>
    </row>
    <row r="20" spans="1:8">
      <c r="A20" t="str">
        <f ca="1">IF(ISNA($H20),"",INDEX('New Tool'!B:B,$H20,1))</f>
        <v/>
      </c>
      <c r="B20" t="str">
        <f ca="1">IF(ISNA($H20),"",INDEX('New Tool'!C:C,$H20,1))</f>
        <v/>
      </c>
      <c r="C20" t="str">
        <f ca="1">IF(ISNA($H20),"",INDEX('New Tool'!D:D,$H20,1))</f>
        <v/>
      </c>
      <c r="D20" t="str">
        <f ca="1">IF(ISNA($H20),"",INDEX('New Tool'!E:E,$H20,1))</f>
        <v/>
      </c>
      <c r="H20" t="e">
        <f ca="1">MATCH($I$1,OFFSET('New Tool'!H:H,H19,0,65536-H19),0)+H19</f>
        <v>#N/A</v>
      </c>
    </row>
    <row r="21" spans="1:8">
      <c r="A21" t="str">
        <f ca="1">IF(ISNA($H21),"",INDEX('New Tool'!B:B,$H21,1))</f>
        <v/>
      </c>
      <c r="B21" t="str">
        <f ca="1">IF(ISNA($H21),"",INDEX('New Tool'!C:C,$H21,1))</f>
        <v/>
      </c>
      <c r="C21" t="str">
        <f ca="1">IF(ISNA($H21),"",INDEX('New Tool'!D:D,$H21,1))</f>
        <v/>
      </c>
      <c r="D21" t="str">
        <f ca="1">IF(ISNA($H21),"",INDEX('New Tool'!E:E,$H21,1))</f>
        <v/>
      </c>
      <c r="H21" t="e">
        <f ca="1">MATCH($I$1,OFFSET('New Tool'!H:H,H20,0,65536-H20),0)+H20</f>
        <v>#N/A</v>
      </c>
    </row>
    <row r="22" spans="1:8">
      <c r="A22" t="str">
        <f ca="1">IF(ISNA($H22),"",INDEX('New Tool'!B:B,$H22,1))</f>
        <v/>
      </c>
      <c r="B22" t="str">
        <f ca="1">IF(ISNA($H22),"",INDEX('New Tool'!C:C,$H22,1))</f>
        <v/>
      </c>
      <c r="C22" t="str">
        <f ca="1">IF(ISNA($H22),"",INDEX('New Tool'!D:D,$H22,1))</f>
        <v/>
      </c>
      <c r="D22" t="str">
        <f ca="1">IF(ISNA($H22),"",INDEX('New Tool'!E:E,$H22,1))</f>
        <v/>
      </c>
      <c r="H22" t="e">
        <f ca="1">MATCH($I$1,OFFSET('New Tool'!H:H,H21,0,65536-H21),0)+H21</f>
        <v>#N/A</v>
      </c>
    </row>
    <row r="23" spans="1:8">
      <c r="A23" t="str">
        <f ca="1">IF(ISNA($H23),"",INDEX('New Tool'!B:B,$H23,1))</f>
        <v/>
      </c>
      <c r="B23" t="str">
        <f ca="1">IF(ISNA($H23),"",INDEX('New Tool'!C:C,$H23,1))</f>
        <v/>
      </c>
      <c r="C23" t="str">
        <f ca="1">IF(ISNA($H23),"",INDEX('New Tool'!D:D,$H23,1))</f>
        <v/>
      </c>
      <c r="D23" t="str">
        <f ca="1">IF(ISNA($H23),"",INDEX('New Tool'!E:E,$H23,1))</f>
        <v/>
      </c>
      <c r="H23" t="e">
        <f ca="1">MATCH($I$1,OFFSET('New Tool'!H:H,H22,0,65536-H22),0)+H22</f>
        <v>#N/A</v>
      </c>
    </row>
    <row r="24" spans="1:8">
      <c r="A24" t="str">
        <f ca="1">IF(ISNA($H24),"",INDEX('New Tool'!B:B,$H24,1))</f>
        <v/>
      </c>
      <c r="B24" t="str">
        <f ca="1">IF(ISNA($H24),"",INDEX('New Tool'!C:C,$H24,1))</f>
        <v/>
      </c>
      <c r="C24" t="str">
        <f ca="1">IF(ISNA($H24),"",INDEX('New Tool'!D:D,$H24,1))</f>
        <v/>
      </c>
      <c r="D24" t="str">
        <f ca="1">IF(ISNA($H24),"",INDEX('New Tool'!E:E,$H24,1))</f>
        <v/>
      </c>
      <c r="H24" t="e">
        <f ca="1">MATCH($I$1,OFFSET('New Tool'!H:H,H23,0,65536-H23),0)+H23</f>
        <v>#N/A</v>
      </c>
    </row>
    <row r="25" spans="1:8">
      <c r="A25" t="str">
        <f ca="1">IF(ISNA($H25),"",INDEX('New Tool'!B:B,$H25,1))</f>
        <v/>
      </c>
      <c r="B25" t="str">
        <f ca="1">IF(ISNA($H25),"",INDEX('New Tool'!C:C,$H25,1))</f>
        <v/>
      </c>
      <c r="C25" t="str">
        <f ca="1">IF(ISNA($H25),"",INDEX('New Tool'!D:D,$H25,1))</f>
        <v/>
      </c>
      <c r="D25" t="str">
        <f ca="1">IF(ISNA($H25),"",INDEX('New Tool'!E:E,$H25,1))</f>
        <v/>
      </c>
      <c r="H25" t="e">
        <f ca="1">MATCH($I$1,OFFSET('New Tool'!H:H,H24,0,65536-H24),0)+H24</f>
        <v>#N/A</v>
      </c>
    </row>
    <row r="26" spans="1:8">
      <c r="A26" t="str">
        <f ca="1">IF(ISNA($H26),"",INDEX('New Tool'!B:B,$H26,1))</f>
        <v/>
      </c>
      <c r="B26" t="str">
        <f ca="1">IF(ISNA($H26),"",INDEX('New Tool'!C:C,$H26,1))</f>
        <v/>
      </c>
      <c r="C26" t="str">
        <f ca="1">IF(ISNA($H26),"",INDEX('New Tool'!D:D,$H26,1))</f>
        <v/>
      </c>
      <c r="D26" t="str">
        <f ca="1">IF(ISNA($H26),"",INDEX('New Tool'!E:E,$H26,1))</f>
        <v/>
      </c>
      <c r="H26" t="e">
        <f ca="1">MATCH($I$1,OFFSET('New Tool'!H:H,H25,0,65536-H25),0)+H25</f>
        <v>#N/A</v>
      </c>
    </row>
    <row r="27" spans="1:8">
      <c r="A27" t="str">
        <f ca="1">IF(ISNA($H27),"",INDEX('New Tool'!B:B,$H27,1))</f>
        <v/>
      </c>
      <c r="B27" t="str">
        <f ca="1">IF(ISNA($H27),"",INDEX('New Tool'!C:C,$H27,1))</f>
        <v/>
      </c>
      <c r="C27" t="str">
        <f ca="1">IF(ISNA($H27),"",INDEX('New Tool'!D:D,$H27,1))</f>
        <v/>
      </c>
      <c r="D27" t="str">
        <f ca="1">IF(ISNA($H27),"",INDEX('New Tool'!E:E,$H27,1))</f>
        <v/>
      </c>
      <c r="H27" t="e">
        <f ca="1">MATCH($I$1,OFFSET('New Tool'!H:H,H26,0,65536-H26),0)+H26</f>
        <v>#N/A</v>
      </c>
    </row>
    <row r="28" spans="1:8">
      <c r="A28" t="str">
        <f ca="1">IF(ISNA($H28),"",INDEX('New Tool'!B:B,$H28,1))</f>
        <v/>
      </c>
      <c r="B28" t="str">
        <f ca="1">IF(ISNA($H28),"",INDEX('New Tool'!C:C,$H28,1))</f>
        <v/>
      </c>
      <c r="C28" t="str">
        <f ca="1">IF(ISNA($H28),"",INDEX('New Tool'!D:D,$H28,1))</f>
        <v/>
      </c>
      <c r="D28" t="str">
        <f ca="1">IF(ISNA($H28),"",INDEX('New Tool'!E:E,$H28,1))</f>
        <v/>
      </c>
      <c r="H28" t="e">
        <f ca="1">MATCH($I$1,OFFSET('New Tool'!H:H,H27,0,65536-H27),0)+H27</f>
        <v>#N/A</v>
      </c>
    </row>
    <row r="29" spans="1:8">
      <c r="A29" t="str">
        <f ca="1">IF(ISNA($H29),"",INDEX('New Tool'!B:B,$H29,1))</f>
        <v/>
      </c>
      <c r="B29" t="str">
        <f ca="1">IF(ISNA($H29),"",INDEX('New Tool'!C:C,$H29,1))</f>
        <v/>
      </c>
      <c r="C29" t="str">
        <f ca="1">IF(ISNA($H29),"",INDEX('New Tool'!D:D,$H29,1))</f>
        <v/>
      </c>
      <c r="D29" t="str">
        <f ca="1">IF(ISNA($H29),"",INDEX('New Tool'!E:E,$H29,1))</f>
        <v/>
      </c>
      <c r="H29" t="e">
        <f ca="1">MATCH($I$1,OFFSET('New Tool'!H:H,H28,0,65536-H28),0)+H28</f>
        <v>#N/A</v>
      </c>
    </row>
    <row r="30" spans="1:8">
      <c r="A30" t="str">
        <f ca="1">IF(ISNA($H30),"",INDEX('New Tool'!B:B,$H30,1))</f>
        <v/>
      </c>
      <c r="B30" t="str">
        <f ca="1">IF(ISNA($H30),"",INDEX('New Tool'!C:C,$H30,1))</f>
        <v/>
      </c>
      <c r="C30" s="3" t="s">
        <v>253</v>
      </c>
      <c r="D30" t="str">
        <f ca="1">IF(ISNA($H30),"",INDEX('New Tool'!E:E,$H30,1))</f>
        <v/>
      </c>
      <c r="H30" t="e">
        <f ca="1">MATCH($I$1,OFFSET('New Tool'!H:H,H29,0,65536-H29),0)+H29</f>
        <v>#N/A</v>
      </c>
    </row>
    <row r="31" spans="1:8">
      <c r="A31" t="str">
        <f ca="1">IF(ISNA($H31),"",INDEX('New Tool'!B:B,$H31,1))</f>
        <v/>
      </c>
      <c r="B31" t="str">
        <f ca="1">IF(ISNA($H31),"",INDEX('New Tool'!C:C,$H31,1))</f>
        <v/>
      </c>
      <c r="C31" t="str">
        <f ca="1">IF(ISNA($H31),"",INDEX('New Tool'!D:D,$H31,1))</f>
        <v/>
      </c>
      <c r="D31" t="str">
        <f ca="1">IF(ISNA($H31),"",INDEX('New Tool'!E:E,$H31,1))</f>
        <v/>
      </c>
      <c r="H31" t="e">
        <f ca="1">MATCH($I$1,OFFSET('New Tool'!H:H,H30,0,65536-H30),0)+H30</f>
        <v>#N/A</v>
      </c>
    </row>
    <row r="32" spans="1:8">
      <c r="A32" t="str">
        <f ca="1">IF(ISNA($H32),"",INDEX('New Tool'!B:B,$H32,1))</f>
        <v/>
      </c>
      <c r="B32" t="str">
        <f ca="1">IF(ISNA($H32),"",INDEX('New Tool'!C:C,$H32,1))</f>
        <v/>
      </c>
      <c r="C32" s="3" t="s">
        <v>254</v>
      </c>
      <c r="D32" t="str">
        <f ca="1">IF(ISNA($H32),"",INDEX('New Tool'!E:E,$H32,1))</f>
        <v/>
      </c>
      <c r="H32" t="e">
        <f ca="1">MATCH($I$1,OFFSET('New Tool'!H:H,H31,0,65536-H31),0)+H31</f>
        <v>#N/A</v>
      </c>
    </row>
    <row r="33" spans="1:8">
      <c r="A33" t="str">
        <f ca="1">IF(ISNA($H33),"",INDEX('New Tool'!B:B,$H33,1))</f>
        <v/>
      </c>
      <c r="B33" t="str">
        <f ca="1">IF(ISNA($H33),"",INDEX('New Tool'!C:C,$H33,1))</f>
        <v/>
      </c>
      <c r="C33" t="str">
        <f ca="1">IF(ISNA($H33),"",INDEX('New Tool'!D:D,$H33,1))</f>
        <v/>
      </c>
      <c r="D33" t="str">
        <f ca="1">IF(ISNA($H33),"",INDEX('New Tool'!E:E,$H33,1))</f>
        <v/>
      </c>
      <c r="H33" t="e">
        <f ca="1">MATCH($I$1,OFFSET('New Tool'!H:H,H32,0,65536-H32),0)+H32</f>
        <v>#N/A</v>
      </c>
    </row>
    <row r="34" spans="1:8">
      <c r="A34" t="str">
        <f ca="1">IF(ISNA($H34),"",INDEX('New Tool'!B:B,$H34,1))</f>
        <v/>
      </c>
      <c r="B34" t="str">
        <f ca="1">IF(ISNA($H34),"",INDEX('New Tool'!C:C,$H34,1))</f>
        <v/>
      </c>
      <c r="C34" t="str">
        <f ca="1">IF(ISNA($H34),"",INDEX('New Tool'!D:D,$H34,1))</f>
        <v/>
      </c>
      <c r="D34" t="str">
        <f ca="1">IF(ISNA($H34),"",INDEX('New Tool'!E:E,$H34,1))</f>
        <v/>
      </c>
      <c r="H34" t="e">
        <f ca="1">MATCH($I$1,OFFSET('New Tool'!H:H,H33,0,65536-H33),0)+H33</f>
        <v>#N/A</v>
      </c>
    </row>
    <row r="35" spans="1:8">
      <c r="A35" t="str">
        <f ca="1">IF(ISNA($H35),"",INDEX('New Tool'!B:B,$H35,1))</f>
        <v/>
      </c>
      <c r="B35" t="str">
        <f ca="1">IF(ISNA($H35),"",INDEX('New Tool'!C:C,$H35,1))</f>
        <v/>
      </c>
      <c r="C35" t="str">
        <f ca="1">IF(ISNA($H35),"",INDEX('New Tool'!D:D,$H35,1))</f>
        <v/>
      </c>
      <c r="D35" t="str">
        <f ca="1">IF(ISNA($H35),"",INDEX('New Tool'!E:E,$H35,1))</f>
        <v/>
      </c>
      <c r="H35" t="e">
        <f ca="1">MATCH($I$1,OFFSET('New Tool'!H:H,H34,0,65536-H34),0)+H34</f>
        <v>#N/A</v>
      </c>
    </row>
    <row r="36" spans="1:8">
      <c r="A36" t="str">
        <f ca="1">IF(ISNA($H36),"",INDEX('New Tool'!B:B,$H36,1))</f>
        <v/>
      </c>
      <c r="B36" t="str">
        <f ca="1">IF(ISNA($H36),"",INDEX('New Tool'!C:C,$H36,1))</f>
        <v/>
      </c>
      <c r="C36" t="str">
        <f ca="1">IF(ISNA($H36),"",INDEX('New Tool'!D:D,$H36,1))</f>
        <v/>
      </c>
      <c r="D36" t="str">
        <f ca="1">IF(ISNA($H36),"",INDEX('New Tool'!E:E,$H36,1))</f>
        <v/>
      </c>
      <c r="H36" t="e">
        <f ca="1">MATCH($I$1,OFFSET('New Tool'!H:H,H35,0,65536-H35),0)+H35</f>
        <v>#N/A</v>
      </c>
    </row>
    <row r="37" spans="1:8">
      <c r="A37" t="str">
        <f ca="1">IF(ISNA($H37),"",INDEX('New Tool'!B:B,$H37,1))</f>
        <v/>
      </c>
      <c r="B37" t="str">
        <f ca="1">IF(ISNA($H37),"",INDEX('New Tool'!C:C,$H37,1))</f>
        <v/>
      </c>
      <c r="C37" t="str">
        <f ca="1">IF(ISNA($H37),"",INDEX('New Tool'!D:D,$H37,1))</f>
        <v/>
      </c>
      <c r="D37" t="str">
        <f ca="1">IF(ISNA($H37),"",INDEX('New Tool'!E:E,$H37,1))</f>
        <v/>
      </c>
      <c r="H37" t="e">
        <f ca="1">MATCH($I$1,OFFSET('New Tool'!H:H,H36,0,65536-H36),0)+H36</f>
        <v>#N/A</v>
      </c>
    </row>
    <row r="38" spans="1:8">
      <c r="A38" t="str">
        <f ca="1">IF(ISNA($H38),"",INDEX('New Tool'!B:B,$H38,1))</f>
        <v/>
      </c>
      <c r="B38" t="str">
        <f ca="1">IF(ISNA($H38),"",INDEX('New Tool'!C:C,$H38,1))</f>
        <v/>
      </c>
      <c r="C38" t="str">
        <f ca="1">IF(ISNA($H38),"",INDEX('New Tool'!D:D,$H38,1))</f>
        <v/>
      </c>
      <c r="D38" t="str">
        <f ca="1">IF(ISNA($H38),"",INDEX('New Tool'!E:E,$H38,1))</f>
        <v/>
      </c>
      <c r="H38" t="e">
        <f ca="1">MATCH($I$1,OFFSET('New Tool'!H:H,H37,0,65536-H37),0)+H37</f>
        <v>#N/A</v>
      </c>
    </row>
    <row r="39" spans="1:8">
      <c r="A39" t="str">
        <f ca="1">IF(ISNA($H39),"",INDEX('New Tool'!B:B,$H39,1))</f>
        <v/>
      </c>
      <c r="B39" t="str">
        <f ca="1">IF(ISNA($H39),"",INDEX('New Tool'!C:C,$H39,1))</f>
        <v/>
      </c>
      <c r="C39" t="str">
        <f ca="1">IF(ISNA($H39),"",INDEX('New Tool'!D:D,$H39,1))</f>
        <v/>
      </c>
      <c r="D39" t="str">
        <f ca="1">IF(ISNA($H39),"",INDEX('New Tool'!E:E,$H39,1))</f>
        <v/>
      </c>
      <c r="H39" t="e">
        <f ca="1">MATCH($I$1,OFFSET('New Tool'!H:H,H38,0,65536-H38),0)+H38</f>
        <v>#N/A</v>
      </c>
    </row>
    <row r="40" spans="1:8">
      <c r="A40" t="str">
        <f ca="1">IF(ISNA($H40),"",INDEX('New Tool'!B:B,$H40,1))</f>
        <v/>
      </c>
      <c r="B40" t="str">
        <f ca="1">IF(ISNA($H40),"",INDEX('New Tool'!C:C,$H40,1))</f>
        <v/>
      </c>
      <c r="C40" t="str">
        <f ca="1">IF(ISNA($H40),"",INDEX('New Tool'!D:D,$H40,1))</f>
        <v/>
      </c>
      <c r="D40" t="str">
        <f ca="1">IF(ISNA($H40),"",INDEX('New Tool'!E:E,$H40,1))</f>
        <v/>
      </c>
      <c r="H40" t="e">
        <f ca="1">MATCH($I$1,OFFSET('New Tool'!H:H,H39,0,65536-H39),0)+H39</f>
        <v>#N/A</v>
      </c>
    </row>
    <row r="41" spans="1:8">
      <c r="A41" t="str">
        <f ca="1">IF(ISNA($H41),"",INDEX('New Tool'!B:B,$H41,1))</f>
        <v/>
      </c>
      <c r="B41" t="str">
        <f ca="1">IF(ISNA($H41),"",INDEX('New Tool'!C:C,$H41,1))</f>
        <v/>
      </c>
      <c r="C41" t="str">
        <f ca="1">IF(ISNA($H41),"",INDEX('New Tool'!D:D,$H41,1))</f>
        <v/>
      </c>
      <c r="D41" t="str">
        <f ca="1">IF(ISNA($H41),"",INDEX('New Tool'!E:E,$H41,1))</f>
        <v/>
      </c>
      <c r="H41" t="e">
        <f ca="1">MATCH($I$1,OFFSET('New Tool'!H:H,H40,0,65536-H40),0)+H40</f>
        <v>#N/A</v>
      </c>
    </row>
    <row r="42" spans="1:8">
      <c r="A42" t="str">
        <f ca="1">IF(ISNA($H42),"",INDEX('New Tool'!B:B,$H42,1))</f>
        <v/>
      </c>
      <c r="B42" t="str">
        <f ca="1">IF(ISNA($H42),"",INDEX('New Tool'!C:C,$H42,1))</f>
        <v/>
      </c>
      <c r="C42" t="str">
        <f ca="1">IF(ISNA($H42),"",INDEX('New Tool'!D:D,$H42,1))</f>
        <v/>
      </c>
      <c r="D42" t="str">
        <f ca="1">IF(ISNA($H42),"",INDEX('New Tool'!E:E,$H42,1))</f>
        <v/>
      </c>
      <c r="H42" t="e">
        <f ca="1">MATCH($I$1,OFFSET('New Tool'!H:H,H41,0,65536-H41),0)+H41</f>
        <v>#N/A</v>
      </c>
    </row>
    <row r="43" spans="1:8">
      <c r="A43" t="str">
        <f ca="1">IF(ISNA($H43),"",INDEX('New Tool'!B:B,$H43,1))</f>
        <v/>
      </c>
      <c r="B43" t="str">
        <f ca="1">IF(ISNA($H43),"",INDEX('New Tool'!C:C,$H43,1))</f>
        <v/>
      </c>
      <c r="C43" t="str">
        <f ca="1">IF(ISNA($H43),"",INDEX('New Tool'!D:D,$H43,1))</f>
        <v/>
      </c>
      <c r="D43" t="str">
        <f ca="1">IF(ISNA($H43),"",INDEX('New Tool'!E:E,$H43,1))</f>
        <v/>
      </c>
      <c r="H43" t="e">
        <f ca="1">MATCH($I$1,OFFSET('New Tool'!H:H,H42,0,65536-H42),0)+H42</f>
        <v>#N/A</v>
      </c>
    </row>
    <row r="44" spans="1:8">
      <c r="A44" t="str">
        <f ca="1">IF(ISNA($H44),"",INDEX('New Tool'!B:B,$H44,1))</f>
        <v/>
      </c>
      <c r="B44" t="str">
        <f ca="1">IF(ISNA($H44),"",INDEX('New Tool'!C:C,$H44,1))</f>
        <v/>
      </c>
      <c r="C44" t="str">
        <f ca="1">IF(ISNA($H44),"",INDEX('New Tool'!D:D,$H44,1))</f>
        <v/>
      </c>
      <c r="D44" t="str">
        <f ca="1">IF(ISNA($H44),"",INDEX('New Tool'!E:E,$H44,1))</f>
        <v/>
      </c>
      <c r="H44" t="e">
        <f ca="1">MATCH($I$1,OFFSET('New Tool'!H:H,H43,0,65536-H43),0)+H43</f>
        <v>#N/A</v>
      </c>
    </row>
    <row r="45" spans="1:8">
      <c r="A45" t="str">
        <f ca="1">IF(ISNA($H45),"",INDEX('New Tool'!B:B,$H45,1))</f>
        <v/>
      </c>
      <c r="B45" t="str">
        <f ca="1">IF(ISNA($H45),"",INDEX('New Tool'!C:C,$H45,1))</f>
        <v/>
      </c>
      <c r="C45" t="str">
        <f ca="1">IF(ISNA($H45),"",INDEX('New Tool'!D:D,$H45,1))</f>
        <v/>
      </c>
      <c r="D45" t="str">
        <f ca="1">IF(ISNA($H45),"",INDEX('New Tool'!E:E,$H45,1))</f>
        <v/>
      </c>
      <c r="H45" t="e">
        <f ca="1">MATCH($I$1,OFFSET('New Tool'!H:H,H44,0,65536-H44),0)+H44</f>
        <v>#N/A</v>
      </c>
    </row>
    <row r="46" spans="1:8">
      <c r="A46" t="str">
        <f ca="1">IF(ISNA($H46),"",INDEX('New Tool'!B:B,$H46,1))</f>
        <v/>
      </c>
      <c r="B46" t="str">
        <f ca="1">IF(ISNA($H46),"",INDEX('New Tool'!C:C,$H46,1))</f>
        <v/>
      </c>
      <c r="C46" t="str">
        <f ca="1">IF(ISNA($H46),"",INDEX('New Tool'!D:D,$H46,1))</f>
        <v/>
      </c>
      <c r="D46" t="str">
        <f ca="1">IF(ISNA($H46),"",INDEX('New Tool'!E:E,$H46,1))</f>
        <v/>
      </c>
      <c r="H46" t="e">
        <f ca="1">MATCH($I$1,OFFSET('New Tool'!H:H,H45,0,65536-H45),0)+H45</f>
        <v>#N/A</v>
      </c>
    </row>
    <row r="47" spans="1:8">
      <c r="A47" t="str">
        <f ca="1">IF(ISNA($H47),"",INDEX('New Tool'!B:B,$H47,1))</f>
        <v/>
      </c>
      <c r="B47" t="str">
        <f ca="1">IF(ISNA($H47),"",INDEX('New Tool'!C:C,$H47,1))</f>
        <v/>
      </c>
      <c r="C47" t="str">
        <f ca="1">IF(ISNA($H47),"",INDEX('New Tool'!D:D,$H47,1))</f>
        <v/>
      </c>
      <c r="D47" t="str">
        <f ca="1">IF(ISNA($H47),"",INDEX('New Tool'!E:E,$H47,1))</f>
        <v/>
      </c>
      <c r="H47" t="e">
        <f ca="1">MATCH($I$1,OFFSET('New Tool'!H:H,H46,0,65536-H46),0)+H46</f>
        <v>#N/A</v>
      </c>
    </row>
    <row r="48" spans="1:8">
      <c r="A48" t="str">
        <f ca="1">IF(ISNA($H48),"",INDEX('New Tool'!B:B,$H48,1))</f>
        <v/>
      </c>
      <c r="B48" t="str">
        <f ca="1">IF(ISNA($H48),"",INDEX('New Tool'!C:C,$H48,1))</f>
        <v/>
      </c>
      <c r="C48" t="str">
        <f ca="1">IF(ISNA($H48),"",INDEX('New Tool'!D:D,$H48,1))</f>
        <v/>
      </c>
      <c r="D48" t="str">
        <f ca="1">IF(ISNA($H48),"",INDEX('New Tool'!E:E,$H48,1))</f>
        <v/>
      </c>
      <c r="H48" t="e">
        <f ca="1">MATCH($I$1,OFFSET('New Tool'!H:H,H47,0,65536-H47),0)+H47</f>
        <v>#N/A</v>
      </c>
    </row>
    <row r="49" spans="1:8">
      <c r="A49" t="str">
        <f ca="1">IF(ISNA($H49),"",INDEX('New Tool'!B:B,$H49,1))</f>
        <v/>
      </c>
      <c r="B49" t="str">
        <f ca="1">IF(ISNA($H49),"",INDEX('New Tool'!C:C,$H49,1))</f>
        <v/>
      </c>
      <c r="C49" t="str">
        <f ca="1">IF(ISNA($H49),"",INDEX('New Tool'!D:D,$H49,1))</f>
        <v/>
      </c>
      <c r="D49" t="str">
        <f ca="1">IF(ISNA($H49),"",INDEX('New Tool'!E:E,$H49,1))</f>
        <v/>
      </c>
      <c r="H49" t="e">
        <f ca="1">MATCH($I$1,OFFSET('New Tool'!H:H,H48,0,65536-H48),0)+H48</f>
        <v>#N/A</v>
      </c>
    </row>
    <row r="50" spans="1:8">
      <c r="A50" t="str">
        <f ca="1">IF(ISNA($H50),"",INDEX('New Tool'!B:B,$H50,1))</f>
        <v/>
      </c>
      <c r="B50" t="str">
        <f ca="1">IF(ISNA($H50),"",INDEX('New Tool'!C:C,$H50,1))</f>
        <v/>
      </c>
      <c r="C50" t="str">
        <f ca="1">IF(ISNA($H50),"",INDEX('New Tool'!D:D,$H50,1))</f>
        <v/>
      </c>
      <c r="D50" t="str">
        <f ca="1">IF(ISNA($H50),"",INDEX('New Tool'!E:E,$H50,1))</f>
        <v/>
      </c>
      <c r="H50" t="e">
        <f ca="1">MATCH($I$1,OFFSET('New Tool'!H:H,H49,0,65536-H49),0)+H49</f>
        <v>#N/A</v>
      </c>
    </row>
    <row r="51" spans="1:8">
      <c r="A51" t="str">
        <f ca="1">IF(ISNA($H51),"",INDEX('New Tool'!B:B,$H51,1))</f>
        <v/>
      </c>
      <c r="B51" t="str">
        <f ca="1">IF(ISNA($H51),"",INDEX('New Tool'!C:C,$H51,1))</f>
        <v/>
      </c>
      <c r="C51" t="str">
        <f ca="1">IF(ISNA($H51),"",INDEX('New Tool'!D:D,$H51,1))</f>
        <v/>
      </c>
      <c r="D51" t="str">
        <f ca="1">IF(ISNA($H51),"",INDEX('New Tool'!E:E,$H51,1))</f>
        <v/>
      </c>
      <c r="H51" t="e">
        <f ca="1">MATCH($I$1,OFFSET('New Tool'!H:H,H50,0,65536-H50),0)+H50</f>
        <v>#N/A</v>
      </c>
    </row>
    <row r="52" spans="1:8">
      <c r="A52" t="str">
        <f ca="1">IF(ISNA($H52),"",INDEX('New Tool'!B:B,$H52,1))</f>
        <v/>
      </c>
      <c r="B52" t="str">
        <f ca="1">IF(ISNA($H52),"",INDEX('New Tool'!C:C,$H52,1))</f>
        <v/>
      </c>
      <c r="C52" t="str">
        <f ca="1">IF(ISNA($H52),"",INDEX('New Tool'!D:D,$H52,1))</f>
        <v/>
      </c>
      <c r="D52" t="str">
        <f ca="1">IF(ISNA($H52),"",INDEX('New Tool'!E:E,$H52,1))</f>
        <v/>
      </c>
      <c r="H52" t="e">
        <f ca="1">MATCH($I$1,OFFSET('New Tool'!H:H,H51,0,65536-H51),0)+H51</f>
        <v>#N/A</v>
      </c>
    </row>
    <row r="53" spans="1:8">
      <c r="A53" t="str">
        <f ca="1">IF(ISNA($H53),"",INDEX('New Tool'!B:B,$H53,1))</f>
        <v/>
      </c>
      <c r="B53" t="str">
        <f ca="1">IF(ISNA($H53),"",INDEX('New Tool'!C:C,$H53,1))</f>
        <v/>
      </c>
      <c r="C53" t="str">
        <f ca="1">IF(ISNA($H53),"",INDEX('New Tool'!D:D,$H53,1))</f>
        <v/>
      </c>
      <c r="D53" t="str">
        <f ca="1">IF(ISNA($H53),"",INDEX('New Tool'!E:E,$H53,1))</f>
        <v/>
      </c>
      <c r="H53" t="e">
        <f ca="1">MATCH($I$1,OFFSET('New Tool'!H:H,H52,0,65536-H52),0)+H52</f>
        <v>#N/A</v>
      </c>
    </row>
    <row r="54" spans="1:8">
      <c r="A54" t="str">
        <f ca="1">IF(ISNA($H54),"",INDEX('New Tool'!B:B,$H54,1))</f>
        <v/>
      </c>
      <c r="B54" t="str">
        <f ca="1">IF(ISNA($H54),"",INDEX('New Tool'!C:C,$H54,1))</f>
        <v/>
      </c>
      <c r="C54" t="str">
        <f ca="1">IF(ISNA($H54),"",INDEX('New Tool'!D:D,$H54,1))</f>
        <v/>
      </c>
      <c r="D54" t="str">
        <f ca="1">IF(ISNA($H54),"",INDEX('New Tool'!E:E,$H54,1))</f>
        <v/>
      </c>
      <c r="H54" t="e">
        <f ca="1">MATCH($I$1,OFFSET('New Tool'!H:H,H53,0,65536-H53),0)+H53</f>
        <v>#N/A</v>
      </c>
    </row>
    <row r="55" spans="1:8">
      <c r="A55" t="str">
        <f ca="1">IF(ISNA($H55),"",INDEX('New Tool'!B:B,$H55,1))</f>
        <v/>
      </c>
      <c r="B55" t="str">
        <f ca="1">IF(ISNA($H55),"",INDEX('New Tool'!C:C,$H55,1))</f>
        <v/>
      </c>
      <c r="C55" t="str">
        <f ca="1">IF(ISNA($H55),"",INDEX('New Tool'!D:D,$H55,1))</f>
        <v/>
      </c>
      <c r="D55" t="str">
        <f ca="1">IF(ISNA($H55),"",INDEX('New Tool'!E:E,$H55,1))</f>
        <v/>
      </c>
      <c r="H55" t="e">
        <f ca="1">MATCH($I$1,OFFSET('New Tool'!H:H,H54,0,65536-H54),0)+H54</f>
        <v>#N/A</v>
      </c>
    </row>
    <row r="56" spans="1:8">
      <c r="A56" t="str">
        <f ca="1">IF(ISNA($H56),"",INDEX('New Tool'!B:B,$H56,1))</f>
        <v/>
      </c>
      <c r="B56" t="str">
        <f ca="1">IF(ISNA($H56),"",INDEX('New Tool'!C:C,$H56,1))</f>
        <v/>
      </c>
      <c r="C56" t="str">
        <f ca="1">IF(ISNA($H56),"",INDEX('New Tool'!D:D,$H56,1))</f>
        <v/>
      </c>
      <c r="D56" t="str">
        <f ca="1">IF(ISNA($H56),"",INDEX('New Tool'!E:E,$H56,1))</f>
        <v/>
      </c>
      <c r="H56" t="e">
        <f ca="1">MATCH($I$1,OFFSET('New Tool'!H:H,H55,0,65536-H55),0)+H55</f>
        <v>#N/A</v>
      </c>
    </row>
    <row r="57" spans="1:8">
      <c r="A57" t="str">
        <f ca="1">IF(ISNA($H57),"",INDEX('New Tool'!B:B,$H57,1))</f>
        <v/>
      </c>
      <c r="B57" t="str">
        <f ca="1">IF(ISNA($H57),"",INDEX('New Tool'!C:C,$H57,1))</f>
        <v/>
      </c>
      <c r="C57" t="str">
        <f ca="1">IF(ISNA($H57),"",INDEX('New Tool'!D:D,$H57,1))</f>
        <v/>
      </c>
      <c r="D57" t="str">
        <f ca="1">IF(ISNA($H57),"",INDEX('New Tool'!E:E,$H57,1))</f>
        <v/>
      </c>
      <c r="H57" t="e">
        <f ca="1">MATCH($I$1,OFFSET('New Tool'!H:H,H56,0,65536-H56),0)+H56</f>
        <v>#N/A</v>
      </c>
    </row>
    <row r="58" spans="1:8">
      <c r="A58" t="str">
        <f ca="1">IF(ISNA($H58),"",INDEX('New Tool'!B:B,$H58,1))</f>
        <v/>
      </c>
      <c r="B58" t="str">
        <f ca="1">IF(ISNA($H58),"",INDEX('New Tool'!C:C,$H58,1))</f>
        <v/>
      </c>
      <c r="C58" t="str">
        <f ca="1">IF(ISNA($H58),"",INDEX('New Tool'!D:D,$H58,1))</f>
        <v/>
      </c>
      <c r="D58" t="str">
        <f ca="1">IF(ISNA($H58),"",INDEX('New Tool'!E:E,$H58,1))</f>
        <v/>
      </c>
      <c r="H58" t="e">
        <f ca="1">MATCH($I$1,OFFSET('New Tool'!H:H,H57,0,65536-H57),0)+H57</f>
        <v>#N/A</v>
      </c>
    </row>
    <row r="59" spans="1:8">
      <c r="A59" t="str">
        <f ca="1">IF(ISNA($H59),"",INDEX('New Tool'!B:B,$H59,1))</f>
        <v/>
      </c>
      <c r="B59" t="str">
        <f ca="1">IF(ISNA($H59),"",INDEX('New Tool'!C:C,$H59,1))</f>
        <v/>
      </c>
      <c r="C59" t="str">
        <f ca="1">IF(ISNA($H59),"",INDEX('New Tool'!D:D,$H59,1))</f>
        <v/>
      </c>
      <c r="D59" t="str">
        <f ca="1">IF(ISNA($H59),"",INDEX('New Tool'!E:E,$H59,1))</f>
        <v/>
      </c>
      <c r="H59" t="e">
        <f ca="1">MATCH($I$1,OFFSET('New Tool'!H:H,H58,0,65536-H58),0)+H58</f>
        <v>#N/A</v>
      </c>
    </row>
    <row r="60" spans="1:8">
      <c r="A60" t="str">
        <f ca="1">IF(ISNA($H60),"",INDEX('New Tool'!B:B,$H60,1))</f>
        <v/>
      </c>
      <c r="B60" t="str">
        <f ca="1">IF(ISNA($H60),"",INDEX('New Tool'!C:C,$H60,1))</f>
        <v/>
      </c>
      <c r="C60" t="str">
        <f ca="1">IF(ISNA($H60),"",INDEX('New Tool'!D:D,$H60,1))</f>
        <v/>
      </c>
      <c r="D60" t="str">
        <f ca="1">IF(ISNA($H60),"",INDEX('New Tool'!E:E,$H60,1))</f>
        <v/>
      </c>
      <c r="H60" t="e">
        <f ca="1">MATCH($I$1,OFFSET('New Tool'!H:H,H59,0,65536-H59),0)+H59</f>
        <v>#N/A</v>
      </c>
    </row>
    <row r="61" spans="1:8">
      <c r="A61" t="str">
        <f ca="1">IF(ISNA($H61),"",INDEX('New Tool'!B:B,$H61,1))</f>
        <v/>
      </c>
      <c r="B61" t="str">
        <f ca="1">IF(ISNA($H61),"",INDEX('New Tool'!C:C,$H61,1))</f>
        <v/>
      </c>
      <c r="C61" t="str">
        <f ca="1">IF(ISNA($H61),"",INDEX('New Tool'!D:D,$H61,1))</f>
        <v/>
      </c>
      <c r="D61" t="str">
        <f ca="1">IF(ISNA($H61),"",INDEX('New Tool'!E:E,$H61,1))</f>
        <v/>
      </c>
      <c r="H61" t="e">
        <f ca="1">MATCH($I$1,OFFSET('New Tool'!H:H,H60,0,65536-H60),0)+H60</f>
        <v>#N/A</v>
      </c>
    </row>
    <row r="62" spans="1:8">
      <c r="A62" t="str">
        <f ca="1">IF(ISNA($H62),"",INDEX('New Tool'!B:B,$H62,1))</f>
        <v/>
      </c>
      <c r="B62" t="str">
        <f ca="1">IF(ISNA($H62),"",INDEX('New Tool'!C:C,$H62,1))</f>
        <v/>
      </c>
      <c r="C62" t="str">
        <f ca="1">IF(ISNA($H62),"",INDEX('New Tool'!D:D,$H62,1))</f>
        <v/>
      </c>
      <c r="D62" t="str">
        <f ca="1">IF(ISNA($H62),"",INDEX('New Tool'!E:E,$H62,1))</f>
        <v/>
      </c>
      <c r="H62" t="e">
        <f ca="1">MATCH($I$1,OFFSET('New Tool'!H:H,H61,0,65536-H61),0)+H61</f>
        <v>#N/A</v>
      </c>
    </row>
    <row r="63" spans="1:8">
      <c r="A63" t="str">
        <f ca="1">IF(ISNA($H63),"",INDEX('New Tool'!B:B,$H63,1))</f>
        <v/>
      </c>
      <c r="B63" t="str">
        <f ca="1">IF(ISNA($H63),"",INDEX('New Tool'!C:C,$H63,1))</f>
        <v/>
      </c>
      <c r="C63" t="str">
        <f ca="1">IF(ISNA($H63),"",INDEX('New Tool'!D:D,$H63,1))</f>
        <v/>
      </c>
      <c r="D63" t="str">
        <f ca="1">IF(ISNA($H63),"",INDEX('New Tool'!E:E,$H63,1))</f>
        <v/>
      </c>
      <c r="H63" t="e">
        <f ca="1">MATCH($I$1,OFFSET('New Tool'!H:H,H62,0,65536-H62),0)+H62</f>
        <v>#N/A</v>
      </c>
    </row>
    <row r="64" spans="1:8">
      <c r="A64" t="str">
        <f ca="1">IF(ISNA($H64),"",INDEX('New Tool'!B:B,$H64,1))</f>
        <v/>
      </c>
      <c r="B64" t="str">
        <f ca="1">IF(ISNA($H64),"",INDEX('New Tool'!C:C,$H64,1))</f>
        <v/>
      </c>
      <c r="C64" t="str">
        <f ca="1">IF(ISNA($H64),"",INDEX('New Tool'!D:D,$H64,1))</f>
        <v/>
      </c>
      <c r="D64" t="str">
        <f ca="1">IF(ISNA($H64),"",INDEX('New Tool'!E:E,$H64,1))</f>
        <v/>
      </c>
      <c r="H64" t="e">
        <f ca="1">MATCH($I$1,OFFSET('New Tool'!H:H,H63,0,65536-H63),0)+H63</f>
        <v>#N/A</v>
      </c>
    </row>
    <row r="65" spans="1:8">
      <c r="A65" t="str">
        <f ca="1">IF(ISNA($H65),"",INDEX('New Tool'!B:B,$H65,1))</f>
        <v/>
      </c>
      <c r="B65" t="str">
        <f ca="1">IF(ISNA($H65),"",INDEX('New Tool'!C:C,$H65,1))</f>
        <v/>
      </c>
      <c r="C65" t="str">
        <f ca="1">IF(ISNA($H65),"",INDEX('New Tool'!D:D,$H65,1))</f>
        <v/>
      </c>
      <c r="D65" t="str">
        <f ca="1">IF(ISNA($H65),"",INDEX('New Tool'!E:E,$H65,1))</f>
        <v/>
      </c>
      <c r="H65" t="e">
        <f ca="1">MATCH($I$1,OFFSET('New Tool'!H:H,H64,0,65536-H64),0)+H64</f>
        <v>#N/A</v>
      </c>
    </row>
    <row r="66" spans="1:8">
      <c r="A66" t="str">
        <f ca="1">IF(ISNA($H66),"",INDEX('New Tool'!B:B,$H66,1))</f>
        <v/>
      </c>
      <c r="B66" t="str">
        <f ca="1">IF(ISNA($H66),"",INDEX('New Tool'!C:C,$H66,1))</f>
        <v/>
      </c>
      <c r="C66" t="str">
        <f ca="1">IF(ISNA($H66),"",INDEX('New Tool'!D:D,$H66,1))</f>
        <v/>
      </c>
      <c r="D66" t="str">
        <f ca="1">IF(ISNA($H66),"",INDEX('New Tool'!E:E,$H66,1))</f>
        <v/>
      </c>
      <c r="H66" t="e">
        <f ca="1">MATCH($I$1,OFFSET('New Tool'!H:H,H65,0,65536-H65),0)+H65</f>
        <v>#N/A</v>
      </c>
    </row>
    <row r="67" spans="1:8">
      <c r="A67" t="str">
        <f ca="1">IF(ISNA($H67),"",INDEX('New Tool'!B:B,$H67,1))</f>
        <v/>
      </c>
      <c r="B67" t="str">
        <f ca="1">IF(ISNA($H67),"",INDEX('New Tool'!C:C,$H67,1))</f>
        <v/>
      </c>
      <c r="C67" t="str">
        <f ca="1">IF(ISNA($H67),"",INDEX('New Tool'!D:D,$H67,1))</f>
        <v/>
      </c>
      <c r="D67" t="str">
        <f ca="1">IF(ISNA($H67),"",INDEX('New Tool'!E:E,$H67,1))</f>
        <v/>
      </c>
      <c r="H67" t="e">
        <f ca="1">MATCH($I$1,OFFSET('New Tool'!H:H,H66,0,65536-H66),0)+H66</f>
        <v>#N/A</v>
      </c>
    </row>
    <row r="68" spans="1:8">
      <c r="A68" t="str">
        <f ca="1">IF(ISNA($H68),"",INDEX('New Tool'!B:B,$H68,1))</f>
        <v/>
      </c>
      <c r="B68" t="str">
        <f ca="1">IF(ISNA($H68),"",INDEX('New Tool'!C:C,$H68,1))</f>
        <v/>
      </c>
      <c r="C68" t="str">
        <f ca="1">IF(ISNA($H68),"",INDEX('New Tool'!D:D,$H68,1))</f>
        <v/>
      </c>
      <c r="D68" t="str">
        <f ca="1">IF(ISNA($H68),"",INDEX('New Tool'!E:E,$H68,1))</f>
        <v/>
      </c>
      <c r="H68" t="e">
        <f ca="1">MATCH($I$1,OFFSET('New Tool'!H:H,H67,0,65536-H67),0)+H67</f>
        <v>#N/A</v>
      </c>
    </row>
    <row r="69" spans="1:8">
      <c r="A69" t="str">
        <f ca="1">IF(ISNA($H69),"",INDEX('New Tool'!B:B,$H69,1))</f>
        <v/>
      </c>
      <c r="B69" t="str">
        <f ca="1">IF(ISNA($H69),"",INDEX('New Tool'!C:C,$H69,1))</f>
        <v/>
      </c>
      <c r="C69" t="str">
        <f ca="1">IF(ISNA($H69),"",INDEX('New Tool'!D:D,$H69,1))</f>
        <v/>
      </c>
      <c r="D69" t="str">
        <f ca="1">IF(ISNA($H69),"",INDEX('New Tool'!E:E,$H69,1))</f>
        <v/>
      </c>
      <c r="H69" t="e">
        <f ca="1">MATCH($I$1,OFFSET('New Tool'!H:H,H68,0,65536-H68),0)+H68</f>
        <v>#N/A</v>
      </c>
    </row>
    <row r="70" spans="1:8">
      <c r="A70" t="str">
        <f ca="1">IF(ISNA($H70),"",INDEX('New Tool'!B:B,$H70,1))</f>
        <v/>
      </c>
      <c r="B70" t="str">
        <f ca="1">IF(ISNA($H70),"",INDEX('New Tool'!C:C,$H70,1))</f>
        <v/>
      </c>
      <c r="C70" t="str">
        <f ca="1">IF(ISNA($H70),"",INDEX('New Tool'!D:D,$H70,1))</f>
        <v/>
      </c>
      <c r="D70" t="str">
        <f ca="1">IF(ISNA($H70),"",INDEX('New Tool'!E:E,$H70,1))</f>
        <v/>
      </c>
      <c r="H70" t="e">
        <f ca="1">MATCH($I$1,OFFSET('New Tool'!H:H,H69,0,65536-H69),0)+H69</f>
        <v>#N/A</v>
      </c>
    </row>
    <row r="71" spans="1:8">
      <c r="A71" t="str">
        <f ca="1">IF(ISNA($H71),"",INDEX('New Tool'!B:B,$H71,1))</f>
        <v/>
      </c>
      <c r="B71" t="str">
        <f ca="1">IF(ISNA($H71),"",INDEX('New Tool'!C:C,$H71,1))</f>
        <v/>
      </c>
      <c r="C71" t="str">
        <f ca="1">IF(ISNA($H71),"",INDEX('New Tool'!D:D,$H71,1))</f>
        <v/>
      </c>
      <c r="D71" t="str">
        <f ca="1">IF(ISNA($H71),"",INDEX('New Tool'!E:E,$H71,1))</f>
        <v/>
      </c>
      <c r="H71" t="e">
        <f ca="1">MATCH($I$1,OFFSET('New Tool'!H:H,H70,0,65536-H70),0)+H70</f>
        <v>#N/A</v>
      </c>
    </row>
    <row r="72" spans="1:8">
      <c r="A72" t="str">
        <f ca="1">IF(ISNA($H72),"",INDEX('New Tool'!B:B,$H72,1))</f>
        <v/>
      </c>
      <c r="B72" t="str">
        <f ca="1">IF(ISNA($H72),"",INDEX('New Tool'!C:C,$H72,1))</f>
        <v/>
      </c>
      <c r="C72" t="str">
        <f ca="1">IF(ISNA($H72),"",INDEX('New Tool'!D:D,$H72,1))</f>
        <v/>
      </c>
      <c r="D72" t="str">
        <f ca="1">IF(ISNA($H72),"",INDEX('New Tool'!E:E,$H72,1))</f>
        <v/>
      </c>
      <c r="H72" t="e">
        <f ca="1">MATCH($I$1,OFFSET('New Tool'!H:H,H71,0,65536-H71),0)+H71</f>
        <v>#N/A</v>
      </c>
    </row>
    <row r="73" spans="1:8">
      <c r="A73" t="str">
        <f ca="1">IF(ISNA($H73),"",INDEX('New Tool'!B:B,$H73,1))</f>
        <v/>
      </c>
      <c r="B73" t="str">
        <f ca="1">IF(ISNA($H73),"",INDEX('New Tool'!C:C,$H73,1))</f>
        <v/>
      </c>
      <c r="C73" t="str">
        <f ca="1">IF(ISNA($H73),"",INDEX('New Tool'!D:D,$H73,1))</f>
        <v/>
      </c>
      <c r="D73" t="str">
        <f ca="1">IF(ISNA($H73),"",INDEX('New Tool'!E:E,$H73,1))</f>
        <v/>
      </c>
      <c r="H73" t="e">
        <f ca="1">MATCH($I$1,OFFSET('New Tool'!H:H,H72,0,65536-H72),0)+H72</f>
        <v>#N/A</v>
      </c>
    </row>
    <row r="74" spans="1:8">
      <c r="A74" t="str">
        <f ca="1">IF(ISNA($H74),"",INDEX('New Tool'!B:B,$H74,1))</f>
        <v/>
      </c>
      <c r="B74" t="str">
        <f ca="1">IF(ISNA($H74),"",INDEX('New Tool'!C:C,$H74,1))</f>
        <v/>
      </c>
      <c r="C74" t="str">
        <f ca="1">IF(ISNA($H74),"",INDEX('New Tool'!D:D,$H74,1))</f>
        <v/>
      </c>
      <c r="D74" t="str">
        <f ca="1">IF(ISNA($H74),"",INDEX('New Tool'!E:E,$H74,1))</f>
        <v/>
      </c>
      <c r="H74" t="e">
        <f ca="1">MATCH($I$1,OFFSET('New Tool'!H:H,H73,0,65536-H73),0)+H73</f>
        <v>#N/A</v>
      </c>
    </row>
    <row r="75" spans="1:8">
      <c r="A75" t="str">
        <f ca="1">IF(ISNA($H75),"",INDEX('New Tool'!B:B,$H75,1))</f>
        <v/>
      </c>
      <c r="B75" t="str">
        <f ca="1">IF(ISNA($H75),"",INDEX('New Tool'!C:C,$H75,1))</f>
        <v/>
      </c>
      <c r="C75" t="str">
        <f ca="1">IF(ISNA($H75),"",INDEX('New Tool'!D:D,$H75,1))</f>
        <v/>
      </c>
      <c r="D75" t="str">
        <f ca="1">IF(ISNA($H75),"",INDEX('New Tool'!E:E,$H75,1))</f>
        <v/>
      </c>
      <c r="H75" t="e">
        <f ca="1">MATCH($I$1,OFFSET('New Tool'!H:H,H74,0,65536-H74),0)+H74</f>
        <v>#N/A</v>
      </c>
    </row>
    <row r="76" spans="1:8">
      <c r="A76" t="str">
        <f ca="1">IF(ISNA($H76),"",INDEX('New Tool'!B:B,$H76,1))</f>
        <v/>
      </c>
      <c r="B76" t="str">
        <f ca="1">IF(ISNA($H76),"",INDEX('New Tool'!C:C,$H76,1))</f>
        <v/>
      </c>
      <c r="C76" t="str">
        <f ca="1">IF(ISNA($H76),"",INDEX('New Tool'!D:D,$H76,1))</f>
        <v/>
      </c>
      <c r="D76" t="str">
        <f ca="1">IF(ISNA($H76),"",INDEX('New Tool'!E:E,$H76,1))</f>
        <v/>
      </c>
      <c r="H76" t="e">
        <f ca="1">MATCH($I$1,OFFSET('New Tool'!H:H,H75,0,65536-H75),0)+H75</f>
        <v>#N/A</v>
      </c>
    </row>
    <row r="77" spans="1:8">
      <c r="A77" t="str">
        <f ca="1">IF(ISNA($H77),"",INDEX('New Tool'!B:B,$H77,1))</f>
        <v/>
      </c>
      <c r="B77" t="str">
        <f ca="1">IF(ISNA($H77),"",INDEX('New Tool'!C:C,$H77,1))</f>
        <v/>
      </c>
      <c r="C77" t="str">
        <f ca="1">IF(ISNA($H77),"",INDEX('New Tool'!D:D,$H77,1))</f>
        <v/>
      </c>
      <c r="D77" t="str">
        <f ca="1">IF(ISNA($H77),"",INDEX('New Tool'!E:E,$H77,1))</f>
        <v/>
      </c>
      <c r="H77" t="e">
        <f ca="1">MATCH($I$1,OFFSET('New Tool'!H:H,H76,0,65536-H76),0)+H76</f>
        <v>#N/A</v>
      </c>
    </row>
    <row r="78" spans="1:8">
      <c r="A78" t="str">
        <f ca="1">IF(ISNA($H78),"",INDEX('New Tool'!B:B,$H78,1))</f>
        <v/>
      </c>
      <c r="B78" t="str">
        <f ca="1">IF(ISNA($H78),"",INDEX('New Tool'!C:C,$H78,1))</f>
        <v/>
      </c>
      <c r="C78" t="str">
        <f ca="1">IF(ISNA($H78),"",INDEX('New Tool'!D:D,$H78,1))</f>
        <v/>
      </c>
      <c r="D78" t="str">
        <f ca="1">IF(ISNA($H78),"",INDEX('New Tool'!E:E,$H78,1))</f>
        <v/>
      </c>
      <c r="H78" t="e">
        <f ca="1">MATCH($I$1,OFFSET('New Tool'!H:H,H77,0,65536-H77),0)+H77</f>
        <v>#N/A</v>
      </c>
    </row>
    <row r="79" spans="1:8">
      <c r="A79" t="str">
        <f ca="1">IF(ISNA($H79),"",INDEX('New Tool'!B:B,$H79,1))</f>
        <v/>
      </c>
      <c r="B79" t="str">
        <f ca="1">IF(ISNA($H79),"",INDEX('New Tool'!C:C,$H79,1))</f>
        <v/>
      </c>
      <c r="C79" t="str">
        <f ca="1">IF(ISNA($H79),"",INDEX('New Tool'!D:D,$H79,1))</f>
        <v/>
      </c>
      <c r="D79" t="str">
        <f ca="1">IF(ISNA($H79),"",INDEX('New Tool'!E:E,$H79,1))</f>
        <v/>
      </c>
      <c r="H79" t="e">
        <f ca="1">MATCH($I$1,OFFSET('New Tool'!H:H,H78,0,65536-H78),0)+H78</f>
        <v>#N/A</v>
      </c>
    </row>
    <row r="80" spans="1:8">
      <c r="A80" t="str">
        <f ca="1">IF(ISNA($H80),"",INDEX('New Tool'!B:B,$H80,1))</f>
        <v/>
      </c>
      <c r="B80" t="str">
        <f ca="1">IF(ISNA($H80),"",INDEX('New Tool'!C:C,$H80,1))</f>
        <v/>
      </c>
      <c r="C80" t="str">
        <f ca="1">IF(ISNA($H80),"",INDEX('New Tool'!D:D,$H80,1))</f>
        <v/>
      </c>
      <c r="D80" t="str">
        <f ca="1">IF(ISNA($H80),"",INDEX('New Tool'!E:E,$H80,1))</f>
        <v/>
      </c>
      <c r="H80" t="e">
        <f ca="1">MATCH($I$1,OFFSET('New Tool'!H:H,H79,0,65536-H79),0)+H79</f>
        <v>#N/A</v>
      </c>
    </row>
    <row r="81" spans="1:8">
      <c r="A81" t="str">
        <f ca="1">IF(ISNA($H81),"",INDEX('New Tool'!B:B,$H81,1))</f>
        <v/>
      </c>
      <c r="B81" t="str">
        <f ca="1">IF(ISNA($H81),"",INDEX('New Tool'!C:C,$H81,1))</f>
        <v/>
      </c>
      <c r="C81" t="str">
        <f ca="1">IF(ISNA($H81),"",INDEX('New Tool'!D:D,$H81,1))</f>
        <v/>
      </c>
      <c r="D81" t="str">
        <f ca="1">IF(ISNA($H81),"",INDEX('New Tool'!E:E,$H81,1))</f>
        <v/>
      </c>
      <c r="H81" t="e">
        <f ca="1">MATCH($I$1,OFFSET('New Tool'!H:H,H80,0,65536-H80),0)+H80</f>
        <v>#N/A</v>
      </c>
    </row>
    <row r="82" spans="1:8">
      <c r="A82" t="str">
        <f ca="1">IF(ISNA($H82),"",INDEX('New Tool'!B:B,$H82,1))</f>
        <v/>
      </c>
      <c r="B82" t="str">
        <f ca="1">IF(ISNA($H82),"",INDEX('New Tool'!C:C,$H82,1))</f>
        <v/>
      </c>
      <c r="C82" t="str">
        <f ca="1">IF(ISNA($H82),"",INDEX('New Tool'!D:D,$H82,1))</f>
        <v/>
      </c>
      <c r="D82" t="str">
        <f ca="1">IF(ISNA($H82),"",INDEX('New Tool'!E:E,$H82,1))</f>
        <v/>
      </c>
      <c r="H82" t="e">
        <f ca="1">MATCH($I$1,OFFSET('New Tool'!H:H,H81,0,65536-H81),0)+H81</f>
        <v>#N/A</v>
      </c>
    </row>
    <row r="83" spans="1:8">
      <c r="A83" t="str">
        <f ca="1">IF(ISNA($H83),"",INDEX('New Tool'!B:B,$H83,1))</f>
        <v/>
      </c>
      <c r="B83" t="str">
        <f ca="1">IF(ISNA($H83),"",INDEX('New Tool'!C:C,$H83,1))</f>
        <v/>
      </c>
      <c r="C83" t="str">
        <f ca="1">IF(ISNA($H83),"",INDEX('New Tool'!D:D,$H83,1))</f>
        <v/>
      </c>
      <c r="D83" t="str">
        <f ca="1">IF(ISNA($H83),"",INDEX('New Tool'!E:E,$H83,1))</f>
        <v/>
      </c>
      <c r="H83" t="e">
        <f ca="1">MATCH($I$1,OFFSET('New Tool'!H:H,H82,0,65536-H82),0)+H82</f>
        <v>#N/A</v>
      </c>
    </row>
    <row r="84" spans="1:8">
      <c r="A84" t="str">
        <f ca="1">IF(ISNA($H84),"",INDEX('New Tool'!B:B,$H84,1))</f>
        <v/>
      </c>
      <c r="B84" t="str">
        <f ca="1">IF(ISNA($H84),"",INDEX('New Tool'!C:C,$H84,1))</f>
        <v/>
      </c>
      <c r="C84" t="str">
        <f ca="1">IF(ISNA($H84),"",INDEX('New Tool'!D:D,$H84,1))</f>
        <v/>
      </c>
      <c r="D84" t="str">
        <f ca="1">IF(ISNA($H84),"",INDEX('New Tool'!E:E,$H84,1))</f>
        <v/>
      </c>
      <c r="H84" t="e">
        <f ca="1">MATCH($I$1,OFFSET('New Tool'!H:H,H83,0,65536-H83),0)+H83</f>
        <v>#N/A</v>
      </c>
    </row>
    <row r="85" spans="1:8">
      <c r="A85" t="str">
        <f ca="1">IF(ISNA($H85),"",INDEX('New Tool'!B:B,$H85,1))</f>
        <v/>
      </c>
      <c r="B85" t="str">
        <f ca="1">IF(ISNA($H85),"",INDEX('New Tool'!C:C,$H85,1))</f>
        <v/>
      </c>
      <c r="C85" t="str">
        <f ca="1">IF(ISNA($H85),"",INDEX('New Tool'!D:D,$H85,1))</f>
        <v/>
      </c>
      <c r="D85" t="str">
        <f ca="1">IF(ISNA($H85),"",INDEX('New Tool'!E:E,$H85,1))</f>
        <v/>
      </c>
      <c r="H85" t="e">
        <f ca="1">MATCH($I$1,OFFSET('New Tool'!H:H,H84,0,65536-H84),0)+H84</f>
        <v>#N/A</v>
      </c>
    </row>
    <row r="86" spans="1:8">
      <c r="A86" t="str">
        <f ca="1">IF(ISNA($H86),"",INDEX('New Tool'!B:B,$H86,1))</f>
        <v/>
      </c>
      <c r="B86" t="str">
        <f ca="1">IF(ISNA($H86),"",INDEX('New Tool'!C:C,$H86,1))</f>
        <v/>
      </c>
      <c r="C86" t="str">
        <f ca="1">IF(ISNA($H86),"",INDEX('New Tool'!D:D,$H86,1))</f>
        <v/>
      </c>
      <c r="D86" t="str">
        <f ca="1">IF(ISNA($H86),"",INDEX('New Tool'!E:E,$H86,1))</f>
        <v/>
      </c>
      <c r="H86" t="e">
        <f ca="1">MATCH($I$1,OFFSET('New Tool'!H:H,H85,0,65536-H85),0)+H85</f>
        <v>#N/A</v>
      </c>
    </row>
    <row r="87" spans="1:8">
      <c r="A87" t="str">
        <f ca="1">IF(ISNA($H87),"",INDEX('New Tool'!B:B,$H87,1))</f>
        <v/>
      </c>
      <c r="B87" t="str">
        <f ca="1">IF(ISNA($H87),"",INDEX('New Tool'!C:C,$H87,1))</f>
        <v/>
      </c>
      <c r="C87" t="str">
        <f ca="1">IF(ISNA($H87),"",INDEX('New Tool'!D:D,$H87,1))</f>
        <v/>
      </c>
      <c r="D87" t="str">
        <f ca="1">IF(ISNA($H87),"",INDEX('New Tool'!E:E,$H87,1))</f>
        <v/>
      </c>
      <c r="H87" t="e">
        <f ca="1">MATCH($I$1,OFFSET('New Tool'!H:H,H86,0,65536-H86),0)+H86</f>
        <v>#N/A</v>
      </c>
    </row>
    <row r="88" spans="1:8">
      <c r="A88" t="str">
        <f ca="1">IF(ISNA($H88),"",INDEX('New Tool'!B:B,$H88,1))</f>
        <v/>
      </c>
      <c r="B88" t="str">
        <f ca="1">IF(ISNA($H88),"",INDEX('New Tool'!C:C,$H88,1))</f>
        <v/>
      </c>
      <c r="C88" t="str">
        <f ca="1">IF(ISNA($H88),"",INDEX('New Tool'!D:D,$H88,1))</f>
        <v/>
      </c>
      <c r="D88" t="str">
        <f ca="1">IF(ISNA($H88),"",INDEX('New Tool'!E:E,$H88,1))</f>
        <v/>
      </c>
      <c r="H88" t="e">
        <f ca="1">MATCH($I$1,OFFSET('New Tool'!H:H,H87,0,65536-H87),0)+H87</f>
        <v>#N/A</v>
      </c>
    </row>
    <row r="89" spans="1:8">
      <c r="A89" t="str">
        <f ca="1">IF(ISNA($H89),"",INDEX('New Tool'!B:B,$H89,1))</f>
        <v/>
      </c>
      <c r="B89" t="str">
        <f ca="1">IF(ISNA($H89),"",INDEX('New Tool'!C:C,$H89,1))</f>
        <v/>
      </c>
      <c r="C89" t="str">
        <f ca="1">IF(ISNA($H89),"",INDEX('New Tool'!D:D,$H89,1))</f>
        <v/>
      </c>
      <c r="D89" t="str">
        <f ca="1">IF(ISNA($H89),"",INDEX('New Tool'!E:E,$H89,1))</f>
        <v/>
      </c>
      <c r="H89" t="e">
        <f ca="1">MATCH($I$1,OFFSET('New Tool'!H:H,H88,0,65536-H88),0)+H88</f>
        <v>#N/A</v>
      </c>
    </row>
    <row r="90" spans="1:8">
      <c r="A90" t="str">
        <f ca="1">IF(ISNA($H90),"",INDEX('New Tool'!B:B,$H90,1))</f>
        <v/>
      </c>
      <c r="B90" t="str">
        <f ca="1">IF(ISNA($H90),"",INDEX('New Tool'!C:C,$H90,1))</f>
        <v/>
      </c>
      <c r="C90" t="str">
        <f ca="1">IF(ISNA($H90),"",INDEX('New Tool'!D:D,$H90,1))</f>
        <v/>
      </c>
      <c r="D90" t="str">
        <f ca="1">IF(ISNA($H90),"",INDEX('New Tool'!E:E,$H90,1))</f>
        <v/>
      </c>
      <c r="H90" t="e">
        <f ca="1">MATCH($I$1,OFFSET('New Tool'!H:H,H89,0,65536-H89),0)+H89</f>
        <v>#N/A</v>
      </c>
    </row>
    <row r="91" spans="1:8">
      <c r="A91" t="str">
        <f ca="1">IF(ISNA($H91),"",INDEX('New Tool'!B:B,$H91,1))</f>
        <v/>
      </c>
      <c r="B91" t="str">
        <f ca="1">IF(ISNA($H91),"",INDEX('New Tool'!C:C,$H91,1))</f>
        <v/>
      </c>
      <c r="C91" t="str">
        <f ca="1">IF(ISNA($H91),"",INDEX('New Tool'!D:D,$H91,1))</f>
        <v/>
      </c>
      <c r="D91" t="str">
        <f ca="1">IF(ISNA($H91),"",INDEX('New Tool'!E:E,$H91,1))</f>
        <v/>
      </c>
      <c r="H91" t="e">
        <f ca="1">MATCH($I$1,OFFSET('New Tool'!H:H,H90,0,65536-H90),0)+H90</f>
        <v>#N/A</v>
      </c>
    </row>
    <row r="92" spans="1:8">
      <c r="A92" t="str">
        <f ca="1">IF(ISNA($H92),"",INDEX('New Tool'!B:B,$H92,1))</f>
        <v/>
      </c>
      <c r="B92" t="str">
        <f ca="1">IF(ISNA($H92),"",INDEX('New Tool'!C:C,$H92,1))</f>
        <v/>
      </c>
      <c r="C92" t="str">
        <f ca="1">IF(ISNA($H92),"",INDEX('New Tool'!D:D,$H92,1))</f>
        <v/>
      </c>
      <c r="D92" t="str">
        <f ca="1">IF(ISNA($H92),"",INDEX('New Tool'!E:E,$H92,1))</f>
        <v/>
      </c>
      <c r="H92" t="e">
        <f ca="1">MATCH($I$1,OFFSET('New Tool'!H:H,H91,0,65536-H91),0)+H91</f>
        <v>#N/A</v>
      </c>
    </row>
    <row r="93" spans="1:8">
      <c r="A93" t="str">
        <f ca="1">IF(ISNA($H93),"",INDEX('New Tool'!B:B,$H93,1))</f>
        <v/>
      </c>
      <c r="B93" t="str">
        <f ca="1">IF(ISNA($H93),"",INDEX('New Tool'!C:C,$H93,1))</f>
        <v/>
      </c>
      <c r="C93" t="str">
        <f ca="1">IF(ISNA($H93),"",INDEX('New Tool'!D:D,$H93,1))</f>
        <v/>
      </c>
      <c r="D93" t="str">
        <f ca="1">IF(ISNA($H93),"",INDEX('New Tool'!E:E,$H93,1))</f>
        <v/>
      </c>
      <c r="H93" t="e">
        <f ca="1">MATCH($I$1,OFFSET('New Tool'!H:H,H92,0,65536-H92),0)+H92</f>
        <v>#N/A</v>
      </c>
    </row>
    <row r="94" spans="1:8">
      <c r="A94" t="str">
        <f ca="1">IF(ISNA($H94),"",INDEX('New Tool'!B:B,$H94,1))</f>
        <v/>
      </c>
      <c r="B94" t="str">
        <f ca="1">IF(ISNA($H94),"",INDEX('New Tool'!C:C,$H94,1))</f>
        <v/>
      </c>
      <c r="C94" t="str">
        <f ca="1">IF(ISNA($H94),"",INDEX('New Tool'!D:D,$H94,1))</f>
        <v/>
      </c>
      <c r="D94" t="str">
        <f ca="1">IF(ISNA($H94),"",INDEX('New Tool'!E:E,$H94,1))</f>
        <v/>
      </c>
      <c r="H94" t="e">
        <f ca="1">MATCH($I$1,OFFSET('New Tool'!H:H,H93,0,65536-H93),0)+H93</f>
        <v>#N/A</v>
      </c>
    </row>
    <row r="95" spans="1:8">
      <c r="A95" t="str">
        <f ca="1">IF(ISNA($H95),"",INDEX('New Tool'!B:B,$H95,1))</f>
        <v/>
      </c>
      <c r="B95" t="str">
        <f ca="1">IF(ISNA($H95),"",INDEX('New Tool'!C:C,$H95,1))</f>
        <v/>
      </c>
      <c r="C95" t="str">
        <f ca="1">IF(ISNA($H95),"",INDEX('New Tool'!D:D,$H95,1))</f>
        <v/>
      </c>
      <c r="D95" t="str">
        <f ca="1">IF(ISNA($H95),"",INDEX('New Tool'!E:E,$H95,1))</f>
        <v/>
      </c>
      <c r="H95" t="e">
        <f ca="1">MATCH($I$1,OFFSET('New Tool'!H:H,H94,0,65536-H94),0)+H94</f>
        <v>#N/A</v>
      </c>
    </row>
    <row r="96" spans="1:8">
      <c r="A96" t="str">
        <f ca="1">IF(ISNA($H96),"",INDEX('New Tool'!B:B,$H96,1))</f>
        <v/>
      </c>
      <c r="B96" t="str">
        <f ca="1">IF(ISNA($H96),"",INDEX('New Tool'!C:C,$H96,1))</f>
        <v/>
      </c>
      <c r="C96" t="str">
        <f ca="1">IF(ISNA($H96),"",INDEX('New Tool'!D:D,$H96,1))</f>
        <v/>
      </c>
      <c r="D96" t="str">
        <f ca="1">IF(ISNA($H96),"",INDEX('New Tool'!E:E,$H96,1))</f>
        <v/>
      </c>
      <c r="H96" t="e">
        <f ca="1">MATCH($I$1,OFFSET('New Tool'!H:H,H95,0,65536-H95),0)+H95</f>
        <v>#N/A</v>
      </c>
    </row>
    <row r="97" spans="1:8">
      <c r="A97" t="str">
        <f ca="1">IF(ISNA($H97),"",INDEX('New Tool'!B:B,$H97,1))</f>
        <v/>
      </c>
      <c r="B97" t="str">
        <f ca="1">IF(ISNA($H97),"",INDEX('New Tool'!C:C,$H97,1))</f>
        <v/>
      </c>
      <c r="C97" t="str">
        <f ca="1">IF(ISNA($H97),"",INDEX('New Tool'!D:D,$H97,1))</f>
        <v/>
      </c>
      <c r="D97" t="str">
        <f ca="1">IF(ISNA($H97),"",INDEX('New Tool'!E:E,$H97,1))</f>
        <v/>
      </c>
      <c r="H97" t="e">
        <f ca="1">MATCH($I$1,OFFSET('New Tool'!H:H,H96,0,65536-H96),0)+H96</f>
        <v>#N/A</v>
      </c>
    </row>
    <row r="98" spans="1:8">
      <c r="A98" t="str">
        <f ca="1">IF(ISNA($H98),"",INDEX('New Tool'!B:B,$H98,1))</f>
        <v/>
      </c>
      <c r="B98" t="str">
        <f ca="1">IF(ISNA($H98),"",INDEX('New Tool'!C:C,$H98,1))</f>
        <v/>
      </c>
      <c r="C98" t="str">
        <f ca="1">IF(ISNA($H98),"",INDEX('New Tool'!D:D,$H98,1))</f>
        <v/>
      </c>
      <c r="D98" t="str">
        <f ca="1">IF(ISNA($H98),"",INDEX('New Tool'!E:E,$H98,1))</f>
        <v/>
      </c>
      <c r="H98" t="e">
        <f ca="1">MATCH($I$1,OFFSET('New Tool'!H:H,H97,0,65536-H97),0)+H97</f>
        <v>#N/A</v>
      </c>
    </row>
    <row r="99" spans="1:8">
      <c r="A99" t="str">
        <f ca="1">IF(ISNA($H99),"",INDEX('New Tool'!B:B,$H99,1))</f>
        <v/>
      </c>
      <c r="B99" t="str">
        <f ca="1">IF(ISNA($H99),"",INDEX('New Tool'!C:C,$H99,1))</f>
        <v/>
      </c>
      <c r="C99" t="str">
        <f ca="1">IF(ISNA($H99),"",INDEX('New Tool'!D:D,$H99,1))</f>
        <v/>
      </c>
      <c r="D99" t="str">
        <f ca="1">IF(ISNA($H99),"",INDEX('New Tool'!E:E,$H99,1))</f>
        <v/>
      </c>
      <c r="H99" t="e">
        <f ca="1">MATCH($I$1,OFFSET('New Tool'!H:H,H98,0,65536-H98),0)+H98</f>
        <v>#N/A</v>
      </c>
    </row>
    <row r="100" spans="1:8">
      <c r="A100" t="str">
        <f ca="1">IF(ISNA($H100),"",INDEX('New Tool'!B:B,$H100,1))</f>
        <v/>
      </c>
      <c r="B100" t="str">
        <f ca="1">IF(ISNA($H100),"",INDEX('New Tool'!C:C,$H100,1))</f>
        <v/>
      </c>
      <c r="C100" t="str">
        <f ca="1">IF(ISNA($H100),"",INDEX('New Tool'!D:D,$H100,1))</f>
        <v/>
      </c>
      <c r="D100" t="str">
        <f ca="1">IF(ISNA($H100),"",INDEX('New Tool'!E:E,$H100,1))</f>
        <v/>
      </c>
      <c r="H100" t="e">
        <f ca="1">MATCH($I$1,OFFSET('New Tool'!H:H,H99,0,65536-H99),0)+H99</f>
        <v>#N/A</v>
      </c>
    </row>
    <row r="101" spans="1:8">
      <c r="A101" t="str">
        <f ca="1">IF(ISNA($H101),"",INDEX('New Tool'!B:B,$H101,1))</f>
        <v/>
      </c>
      <c r="B101" t="str">
        <f ca="1">IF(ISNA($H101),"",INDEX('New Tool'!C:C,$H101,1))</f>
        <v/>
      </c>
      <c r="C101" t="str">
        <f ca="1">IF(ISNA($H101),"",INDEX('New Tool'!D:D,$H101,1))</f>
        <v/>
      </c>
      <c r="D101" t="str">
        <f ca="1">IF(ISNA($H101),"",INDEX('New Tool'!E:E,$H101,1))</f>
        <v/>
      </c>
      <c r="H101" t="e">
        <f ca="1">MATCH($I$1,OFFSET('New Tool'!H:H,H100,0,65536-H100),0)+H100</f>
        <v>#N/A</v>
      </c>
    </row>
    <row r="102" spans="1:8">
      <c r="A102" t="str">
        <f ca="1">IF(ISNA($H102),"",INDEX('New Tool'!B:B,$H102,1))</f>
        <v/>
      </c>
      <c r="B102" t="str">
        <f ca="1">IF(ISNA($H102),"",INDEX('New Tool'!C:C,$H102,1))</f>
        <v/>
      </c>
      <c r="C102" t="str">
        <f ca="1">IF(ISNA($H102),"",INDEX('New Tool'!D:D,$H102,1))</f>
        <v/>
      </c>
      <c r="D102" t="str">
        <f ca="1">IF(ISNA($H102),"",INDEX('New Tool'!E:E,$H102,1))</f>
        <v/>
      </c>
      <c r="H102" t="e">
        <f ca="1">MATCH($I$1,OFFSET('New Tool'!H:H,H101,0,65536-H101),0)+H101</f>
        <v>#N/A</v>
      </c>
    </row>
    <row r="103" spans="1:8">
      <c r="A103" t="str">
        <f ca="1">IF(ISNA($H103),"",INDEX('New Tool'!B:B,$H103,1))</f>
        <v/>
      </c>
      <c r="B103" t="str">
        <f ca="1">IF(ISNA($H103),"",INDEX('New Tool'!C:C,$H103,1))</f>
        <v/>
      </c>
      <c r="C103" t="str">
        <f ca="1">IF(ISNA($H103),"",INDEX('New Tool'!D:D,$H103,1))</f>
        <v/>
      </c>
      <c r="D103" t="str">
        <f ca="1">IF(ISNA($H103),"",INDEX('New Tool'!E:E,$H103,1))</f>
        <v/>
      </c>
      <c r="H103" t="e">
        <f ca="1">MATCH($I$1,OFFSET('New Tool'!H:H,H102,0,65536-H102),0)+H102</f>
        <v>#N/A</v>
      </c>
    </row>
    <row r="104" spans="1:8">
      <c r="A104" t="str">
        <f ca="1">IF(ISNA($H104),"",INDEX('New Tool'!B:B,$H104,1))</f>
        <v/>
      </c>
      <c r="B104" t="str">
        <f ca="1">IF(ISNA($H104),"",INDEX('New Tool'!C:C,$H104,1))</f>
        <v/>
      </c>
      <c r="C104" t="str">
        <f ca="1">IF(ISNA($H104),"",INDEX('New Tool'!D:D,$H104,1))</f>
        <v/>
      </c>
      <c r="D104" t="str">
        <f ca="1">IF(ISNA($H104),"",INDEX('New Tool'!E:E,$H104,1))</f>
        <v/>
      </c>
      <c r="H104" t="e">
        <f ca="1">MATCH($I$1,OFFSET('New Tool'!H:H,H103,0,65536-H103),0)+H103</f>
        <v>#N/A</v>
      </c>
    </row>
    <row r="105" spans="1:8">
      <c r="A105" t="str">
        <f ca="1">IF(ISNA($H105),"",INDEX('New Tool'!B:B,$H105,1))</f>
        <v/>
      </c>
      <c r="B105" t="str">
        <f ca="1">IF(ISNA($H105),"",INDEX('New Tool'!C:C,$H105,1))</f>
        <v/>
      </c>
      <c r="C105" t="str">
        <f ca="1">IF(ISNA($H105),"",INDEX('New Tool'!D:D,$H105,1))</f>
        <v/>
      </c>
      <c r="D105" t="str">
        <f ca="1">IF(ISNA($H105),"",INDEX('New Tool'!E:E,$H105,1))</f>
        <v/>
      </c>
      <c r="H105" t="e">
        <f ca="1">MATCH($I$1,OFFSET('New Tool'!H:H,H104,0,65536-H104),0)+H104</f>
        <v>#N/A</v>
      </c>
    </row>
    <row r="106" spans="1:8">
      <c r="A106" t="str">
        <f ca="1">IF(ISNA($H106),"",INDEX('New Tool'!B:B,$H106,1))</f>
        <v/>
      </c>
      <c r="B106" t="str">
        <f ca="1">IF(ISNA($H106),"",INDEX('New Tool'!C:C,$H106,1))</f>
        <v/>
      </c>
      <c r="C106" t="str">
        <f ca="1">IF(ISNA($H106),"",INDEX('New Tool'!D:D,$H106,1))</f>
        <v/>
      </c>
      <c r="D106" t="str">
        <f ca="1">IF(ISNA($H106),"",INDEX('New Tool'!E:E,$H106,1))</f>
        <v/>
      </c>
      <c r="H106" t="e">
        <f ca="1">MATCH($I$1,OFFSET('New Tool'!H:H,H105,0,65536-H105),0)+H105</f>
        <v>#N/A</v>
      </c>
    </row>
    <row r="107" spans="1:8">
      <c r="A107" t="str">
        <f ca="1">IF(ISNA($H107),"",INDEX('New Tool'!B:B,$H107,1))</f>
        <v/>
      </c>
      <c r="B107" t="str">
        <f ca="1">IF(ISNA($H107),"",INDEX('New Tool'!C:C,$H107,1))</f>
        <v/>
      </c>
      <c r="C107" t="str">
        <f ca="1">IF(ISNA($H107),"",INDEX('New Tool'!D:D,$H107,1))</f>
        <v/>
      </c>
      <c r="D107" t="str">
        <f ca="1">IF(ISNA($H107),"",INDEX('New Tool'!E:E,$H107,1))</f>
        <v/>
      </c>
      <c r="H107" t="e">
        <f ca="1">MATCH($I$1,OFFSET('New Tool'!H:H,H106,0,65536-H106),0)+H106</f>
        <v>#N/A</v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1:E6"/>
  <sheetViews>
    <sheetView tabSelected="1" workbookViewId="0">
      <selection activeCell="F29" sqref="F29"/>
    </sheetView>
  </sheetViews>
  <sheetFormatPr defaultColWidth="11.42578125" defaultRowHeight="11.25"/>
  <sheetData>
    <row r="1" spans="1:5">
      <c r="A1" t="s">
        <v>222</v>
      </c>
      <c r="B1" t="s">
        <v>199</v>
      </c>
      <c r="C1" t="s">
        <v>107</v>
      </c>
      <c r="D1" t="s">
        <v>223</v>
      </c>
      <c r="E1" s="3" t="s">
        <v>123</v>
      </c>
    </row>
    <row r="3" spans="1:5">
      <c r="A3" t="s">
        <v>2</v>
      </c>
      <c r="B3" t="s">
        <v>1</v>
      </c>
      <c r="C3" t="s">
        <v>224</v>
      </c>
      <c r="D3" t="s">
        <v>221</v>
      </c>
    </row>
    <row r="4" spans="1:5">
      <c r="A4" t="s">
        <v>2</v>
      </c>
      <c r="B4" t="s">
        <v>219</v>
      </c>
      <c r="C4" t="s">
        <v>225</v>
      </c>
      <c r="D4" t="s">
        <v>221</v>
      </c>
    </row>
    <row r="5" spans="1:5">
      <c r="A5" t="s">
        <v>2</v>
      </c>
      <c r="B5" t="s">
        <v>157</v>
      </c>
      <c r="C5" t="s">
        <v>226</v>
      </c>
      <c r="D5" t="s">
        <v>221</v>
      </c>
    </row>
    <row r="6" spans="1:5">
      <c r="A6" t="s">
        <v>2</v>
      </c>
      <c r="B6" t="s">
        <v>220</v>
      </c>
      <c r="C6" t="s">
        <v>227</v>
      </c>
      <c r="D6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/>
  <dimension ref="B2:F72"/>
  <sheetViews>
    <sheetView zoomScale="85" zoomScaleNormal="85" workbookViewId="0">
      <selection activeCell="F47" sqref="F47"/>
    </sheetView>
  </sheetViews>
  <sheetFormatPr defaultColWidth="11.42578125" defaultRowHeight="11.25"/>
  <cols>
    <col min="1" max="1" width="4.85546875" customWidth="1"/>
    <col min="2" max="2" width="17.5703125" customWidth="1"/>
    <col min="3" max="3" width="12.7109375" customWidth="1"/>
    <col min="4" max="4" width="10.85546875" customWidth="1"/>
    <col min="5" max="5" width="14.42578125" customWidth="1"/>
    <col min="6" max="6" width="30.85546875" customWidth="1"/>
    <col min="7" max="7" width="3.85546875" customWidth="1"/>
  </cols>
  <sheetData>
    <row r="2" spans="2:6" ht="15">
      <c r="C2" s="115" t="s">
        <v>131</v>
      </c>
    </row>
    <row r="3" spans="2:6" ht="15">
      <c r="C3" s="115" t="s">
        <v>132</v>
      </c>
    </row>
    <row r="4" spans="2:6" ht="15">
      <c r="C4" s="115" t="s">
        <v>133</v>
      </c>
    </row>
    <row r="5" spans="2:6" ht="15">
      <c r="C5" s="116" t="s">
        <v>134</v>
      </c>
    </row>
    <row r="6" spans="2:6" ht="12.75" customHeight="1">
      <c r="C6" s="115" t="s">
        <v>135</v>
      </c>
    </row>
    <row r="7" spans="2:6" ht="12.75" customHeight="1">
      <c r="C7" s="18"/>
    </row>
    <row r="8" spans="2:6" ht="12.75" customHeight="1">
      <c r="C8" s="18"/>
    </row>
    <row r="9" spans="2:6" ht="12.75" customHeight="1">
      <c r="B9" t="s">
        <v>252</v>
      </c>
      <c r="C9" s="18"/>
    </row>
    <row r="10" spans="2:6" ht="12.75" customHeight="1">
      <c r="C10" s="18"/>
    </row>
    <row r="11" spans="2:6" ht="12.75" customHeight="1" thickBot="1">
      <c r="C11" s="18"/>
    </row>
    <row r="12" spans="2:6" ht="16.5" thickTop="1">
      <c r="B12" s="23" t="s">
        <v>113</v>
      </c>
      <c r="C12" s="24"/>
      <c r="D12" s="24" t="s">
        <v>111</v>
      </c>
      <c r="E12" s="24" t="s">
        <v>114</v>
      </c>
      <c r="F12" s="25"/>
    </row>
    <row r="13" spans="2:6" ht="13.5">
      <c r="B13" s="68" t="s">
        <v>192</v>
      </c>
      <c r="C13" s="120" t="s">
        <v>109</v>
      </c>
      <c r="D13" s="21"/>
      <c r="E13" s="81" t="s">
        <v>123</v>
      </c>
      <c r="F13" s="67" t="s">
        <v>112</v>
      </c>
    </row>
    <row r="14" spans="2:6" ht="13.5">
      <c r="B14" s="26"/>
      <c r="C14" s="21"/>
      <c r="D14" s="65"/>
      <c r="E14" s="21"/>
      <c r="F14" s="27"/>
    </row>
    <row r="15" spans="2:6" ht="13.5">
      <c r="B15" s="26"/>
      <c r="C15" s="21"/>
      <c r="D15" s="65"/>
      <c r="E15" s="21"/>
      <c r="F15" s="27"/>
    </row>
    <row r="16" spans="2:6" ht="13.5">
      <c r="B16" s="26"/>
      <c r="C16" s="21"/>
      <c r="D16" s="65"/>
      <c r="E16" s="21"/>
      <c r="F16" s="27"/>
    </row>
    <row r="17" spans="2:6" ht="13.5">
      <c r="B17" s="26"/>
      <c r="C17" s="21"/>
      <c r="D17" s="66"/>
      <c r="E17" s="21"/>
      <c r="F17" s="27"/>
    </row>
    <row r="18" spans="2:6" ht="13.5">
      <c r="B18" s="26"/>
      <c r="C18" s="21"/>
      <c r="D18" s="66"/>
      <c r="E18" s="21"/>
      <c r="F18" s="27"/>
    </row>
    <row r="19" spans="2:6" ht="13.5">
      <c r="B19" s="26"/>
      <c r="C19" s="21"/>
      <c r="D19" s="66"/>
      <c r="E19" s="21"/>
      <c r="F19" s="27"/>
    </row>
    <row r="20" spans="2:6" ht="13.5">
      <c r="B20" s="26"/>
      <c r="C20" s="21"/>
      <c r="D20" s="66"/>
      <c r="E20" s="21"/>
      <c r="F20" s="27"/>
    </row>
    <row r="21" spans="2:6" ht="13.5">
      <c r="B21" s="26"/>
      <c r="C21" s="21"/>
      <c r="D21" s="66"/>
      <c r="E21" s="21"/>
      <c r="F21" s="27"/>
    </row>
    <row r="22" spans="2:6" ht="13.5">
      <c r="B22" s="26"/>
      <c r="C22" s="21"/>
      <c r="D22" s="66"/>
      <c r="E22" s="21"/>
      <c r="F22" s="27"/>
    </row>
    <row r="23" spans="2:6" ht="13.5">
      <c r="B23" s="26"/>
      <c r="C23" s="21"/>
      <c r="D23" s="66"/>
      <c r="E23" s="21"/>
      <c r="F23" s="27"/>
    </row>
    <row r="24" spans="2:6" ht="13.5">
      <c r="B24" s="26"/>
      <c r="C24" s="21"/>
      <c r="D24" s="66"/>
      <c r="E24" s="21"/>
      <c r="F24" s="27"/>
    </row>
    <row r="25" spans="2:6" ht="13.5">
      <c r="B25" s="26"/>
      <c r="C25" s="21"/>
      <c r="D25" s="66"/>
      <c r="E25" s="21"/>
      <c r="F25" s="27"/>
    </row>
    <row r="26" spans="2:6" ht="4.5" customHeight="1">
      <c r="B26" s="26"/>
      <c r="C26" s="21"/>
      <c r="D26" s="22"/>
      <c r="E26" s="22"/>
      <c r="F26" s="28"/>
    </row>
    <row r="27" spans="2:6" ht="15.75">
      <c r="B27" s="127" t="s">
        <v>193</v>
      </c>
      <c r="C27" s="21"/>
      <c r="D27" s="21"/>
      <c r="E27" s="21"/>
      <c r="F27" s="27"/>
    </row>
    <row r="28" spans="2:6">
      <c r="B28" s="26"/>
      <c r="C28" s="21"/>
      <c r="D28" s="21"/>
      <c r="E28" s="21"/>
      <c r="F28" s="27"/>
    </row>
    <row r="29" spans="2:6">
      <c r="B29" s="26"/>
      <c r="C29" s="21"/>
      <c r="D29" s="21"/>
      <c r="E29" s="21"/>
      <c r="F29" s="27"/>
    </row>
    <row r="30" spans="2:6">
      <c r="B30" s="26"/>
      <c r="C30" s="21"/>
      <c r="D30" s="21"/>
      <c r="E30" s="21"/>
      <c r="F30" s="27"/>
    </row>
    <row r="31" spans="2:6">
      <c r="B31" s="26"/>
      <c r="C31" s="21"/>
      <c r="D31" s="21"/>
      <c r="E31" s="21"/>
      <c r="F31" s="27"/>
    </row>
    <row r="32" spans="2:6">
      <c r="B32" s="26"/>
      <c r="C32" s="21"/>
      <c r="D32" s="21"/>
      <c r="E32" s="21"/>
      <c r="F32" s="27"/>
    </row>
    <row r="33" spans="2:6">
      <c r="B33" s="26"/>
      <c r="C33" s="21"/>
      <c r="D33" s="21"/>
      <c r="E33" s="21"/>
      <c r="F33" s="27"/>
    </row>
    <row r="34" spans="2:6">
      <c r="B34" s="26"/>
      <c r="C34" s="21"/>
      <c r="D34" s="21"/>
      <c r="E34" s="21"/>
      <c r="F34" s="27"/>
    </row>
    <row r="35" spans="2:6">
      <c r="B35" s="26"/>
      <c r="C35" s="21"/>
      <c r="D35" s="21"/>
      <c r="E35" s="21"/>
      <c r="F35" s="27"/>
    </row>
    <row r="36" spans="2:6" ht="4.5" customHeight="1">
      <c r="B36" s="26"/>
      <c r="C36" s="21"/>
      <c r="D36" s="22"/>
      <c r="E36" s="22"/>
      <c r="F36" s="28"/>
    </row>
    <row r="37" spans="2:6" ht="15.75">
      <c r="B37" s="126" t="s">
        <v>194</v>
      </c>
      <c r="C37" s="21"/>
      <c r="D37" s="21"/>
      <c r="E37" s="21"/>
      <c r="F37" s="27"/>
    </row>
    <row r="38" spans="2:6">
      <c r="B38" s="26"/>
      <c r="C38" s="21"/>
      <c r="D38" s="21"/>
      <c r="E38" s="21"/>
      <c r="F38" s="27"/>
    </row>
    <row r="39" spans="2:6">
      <c r="B39" s="26"/>
      <c r="C39" s="21"/>
      <c r="D39" s="21"/>
      <c r="E39" s="21"/>
      <c r="F39" s="27"/>
    </row>
    <row r="40" spans="2:6">
      <c r="B40" s="26"/>
      <c r="C40" s="21"/>
      <c r="D40" s="21"/>
      <c r="E40" s="21"/>
      <c r="F40" s="27"/>
    </row>
    <row r="41" spans="2:6">
      <c r="B41" s="26"/>
      <c r="C41" s="21"/>
      <c r="D41" s="21"/>
      <c r="E41" s="21"/>
      <c r="F41" s="27"/>
    </row>
    <row r="42" spans="2:6">
      <c r="B42" s="26"/>
      <c r="C42" s="21"/>
      <c r="D42" s="21"/>
      <c r="E42" s="21"/>
      <c r="F42" s="27"/>
    </row>
    <row r="43" spans="2:6">
      <c r="B43" s="26"/>
      <c r="C43" s="21"/>
      <c r="D43" s="21"/>
      <c r="E43" s="21"/>
      <c r="F43" s="27"/>
    </row>
    <row r="44" spans="2:6">
      <c r="B44" s="26"/>
      <c r="C44" s="21"/>
      <c r="D44" s="21"/>
      <c r="E44" s="21"/>
      <c r="F44" s="27"/>
    </row>
    <row r="45" spans="2:6">
      <c r="B45" s="26"/>
      <c r="C45" s="21"/>
      <c r="D45" s="21"/>
      <c r="E45" s="21"/>
      <c r="F45" s="27"/>
    </row>
    <row r="46" spans="2:6" ht="4.5" customHeight="1">
      <c r="B46" s="26"/>
      <c r="C46" s="19"/>
      <c r="D46" s="22"/>
      <c r="E46" s="22"/>
      <c r="F46" s="28"/>
    </row>
    <row r="47" spans="2:6">
      <c r="B47" s="26"/>
      <c r="C47" s="21"/>
      <c r="D47" s="21"/>
      <c r="E47" s="21"/>
      <c r="F47" s="27"/>
    </row>
    <row r="48" spans="2:6">
      <c r="B48" s="26"/>
      <c r="C48" s="21"/>
      <c r="D48" s="21"/>
      <c r="E48" s="21"/>
      <c r="F48" s="27"/>
    </row>
    <row r="49" spans="2:6">
      <c r="B49" s="26"/>
      <c r="C49" s="21"/>
      <c r="D49" s="21"/>
      <c r="E49" s="21"/>
      <c r="F49" s="27"/>
    </row>
    <row r="50" spans="2:6">
      <c r="B50" s="26"/>
      <c r="C50" s="21"/>
      <c r="D50" s="21"/>
      <c r="E50" s="21"/>
      <c r="F50" s="27"/>
    </row>
    <row r="51" spans="2:6" ht="15.75">
      <c r="B51" s="29"/>
      <c r="C51" s="21"/>
      <c r="D51" s="21"/>
      <c r="E51" s="21"/>
      <c r="F51" s="27"/>
    </row>
    <row r="52" spans="2:6" ht="15.75">
      <c r="B52" s="29"/>
      <c r="C52" s="21"/>
      <c r="D52" s="21"/>
      <c r="E52" s="21"/>
      <c r="F52" s="27"/>
    </row>
    <row r="53" spans="2:6" ht="15.75">
      <c r="B53" s="29"/>
      <c r="C53" s="21"/>
      <c r="D53" s="21"/>
      <c r="E53" s="21"/>
      <c r="F53" s="27"/>
    </row>
    <row r="54" spans="2:6" ht="12" thickBot="1">
      <c r="B54" s="33"/>
      <c r="C54" s="31"/>
      <c r="D54" s="31"/>
      <c r="E54" s="31"/>
      <c r="F54" s="32"/>
    </row>
    <row r="55" spans="2:6" ht="16.5" thickTop="1">
      <c r="B55" s="29"/>
      <c r="C55" s="21"/>
      <c r="D55" s="21"/>
      <c r="E55" s="21"/>
      <c r="F55" s="27"/>
    </row>
    <row r="56" spans="2:6" ht="12.75">
      <c r="B56" s="117" t="s">
        <v>136</v>
      </c>
      <c r="C56" s="21"/>
      <c r="D56" s="21"/>
      <c r="E56" s="21"/>
      <c r="F56" s="27"/>
    </row>
    <row r="57" spans="2:6" ht="12.75">
      <c r="B57" s="118" t="s">
        <v>137</v>
      </c>
      <c r="C57" s="21"/>
      <c r="D57" s="21"/>
      <c r="E57" s="21"/>
      <c r="F57" s="27"/>
    </row>
    <row r="58" spans="2:6" ht="12.75">
      <c r="B58" s="118" t="s">
        <v>138</v>
      </c>
      <c r="C58" s="21"/>
      <c r="D58" s="21"/>
      <c r="E58" s="21"/>
      <c r="F58" s="27"/>
    </row>
    <row r="59" spans="2:6" ht="12.75">
      <c r="B59" s="118" t="s">
        <v>139</v>
      </c>
      <c r="C59" s="21"/>
      <c r="D59" s="21"/>
      <c r="E59" s="21"/>
      <c r="F59" s="27"/>
    </row>
    <row r="60" spans="2:6" ht="12.75">
      <c r="B60" s="118" t="s">
        <v>140</v>
      </c>
      <c r="C60" s="21"/>
      <c r="D60" s="21"/>
      <c r="E60" s="21"/>
      <c r="F60" s="27"/>
    </row>
    <row r="61" spans="2:6" ht="12.75">
      <c r="B61" s="118" t="s">
        <v>141</v>
      </c>
      <c r="C61" s="21"/>
      <c r="D61" s="21"/>
      <c r="E61" s="21"/>
      <c r="F61" s="27"/>
    </row>
    <row r="62" spans="2:6" ht="12.75">
      <c r="B62" s="118" t="s">
        <v>142</v>
      </c>
      <c r="C62" s="21"/>
      <c r="D62" s="21"/>
      <c r="E62" s="21"/>
      <c r="F62" s="27"/>
    </row>
    <row r="63" spans="2:6" ht="12.75">
      <c r="B63" s="118" t="s">
        <v>143</v>
      </c>
      <c r="C63" s="21"/>
      <c r="D63" s="21"/>
      <c r="E63" s="21"/>
      <c r="F63" s="27"/>
    </row>
    <row r="64" spans="2:6" ht="12.75">
      <c r="B64" s="118" t="s">
        <v>144</v>
      </c>
      <c r="C64" s="21"/>
      <c r="D64" s="21"/>
      <c r="E64" s="21"/>
      <c r="F64" s="27"/>
    </row>
    <row r="65" spans="2:6" ht="15.75">
      <c r="B65" s="29"/>
      <c r="C65" s="21"/>
      <c r="D65" s="21"/>
      <c r="E65" s="21"/>
      <c r="F65" s="27"/>
    </row>
    <row r="66" spans="2:6" ht="12.75">
      <c r="B66" s="119" t="s">
        <v>145</v>
      </c>
      <c r="C66" s="120" t="s">
        <v>146</v>
      </c>
      <c r="E66" s="21"/>
      <c r="F66" s="27"/>
    </row>
    <row r="67" spans="2:6" ht="15.75">
      <c r="B67" s="35"/>
      <c r="C67" s="20"/>
      <c r="D67" s="21"/>
      <c r="F67" s="27"/>
    </row>
    <row r="68" spans="2:6" ht="15.75">
      <c r="B68" s="35"/>
      <c r="C68" s="20"/>
      <c r="D68" s="21"/>
      <c r="F68" s="27"/>
    </row>
    <row r="69" spans="2:6" ht="15.75">
      <c r="B69" s="29"/>
      <c r="C69" s="34"/>
      <c r="D69" s="21"/>
      <c r="E69" s="34"/>
      <c r="F69" s="27"/>
    </row>
    <row r="70" spans="2:6" ht="15.75">
      <c r="B70" s="29"/>
      <c r="C70" s="34"/>
      <c r="D70" s="21"/>
      <c r="E70" s="34"/>
      <c r="F70" s="27"/>
    </row>
    <row r="71" spans="2:6" ht="16.5" thickBot="1">
      <c r="B71" s="30"/>
      <c r="C71" s="31"/>
      <c r="D71" s="31"/>
      <c r="E71" s="31"/>
      <c r="F71" s="32"/>
    </row>
    <row r="72" spans="2:6" ht="12" thickTop="1"/>
  </sheetData>
  <hyperlinks>
    <hyperlink ref="C5" r:id="rId1"/>
  </hyperlinks>
  <pageMargins left="0.19685039370078741" right="0.15748031496062992" top="0.23622047244094491" bottom="0.15748031496062992" header="0.31496062992125984" footer="0.15748031496062992"/>
  <pageSetup paperSize="9" orientation="portrait" verticalDpi="0" r:id="rId2"/>
  <headerFooter>
    <oddHeader xml:space="preserve">&amp;C&amp;"Times New Roman,Normal"Inflatable Packers International 
1 Pitino Court Osborne Park 6017 Western Australia
tel: +61 8 9204 2448    fax +61 8 9204 2449
www.inflatable-packers.com
e-mail info@inflatable-packers.com&amp;"Courier New,Normal"
</oddHeader>
  </headerFooter>
  <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/>
  <dimension ref="A1:H46"/>
  <sheetViews>
    <sheetView workbookViewId="0">
      <selection activeCell="E23" sqref="E23"/>
    </sheetView>
  </sheetViews>
  <sheetFormatPr defaultColWidth="11.42578125" defaultRowHeight="11.25"/>
  <cols>
    <col min="1" max="1" width="15.7109375" bestFit="1" customWidth="1"/>
    <col min="2" max="2" width="11.28515625" bestFit="1" customWidth="1"/>
    <col min="3" max="3" width="15.7109375" bestFit="1" customWidth="1"/>
    <col min="4" max="4" width="14.28515625" bestFit="1" customWidth="1"/>
    <col min="5" max="5" width="39.7109375" bestFit="1" customWidth="1"/>
    <col min="6" max="6" width="17.5703125" customWidth="1"/>
  </cols>
  <sheetData>
    <row r="1" spans="1:7" s="113" customFormat="1" ht="15.75">
      <c r="A1" s="113" t="s">
        <v>196</v>
      </c>
      <c r="B1" s="113" t="s">
        <v>197</v>
      </c>
      <c r="C1" s="113" t="s">
        <v>232</v>
      </c>
    </row>
    <row r="2" spans="1:7" s="113" customFormat="1" ht="15.75"/>
    <row r="3" spans="1:7" s="113" customFormat="1" ht="15.75"/>
    <row r="4" spans="1:7" s="113" customFormat="1" ht="15.75">
      <c r="A4" s="114"/>
    </row>
    <row r="5" spans="1:7" s="113" customFormat="1" ht="15.75"/>
    <row r="6" spans="1:7" s="113" customFormat="1" ht="15.75"/>
    <row r="7" spans="1:7" s="113" customFormat="1" ht="15.75"/>
    <row r="8" spans="1:7" s="113" customFormat="1" ht="15.75"/>
    <row r="9" spans="1:7" s="113" customFormat="1" ht="15.75">
      <c r="A9" s="114"/>
    </row>
    <row r="10" spans="1:7" s="113" customFormat="1" ht="15.75"/>
    <row r="11" spans="1:7">
      <c r="A11" s="105"/>
      <c r="B11" s="3"/>
      <c r="C11" s="3"/>
      <c r="D11" s="3"/>
      <c r="E11" s="3"/>
      <c r="F11" s="3"/>
      <c r="G11" s="3"/>
    </row>
    <row r="12" spans="1:7">
      <c r="A12" s="3"/>
      <c r="B12" s="3"/>
      <c r="C12" s="3"/>
      <c r="D12" s="3"/>
      <c r="E12" s="3"/>
      <c r="F12" s="3"/>
      <c r="G12" s="3"/>
    </row>
    <row r="13" spans="1:7">
      <c r="A13" s="105"/>
      <c r="B13" s="3"/>
      <c r="C13" s="3"/>
      <c r="D13" s="3"/>
      <c r="E13" s="3"/>
      <c r="F13" s="3"/>
      <c r="G13" s="3"/>
    </row>
    <row r="14" spans="1:7">
      <c r="A14" s="105"/>
      <c r="B14" s="3"/>
      <c r="C14" s="3"/>
      <c r="D14" s="3"/>
      <c r="E14" s="3"/>
      <c r="F14" s="3"/>
      <c r="G14" s="3"/>
    </row>
    <row r="15" spans="1:7">
      <c r="A15" s="105"/>
      <c r="B15" s="3"/>
      <c r="C15" s="3"/>
      <c r="D15" s="3"/>
      <c r="E15" s="3"/>
      <c r="F15" s="3"/>
      <c r="G15" s="3"/>
    </row>
    <row r="16" spans="1:7">
      <c r="A16" s="105"/>
      <c r="B16" s="3"/>
      <c r="C16" s="3"/>
      <c r="D16" s="3"/>
      <c r="E16" s="3"/>
      <c r="F16" s="3"/>
      <c r="G16" s="3"/>
    </row>
    <row r="17" spans="1:8">
      <c r="A17" s="105"/>
      <c r="B17" s="3"/>
      <c r="D17" s="3"/>
      <c r="E17" s="3"/>
      <c r="F17" s="3"/>
      <c r="G17" s="3"/>
    </row>
    <row r="18" spans="1:8">
      <c r="A18" s="3"/>
      <c r="B18" s="3"/>
      <c r="D18" s="3"/>
      <c r="E18" s="3"/>
      <c r="F18" s="3"/>
      <c r="G18" s="3"/>
    </row>
    <row r="19" spans="1:8">
      <c r="A19" s="105"/>
      <c r="B19" s="3"/>
      <c r="D19" s="3"/>
      <c r="E19" s="3"/>
      <c r="F19" s="3"/>
      <c r="G19" s="3"/>
    </row>
    <row r="20" spans="1:8">
      <c r="A20" s="105"/>
      <c r="B20" s="3"/>
      <c r="D20" s="3"/>
      <c r="E20" s="3"/>
      <c r="F20" s="3"/>
      <c r="G20" s="3"/>
    </row>
    <row r="21" spans="1:8">
      <c r="A21" s="105"/>
      <c r="B21" s="3"/>
      <c r="D21" s="3"/>
      <c r="E21" s="3"/>
      <c r="F21" s="3"/>
      <c r="G21" s="3"/>
    </row>
    <row r="22" spans="1:8">
      <c r="A22" s="105"/>
      <c r="B22" s="3"/>
      <c r="D22" s="3"/>
      <c r="E22" s="3"/>
      <c r="F22" s="3"/>
      <c r="G22" s="3"/>
    </row>
    <row r="23" spans="1:8">
      <c r="A23" s="105"/>
      <c r="B23" s="3"/>
      <c r="D23" s="3"/>
      <c r="E23" s="3"/>
      <c r="F23" s="3"/>
      <c r="G23" s="3"/>
    </row>
    <row r="24" spans="1:8">
      <c r="A24" s="3"/>
      <c r="B24" s="3"/>
      <c r="D24" s="3"/>
      <c r="E24" s="3"/>
      <c r="F24" s="3"/>
      <c r="G24" s="3"/>
    </row>
    <row r="25" spans="1:8">
      <c r="A25" s="3"/>
      <c r="B25" s="3"/>
      <c r="D25" s="3"/>
      <c r="E25" s="3"/>
      <c r="F25" s="3"/>
      <c r="G25" s="3"/>
    </row>
    <row r="26" spans="1:8">
      <c r="A26" s="105"/>
      <c r="B26" s="3"/>
      <c r="D26" s="3"/>
      <c r="E26" s="3"/>
      <c r="F26" s="3"/>
      <c r="G26" s="3"/>
      <c r="H26" s="17"/>
    </row>
    <row r="27" spans="1:8">
      <c r="A27" s="17"/>
      <c r="F27" s="17"/>
      <c r="G27" s="17"/>
    </row>
    <row r="28" spans="1:8">
      <c r="A28" s="17"/>
      <c r="H28" s="17"/>
    </row>
    <row r="29" spans="1:8">
      <c r="A29" s="17"/>
    </row>
    <row r="30" spans="1:8">
      <c r="F30" s="17"/>
    </row>
    <row r="31" spans="1:8">
      <c r="E31" t="s">
        <v>230</v>
      </c>
    </row>
    <row r="33" spans="1:7">
      <c r="A33" s="17"/>
    </row>
    <row r="34" spans="1:7">
      <c r="A34" s="17"/>
      <c r="F34" s="17"/>
    </row>
    <row r="35" spans="1:7">
      <c r="A35" s="17"/>
    </row>
    <row r="36" spans="1:7">
      <c r="F36" s="17"/>
      <c r="G36" s="17"/>
    </row>
    <row r="46" spans="1:7">
      <c r="G46" s="3" t="s">
        <v>195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4"/>
  <dimension ref="A1:K27"/>
  <sheetViews>
    <sheetView workbookViewId="0">
      <selection activeCell="G28" sqref="G28"/>
    </sheetView>
  </sheetViews>
  <sheetFormatPr defaultColWidth="11.42578125" defaultRowHeight="11.25"/>
  <sheetData>
    <row r="1" spans="1:11">
      <c r="H1" t="s">
        <v>203</v>
      </c>
      <c r="I1" t="s">
        <v>200</v>
      </c>
      <c r="J1" t="s">
        <v>201</v>
      </c>
      <c r="K1" t="s">
        <v>202</v>
      </c>
    </row>
    <row r="2" spans="1:11">
      <c r="A2" s="3" t="s">
        <v>115</v>
      </c>
      <c r="B2">
        <v>1</v>
      </c>
      <c r="E2" s="3" t="s">
        <v>118</v>
      </c>
      <c r="F2" s="3"/>
      <c r="H2" s="3">
        <v>1</v>
      </c>
      <c r="I2">
        <v>13.5</v>
      </c>
      <c r="J2">
        <v>9</v>
      </c>
      <c r="K2">
        <v>6</v>
      </c>
    </row>
    <row r="3" spans="1:11">
      <c r="A3" s="3" t="s">
        <v>116</v>
      </c>
      <c r="B3">
        <v>0.99</v>
      </c>
      <c r="E3" s="3" t="s">
        <v>119</v>
      </c>
      <c r="F3" s="3"/>
      <c r="H3" s="3">
        <v>2</v>
      </c>
      <c r="I3">
        <v>11.7</v>
      </c>
      <c r="J3">
        <v>8.5</v>
      </c>
      <c r="K3">
        <v>4</v>
      </c>
    </row>
    <row r="4" spans="1:11">
      <c r="A4" s="3" t="s">
        <v>117</v>
      </c>
      <c r="B4">
        <v>0.77</v>
      </c>
      <c r="C4" s="3"/>
      <c r="E4" s="3" t="s">
        <v>120</v>
      </c>
      <c r="F4" s="3"/>
      <c r="H4" s="3">
        <v>3</v>
      </c>
      <c r="I4">
        <v>11.7</v>
      </c>
      <c r="J4">
        <v>8.5</v>
      </c>
      <c r="K4">
        <v>4</v>
      </c>
    </row>
    <row r="5" spans="1:11">
      <c r="E5" s="3" t="s">
        <v>121</v>
      </c>
      <c r="F5" s="3"/>
      <c r="H5" s="3">
        <v>4</v>
      </c>
      <c r="I5">
        <v>11.7</v>
      </c>
      <c r="J5">
        <v>8.5</v>
      </c>
      <c r="K5">
        <v>4</v>
      </c>
    </row>
    <row r="6" spans="1:11">
      <c r="H6" s="3">
        <v>5</v>
      </c>
      <c r="I6">
        <v>9</v>
      </c>
      <c r="J6">
        <v>8</v>
      </c>
      <c r="K6">
        <v>4</v>
      </c>
    </row>
    <row r="7" spans="1:11">
      <c r="H7" s="3">
        <v>6</v>
      </c>
      <c r="I7">
        <v>9</v>
      </c>
      <c r="J7">
        <v>8</v>
      </c>
      <c r="K7">
        <v>4</v>
      </c>
    </row>
    <row r="8" spans="1:11">
      <c r="H8" s="3">
        <v>7</v>
      </c>
      <c r="I8">
        <v>9</v>
      </c>
      <c r="J8">
        <v>8</v>
      </c>
      <c r="K8">
        <v>4</v>
      </c>
    </row>
    <row r="9" spans="1:11">
      <c r="H9" s="3">
        <v>8</v>
      </c>
      <c r="I9">
        <v>9</v>
      </c>
      <c r="J9">
        <v>8</v>
      </c>
      <c r="K9">
        <v>4</v>
      </c>
    </row>
    <row r="10" spans="1:11">
      <c r="H10" s="3">
        <v>9</v>
      </c>
      <c r="I10">
        <v>9</v>
      </c>
      <c r="J10">
        <v>8</v>
      </c>
      <c r="K10">
        <v>4</v>
      </c>
    </row>
    <row r="11" spans="1:11">
      <c r="H11">
        <v>10</v>
      </c>
      <c r="I11">
        <v>9</v>
      </c>
      <c r="J11">
        <v>8</v>
      </c>
      <c r="K11">
        <v>4</v>
      </c>
    </row>
    <row r="12" spans="1:11">
      <c r="H12">
        <v>11</v>
      </c>
      <c r="I12">
        <v>9</v>
      </c>
      <c r="J12">
        <v>8</v>
      </c>
      <c r="K12">
        <v>4</v>
      </c>
    </row>
    <row r="13" spans="1:11">
      <c r="H13">
        <v>12</v>
      </c>
      <c r="I13">
        <v>9</v>
      </c>
      <c r="J13">
        <v>8</v>
      </c>
      <c r="K13">
        <v>4</v>
      </c>
    </row>
    <row r="14" spans="1:11">
      <c r="H14">
        <v>13</v>
      </c>
      <c r="I14">
        <v>9</v>
      </c>
      <c r="J14">
        <v>8</v>
      </c>
      <c r="K14">
        <v>3.5</v>
      </c>
    </row>
    <row r="15" spans="1:11">
      <c r="H15">
        <v>14</v>
      </c>
      <c r="I15">
        <v>9</v>
      </c>
      <c r="J15">
        <v>8</v>
      </c>
      <c r="K15">
        <v>3.5</v>
      </c>
    </row>
    <row r="27" spans="9:9">
      <c r="I27" t="s">
        <v>233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7"/>
  <dimension ref="A1:M99"/>
  <sheetViews>
    <sheetView workbookViewId="0">
      <pane xSplit="1" topLeftCell="B1" activePane="topRight" state="frozen"/>
      <selection pane="topRight" activeCell="L6" sqref="L6"/>
    </sheetView>
  </sheetViews>
  <sheetFormatPr defaultColWidth="11.42578125" defaultRowHeight="11.25"/>
  <cols>
    <col min="1" max="1" width="9.85546875" style="90" customWidth="1"/>
    <col min="2" max="2" width="30.28515625" bestFit="1" customWidth="1"/>
    <col min="3" max="11" width="13.5703125" style="90" customWidth="1"/>
    <col min="12" max="12" width="13.5703125" style="91" customWidth="1"/>
    <col min="13" max="14" width="13.5703125" customWidth="1"/>
  </cols>
  <sheetData>
    <row r="1" spans="1:12" s="64" customFormat="1" ht="154.5" customHeight="1">
      <c r="A1" s="83"/>
      <c r="B1" s="39" t="s">
        <v>3</v>
      </c>
      <c r="C1" s="97" t="s">
        <v>147</v>
      </c>
      <c r="D1" s="96" t="s">
        <v>148</v>
      </c>
      <c r="E1" s="96" t="s">
        <v>149</v>
      </c>
      <c r="F1" s="92" t="s">
        <v>150</v>
      </c>
      <c r="G1" s="96" t="s">
        <v>151</v>
      </c>
      <c r="H1" s="96" t="s">
        <v>152</v>
      </c>
      <c r="I1" s="96" t="s">
        <v>212</v>
      </c>
      <c r="J1" s="96" t="s">
        <v>154</v>
      </c>
      <c r="K1" s="104" t="s">
        <v>108</v>
      </c>
      <c r="L1" s="99" t="s">
        <v>213</v>
      </c>
    </row>
    <row r="2" spans="1:12" ht="15.75">
      <c r="A2" s="84" t="s">
        <v>106</v>
      </c>
      <c r="B2" s="16" t="s">
        <v>107</v>
      </c>
      <c r="D2" s="98"/>
    </row>
    <row r="3" spans="1:12" ht="12.75">
      <c r="A3" s="85">
        <v>1</v>
      </c>
      <c r="B3" s="8" t="s">
        <v>38</v>
      </c>
      <c r="C3" s="90" t="s">
        <v>205</v>
      </c>
    </row>
    <row r="4" spans="1:12" ht="12.75">
      <c r="A4" s="85" t="s">
        <v>4</v>
      </c>
      <c r="B4" s="8" t="s">
        <v>39</v>
      </c>
      <c r="C4" s="90" t="s">
        <v>205</v>
      </c>
    </row>
    <row r="5" spans="1:12" ht="12.75">
      <c r="A5" s="86">
        <v>2</v>
      </c>
      <c r="B5" s="9" t="s">
        <v>40</v>
      </c>
      <c r="C5" s="90" t="s">
        <v>205</v>
      </c>
    </row>
    <row r="6" spans="1:12" ht="12.75">
      <c r="A6" s="86">
        <v>3</v>
      </c>
      <c r="B6" s="9" t="s">
        <v>5</v>
      </c>
      <c r="C6" s="90" t="s">
        <v>205</v>
      </c>
    </row>
    <row r="7" spans="1:12" ht="12.75">
      <c r="A7" s="86">
        <v>4</v>
      </c>
      <c r="B7" s="9" t="s">
        <v>41</v>
      </c>
      <c r="C7" s="90" t="s">
        <v>205</v>
      </c>
    </row>
    <row r="8" spans="1:12" ht="12.75">
      <c r="A8" s="86">
        <v>5</v>
      </c>
      <c r="B8" s="9" t="s">
        <v>42</v>
      </c>
      <c r="C8" s="90" t="s">
        <v>205</v>
      </c>
    </row>
    <row r="9" spans="1:12" ht="12.75">
      <c r="A9" s="87" t="s">
        <v>6</v>
      </c>
      <c r="B9" s="9" t="s">
        <v>39</v>
      </c>
      <c r="C9" s="90" t="s">
        <v>205</v>
      </c>
    </row>
    <row r="10" spans="1:12" ht="12.75">
      <c r="A10" s="86">
        <v>6</v>
      </c>
      <c r="B10" s="9" t="s">
        <v>43</v>
      </c>
      <c r="C10" s="90" t="s">
        <v>205</v>
      </c>
    </row>
    <row r="11" spans="1:12" ht="12.75">
      <c r="A11" s="86">
        <v>6</v>
      </c>
      <c r="B11" s="9" t="s">
        <v>44</v>
      </c>
      <c r="C11" s="90" t="s">
        <v>205</v>
      </c>
    </row>
    <row r="12" spans="1:12" ht="12.75">
      <c r="A12" s="86">
        <v>7</v>
      </c>
      <c r="B12" s="9" t="s">
        <v>45</v>
      </c>
      <c r="C12" s="90" t="s">
        <v>206</v>
      </c>
      <c r="H12" s="94" t="s">
        <v>205</v>
      </c>
      <c r="I12" s="94" t="s">
        <v>205</v>
      </c>
    </row>
    <row r="13" spans="1:12" ht="12.75">
      <c r="A13" s="86" t="s">
        <v>7</v>
      </c>
      <c r="B13" s="9" t="s">
        <v>46</v>
      </c>
      <c r="C13" s="90" t="s">
        <v>205</v>
      </c>
    </row>
    <row r="14" spans="1:12" ht="12.75">
      <c r="A14" s="86">
        <v>8</v>
      </c>
      <c r="B14" s="9" t="s">
        <v>47</v>
      </c>
      <c r="C14" s="90" t="s">
        <v>205</v>
      </c>
    </row>
    <row r="15" spans="1:12" ht="12.75">
      <c r="A15" s="87" t="s">
        <v>8</v>
      </c>
      <c r="B15" s="9" t="s">
        <v>48</v>
      </c>
      <c r="C15" s="90" t="s">
        <v>205</v>
      </c>
    </row>
    <row r="16" spans="1:12" ht="12.75">
      <c r="A16" s="86" t="s">
        <v>9</v>
      </c>
      <c r="B16" s="9" t="s">
        <v>49</v>
      </c>
      <c r="H16" s="94" t="s">
        <v>205</v>
      </c>
    </row>
    <row r="17" spans="1:12" ht="12.75">
      <c r="A17" s="86" t="s">
        <v>10</v>
      </c>
      <c r="B17" s="9" t="s">
        <v>50</v>
      </c>
      <c r="H17" s="94" t="s">
        <v>205</v>
      </c>
      <c r="I17" s="94" t="s">
        <v>205</v>
      </c>
    </row>
    <row r="18" spans="1:12" ht="12.75">
      <c r="A18" s="93" t="s">
        <v>207</v>
      </c>
      <c r="B18" s="10" t="s">
        <v>51</v>
      </c>
      <c r="I18" s="94" t="s">
        <v>205</v>
      </c>
    </row>
    <row r="19" spans="1:12" ht="12.75">
      <c r="A19" s="93" t="s">
        <v>208</v>
      </c>
      <c r="B19" s="10" t="s">
        <v>52</v>
      </c>
    </row>
    <row r="20" spans="1:12" ht="12.75">
      <c r="A20" s="93" t="s">
        <v>209</v>
      </c>
      <c r="B20" s="10" t="s">
        <v>53</v>
      </c>
    </row>
    <row r="21" spans="1:12" ht="12.75">
      <c r="A21" s="93" t="s">
        <v>210</v>
      </c>
      <c r="B21" s="10" t="s">
        <v>54</v>
      </c>
    </row>
    <row r="22" spans="1:12" ht="12.75">
      <c r="A22" s="86" t="s">
        <v>11</v>
      </c>
      <c r="B22" s="11" t="s">
        <v>55</v>
      </c>
      <c r="L22" s="95" t="s">
        <v>205</v>
      </c>
    </row>
    <row r="23" spans="1:12" ht="12.75">
      <c r="A23" s="86" t="s">
        <v>12</v>
      </c>
      <c r="B23" s="9" t="s">
        <v>56</v>
      </c>
      <c r="C23" s="90" t="s">
        <v>205</v>
      </c>
    </row>
    <row r="24" spans="1:12" ht="12.75">
      <c r="A24" s="86" t="s">
        <v>13</v>
      </c>
      <c r="B24" s="9" t="s">
        <v>57</v>
      </c>
      <c r="C24" s="90" t="s">
        <v>205</v>
      </c>
    </row>
    <row r="25" spans="1:12" ht="12.75">
      <c r="A25" s="88" t="s">
        <v>14</v>
      </c>
      <c r="B25" s="12" t="s">
        <v>58</v>
      </c>
      <c r="C25" s="94" t="s">
        <v>205</v>
      </c>
    </row>
    <row r="26" spans="1:12" ht="12.75">
      <c r="A26" s="86" t="s">
        <v>15</v>
      </c>
      <c r="B26" s="9" t="s">
        <v>16</v>
      </c>
      <c r="C26" s="94" t="s">
        <v>205</v>
      </c>
    </row>
    <row r="27" spans="1:12" ht="12.75">
      <c r="A27" s="86">
        <v>10</v>
      </c>
      <c r="B27" s="9" t="s">
        <v>59</v>
      </c>
      <c r="C27" s="94" t="s">
        <v>205</v>
      </c>
    </row>
    <row r="28" spans="1:12" ht="12.75">
      <c r="A28" s="86">
        <v>11</v>
      </c>
      <c r="B28" s="9" t="s">
        <v>60</v>
      </c>
      <c r="C28" s="94" t="s">
        <v>205</v>
      </c>
      <c r="D28" s="94" t="s">
        <v>205</v>
      </c>
    </row>
    <row r="29" spans="1:12" ht="12.75">
      <c r="A29" s="86" t="s">
        <v>17</v>
      </c>
      <c r="B29" s="9" t="s">
        <v>61</v>
      </c>
      <c r="C29" s="94" t="s">
        <v>205</v>
      </c>
      <c r="K29" s="94" t="s">
        <v>205</v>
      </c>
    </row>
    <row r="30" spans="1:12" ht="12.75">
      <c r="A30" s="86">
        <v>12</v>
      </c>
      <c r="B30" s="9" t="s">
        <v>62</v>
      </c>
      <c r="C30" s="94" t="s">
        <v>205</v>
      </c>
    </row>
    <row r="31" spans="1:12" ht="12.75">
      <c r="A31" s="86">
        <v>13</v>
      </c>
      <c r="B31" s="9" t="s">
        <v>63</v>
      </c>
      <c r="C31" s="94" t="s">
        <v>205</v>
      </c>
    </row>
    <row r="32" spans="1:12" ht="12.75">
      <c r="A32" s="86">
        <v>14</v>
      </c>
      <c r="B32" s="9" t="s">
        <v>64</v>
      </c>
      <c r="C32" s="94" t="s">
        <v>205</v>
      </c>
    </row>
    <row r="33" spans="1:13" ht="12.75">
      <c r="A33" s="86">
        <v>15</v>
      </c>
      <c r="B33" s="9" t="s">
        <v>65</v>
      </c>
      <c r="C33" s="94" t="s">
        <v>205</v>
      </c>
    </row>
    <row r="34" spans="1:13" ht="12.75">
      <c r="A34" s="86">
        <v>16</v>
      </c>
      <c r="B34" s="9" t="s">
        <v>66</v>
      </c>
      <c r="C34" s="94" t="s">
        <v>205</v>
      </c>
    </row>
    <row r="35" spans="1:13" ht="12.75">
      <c r="A35" s="86">
        <v>17</v>
      </c>
      <c r="B35" s="9" t="s">
        <v>67</v>
      </c>
      <c r="C35" s="94" t="s">
        <v>205</v>
      </c>
    </row>
    <row r="36" spans="1:13" ht="12.75">
      <c r="A36" s="86">
        <v>18</v>
      </c>
      <c r="B36" s="9" t="s">
        <v>68</v>
      </c>
      <c r="C36" s="94" t="s">
        <v>205</v>
      </c>
      <c r="D36" s="94" t="s">
        <v>205</v>
      </c>
    </row>
    <row r="37" spans="1:13" ht="12.75">
      <c r="A37" s="86">
        <v>19</v>
      </c>
      <c r="B37" s="9" t="s">
        <v>69</v>
      </c>
      <c r="C37" s="94" t="s">
        <v>205</v>
      </c>
    </row>
    <row r="38" spans="1:13" ht="12.75">
      <c r="A38" s="86">
        <v>20</v>
      </c>
      <c r="B38" s="9" t="s">
        <v>70</v>
      </c>
      <c r="C38" s="94" t="s">
        <v>205</v>
      </c>
      <c r="D38" s="94" t="s">
        <v>205</v>
      </c>
      <c r="M38" s="103"/>
    </row>
    <row r="39" spans="1:13" ht="12.75">
      <c r="A39" s="87" t="s">
        <v>18</v>
      </c>
      <c r="B39" s="9" t="s">
        <v>57</v>
      </c>
      <c r="C39" s="94" t="s">
        <v>205</v>
      </c>
      <c r="M39" s="103"/>
    </row>
    <row r="40" spans="1:13" ht="12.75">
      <c r="A40" s="88">
        <v>21</v>
      </c>
      <c r="B40" s="12" t="s">
        <v>71</v>
      </c>
      <c r="C40" s="94" t="s">
        <v>205</v>
      </c>
      <c r="M40" s="103"/>
    </row>
    <row r="41" spans="1:13" ht="12.75">
      <c r="A41" s="86">
        <v>22</v>
      </c>
      <c r="B41" s="9" t="s">
        <v>72</v>
      </c>
      <c r="C41" s="94" t="s">
        <v>205</v>
      </c>
      <c r="M41" s="103"/>
    </row>
    <row r="42" spans="1:13" ht="12.75">
      <c r="A42" s="86" t="s">
        <v>211</v>
      </c>
      <c r="B42" s="9" t="s">
        <v>57</v>
      </c>
      <c r="C42" s="94" t="s">
        <v>205</v>
      </c>
      <c r="M42" s="103"/>
    </row>
    <row r="43" spans="1:13" ht="12.75">
      <c r="A43" s="86">
        <v>23</v>
      </c>
      <c r="B43" s="9" t="s">
        <v>73</v>
      </c>
      <c r="C43" s="94" t="s">
        <v>205</v>
      </c>
      <c r="D43" s="94" t="s">
        <v>205</v>
      </c>
      <c r="M43" s="103"/>
    </row>
    <row r="44" spans="1:13" ht="12.75">
      <c r="A44" s="88">
        <v>24</v>
      </c>
      <c r="B44" s="12" t="s">
        <v>74</v>
      </c>
      <c r="C44" s="94" t="s">
        <v>205</v>
      </c>
      <c r="K44" s="94" t="s">
        <v>205</v>
      </c>
      <c r="M44" s="103"/>
    </row>
    <row r="45" spans="1:13" ht="12.75">
      <c r="A45" s="86">
        <v>25</v>
      </c>
      <c r="B45" s="9" t="s">
        <v>75</v>
      </c>
      <c r="C45" s="94" t="s">
        <v>205</v>
      </c>
      <c r="K45" s="94" t="s">
        <v>205</v>
      </c>
      <c r="M45" s="103"/>
    </row>
    <row r="46" spans="1:13" ht="12.75">
      <c r="A46" s="86">
        <v>26</v>
      </c>
      <c r="B46" s="9" t="s">
        <v>76</v>
      </c>
      <c r="C46" s="94" t="s">
        <v>205</v>
      </c>
      <c r="K46" s="94" t="s">
        <v>205</v>
      </c>
      <c r="M46" s="103"/>
    </row>
    <row r="47" spans="1:13" ht="12.75">
      <c r="A47" s="86">
        <v>27</v>
      </c>
      <c r="B47" s="9" t="s">
        <v>77</v>
      </c>
      <c r="C47" s="94" t="s">
        <v>205</v>
      </c>
      <c r="K47" s="94" t="s">
        <v>205</v>
      </c>
      <c r="M47" s="103"/>
    </row>
    <row r="48" spans="1:13" ht="12.75">
      <c r="A48" s="88">
        <v>28</v>
      </c>
      <c r="B48" s="12" t="s">
        <v>78</v>
      </c>
      <c r="C48" s="94" t="s">
        <v>205</v>
      </c>
      <c r="K48" s="94" t="s">
        <v>205</v>
      </c>
      <c r="M48" s="103"/>
    </row>
    <row r="49" spans="1:11" ht="12.75">
      <c r="A49" s="86">
        <v>29</v>
      </c>
      <c r="B49" s="9" t="s">
        <v>79</v>
      </c>
      <c r="C49" s="94" t="s">
        <v>205</v>
      </c>
      <c r="K49" s="94" t="s">
        <v>205</v>
      </c>
    </row>
    <row r="50" spans="1:11" ht="12.75">
      <c r="A50" s="88">
        <v>30</v>
      </c>
      <c r="B50" s="12" t="s">
        <v>80</v>
      </c>
      <c r="C50" s="94" t="s">
        <v>205</v>
      </c>
    </row>
    <row r="51" spans="1:11" ht="12.75">
      <c r="A51" s="87" t="s">
        <v>19</v>
      </c>
      <c r="B51" s="9" t="s">
        <v>81</v>
      </c>
      <c r="C51" s="94" t="s">
        <v>205</v>
      </c>
    </row>
    <row r="52" spans="1:11" ht="12.75">
      <c r="A52" s="88">
        <v>31</v>
      </c>
      <c r="B52" s="12" t="s">
        <v>82</v>
      </c>
      <c r="C52" s="94" t="s">
        <v>205</v>
      </c>
    </row>
    <row r="53" spans="1:11" ht="12.75">
      <c r="A53" s="86">
        <v>32</v>
      </c>
      <c r="B53" s="9" t="s">
        <v>83</v>
      </c>
      <c r="C53" s="94" t="s">
        <v>205</v>
      </c>
      <c r="K53" s="94" t="s">
        <v>205</v>
      </c>
    </row>
    <row r="54" spans="1:11" ht="12.75">
      <c r="A54" s="86">
        <v>33</v>
      </c>
      <c r="B54" s="9" t="s">
        <v>84</v>
      </c>
      <c r="C54" s="94" t="s">
        <v>206</v>
      </c>
      <c r="G54" s="94" t="s">
        <v>205</v>
      </c>
      <c r="K54" s="94" t="s">
        <v>205</v>
      </c>
    </row>
    <row r="55" spans="1:11" ht="12.75">
      <c r="A55" s="86">
        <v>34</v>
      </c>
      <c r="B55" s="9" t="s">
        <v>85</v>
      </c>
      <c r="C55" s="94" t="s">
        <v>206</v>
      </c>
      <c r="K55" s="94" t="s">
        <v>205</v>
      </c>
    </row>
    <row r="56" spans="1:11" ht="12.75">
      <c r="A56" s="86">
        <v>35</v>
      </c>
      <c r="B56" s="9" t="s">
        <v>86</v>
      </c>
      <c r="C56" s="94"/>
      <c r="D56" s="94" t="s">
        <v>205</v>
      </c>
      <c r="J56" s="94" t="s">
        <v>205</v>
      </c>
    </row>
    <row r="57" spans="1:11" ht="12.75">
      <c r="A57" s="88">
        <v>36</v>
      </c>
      <c r="B57" s="12" t="s">
        <v>87</v>
      </c>
      <c r="C57" s="94"/>
      <c r="D57" s="94" t="s">
        <v>205</v>
      </c>
    </row>
    <row r="58" spans="1:11" ht="12.75">
      <c r="A58" s="86">
        <v>37</v>
      </c>
      <c r="B58" s="9" t="s">
        <v>88</v>
      </c>
      <c r="C58" s="94"/>
      <c r="D58" s="94" t="s">
        <v>205</v>
      </c>
    </row>
    <row r="59" spans="1:11" ht="12.75">
      <c r="A59" s="86">
        <v>38</v>
      </c>
      <c r="B59" s="9" t="s">
        <v>89</v>
      </c>
      <c r="C59" s="94"/>
      <c r="D59" s="94" t="s">
        <v>205</v>
      </c>
    </row>
    <row r="60" spans="1:11" ht="12.75">
      <c r="A60" s="88">
        <v>39</v>
      </c>
      <c r="B60" s="12" t="s">
        <v>90</v>
      </c>
      <c r="C60" s="94"/>
      <c r="D60" s="94" t="s">
        <v>205</v>
      </c>
    </row>
    <row r="61" spans="1:11" ht="12.75">
      <c r="A61" s="86">
        <v>40</v>
      </c>
      <c r="B61" s="9" t="s">
        <v>91</v>
      </c>
      <c r="C61" s="94"/>
      <c r="G61" s="94" t="s">
        <v>205</v>
      </c>
    </row>
    <row r="62" spans="1:11" ht="12.75">
      <c r="A62" s="87" t="s">
        <v>20</v>
      </c>
      <c r="B62" s="9" t="s">
        <v>92</v>
      </c>
      <c r="C62" s="94"/>
      <c r="G62" s="94" t="s">
        <v>205</v>
      </c>
      <c r="J62" s="94" t="s">
        <v>205</v>
      </c>
    </row>
    <row r="63" spans="1:11" ht="12.75">
      <c r="A63" s="86">
        <v>41</v>
      </c>
      <c r="B63" s="9" t="s">
        <v>93</v>
      </c>
      <c r="C63" s="94"/>
      <c r="G63" s="94" t="s">
        <v>205</v>
      </c>
    </row>
    <row r="64" spans="1:11" ht="12.75">
      <c r="A64" s="86" t="s">
        <v>21</v>
      </c>
      <c r="B64" s="9" t="s">
        <v>81</v>
      </c>
      <c r="C64" s="94"/>
      <c r="G64" s="94" t="s">
        <v>205</v>
      </c>
      <c r="J64" s="94" t="s">
        <v>205</v>
      </c>
    </row>
    <row r="65" spans="1:10" ht="12.75">
      <c r="A65" s="86">
        <v>42</v>
      </c>
      <c r="B65" s="9" t="s">
        <v>94</v>
      </c>
      <c r="C65" s="94" t="s">
        <v>205</v>
      </c>
    </row>
    <row r="66" spans="1:10" ht="12.75">
      <c r="A66" s="86">
        <v>43</v>
      </c>
      <c r="B66" s="9" t="s">
        <v>95</v>
      </c>
      <c r="C66" s="94" t="s">
        <v>205</v>
      </c>
      <c r="D66" s="94" t="s">
        <v>205</v>
      </c>
    </row>
    <row r="67" spans="1:10" ht="12.75">
      <c r="A67" s="88">
        <v>44</v>
      </c>
      <c r="B67" s="12" t="s">
        <v>96</v>
      </c>
      <c r="J67" s="94" t="s">
        <v>205</v>
      </c>
    </row>
    <row r="68" spans="1:10" ht="12.75">
      <c r="A68" s="88">
        <v>45</v>
      </c>
      <c r="B68" s="12" t="s">
        <v>97</v>
      </c>
      <c r="J68" s="94" t="s">
        <v>205</v>
      </c>
    </row>
    <row r="69" spans="1:10" ht="12.75">
      <c r="A69" s="86">
        <v>46</v>
      </c>
      <c r="B69" s="9" t="s">
        <v>98</v>
      </c>
      <c r="J69" s="94" t="s">
        <v>205</v>
      </c>
    </row>
    <row r="70" spans="1:10" ht="12.75">
      <c r="A70" s="86">
        <v>47</v>
      </c>
      <c r="B70" s="9" t="s">
        <v>99</v>
      </c>
      <c r="J70" s="94" t="s">
        <v>205</v>
      </c>
    </row>
    <row r="71" spans="1:10" ht="12.75">
      <c r="A71" s="88">
        <v>48</v>
      </c>
      <c r="B71" s="12" t="s">
        <v>100</v>
      </c>
      <c r="J71" s="94" t="s">
        <v>205</v>
      </c>
    </row>
    <row r="72" spans="1:10" ht="12.75">
      <c r="A72" s="88">
        <v>49</v>
      </c>
      <c r="B72" s="12" t="s">
        <v>101</v>
      </c>
      <c r="J72" s="94" t="s">
        <v>205</v>
      </c>
    </row>
    <row r="73" spans="1:10" ht="12.75">
      <c r="A73" s="88">
        <v>50</v>
      </c>
      <c r="B73" s="12" t="s">
        <v>102</v>
      </c>
      <c r="J73" s="94" t="s">
        <v>205</v>
      </c>
    </row>
    <row r="74" spans="1:10" ht="12.75">
      <c r="A74" s="86">
        <v>51</v>
      </c>
      <c r="B74" s="13" t="s">
        <v>103</v>
      </c>
      <c r="E74" s="94" t="s">
        <v>205</v>
      </c>
    </row>
    <row r="75" spans="1:10" ht="12.75">
      <c r="A75" s="86">
        <v>52</v>
      </c>
      <c r="B75" s="13" t="s">
        <v>104</v>
      </c>
      <c r="E75" s="94" t="s">
        <v>205</v>
      </c>
    </row>
    <row r="76" spans="1:10" ht="12.75">
      <c r="A76" s="86">
        <v>53</v>
      </c>
      <c r="B76" s="13" t="s">
        <v>105</v>
      </c>
      <c r="E76" s="94" t="s">
        <v>205</v>
      </c>
    </row>
    <row r="77" spans="1:10" ht="12.75">
      <c r="A77" s="85">
        <v>60</v>
      </c>
      <c r="B77" s="14" t="s">
        <v>22</v>
      </c>
    </row>
    <row r="78" spans="1:10" ht="12.75">
      <c r="A78" s="86">
        <v>61</v>
      </c>
      <c r="B78" s="9" t="s">
        <v>23</v>
      </c>
      <c r="J78" s="100"/>
    </row>
    <row r="79" spans="1:10" ht="12.75">
      <c r="A79" s="85">
        <v>62</v>
      </c>
      <c r="B79" s="9" t="s">
        <v>24</v>
      </c>
      <c r="J79" s="100"/>
    </row>
    <row r="80" spans="1:10" ht="12.75">
      <c r="A80" s="86">
        <v>63</v>
      </c>
      <c r="B80" s="9" t="s">
        <v>25</v>
      </c>
      <c r="J80" s="100"/>
    </row>
    <row r="81" spans="1:10" ht="12.75">
      <c r="A81" s="85">
        <v>64</v>
      </c>
      <c r="B81" s="9" t="s">
        <v>26</v>
      </c>
      <c r="J81" s="100"/>
    </row>
    <row r="82" spans="1:10" ht="12.75">
      <c r="A82" s="86">
        <v>65</v>
      </c>
      <c r="B82" s="15" t="s">
        <v>27</v>
      </c>
      <c r="J82" s="100"/>
    </row>
    <row r="83" spans="1:10" ht="12.75">
      <c r="A83" s="85">
        <v>66</v>
      </c>
      <c r="B83" s="15" t="s">
        <v>28</v>
      </c>
      <c r="J83" s="100"/>
    </row>
    <row r="84" spans="1:10" ht="12.75">
      <c r="A84" s="86">
        <v>67</v>
      </c>
      <c r="B84" s="15" t="s">
        <v>29</v>
      </c>
      <c r="J84" s="100"/>
    </row>
    <row r="85" spans="1:10" ht="12.75">
      <c r="A85" s="85">
        <v>68</v>
      </c>
      <c r="B85" s="15" t="s">
        <v>30</v>
      </c>
      <c r="J85" s="100"/>
    </row>
    <row r="86" spans="1:10" ht="15">
      <c r="A86" s="86">
        <v>69</v>
      </c>
      <c r="B86" s="15" t="s">
        <v>31</v>
      </c>
      <c r="J86" s="101"/>
    </row>
    <row r="87" spans="1:10" ht="12.75">
      <c r="A87" s="86">
        <v>70</v>
      </c>
      <c r="B87" s="15" t="s">
        <v>32</v>
      </c>
      <c r="J87" s="100"/>
    </row>
    <row r="88" spans="1:10" ht="12.75">
      <c r="A88" s="85">
        <v>71</v>
      </c>
      <c r="B88" s="15" t="s">
        <v>33</v>
      </c>
      <c r="J88" s="102"/>
    </row>
    <row r="89" spans="1:10" ht="12.75">
      <c r="A89" s="86">
        <v>72</v>
      </c>
      <c r="B89" s="15" t="s">
        <v>34</v>
      </c>
    </row>
    <row r="90" spans="1:10" ht="12.75">
      <c r="A90" s="86">
        <v>73</v>
      </c>
      <c r="B90" s="15" t="s">
        <v>35</v>
      </c>
    </row>
    <row r="91" spans="1:10" ht="12.75">
      <c r="A91" s="85">
        <v>74</v>
      </c>
      <c r="B91" s="15" t="s">
        <v>36</v>
      </c>
    </row>
    <row r="92" spans="1:10" ht="12.75">
      <c r="A92" s="85">
        <v>75</v>
      </c>
      <c r="B92" s="15" t="s">
        <v>37</v>
      </c>
    </row>
    <row r="93" spans="1:10" ht="12.75">
      <c r="A93" s="89"/>
      <c r="B93" s="7"/>
    </row>
    <row r="94" spans="1:10" ht="12.75">
      <c r="B94" s="82" t="s">
        <v>1</v>
      </c>
      <c r="C94" s="90">
        <v>0</v>
      </c>
    </row>
    <row r="95" spans="1:10" ht="12.75">
      <c r="B95" s="82" t="s">
        <v>159</v>
      </c>
      <c r="C95" s="90">
        <v>0</v>
      </c>
    </row>
    <row r="96" spans="1:10" ht="12.75">
      <c r="B96" s="82" t="s">
        <v>157</v>
      </c>
      <c r="C96" s="90">
        <v>0</v>
      </c>
    </row>
    <row r="97" spans="2:3" ht="12.75">
      <c r="B97" s="82" t="s">
        <v>158</v>
      </c>
      <c r="C97" s="90">
        <v>0</v>
      </c>
    </row>
    <row r="98" spans="2:3" ht="12.75">
      <c r="B98" s="82" t="s">
        <v>160</v>
      </c>
      <c r="C98" s="90">
        <v>0</v>
      </c>
    </row>
    <row r="99" spans="2:3" ht="12.75">
      <c r="B99" s="82" t="s">
        <v>204</v>
      </c>
      <c r="C99" s="90">
        <v>0</v>
      </c>
    </row>
  </sheetData>
  <hyperlinks>
    <hyperlink ref="A15" r:id="rId1"/>
    <hyperlink ref="A39" r:id="rId2"/>
    <hyperlink ref="A51" r:id="rId3"/>
    <hyperlink ref="A62" r:id="rId4"/>
    <hyperlink ref="A9" r:id="rId5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9"/>
  <dimension ref="A1:G43"/>
  <sheetViews>
    <sheetView workbookViewId="0">
      <selection activeCell="H17" sqref="H17"/>
    </sheetView>
  </sheetViews>
  <sheetFormatPr defaultColWidth="11.42578125" defaultRowHeight="11.25"/>
  <cols>
    <col min="1" max="1" width="65.42578125" bestFit="1" customWidth="1"/>
    <col min="2" max="2" width="12" bestFit="1" customWidth="1"/>
    <col min="3" max="7" width="13" bestFit="1" customWidth="1"/>
  </cols>
  <sheetData>
    <row r="1" spans="1:7" ht="14.25" thickTop="1" thickBot="1">
      <c r="A1" s="40" t="s">
        <v>155</v>
      </c>
      <c r="B1" s="41" t="s">
        <v>156</v>
      </c>
      <c r="C1" s="42" t="s">
        <v>157</v>
      </c>
      <c r="D1" s="42" t="s">
        <v>158</v>
      </c>
      <c r="E1" s="42" t="s">
        <v>1</v>
      </c>
      <c r="F1" s="42" t="s">
        <v>159</v>
      </c>
      <c r="G1" s="43" t="s">
        <v>160</v>
      </c>
    </row>
    <row r="2" spans="1:7" ht="12" thickTop="1">
      <c r="A2" s="44"/>
      <c r="B2" s="45"/>
      <c r="C2" s="45"/>
      <c r="D2" s="45"/>
      <c r="E2" s="45"/>
      <c r="F2" s="45"/>
      <c r="G2" s="46"/>
    </row>
    <row r="3" spans="1:7" ht="12.75">
      <c r="A3" s="36" t="s">
        <v>147</v>
      </c>
      <c r="B3" s="47"/>
      <c r="C3" s="48">
        <v>10224</v>
      </c>
      <c r="D3" s="48">
        <v>13072.5</v>
      </c>
      <c r="E3" s="48">
        <v>11412</v>
      </c>
      <c r="F3" s="48">
        <v>14648</v>
      </c>
      <c r="G3" s="49">
        <v>12555</v>
      </c>
    </row>
    <row r="4" spans="1:7" ht="12.75">
      <c r="A4" s="50" t="s">
        <v>161</v>
      </c>
      <c r="B4" s="47"/>
      <c r="C4" s="48"/>
      <c r="D4" s="48"/>
      <c r="E4" s="48"/>
      <c r="F4" s="48"/>
      <c r="G4" s="49"/>
    </row>
    <row r="5" spans="1:7">
      <c r="A5" s="51" t="s">
        <v>162</v>
      </c>
      <c r="B5" s="47"/>
      <c r="C5" s="48"/>
      <c r="D5" s="48"/>
      <c r="E5" s="48"/>
      <c r="F5" s="48"/>
      <c r="G5" s="49"/>
    </row>
    <row r="6" spans="1:7">
      <c r="A6" s="51" t="s">
        <v>163</v>
      </c>
      <c r="B6" s="47"/>
      <c r="C6" s="48"/>
      <c r="D6" s="48"/>
      <c r="E6" s="48"/>
      <c r="F6" s="48"/>
      <c r="G6" s="49"/>
    </row>
    <row r="7" spans="1:7">
      <c r="A7" s="51" t="s">
        <v>164</v>
      </c>
      <c r="B7" s="47"/>
      <c r="C7" s="48"/>
      <c r="D7" s="48"/>
      <c r="E7" s="48"/>
      <c r="F7" s="48"/>
      <c r="G7" s="49"/>
    </row>
    <row r="8" spans="1:7">
      <c r="A8" s="51" t="s">
        <v>165</v>
      </c>
      <c r="B8" s="47"/>
      <c r="C8" s="48"/>
      <c r="D8" s="48"/>
      <c r="E8" s="48"/>
      <c r="F8" s="48"/>
      <c r="G8" s="49"/>
    </row>
    <row r="9" spans="1:7">
      <c r="A9" s="51" t="s">
        <v>5</v>
      </c>
      <c r="B9" s="47"/>
      <c r="C9" s="48"/>
      <c r="D9" s="48"/>
      <c r="E9" s="48"/>
      <c r="F9" s="48"/>
      <c r="G9" s="49"/>
    </row>
    <row r="10" spans="1:7" ht="12.75">
      <c r="A10" s="36" t="s">
        <v>166</v>
      </c>
      <c r="B10" s="47"/>
      <c r="C10" s="48"/>
      <c r="D10" s="48"/>
      <c r="E10" s="48"/>
      <c r="F10" s="48"/>
      <c r="G10" s="49"/>
    </row>
    <row r="11" spans="1:7">
      <c r="A11" s="37" t="s">
        <v>148</v>
      </c>
      <c r="B11" s="52"/>
      <c r="C11" s="53">
        <f>17222-C3</f>
        <v>6998</v>
      </c>
      <c r="D11" s="53">
        <f>20720-D3</f>
        <v>7647.5</v>
      </c>
      <c r="E11" s="53">
        <f>18920+350-E3</f>
        <v>7858</v>
      </c>
      <c r="F11" s="53">
        <f>23184-F3</f>
        <v>8536</v>
      </c>
      <c r="G11" s="49">
        <v>8823.69</v>
      </c>
    </row>
    <row r="12" spans="1:7">
      <c r="A12" s="38" t="s">
        <v>149</v>
      </c>
      <c r="B12" s="53"/>
      <c r="C12" s="52">
        <v>300</v>
      </c>
      <c r="D12" s="52"/>
      <c r="E12" s="52">
        <v>325</v>
      </c>
      <c r="F12" s="52"/>
      <c r="G12" s="49">
        <v>775</v>
      </c>
    </row>
    <row r="13" spans="1:7">
      <c r="A13" s="38" t="s">
        <v>150</v>
      </c>
      <c r="B13" s="53"/>
      <c r="C13" s="52">
        <v>325</v>
      </c>
      <c r="D13" s="52"/>
      <c r="E13" s="52">
        <v>350</v>
      </c>
      <c r="F13" s="52"/>
      <c r="G13" s="49">
        <v>420</v>
      </c>
    </row>
    <row r="14" spans="1:7">
      <c r="A14" s="38" t="s">
        <v>151</v>
      </c>
      <c r="B14" s="53"/>
      <c r="C14" s="53">
        <v>400</v>
      </c>
      <c r="D14" s="53">
        <v>672</v>
      </c>
      <c r="E14" s="53">
        <v>410</v>
      </c>
      <c r="F14" s="53">
        <v>689</v>
      </c>
      <c r="G14" s="49">
        <v>420</v>
      </c>
    </row>
    <row r="15" spans="1:7">
      <c r="A15" s="38" t="s">
        <v>152</v>
      </c>
      <c r="B15" s="53"/>
      <c r="C15" s="53">
        <v>415</v>
      </c>
      <c r="D15" s="53">
        <v>700</v>
      </c>
      <c r="E15" s="53">
        <v>465</v>
      </c>
      <c r="F15" s="53">
        <v>722</v>
      </c>
      <c r="G15" s="49">
        <v>495</v>
      </c>
    </row>
    <row r="16" spans="1:7">
      <c r="A16" s="38" t="s">
        <v>153</v>
      </c>
      <c r="B16" s="53"/>
      <c r="C16" s="53">
        <f>C15-30</f>
        <v>385</v>
      </c>
      <c r="D16" s="53">
        <v>644</v>
      </c>
      <c r="E16" s="53">
        <f>E15-30</f>
        <v>435</v>
      </c>
      <c r="F16" s="53">
        <v>672</v>
      </c>
      <c r="G16" s="49">
        <v>465</v>
      </c>
    </row>
    <row r="17" spans="1:7">
      <c r="A17" s="38" t="s">
        <v>154</v>
      </c>
      <c r="B17" s="53"/>
      <c r="C17" s="52">
        <v>1700</v>
      </c>
      <c r="D17" s="52">
        <v>1700</v>
      </c>
      <c r="E17" s="52">
        <v>1800</v>
      </c>
      <c r="F17" s="52">
        <v>1800</v>
      </c>
      <c r="G17" s="49">
        <v>1875</v>
      </c>
    </row>
    <row r="18" spans="1:7">
      <c r="A18" s="38" t="s">
        <v>167</v>
      </c>
      <c r="B18" s="53">
        <v>490</v>
      </c>
      <c r="C18" s="53"/>
      <c r="D18" s="53"/>
      <c r="E18" s="53"/>
      <c r="F18" s="53"/>
      <c r="G18" s="54"/>
    </row>
    <row r="19" spans="1:7" ht="12.75">
      <c r="A19" s="55" t="s">
        <v>168</v>
      </c>
      <c r="B19" s="53">
        <v>600</v>
      </c>
      <c r="C19" s="52"/>
      <c r="D19" s="52"/>
      <c r="E19" s="52"/>
      <c r="F19" s="52"/>
      <c r="G19" s="49"/>
    </row>
    <row r="20" spans="1:7" ht="12.75">
      <c r="A20" s="55" t="s">
        <v>169</v>
      </c>
      <c r="B20" s="53">
        <v>590</v>
      </c>
      <c r="C20" s="52"/>
      <c r="D20" s="52"/>
      <c r="E20" s="52"/>
      <c r="F20" s="52"/>
      <c r="G20" s="49"/>
    </row>
    <row r="21" spans="1:7" ht="12.75">
      <c r="A21" s="56" t="s">
        <v>170</v>
      </c>
      <c r="B21" s="57"/>
      <c r="C21" s="52">
        <v>600</v>
      </c>
      <c r="D21" s="52"/>
      <c r="E21" s="52"/>
      <c r="F21" s="52"/>
      <c r="G21" s="49"/>
    </row>
    <row r="22" spans="1:7" ht="12.75">
      <c r="A22" s="56" t="s">
        <v>171</v>
      </c>
      <c r="B22" s="57"/>
      <c r="C22" s="53">
        <v>1390</v>
      </c>
      <c r="D22" s="53"/>
      <c r="E22" s="53">
        <v>1485</v>
      </c>
      <c r="F22" s="53"/>
      <c r="G22" s="54">
        <v>1485</v>
      </c>
    </row>
    <row r="23" spans="1:7" ht="12.75">
      <c r="A23" s="56" t="s">
        <v>172</v>
      </c>
      <c r="B23" s="57">
        <v>7270</v>
      </c>
      <c r="C23" s="53"/>
      <c r="D23" s="53"/>
      <c r="E23" s="53"/>
      <c r="F23" s="53"/>
      <c r="G23" s="54"/>
    </row>
    <row r="24" spans="1:7" ht="12.75">
      <c r="A24" s="56" t="s">
        <v>173</v>
      </c>
      <c r="B24" s="58"/>
      <c r="C24" s="53"/>
      <c r="D24" s="53"/>
      <c r="E24" s="52"/>
      <c r="F24" s="52"/>
      <c r="G24" s="59"/>
    </row>
    <row r="25" spans="1:7" ht="12.75">
      <c r="A25" s="60" t="s">
        <v>174</v>
      </c>
      <c r="B25" s="53"/>
      <c r="C25" s="52"/>
      <c r="D25" s="52"/>
      <c r="E25" s="52"/>
      <c r="F25" s="52"/>
      <c r="G25" s="49"/>
    </row>
    <row r="26" spans="1:7" ht="12.75">
      <c r="A26" s="55" t="s">
        <v>175</v>
      </c>
      <c r="B26" s="53"/>
      <c r="C26" s="53">
        <v>3100</v>
      </c>
      <c r="D26" s="53">
        <v>3920</v>
      </c>
      <c r="E26" s="53">
        <v>3300</v>
      </c>
      <c r="F26" s="53">
        <v>4200</v>
      </c>
      <c r="G26" s="49">
        <v>3600</v>
      </c>
    </row>
    <row r="27" spans="1:7" ht="12.75">
      <c r="A27" s="55" t="s">
        <v>176</v>
      </c>
      <c r="B27" s="53"/>
      <c r="C27" s="53">
        <v>75</v>
      </c>
      <c r="D27" s="53">
        <v>224</v>
      </c>
      <c r="E27" s="53">
        <v>85</v>
      </c>
      <c r="F27" s="53">
        <v>246</v>
      </c>
      <c r="G27" s="49">
        <v>135</v>
      </c>
    </row>
    <row r="28" spans="1:7" ht="12.75">
      <c r="A28" s="55" t="s">
        <v>177</v>
      </c>
      <c r="B28" s="53"/>
      <c r="C28" s="53">
        <v>425</v>
      </c>
      <c r="D28" s="53">
        <v>425</v>
      </c>
      <c r="E28" s="53"/>
      <c r="F28" s="53"/>
      <c r="G28" s="54">
        <v>575</v>
      </c>
    </row>
    <row r="29" spans="1:7" ht="12.75">
      <c r="A29" s="55" t="s">
        <v>178</v>
      </c>
      <c r="B29" s="53">
        <v>170</v>
      </c>
      <c r="C29" s="53"/>
      <c r="D29" s="53"/>
      <c r="E29" s="52"/>
      <c r="F29" s="52"/>
      <c r="G29" s="59"/>
    </row>
    <row r="30" spans="1:7" ht="12.75">
      <c r="A30" s="55" t="s">
        <v>179</v>
      </c>
      <c r="B30" s="53">
        <v>25</v>
      </c>
      <c r="C30" s="53"/>
      <c r="D30" s="53"/>
      <c r="E30" s="52"/>
      <c r="F30" s="52"/>
      <c r="G30" s="59"/>
    </row>
    <row r="31" spans="1:7" ht="12.75">
      <c r="A31" s="55" t="s">
        <v>180</v>
      </c>
      <c r="B31" s="53"/>
      <c r="C31" s="53">
        <v>605</v>
      </c>
      <c r="D31" s="53">
        <v>605</v>
      </c>
      <c r="E31" s="53">
        <v>627</v>
      </c>
      <c r="F31" s="53">
        <v>627</v>
      </c>
      <c r="G31" s="49">
        <v>675</v>
      </c>
    </row>
    <row r="32" spans="1:7" ht="12.75">
      <c r="A32" s="55" t="s">
        <v>181</v>
      </c>
      <c r="B32" s="53"/>
      <c r="C32" s="53">
        <v>1850</v>
      </c>
      <c r="D32" s="53"/>
      <c r="E32" s="53"/>
      <c r="F32" s="53"/>
      <c r="G32" s="49"/>
    </row>
    <row r="33" spans="1:7" ht="12.75">
      <c r="A33" s="60" t="s">
        <v>182</v>
      </c>
      <c r="B33" s="53"/>
      <c r="C33" s="52"/>
      <c r="D33" s="52"/>
      <c r="E33" s="52"/>
      <c r="F33" s="52"/>
      <c r="G33" s="49"/>
    </row>
    <row r="34" spans="1:7" ht="12.75">
      <c r="A34" s="55" t="s">
        <v>183</v>
      </c>
      <c r="B34" s="53">
        <v>2995</v>
      </c>
      <c r="C34" s="53"/>
      <c r="D34" s="53"/>
      <c r="E34" s="53"/>
      <c r="F34" s="53"/>
      <c r="G34" s="54"/>
    </row>
    <row r="35" spans="1:7" ht="12.75">
      <c r="A35" s="55" t="s">
        <v>184</v>
      </c>
      <c r="B35" s="53">
        <v>105</v>
      </c>
      <c r="C35" s="53"/>
      <c r="D35" s="53"/>
      <c r="E35" s="53"/>
      <c r="F35" s="53"/>
      <c r="G35" s="54"/>
    </row>
    <row r="36" spans="1:7" ht="12.75">
      <c r="A36" s="55" t="s">
        <v>185</v>
      </c>
      <c r="B36" s="53">
        <v>600</v>
      </c>
      <c r="C36" s="53"/>
      <c r="D36" s="53"/>
      <c r="E36" s="53"/>
      <c r="F36" s="53"/>
      <c r="G36" s="54"/>
    </row>
    <row r="37" spans="1:7" ht="12.75">
      <c r="A37" s="55" t="s">
        <v>186</v>
      </c>
      <c r="B37" s="53">
        <f>B34+(3*B35)+B36</f>
        <v>3910</v>
      </c>
      <c r="C37" s="53"/>
      <c r="D37" s="53"/>
      <c r="E37" s="53"/>
      <c r="F37" s="53"/>
      <c r="G37" s="54"/>
    </row>
    <row r="38" spans="1:7">
      <c r="A38" s="38" t="s">
        <v>187</v>
      </c>
      <c r="B38" s="53">
        <v>6995</v>
      </c>
      <c r="C38" s="53">
        <v>6995</v>
      </c>
      <c r="D38" s="53">
        <v>6995</v>
      </c>
      <c r="E38" s="53">
        <v>6995</v>
      </c>
      <c r="F38" s="53">
        <v>6995</v>
      </c>
      <c r="G38" s="53">
        <v>6995</v>
      </c>
    </row>
    <row r="39" spans="1:7" ht="12.75">
      <c r="A39" s="55" t="s">
        <v>188</v>
      </c>
      <c r="B39" s="53">
        <v>1400</v>
      </c>
      <c r="C39" s="53"/>
      <c r="D39" s="53"/>
      <c r="E39" s="53"/>
      <c r="F39" s="53"/>
      <c r="G39" s="54"/>
    </row>
    <row r="40" spans="1:7" ht="12.75">
      <c r="A40" s="55" t="s">
        <v>189</v>
      </c>
      <c r="B40" s="53"/>
      <c r="C40" s="53">
        <v>2500</v>
      </c>
      <c r="D40" s="53"/>
      <c r="E40" s="53"/>
      <c r="F40" s="53"/>
      <c r="G40" s="54"/>
    </row>
    <row r="41" spans="1:7" ht="12.75">
      <c r="A41" s="56" t="s">
        <v>190</v>
      </c>
      <c r="B41" s="53">
        <v>600</v>
      </c>
      <c r="C41" s="53">
        <v>600</v>
      </c>
      <c r="D41" s="53"/>
      <c r="E41" s="53"/>
      <c r="F41" s="53"/>
      <c r="G41" s="54"/>
    </row>
    <row r="42" spans="1:7" ht="13.5" thickBot="1">
      <c r="A42" s="61" t="s">
        <v>191</v>
      </c>
      <c r="B42" s="62">
        <v>2300</v>
      </c>
      <c r="C42" s="62">
        <v>2300</v>
      </c>
      <c r="D42" s="62"/>
      <c r="E42" s="62"/>
      <c r="F42" s="62"/>
      <c r="G42" s="63"/>
    </row>
    <row r="43" spans="1:7" ht="12" thickTop="1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2"/>
  <dimension ref="B1:H3"/>
  <sheetViews>
    <sheetView workbookViewId="0">
      <selection activeCell="H36" sqref="H36"/>
    </sheetView>
  </sheetViews>
  <sheetFormatPr defaultRowHeight="11.25"/>
  <cols>
    <col min="1" max="1" width="9.140625" style="121"/>
    <col min="2" max="2" width="9.140625" style="124"/>
    <col min="3" max="3" width="11" style="121" customWidth="1"/>
    <col min="4" max="4" width="9.140625" style="121"/>
    <col min="5" max="5" width="14.140625" style="121" bestFit="1" customWidth="1"/>
    <col min="6" max="16384" width="9.140625" style="121"/>
  </cols>
  <sheetData>
    <row r="1" spans="2:8" ht="15">
      <c r="B1" s="123" t="s">
        <v>234</v>
      </c>
      <c r="C1" s="122" t="s">
        <v>243</v>
      </c>
      <c r="D1" s="122" t="s">
        <v>244</v>
      </c>
      <c r="E1" s="122" t="s">
        <v>245</v>
      </c>
      <c r="F1" s="122" t="s">
        <v>235</v>
      </c>
      <c r="G1" s="122" t="s">
        <v>246</v>
      </c>
      <c r="H1" s="122" t="s">
        <v>247</v>
      </c>
    </row>
    <row r="2" spans="2:8">
      <c r="B2" s="124">
        <v>1</v>
      </c>
      <c r="C2" s="125" t="s">
        <v>249</v>
      </c>
      <c r="D2" s="121" t="s">
        <v>236</v>
      </c>
      <c r="E2" s="121" t="s">
        <v>237</v>
      </c>
      <c r="F2" s="121" t="s">
        <v>250</v>
      </c>
      <c r="G2" s="121" t="s">
        <v>251</v>
      </c>
      <c r="H2" s="121" t="s">
        <v>238</v>
      </c>
    </row>
    <row r="3" spans="2:8">
      <c r="B3" s="124">
        <v>2</v>
      </c>
      <c r="C3" s="125" t="s">
        <v>248</v>
      </c>
      <c r="D3" s="121" t="s">
        <v>239</v>
      </c>
      <c r="E3" s="121" t="s">
        <v>240</v>
      </c>
      <c r="F3" s="121" t="s">
        <v>241</v>
      </c>
      <c r="G3" s="121" t="s">
        <v>251</v>
      </c>
      <c r="H3" s="121" t="s">
        <v>242</v>
      </c>
    </row>
  </sheetData>
  <sortState ref="B2:H3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12</vt:i4>
      </vt:variant>
    </vt:vector>
  </HeadingPairs>
  <TitlesOfParts>
    <vt:vector size="12" baseType="lpstr">
      <vt:lpstr>Base</vt:lpstr>
      <vt:lpstr>Rental history</vt:lpstr>
      <vt:lpstr>Possibility</vt:lpstr>
      <vt:lpstr>New Tool</vt:lpstr>
      <vt:lpstr>Stock</vt:lpstr>
      <vt:lpstr>New Consummable</vt:lpstr>
      <vt:lpstr>Quote</vt:lpstr>
      <vt:lpstr>Quote History</vt:lpstr>
      <vt:lpstr>Regulation</vt:lpstr>
      <vt:lpstr>Swips</vt:lpstr>
      <vt:lpstr>Swips price </vt:lpstr>
      <vt:lpstr>Customer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Durand</dc:creator>
  <cp:lastModifiedBy>Remi Couvez</cp:lastModifiedBy>
  <cp:lastPrinted>2011-12-12T05:31:34Z</cp:lastPrinted>
  <dcterms:created xsi:type="dcterms:W3CDTF">2010-09-18T14:46:25Z</dcterms:created>
  <dcterms:modified xsi:type="dcterms:W3CDTF">2011-12-12T10:27:00Z</dcterms:modified>
</cp:coreProperties>
</file>