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carayon marc\mes fichiers\Desktop\"/>
    </mc:Choice>
  </mc:AlternateContent>
  <bookViews>
    <workbookView xWindow="0" yWindow="0" windowWidth="28800" windowHeight="12060"/>
  </bookViews>
  <sheets>
    <sheet name="Feuil1" sheetId="1" r:id="rId1"/>
  </sheets>
  <externalReferences>
    <externalReference r:id="rId2"/>
  </externalReferences>
  <definedNames>
    <definedName name="acte">[1]données!$B$25:$B$31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J16" i="1"/>
  <c r="J15" i="1"/>
  <c r="J14" i="1"/>
  <c r="J13" i="1"/>
  <c r="J12" i="1"/>
  <c r="J11" i="1"/>
  <c r="J10" i="1"/>
  <c r="J9" i="1"/>
  <c r="J8" i="1"/>
  <c r="J7" i="1"/>
  <c r="J6" i="1"/>
  <c r="J5" i="1"/>
  <c r="M61" i="1" l="1"/>
  <c r="L61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I6" i="1"/>
  <c r="C6" i="1"/>
  <c r="B6" i="1"/>
  <c r="B7" i="1" s="1"/>
  <c r="N5" i="1"/>
  <c r="I5" i="1"/>
  <c r="O5" i="1"/>
  <c r="C5" i="1"/>
  <c r="N6" i="1" l="1"/>
  <c r="C7" i="1"/>
  <c r="I7" i="1" s="1"/>
  <c r="B8" i="1"/>
  <c r="N7" i="1"/>
  <c r="O7" i="1"/>
  <c r="O6" i="1"/>
  <c r="C8" i="1" l="1"/>
  <c r="I8" i="1" s="1"/>
  <c r="B9" i="1"/>
  <c r="O8" i="1"/>
  <c r="N8" i="1"/>
  <c r="C9" i="1" l="1"/>
  <c r="I9" i="1" s="1"/>
  <c r="B10" i="1"/>
  <c r="N9" i="1"/>
  <c r="O9" i="1"/>
  <c r="C10" i="1" l="1"/>
  <c r="I10" i="1" s="1"/>
  <c r="O10" i="1" s="1"/>
  <c r="B11" i="1"/>
  <c r="N10" i="1"/>
  <c r="C11" i="1" l="1"/>
  <c r="I11" i="1" s="1"/>
  <c r="O11" i="1" s="1"/>
  <c r="B12" i="1"/>
  <c r="N11" i="1"/>
  <c r="C12" i="1" l="1"/>
  <c r="I12" i="1" s="1"/>
  <c r="O12" i="1" s="1"/>
  <c r="B13" i="1"/>
  <c r="N12" i="1"/>
  <c r="C13" i="1" l="1"/>
  <c r="I13" i="1" s="1"/>
  <c r="N13" i="1" s="1"/>
  <c r="B14" i="1"/>
  <c r="O13" i="1"/>
  <c r="C14" i="1" l="1"/>
  <c r="I14" i="1" s="1"/>
  <c r="N14" i="1" s="1"/>
  <c r="B15" i="1"/>
  <c r="O14" i="1"/>
  <c r="C15" i="1" l="1"/>
  <c r="I15" i="1" s="1"/>
  <c r="N15" i="1" s="1"/>
  <c r="B16" i="1"/>
  <c r="O15" i="1"/>
  <c r="C16" i="1" l="1"/>
  <c r="I16" i="1" s="1"/>
  <c r="B17" i="1"/>
  <c r="N16" i="1"/>
  <c r="O16" i="1"/>
  <c r="C17" i="1" l="1"/>
  <c r="I17" i="1" s="1"/>
  <c r="N17" i="1" s="1"/>
  <c r="B18" i="1"/>
  <c r="O17" i="1"/>
  <c r="B19" i="1" l="1"/>
  <c r="C18" i="1"/>
  <c r="I18" i="1" s="1"/>
  <c r="O18" i="1"/>
  <c r="N18" i="1"/>
  <c r="B20" i="1" l="1"/>
  <c r="C19" i="1"/>
  <c r="I19" i="1" s="1"/>
  <c r="O19" i="1"/>
  <c r="N19" i="1"/>
  <c r="B21" i="1" l="1"/>
  <c r="C20" i="1"/>
  <c r="I20" i="1" s="1"/>
  <c r="O20" i="1" s="1"/>
  <c r="N20" i="1"/>
  <c r="B22" i="1" l="1"/>
  <c r="C21" i="1"/>
  <c r="I21" i="1" s="1"/>
  <c r="O21" i="1"/>
  <c r="N21" i="1"/>
  <c r="O22" i="1" l="1"/>
  <c r="N22" i="1"/>
  <c r="B23" i="1"/>
  <c r="C22" i="1"/>
  <c r="I22" i="1" s="1"/>
  <c r="N23" i="1" l="1"/>
  <c r="O23" i="1"/>
  <c r="C23" i="1"/>
  <c r="I23" i="1" s="1"/>
  <c r="B24" i="1"/>
  <c r="N24" i="1" l="1"/>
  <c r="O24" i="1"/>
  <c r="B25" i="1"/>
  <c r="C24" i="1"/>
  <c r="I24" i="1" s="1"/>
  <c r="B26" i="1" l="1"/>
  <c r="C25" i="1"/>
  <c r="I25" i="1" s="1"/>
  <c r="N25" i="1" s="1"/>
  <c r="O25" i="1"/>
  <c r="B27" i="1" l="1"/>
  <c r="C26" i="1"/>
  <c r="I26" i="1" s="1"/>
  <c r="N26" i="1" s="1"/>
  <c r="O26" i="1"/>
  <c r="B28" i="1" l="1"/>
  <c r="C27" i="1"/>
  <c r="I27" i="1" s="1"/>
  <c r="N27" i="1" s="1"/>
  <c r="O27" i="1"/>
  <c r="B29" i="1" l="1"/>
  <c r="C28" i="1"/>
  <c r="I28" i="1" s="1"/>
  <c r="N28" i="1" s="1"/>
  <c r="O28" i="1"/>
  <c r="B30" i="1" l="1"/>
  <c r="C29" i="1"/>
  <c r="I29" i="1" s="1"/>
  <c r="N29" i="1" s="1"/>
  <c r="O29" i="1"/>
  <c r="O30" i="1" l="1"/>
  <c r="N30" i="1"/>
  <c r="C30" i="1"/>
  <c r="I30" i="1" s="1"/>
  <c r="B31" i="1"/>
  <c r="N31" i="1" l="1"/>
  <c r="O31" i="1"/>
  <c r="B32" i="1"/>
  <c r="C31" i="1"/>
  <c r="I31" i="1" s="1"/>
  <c r="N32" i="1" l="1"/>
  <c r="O32" i="1"/>
  <c r="B33" i="1"/>
  <c r="C32" i="1"/>
  <c r="I32" i="1" s="1"/>
  <c r="B34" i="1" l="1"/>
  <c r="C33" i="1"/>
  <c r="I33" i="1" s="1"/>
  <c r="O33" i="1" s="1"/>
  <c r="N33" i="1"/>
  <c r="B35" i="1" l="1"/>
  <c r="C34" i="1"/>
  <c r="I34" i="1" s="1"/>
  <c r="O34" i="1" s="1"/>
  <c r="N34" i="1"/>
  <c r="B36" i="1" l="1"/>
  <c r="C35" i="1"/>
  <c r="I35" i="1" s="1"/>
  <c r="O35" i="1"/>
  <c r="N35" i="1"/>
  <c r="B37" i="1" l="1"/>
  <c r="C36" i="1"/>
  <c r="I36" i="1" s="1"/>
  <c r="O36" i="1"/>
  <c r="N36" i="1"/>
  <c r="B38" i="1" l="1"/>
  <c r="C37" i="1"/>
  <c r="I37" i="1" s="1"/>
  <c r="O37" i="1"/>
  <c r="N37" i="1"/>
  <c r="O38" i="1" l="1"/>
  <c r="C38" i="1"/>
  <c r="I38" i="1" s="1"/>
  <c r="N38" i="1" s="1"/>
  <c r="B39" i="1"/>
  <c r="B40" i="1" l="1"/>
  <c r="C39" i="1"/>
  <c r="I39" i="1" s="1"/>
  <c r="N39" i="1" s="1"/>
  <c r="O39" i="1"/>
  <c r="B41" i="1" l="1"/>
  <c r="C40" i="1"/>
  <c r="I40" i="1" s="1"/>
  <c r="N40" i="1" s="1"/>
  <c r="O40" i="1"/>
  <c r="C41" i="1" l="1"/>
  <c r="I41" i="1" s="1"/>
  <c r="O41" i="1"/>
  <c r="N41" i="1"/>
  <c r="N61" i="1" l="1"/>
  <c r="L65" i="1"/>
  <c r="O61" i="1"/>
  <c r="N65" i="1"/>
</calcChain>
</file>

<file path=xl/sharedStrings.xml><?xml version="1.0" encoding="utf-8"?>
<sst xmlns="http://schemas.openxmlformats.org/spreadsheetml/2006/main" count="76" uniqueCount="9">
  <si>
    <t>Pascale</t>
  </si>
  <si>
    <t>prise de sang</t>
  </si>
  <si>
    <t>Delphine</t>
  </si>
  <si>
    <t>pans. + piq. + Prise sang</t>
  </si>
  <si>
    <t>pansement seul</t>
  </si>
  <si>
    <t>piqûre</t>
  </si>
  <si>
    <t>pansement + piqûre</t>
  </si>
  <si>
    <t>reste a payer a delphine</t>
  </si>
  <si>
    <t>reste a payer a Pascale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</si>
</sst>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0.000"/>
    <numFmt numFmtId="166" formatCode="#,##0.00\ &quot;€&quot;"/>
    <numFmt numFmtId="167" formatCode="0.0000"/>
    <numFmt numFmtId="168" formatCode="dd\ mmmm"/>
  </numFmts>
  <fonts count="5" x14ac:knownFonts="1">
    <font>
      <sz val="11"/>
      <color theme="1"/>
      <name val="Verdana"/>
      <family val="2"/>
    </font>
    <font>
      <sz val="10"/>
      <name val="Comic Sans MS"/>
      <family val="4"/>
    </font>
    <font>
      <sz val="8"/>
      <name val="Comic Sans MS"/>
      <family val="4"/>
    </font>
    <font>
      <sz val="8"/>
      <color rgb="FF7030A0"/>
      <name val="Verdana"/>
      <family val="2"/>
    </font>
    <font>
      <sz val="8"/>
      <color rgb="FF7030A0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0"/>
      </patternFill>
    </fill>
  </fills>
  <borders count="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0" xfId="0" applyFont="1" applyFill="1"/>
    <xf numFmtId="0" fontId="0" fillId="2" borderId="0" xfId="0" applyFill="1" applyAlignment="1">
      <alignment horizontal="right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0" fillId="2" borderId="0" xfId="0" applyFill="1" applyAlignment="1">
      <alignment horizontal="center"/>
    </xf>
    <xf numFmtId="164" fontId="3" fillId="3" borderId="1" xfId="0" applyNumberFormat="1" applyFont="1" applyFill="1" applyBorder="1" applyAlignment="1">
      <alignment horizontal="right"/>
    </xf>
    <xf numFmtId="0" fontId="3" fillId="4" borderId="2" xfId="0" applyNumberFormat="1" applyFont="1" applyFill="1" applyBorder="1" applyAlignment="1">
      <alignment horizontal="right"/>
    </xf>
    <xf numFmtId="1" fontId="3" fillId="3" borderId="2" xfId="0" applyNumberFormat="1" applyFont="1" applyFill="1" applyBorder="1" applyAlignment="1">
      <alignment horizontal="right"/>
    </xf>
    <xf numFmtId="16" fontId="3" fillId="3" borderId="2" xfId="0" applyNumberFormat="1" applyFont="1" applyFill="1" applyBorder="1"/>
    <xf numFmtId="165" fontId="3" fillId="4" borderId="2" xfId="0" applyNumberFormat="1" applyFont="1" applyFill="1" applyBorder="1" applyAlignment="1">
      <alignment horizontal="center" vertical="center"/>
    </xf>
    <xf numFmtId="166" fontId="3" fillId="4" borderId="2" xfId="0" applyNumberFormat="1" applyFont="1" applyFill="1" applyBorder="1"/>
    <xf numFmtId="166" fontId="3" fillId="4" borderId="2" xfId="0" applyNumberFormat="1" applyFont="1" applyFill="1" applyBorder="1" applyAlignment="1">
      <alignment horizontal="center"/>
    </xf>
    <xf numFmtId="2" fontId="3" fillId="3" borderId="3" xfId="0" applyNumberFormat="1" applyFont="1" applyFill="1" applyBorder="1" applyAlignment="1" applyProtection="1">
      <alignment horizontal="center" vertical="center"/>
    </xf>
    <xf numFmtId="0" fontId="4" fillId="3" borderId="2" xfId="0" applyFont="1" applyFill="1" applyBorder="1"/>
    <xf numFmtId="166" fontId="3" fillId="3" borderId="2" xfId="0" applyNumberFormat="1" applyFont="1" applyFill="1" applyBorder="1" applyAlignment="1">
      <alignment horizontal="center"/>
    </xf>
    <xf numFmtId="167" fontId="3" fillId="4" borderId="2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/>
    </xf>
    <xf numFmtId="164" fontId="3" fillId="3" borderId="4" xfId="0" applyNumberFormat="1" applyFont="1" applyFill="1" applyBorder="1" applyAlignment="1">
      <alignment horizontal="right"/>
    </xf>
    <xf numFmtId="0" fontId="3" fillId="4" borderId="3" xfId="0" applyNumberFormat="1" applyFont="1" applyFill="1" applyBorder="1" applyAlignment="1">
      <alignment horizontal="right"/>
    </xf>
    <xf numFmtId="1" fontId="3" fillId="3" borderId="3" xfId="0" applyNumberFormat="1" applyFont="1" applyFill="1" applyBorder="1" applyAlignment="1">
      <alignment horizontal="right"/>
    </xf>
    <xf numFmtId="16" fontId="3" fillId="3" borderId="3" xfId="0" applyNumberFormat="1" applyFont="1" applyFill="1" applyBorder="1"/>
    <xf numFmtId="165" fontId="3" fillId="4" borderId="3" xfId="0" applyNumberFormat="1" applyFont="1" applyFill="1" applyBorder="1" applyAlignment="1">
      <alignment horizontal="center" vertical="center"/>
    </xf>
    <xf numFmtId="166" fontId="3" fillId="4" borderId="3" xfId="0" applyNumberFormat="1" applyFont="1" applyFill="1" applyBorder="1"/>
    <xf numFmtId="168" fontId="3" fillId="0" borderId="3" xfId="0" applyNumberFormat="1" applyFont="1" applyFill="1" applyBorder="1" applyAlignment="1">
      <alignment horizontal="center"/>
    </xf>
    <xf numFmtId="166" fontId="3" fillId="3" borderId="3" xfId="0" applyNumberFormat="1" applyFont="1" applyFill="1" applyBorder="1" applyAlignment="1">
      <alignment horizontal="center"/>
    </xf>
    <xf numFmtId="0" fontId="4" fillId="3" borderId="3" xfId="0" applyFont="1" applyFill="1" applyBorder="1" applyAlignment="1">
      <alignment horizontal="right"/>
    </xf>
    <xf numFmtId="0" fontId="4" fillId="3" borderId="3" xfId="0" applyFont="1" applyFill="1" applyBorder="1"/>
    <xf numFmtId="166" fontId="4" fillId="3" borderId="3" xfId="0" applyNumberFormat="1" applyFont="1" applyFill="1" applyBorder="1"/>
    <xf numFmtId="14" fontId="4" fillId="3" borderId="3" xfId="0" applyNumberFormat="1" applyFont="1" applyFill="1" applyBorder="1"/>
    <xf numFmtId="164" fontId="4" fillId="3" borderId="4" xfId="0" applyNumberFormat="1" applyFont="1" applyFill="1" applyBorder="1"/>
    <xf numFmtId="164" fontId="4" fillId="3" borderId="5" xfId="0" applyNumberFormat="1" applyFont="1" applyFill="1" applyBorder="1"/>
    <xf numFmtId="0" fontId="3" fillId="4" borderId="6" xfId="0" applyNumberFormat="1" applyFont="1" applyFill="1" applyBorder="1" applyAlignment="1">
      <alignment horizontal="right"/>
    </xf>
    <xf numFmtId="0" fontId="4" fillId="3" borderId="6" xfId="0" applyFont="1" applyFill="1" applyBorder="1" applyAlignment="1">
      <alignment horizontal="right"/>
    </xf>
    <xf numFmtId="16" fontId="3" fillId="3" borderId="6" xfId="0" applyNumberFormat="1" applyFont="1" applyFill="1" applyBorder="1"/>
    <xf numFmtId="165" fontId="3" fillId="4" borderId="6" xfId="0" applyNumberFormat="1" applyFont="1" applyFill="1" applyBorder="1" applyAlignment="1">
      <alignment horizontal="center" vertical="center"/>
    </xf>
    <xf numFmtId="166" fontId="3" fillId="4" borderId="6" xfId="0" applyNumberFormat="1" applyFont="1" applyFill="1" applyBorder="1"/>
    <xf numFmtId="166" fontId="3" fillId="4" borderId="6" xfId="0" applyNumberFormat="1" applyFont="1" applyFill="1" applyBorder="1" applyAlignment="1">
      <alignment horizontal="center"/>
    </xf>
    <xf numFmtId="0" fontId="4" fillId="3" borderId="6" xfId="0" applyFont="1" applyFill="1" applyBorder="1"/>
    <xf numFmtId="166" fontId="4" fillId="3" borderId="6" xfId="0" applyNumberFormat="1" applyFont="1" applyFill="1" applyBorder="1"/>
    <xf numFmtId="166" fontId="0" fillId="2" borderId="0" xfId="0" applyNumberFormat="1" applyFill="1"/>
  </cellXfs>
  <cellStyles count="1">
    <cellStyle name="Normal" xfId="0" builtinId="0"/>
  </cellStyles>
  <dxfs count="9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  <dxf>
      <font>
        <color rgb="FFFF0000"/>
      </font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ayon%20marc/mes%20fichiers/mes%20fichiers%20sous%20excel/%23archives/2016/remboursements%20medicaux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nnée"/>
      <sheetName val="soins infirmiers"/>
      <sheetName val="infirmiers"/>
      <sheetName val="remboursements"/>
      <sheetName val="soins kiné"/>
      <sheetName val="Rbsts kiné,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5">
          <cell r="B25">
            <v>0</v>
          </cell>
        </row>
        <row r="26">
          <cell r="B26" t="str">
            <v>piqûre</v>
          </cell>
        </row>
        <row r="27">
          <cell r="B27" t="str">
            <v>prise de sang</v>
          </cell>
        </row>
        <row r="28">
          <cell r="B28" t="str">
            <v>pansement + piqûre</v>
          </cell>
        </row>
        <row r="29">
          <cell r="B29" t="str">
            <v>pans. + piq. + Prise sang</v>
          </cell>
        </row>
        <row r="30">
          <cell r="B30" t="str">
            <v>piqûre + prise sang</v>
          </cell>
        </row>
        <row r="31">
          <cell r="B31" t="str">
            <v>pansement seul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Q67"/>
  <sheetViews>
    <sheetView tabSelected="1" topLeftCell="C1" workbookViewId="0">
      <selection activeCell="Q10" sqref="Q10"/>
    </sheetView>
  </sheetViews>
  <sheetFormatPr baseColWidth="10" defaultRowHeight="14.25" x14ac:dyDescent="0.2"/>
  <cols>
    <col min="1" max="1" width="11.19921875" style="3"/>
    <col min="2" max="2" width="21.3984375" style="3" customWidth="1"/>
    <col min="3" max="3" width="7.09765625" style="3" customWidth="1"/>
    <col min="4" max="4" width="11.19921875" style="2"/>
    <col min="5" max="5" width="20" style="3" customWidth="1"/>
    <col min="6" max="9" width="6.3984375" style="3" customWidth="1"/>
    <col min="10" max="10" width="4.8984375" style="3" customWidth="1"/>
    <col min="11" max="16384" width="11.19921875" style="3"/>
  </cols>
  <sheetData>
    <row r="4" spans="2:15" ht="40.5" customHeight="1" x14ac:dyDescent="0.3">
      <c r="B4" s="1"/>
      <c r="C4" s="1"/>
      <c r="F4" s="4"/>
      <c r="G4" s="4"/>
      <c r="H4" s="4"/>
      <c r="I4" s="4"/>
      <c r="J4" s="5"/>
      <c r="K4" s="4"/>
      <c r="L4" s="6"/>
      <c r="M4" s="6"/>
      <c r="N4" s="7"/>
      <c r="O4" s="7"/>
    </row>
    <row r="5" spans="2:15" ht="15" x14ac:dyDescent="0.25">
      <c r="B5" s="8">
        <v>40919</v>
      </c>
      <c r="C5" s="9">
        <f>WEEKDAY(B5,1)</f>
        <v>4</v>
      </c>
      <c r="D5" s="10" t="s">
        <v>0</v>
      </c>
      <c r="E5" s="11" t="s">
        <v>1</v>
      </c>
      <c r="F5" s="12">
        <v>4.7249999999999996</v>
      </c>
      <c r="G5" s="13">
        <v>2.5</v>
      </c>
      <c r="H5" s="13">
        <v>1.4</v>
      </c>
      <c r="I5" s="14" t="str">
        <f>IF(C5=1,8,"")</f>
        <v/>
      </c>
      <c r="J5" s="15" t="str">
        <f t="shared" ref="J5:J18" si="0">IF(F5&lt;&gt;"","à payer","")</f>
        <v>à payer</v>
      </c>
      <c r="K5" s="16"/>
      <c r="L5" s="17"/>
      <c r="M5" s="17"/>
      <c r="N5" s="18" t="str">
        <f>IF(AND(B5&lt;&gt;"",D5="Delphine"),SUM(F5:I5),"")</f>
        <v/>
      </c>
      <c r="O5" s="19">
        <f>IF(AND(B5&lt;&gt;"",D5="Pascale"),SUM(F5:I5),"")</f>
        <v>8.625</v>
      </c>
    </row>
    <row r="6" spans="2:15" x14ac:dyDescent="0.2">
      <c r="B6" s="20">
        <f>B5+1</f>
        <v>40920</v>
      </c>
      <c r="C6" s="21">
        <f>WEEKDAY(B6,1)</f>
        <v>5</v>
      </c>
      <c r="D6" s="22" t="s">
        <v>2</v>
      </c>
      <c r="E6" s="23" t="s">
        <v>3</v>
      </c>
      <c r="F6" s="24">
        <v>4.75</v>
      </c>
      <c r="G6" s="25">
        <v>2.5</v>
      </c>
      <c r="H6" s="25">
        <v>1.4</v>
      </c>
      <c r="I6" s="19" t="str">
        <f t="shared" ref="I6:I41" si="1">IF(C6=1,8,"")</f>
        <v/>
      </c>
      <c r="J6" s="15" t="str">
        <f t="shared" si="0"/>
        <v>à payer</v>
      </c>
      <c r="K6" s="26"/>
      <c r="M6" s="27"/>
      <c r="N6" s="19">
        <f>IF(AND(B6&lt;&gt;"",D6="Delphine"),SUM(F6:I6),"")</f>
        <v>8.65</v>
      </c>
      <c r="O6" s="19" t="str">
        <f t="shared" ref="O6:O41" si="2">IF(AND(B6&lt;&gt;"",D6="Pascale"),SUM(F6:I6),"")</f>
        <v/>
      </c>
    </row>
    <row r="7" spans="2:15" ht="15" x14ac:dyDescent="0.25">
      <c r="B7" s="20">
        <f t="shared" ref="B7:B41" si="3">B6+1</f>
        <v>40921</v>
      </c>
      <c r="C7" s="21">
        <f>WEEKDAY(B7,1)</f>
        <v>6</v>
      </c>
      <c r="D7" s="28" t="s">
        <v>2</v>
      </c>
      <c r="E7" s="23" t="s">
        <v>4</v>
      </c>
      <c r="F7" s="24">
        <v>4.75</v>
      </c>
      <c r="G7" s="25">
        <v>2.5</v>
      </c>
      <c r="H7" s="25">
        <v>1.4</v>
      </c>
      <c r="I7" s="19" t="str">
        <f t="shared" si="1"/>
        <v/>
      </c>
      <c r="J7" s="15" t="str">
        <f t="shared" si="0"/>
        <v>à payer</v>
      </c>
      <c r="K7" s="29"/>
      <c r="L7" s="30"/>
      <c r="M7" s="30"/>
      <c r="N7" s="19">
        <f t="shared" ref="N7:N41" si="4">IF(AND(B7&lt;&gt;"",D7="Delphine"),SUM(F7:I7),"")</f>
        <v>8.65</v>
      </c>
      <c r="O7" s="19" t="str">
        <f t="shared" si="2"/>
        <v/>
      </c>
    </row>
    <row r="8" spans="2:15" ht="15" x14ac:dyDescent="0.25">
      <c r="B8" s="20">
        <f t="shared" si="3"/>
        <v>40922</v>
      </c>
      <c r="C8" s="21">
        <f t="shared" ref="C8:C41" si="5">WEEKDAY(B8,1)</f>
        <v>7</v>
      </c>
      <c r="D8" s="28" t="s">
        <v>0</v>
      </c>
      <c r="E8" s="23" t="s">
        <v>3</v>
      </c>
      <c r="F8" s="24">
        <v>4.75</v>
      </c>
      <c r="G8" s="25">
        <v>2.5</v>
      </c>
      <c r="H8" s="25">
        <v>1.4</v>
      </c>
      <c r="I8" s="19" t="str">
        <f t="shared" si="1"/>
        <v/>
      </c>
      <c r="J8" s="15" t="str">
        <f t="shared" si="0"/>
        <v>à payer</v>
      </c>
      <c r="K8" s="29"/>
      <c r="L8" s="30"/>
      <c r="M8" s="30"/>
      <c r="N8" s="19" t="str">
        <f t="shared" si="4"/>
        <v/>
      </c>
      <c r="O8" s="19">
        <f t="shared" si="2"/>
        <v>8.65</v>
      </c>
    </row>
    <row r="9" spans="2:15" ht="15" x14ac:dyDescent="0.25">
      <c r="B9" s="20">
        <f t="shared" si="3"/>
        <v>40923</v>
      </c>
      <c r="C9" s="21">
        <f t="shared" si="5"/>
        <v>1</v>
      </c>
      <c r="D9" s="28" t="s">
        <v>0</v>
      </c>
      <c r="E9" s="23" t="s">
        <v>5</v>
      </c>
      <c r="F9" s="24">
        <v>4.75</v>
      </c>
      <c r="G9" s="25">
        <v>2.5</v>
      </c>
      <c r="H9" s="25">
        <v>1.4</v>
      </c>
      <c r="I9" s="19">
        <f t="shared" si="1"/>
        <v>8</v>
      </c>
      <c r="J9" s="15" t="str">
        <f t="shared" si="0"/>
        <v>à payer</v>
      </c>
      <c r="K9" s="31"/>
      <c r="L9" s="30"/>
      <c r="M9" s="30"/>
      <c r="N9" s="19" t="str">
        <f t="shared" si="4"/>
        <v/>
      </c>
      <c r="O9" s="19">
        <f t="shared" si="2"/>
        <v>16.649999999999999</v>
      </c>
    </row>
    <row r="10" spans="2:15" ht="15" x14ac:dyDescent="0.25">
      <c r="B10" s="20">
        <f t="shared" si="3"/>
        <v>40924</v>
      </c>
      <c r="C10" s="21">
        <f t="shared" si="5"/>
        <v>2</v>
      </c>
      <c r="D10" s="28" t="s">
        <v>0</v>
      </c>
      <c r="E10" s="23" t="s">
        <v>5</v>
      </c>
      <c r="F10" s="24">
        <v>4.75</v>
      </c>
      <c r="G10" s="25">
        <v>2.5</v>
      </c>
      <c r="H10" s="25">
        <v>1.4</v>
      </c>
      <c r="I10" s="19" t="str">
        <f t="shared" si="1"/>
        <v/>
      </c>
      <c r="J10" s="15" t="str">
        <f t="shared" si="0"/>
        <v>à payer</v>
      </c>
      <c r="K10" s="29"/>
      <c r="L10" s="30"/>
      <c r="M10" s="30">
        <v>20</v>
      </c>
      <c r="N10" s="19" t="str">
        <f t="shared" si="4"/>
        <v/>
      </c>
      <c r="O10" s="19">
        <f t="shared" si="2"/>
        <v>8.65</v>
      </c>
    </row>
    <row r="11" spans="2:15" ht="15" x14ac:dyDescent="0.25">
      <c r="B11" s="20">
        <f t="shared" si="3"/>
        <v>40925</v>
      </c>
      <c r="C11" s="21">
        <f t="shared" si="5"/>
        <v>3</v>
      </c>
      <c r="D11" s="28" t="s">
        <v>0</v>
      </c>
      <c r="E11" s="23" t="s">
        <v>5</v>
      </c>
      <c r="F11" s="24">
        <v>4.75</v>
      </c>
      <c r="G11" s="25">
        <v>2.5</v>
      </c>
      <c r="H11" s="25">
        <v>1.4</v>
      </c>
      <c r="I11" s="19" t="str">
        <f t="shared" si="1"/>
        <v/>
      </c>
      <c r="J11" s="15" t="str">
        <f t="shared" si="0"/>
        <v>à payer</v>
      </c>
      <c r="K11" s="29"/>
      <c r="L11" s="30"/>
      <c r="M11" s="30"/>
      <c r="N11" s="19" t="str">
        <f t="shared" si="4"/>
        <v/>
      </c>
      <c r="O11" s="19">
        <f t="shared" si="2"/>
        <v>8.65</v>
      </c>
    </row>
    <row r="12" spans="2:15" ht="15" x14ac:dyDescent="0.25">
      <c r="B12" s="20">
        <f t="shared" si="3"/>
        <v>40926</v>
      </c>
      <c r="C12" s="21">
        <f t="shared" si="5"/>
        <v>4</v>
      </c>
      <c r="D12" s="28" t="s">
        <v>0</v>
      </c>
      <c r="E12" s="23" t="s">
        <v>6</v>
      </c>
      <c r="F12" s="24">
        <v>4.75</v>
      </c>
      <c r="G12" s="25">
        <v>2.5</v>
      </c>
      <c r="H12" s="25">
        <v>1.4</v>
      </c>
      <c r="I12" s="19" t="str">
        <f t="shared" si="1"/>
        <v/>
      </c>
      <c r="J12" s="15" t="str">
        <f t="shared" si="0"/>
        <v>à payer</v>
      </c>
      <c r="K12" s="29"/>
      <c r="L12" s="30"/>
      <c r="M12" s="30"/>
      <c r="N12" s="19" t="str">
        <f t="shared" si="4"/>
        <v/>
      </c>
      <c r="O12" s="19">
        <f t="shared" si="2"/>
        <v>8.65</v>
      </c>
    </row>
    <row r="13" spans="2:15" ht="15" x14ac:dyDescent="0.25">
      <c r="B13" s="20">
        <f t="shared" si="3"/>
        <v>40927</v>
      </c>
      <c r="C13" s="21">
        <f t="shared" si="5"/>
        <v>5</v>
      </c>
      <c r="D13" s="28" t="s">
        <v>2</v>
      </c>
      <c r="E13" s="23" t="s">
        <v>5</v>
      </c>
      <c r="F13" s="24">
        <v>4.75</v>
      </c>
      <c r="G13" s="25">
        <v>2.5</v>
      </c>
      <c r="H13" s="25">
        <v>1.4</v>
      </c>
      <c r="I13" s="19" t="str">
        <f t="shared" si="1"/>
        <v/>
      </c>
      <c r="J13" s="15" t="str">
        <f t="shared" si="0"/>
        <v>à payer</v>
      </c>
      <c r="K13" s="31">
        <v>40921</v>
      </c>
      <c r="L13" s="30">
        <v>9.65</v>
      </c>
      <c r="M13" s="30"/>
      <c r="N13" s="19">
        <f t="shared" si="4"/>
        <v>8.65</v>
      </c>
      <c r="O13" s="19" t="str">
        <f t="shared" si="2"/>
        <v/>
      </c>
    </row>
    <row r="14" spans="2:15" ht="15" x14ac:dyDescent="0.25">
      <c r="B14" s="20">
        <f t="shared" si="3"/>
        <v>40928</v>
      </c>
      <c r="C14" s="21">
        <f t="shared" si="5"/>
        <v>6</v>
      </c>
      <c r="D14" s="28" t="s">
        <v>2</v>
      </c>
      <c r="E14" s="23" t="s">
        <v>5</v>
      </c>
      <c r="F14" s="24">
        <v>4.75</v>
      </c>
      <c r="G14" s="25">
        <v>2.5</v>
      </c>
      <c r="H14" s="25">
        <v>1.4</v>
      </c>
      <c r="I14" s="19" t="str">
        <f t="shared" si="1"/>
        <v/>
      </c>
      <c r="J14" s="15" t="str">
        <f t="shared" si="0"/>
        <v>à payer</v>
      </c>
      <c r="K14" s="29"/>
      <c r="L14" s="30"/>
      <c r="M14" s="30"/>
      <c r="N14" s="19">
        <f t="shared" si="4"/>
        <v>8.65</v>
      </c>
      <c r="O14" s="19" t="str">
        <f t="shared" si="2"/>
        <v/>
      </c>
    </row>
    <row r="15" spans="2:15" ht="15" x14ac:dyDescent="0.25">
      <c r="B15" s="20">
        <f t="shared" si="3"/>
        <v>40929</v>
      </c>
      <c r="C15" s="21">
        <f t="shared" si="5"/>
        <v>7</v>
      </c>
      <c r="D15" s="28" t="s">
        <v>2</v>
      </c>
      <c r="E15" s="23" t="s">
        <v>5</v>
      </c>
      <c r="F15" s="24">
        <v>4.75</v>
      </c>
      <c r="G15" s="25">
        <v>2.5</v>
      </c>
      <c r="H15" s="25">
        <v>1.4</v>
      </c>
      <c r="I15" s="19" t="str">
        <f t="shared" si="1"/>
        <v/>
      </c>
      <c r="J15" s="15" t="str">
        <f t="shared" si="0"/>
        <v>à payer</v>
      </c>
      <c r="K15" s="29"/>
      <c r="L15" s="30"/>
      <c r="M15" s="30"/>
      <c r="N15" s="19">
        <f t="shared" si="4"/>
        <v>8.65</v>
      </c>
      <c r="O15" s="19" t="str">
        <f t="shared" si="2"/>
        <v/>
      </c>
    </row>
    <row r="16" spans="2:15" ht="15" x14ac:dyDescent="0.25">
      <c r="B16" s="20">
        <f t="shared" si="3"/>
        <v>40930</v>
      </c>
      <c r="C16" s="21">
        <f t="shared" si="5"/>
        <v>1</v>
      </c>
      <c r="D16" s="28" t="s">
        <v>0</v>
      </c>
      <c r="E16" s="23" t="s">
        <v>5</v>
      </c>
      <c r="F16" s="24">
        <v>4.75</v>
      </c>
      <c r="G16" s="25">
        <v>2.5</v>
      </c>
      <c r="H16" s="25">
        <v>1.4</v>
      </c>
      <c r="I16" s="19">
        <f t="shared" si="1"/>
        <v>8</v>
      </c>
      <c r="J16" s="15" t="str">
        <f t="shared" si="0"/>
        <v>à payer</v>
      </c>
      <c r="K16" s="29"/>
      <c r="L16" s="30"/>
      <c r="M16" s="30"/>
      <c r="N16" s="19" t="str">
        <f t="shared" si="4"/>
        <v/>
      </c>
      <c r="O16" s="19">
        <f t="shared" si="2"/>
        <v>16.649999999999999</v>
      </c>
    </row>
    <row r="17" spans="2:17" ht="15" x14ac:dyDescent="0.25">
      <c r="B17" s="20">
        <f t="shared" si="3"/>
        <v>40931</v>
      </c>
      <c r="C17" s="21">
        <f t="shared" si="5"/>
        <v>2</v>
      </c>
      <c r="D17" s="28" t="s">
        <v>2</v>
      </c>
      <c r="E17" s="23" t="s">
        <v>5</v>
      </c>
      <c r="F17" s="24">
        <v>4.75</v>
      </c>
      <c r="G17" s="25">
        <v>2.5</v>
      </c>
      <c r="H17" s="25">
        <v>1.4</v>
      </c>
      <c r="I17" s="19" t="str">
        <f t="shared" si="1"/>
        <v/>
      </c>
      <c r="J17" s="15" t="str">
        <f t="shared" si="0"/>
        <v>à payer</v>
      </c>
      <c r="K17" s="29"/>
      <c r="L17" s="30"/>
      <c r="M17" s="30"/>
      <c r="N17" s="19">
        <f t="shared" si="4"/>
        <v>8.65</v>
      </c>
      <c r="O17" s="19" t="str">
        <f t="shared" si="2"/>
        <v/>
      </c>
    </row>
    <row r="18" spans="2:17" ht="15" x14ac:dyDescent="0.25">
      <c r="B18" s="20">
        <f t="shared" si="3"/>
        <v>40932</v>
      </c>
      <c r="C18" s="21">
        <f t="shared" si="5"/>
        <v>3</v>
      </c>
      <c r="D18" s="28" t="s">
        <v>2</v>
      </c>
      <c r="E18" s="23" t="s">
        <v>5</v>
      </c>
      <c r="F18" s="24">
        <v>4.75</v>
      </c>
      <c r="G18" s="25">
        <v>2.5</v>
      </c>
      <c r="H18" s="25">
        <v>1.4</v>
      </c>
      <c r="I18" s="19" t="str">
        <f t="shared" si="1"/>
        <v/>
      </c>
      <c r="J18" s="15" t="str">
        <f t="shared" ref="J18:J41" si="6">IF(F18&lt;&gt;"","à payer","")</f>
        <v>à payer</v>
      </c>
      <c r="K18" s="29"/>
      <c r="L18" s="30"/>
      <c r="M18" s="30"/>
      <c r="N18" s="19">
        <f t="shared" si="4"/>
        <v>8.65</v>
      </c>
      <c r="O18" s="19" t="str">
        <f t="shared" si="2"/>
        <v/>
      </c>
    </row>
    <row r="19" spans="2:17" ht="15" x14ac:dyDescent="0.25">
      <c r="B19" s="20">
        <f t="shared" si="3"/>
        <v>40933</v>
      </c>
      <c r="C19" s="21">
        <f t="shared" si="5"/>
        <v>4</v>
      </c>
      <c r="D19" s="28" t="s">
        <v>2</v>
      </c>
      <c r="E19" s="23" t="s">
        <v>5</v>
      </c>
      <c r="F19" s="24">
        <v>4.75</v>
      </c>
      <c r="G19" s="25">
        <v>2.5</v>
      </c>
      <c r="H19" s="25">
        <v>1.4</v>
      </c>
      <c r="I19" s="19" t="str">
        <f t="shared" si="1"/>
        <v/>
      </c>
      <c r="J19" s="15" t="str">
        <f t="shared" si="6"/>
        <v>à payer</v>
      </c>
      <c r="K19" s="29"/>
      <c r="L19" s="30"/>
      <c r="M19" s="30"/>
      <c r="N19" s="19">
        <f t="shared" si="4"/>
        <v>8.65</v>
      </c>
      <c r="O19" s="19" t="str">
        <f t="shared" si="2"/>
        <v/>
      </c>
    </row>
    <row r="20" spans="2:17" ht="15" x14ac:dyDescent="0.25">
      <c r="B20" s="20">
        <f t="shared" si="3"/>
        <v>40934</v>
      </c>
      <c r="C20" s="21">
        <f t="shared" si="5"/>
        <v>5</v>
      </c>
      <c r="D20" s="28" t="s">
        <v>0</v>
      </c>
      <c r="E20" s="23" t="s">
        <v>5</v>
      </c>
      <c r="F20" s="24">
        <v>4.75</v>
      </c>
      <c r="G20" s="25">
        <v>2.5</v>
      </c>
      <c r="H20" s="25">
        <v>1.4</v>
      </c>
      <c r="I20" s="19" t="str">
        <f t="shared" si="1"/>
        <v/>
      </c>
      <c r="J20" s="15" t="str">
        <f t="shared" si="6"/>
        <v>à payer</v>
      </c>
      <c r="K20" s="29"/>
      <c r="L20" s="30"/>
      <c r="M20" s="30"/>
      <c r="N20" s="19" t="str">
        <f t="shared" si="4"/>
        <v/>
      </c>
      <c r="O20" s="19">
        <f t="shared" si="2"/>
        <v>8.65</v>
      </c>
    </row>
    <row r="21" spans="2:17" ht="15" x14ac:dyDescent="0.25">
      <c r="B21" s="20">
        <f t="shared" si="3"/>
        <v>40935</v>
      </c>
      <c r="C21" s="21">
        <f t="shared" si="5"/>
        <v>6</v>
      </c>
      <c r="D21" s="28" t="s">
        <v>2</v>
      </c>
      <c r="E21" s="23" t="s">
        <v>5</v>
      </c>
      <c r="F21" s="24">
        <v>4.75</v>
      </c>
      <c r="G21" s="25">
        <v>2.5</v>
      </c>
      <c r="H21" s="25">
        <v>1.4</v>
      </c>
      <c r="I21" s="19" t="str">
        <f t="shared" si="1"/>
        <v/>
      </c>
      <c r="J21" s="15" t="str">
        <f t="shared" si="6"/>
        <v>à payer</v>
      </c>
      <c r="K21" s="31"/>
      <c r="L21" s="30"/>
      <c r="M21" s="30"/>
      <c r="N21" s="19">
        <f t="shared" si="4"/>
        <v>8.65</v>
      </c>
      <c r="O21" s="19" t="str">
        <f t="shared" si="2"/>
        <v/>
      </c>
    </row>
    <row r="22" spans="2:17" ht="15.75" x14ac:dyDescent="0.3">
      <c r="B22" s="20">
        <f t="shared" si="3"/>
        <v>40936</v>
      </c>
      <c r="C22" s="21">
        <f t="shared" si="5"/>
        <v>7</v>
      </c>
      <c r="D22" s="28" t="s">
        <v>0</v>
      </c>
      <c r="E22" s="23" t="s">
        <v>5</v>
      </c>
      <c r="F22" s="24">
        <v>4.75</v>
      </c>
      <c r="G22" s="25">
        <v>2.5</v>
      </c>
      <c r="H22" s="25">
        <v>1.4</v>
      </c>
      <c r="I22" s="19" t="str">
        <f t="shared" si="1"/>
        <v/>
      </c>
      <c r="J22" s="15" t="str">
        <f t="shared" si="6"/>
        <v>à payer</v>
      </c>
      <c r="K22" s="31"/>
      <c r="L22" s="30"/>
      <c r="M22" s="30"/>
      <c r="N22" s="19" t="str">
        <f t="shared" si="4"/>
        <v/>
      </c>
      <c r="O22" s="19">
        <f t="shared" si="2"/>
        <v>8.65</v>
      </c>
      <c r="Q22" s="1"/>
    </row>
    <row r="23" spans="2:17" ht="15" x14ac:dyDescent="0.25">
      <c r="B23" s="20">
        <f t="shared" si="3"/>
        <v>40937</v>
      </c>
      <c r="C23" s="21">
        <f t="shared" si="5"/>
        <v>1</v>
      </c>
      <c r="D23" s="28" t="s">
        <v>2</v>
      </c>
      <c r="E23" s="23" t="s">
        <v>5</v>
      </c>
      <c r="F23" s="24">
        <v>4.75</v>
      </c>
      <c r="G23" s="25">
        <v>2.5</v>
      </c>
      <c r="H23" s="25">
        <v>1.4</v>
      </c>
      <c r="I23" s="19">
        <f t="shared" si="1"/>
        <v>8</v>
      </c>
      <c r="J23" s="15" t="str">
        <f t="shared" si="6"/>
        <v>à payer</v>
      </c>
      <c r="K23" s="29"/>
      <c r="L23" s="30"/>
      <c r="M23" s="30"/>
      <c r="N23" s="19">
        <f t="shared" si="4"/>
        <v>16.649999999999999</v>
      </c>
      <c r="O23" s="19" t="str">
        <f t="shared" si="2"/>
        <v/>
      </c>
    </row>
    <row r="24" spans="2:17" ht="15" x14ac:dyDescent="0.25">
      <c r="B24" s="20">
        <f t="shared" si="3"/>
        <v>40938</v>
      </c>
      <c r="C24" s="21">
        <f t="shared" si="5"/>
        <v>2</v>
      </c>
      <c r="D24" s="28" t="s">
        <v>0</v>
      </c>
      <c r="E24" s="23" t="s">
        <v>5</v>
      </c>
      <c r="F24" s="24">
        <v>4.75</v>
      </c>
      <c r="G24" s="25">
        <v>2.5</v>
      </c>
      <c r="H24" s="25">
        <v>1.4</v>
      </c>
      <c r="I24" s="19" t="str">
        <f t="shared" si="1"/>
        <v/>
      </c>
      <c r="J24" s="15" t="str">
        <f t="shared" si="6"/>
        <v>à payer</v>
      </c>
      <c r="K24" s="29"/>
      <c r="L24" s="30"/>
      <c r="M24" s="30"/>
      <c r="N24" s="19" t="str">
        <f t="shared" si="4"/>
        <v/>
      </c>
      <c r="O24" s="19">
        <f t="shared" si="2"/>
        <v>8.65</v>
      </c>
    </row>
    <row r="25" spans="2:17" ht="15" x14ac:dyDescent="0.25">
      <c r="B25" s="20">
        <f t="shared" si="3"/>
        <v>40939</v>
      </c>
      <c r="C25" s="21">
        <f t="shared" si="5"/>
        <v>3</v>
      </c>
      <c r="D25" s="28" t="s">
        <v>2</v>
      </c>
      <c r="E25" s="23" t="s">
        <v>5</v>
      </c>
      <c r="F25" s="24">
        <v>4.75</v>
      </c>
      <c r="G25" s="25">
        <v>2.5</v>
      </c>
      <c r="H25" s="25">
        <v>1.4</v>
      </c>
      <c r="I25" s="19" t="str">
        <f t="shared" si="1"/>
        <v/>
      </c>
      <c r="J25" s="15" t="str">
        <f t="shared" si="6"/>
        <v>à payer</v>
      </c>
      <c r="K25" s="29"/>
      <c r="L25" s="30"/>
      <c r="M25" s="30"/>
      <c r="N25" s="19">
        <f t="shared" si="4"/>
        <v>8.65</v>
      </c>
      <c r="O25" s="19" t="str">
        <f t="shared" si="2"/>
        <v/>
      </c>
    </row>
    <row r="26" spans="2:17" ht="15" x14ac:dyDescent="0.25">
      <c r="B26" s="20">
        <f t="shared" si="3"/>
        <v>40940</v>
      </c>
      <c r="C26" s="21">
        <f t="shared" si="5"/>
        <v>4</v>
      </c>
      <c r="D26" s="28" t="s">
        <v>2</v>
      </c>
      <c r="E26" s="23" t="s">
        <v>5</v>
      </c>
      <c r="F26" s="24">
        <v>4.75</v>
      </c>
      <c r="G26" s="25">
        <v>2.5</v>
      </c>
      <c r="H26" s="25">
        <v>1.4</v>
      </c>
      <c r="I26" s="19" t="str">
        <f t="shared" si="1"/>
        <v/>
      </c>
      <c r="J26" s="15" t="str">
        <f t="shared" si="6"/>
        <v>à payer</v>
      </c>
      <c r="K26" s="31"/>
      <c r="L26" s="30"/>
      <c r="M26" s="30"/>
      <c r="N26" s="19">
        <f t="shared" si="4"/>
        <v>8.65</v>
      </c>
      <c r="O26" s="19" t="str">
        <f t="shared" si="2"/>
        <v/>
      </c>
    </row>
    <row r="27" spans="2:17" ht="15" x14ac:dyDescent="0.25">
      <c r="B27" s="20">
        <f t="shared" si="3"/>
        <v>40941</v>
      </c>
      <c r="C27" s="21">
        <f t="shared" si="5"/>
        <v>5</v>
      </c>
      <c r="D27" s="28" t="s">
        <v>2</v>
      </c>
      <c r="E27" s="23" t="s">
        <v>5</v>
      </c>
      <c r="F27" s="24">
        <v>4.75</v>
      </c>
      <c r="G27" s="25">
        <v>2.5</v>
      </c>
      <c r="H27" s="25">
        <v>1.4</v>
      </c>
      <c r="I27" s="19" t="str">
        <f t="shared" si="1"/>
        <v/>
      </c>
      <c r="J27" s="15" t="str">
        <f t="shared" si="6"/>
        <v>à payer</v>
      </c>
      <c r="K27" s="29"/>
      <c r="L27" s="30"/>
      <c r="M27" s="30"/>
      <c r="N27" s="19">
        <f t="shared" si="4"/>
        <v>8.65</v>
      </c>
      <c r="O27" s="19" t="str">
        <f t="shared" si="2"/>
        <v/>
      </c>
    </row>
    <row r="28" spans="2:17" ht="15" x14ac:dyDescent="0.25">
      <c r="B28" s="20">
        <f t="shared" si="3"/>
        <v>40942</v>
      </c>
      <c r="C28" s="21">
        <f t="shared" si="5"/>
        <v>6</v>
      </c>
      <c r="D28" s="28" t="s">
        <v>2</v>
      </c>
      <c r="E28" s="23" t="s">
        <v>5</v>
      </c>
      <c r="F28" s="24">
        <v>4.75</v>
      </c>
      <c r="G28" s="25">
        <v>2.5</v>
      </c>
      <c r="H28" s="25">
        <v>1.4</v>
      </c>
      <c r="I28" s="19" t="str">
        <f t="shared" si="1"/>
        <v/>
      </c>
      <c r="J28" s="15" t="str">
        <f t="shared" si="6"/>
        <v>à payer</v>
      </c>
      <c r="K28" s="31"/>
      <c r="L28" s="30"/>
      <c r="M28" s="30"/>
      <c r="N28" s="19">
        <f t="shared" si="4"/>
        <v>8.65</v>
      </c>
      <c r="O28" s="19" t="str">
        <f t="shared" si="2"/>
        <v/>
      </c>
    </row>
    <row r="29" spans="2:17" ht="15" x14ac:dyDescent="0.25">
      <c r="B29" s="20">
        <f t="shared" si="3"/>
        <v>40943</v>
      </c>
      <c r="C29" s="21">
        <f t="shared" si="5"/>
        <v>7</v>
      </c>
      <c r="D29" s="28" t="s">
        <v>2</v>
      </c>
      <c r="E29" s="23" t="s">
        <v>5</v>
      </c>
      <c r="F29" s="24">
        <v>4.75</v>
      </c>
      <c r="G29" s="25">
        <v>2.5</v>
      </c>
      <c r="H29" s="25">
        <v>1.4</v>
      </c>
      <c r="I29" s="19" t="str">
        <f t="shared" si="1"/>
        <v/>
      </c>
      <c r="J29" s="15" t="str">
        <f t="shared" si="6"/>
        <v>à payer</v>
      </c>
      <c r="K29" s="29"/>
      <c r="L29" s="30"/>
      <c r="M29" s="30"/>
      <c r="N29" s="19">
        <f t="shared" si="4"/>
        <v>8.65</v>
      </c>
      <c r="O29" s="19" t="str">
        <f t="shared" si="2"/>
        <v/>
      </c>
    </row>
    <row r="30" spans="2:17" ht="15" x14ac:dyDescent="0.25">
      <c r="B30" s="20">
        <f t="shared" si="3"/>
        <v>40944</v>
      </c>
      <c r="C30" s="21">
        <f t="shared" si="5"/>
        <v>1</v>
      </c>
      <c r="D30" s="28" t="s">
        <v>2</v>
      </c>
      <c r="E30" s="23" t="s">
        <v>5</v>
      </c>
      <c r="F30" s="24">
        <v>4.75</v>
      </c>
      <c r="G30" s="25">
        <v>2.5</v>
      </c>
      <c r="H30" s="25">
        <v>1.4</v>
      </c>
      <c r="I30" s="19">
        <f t="shared" si="1"/>
        <v>8</v>
      </c>
      <c r="J30" s="15" t="str">
        <f t="shared" si="6"/>
        <v>à payer</v>
      </c>
      <c r="K30" s="29"/>
      <c r="L30" s="30"/>
      <c r="M30" s="30"/>
      <c r="N30" s="19">
        <f t="shared" si="4"/>
        <v>16.649999999999999</v>
      </c>
      <c r="O30" s="19" t="str">
        <f t="shared" si="2"/>
        <v/>
      </c>
    </row>
    <row r="31" spans="2:17" ht="15" x14ac:dyDescent="0.25">
      <c r="B31" s="20">
        <f t="shared" si="3"/>
        <v>40945</v>
      </c>
      <c r="C31" s="21">
        <f t="shared" si="5"/>
        <v>2</v>
      </c>
      <c r="D31" s="28" t="s">
        <v>0</v>
      </c>
      <c r="E31" s="23" t="s">
        <v>5</v>
      </c>
      <c r="F31" s="24">
        <v>4.75</v>
      </c>
      <c r="G31" s="25">
        <v>2.5</v>
      </c>
      <c r="H31" s="25">
        <v>1.4</v>
      </c>
      <c r="I31" s="19" t="str">
        <f t="shared" si="1"/>
        <v/>
      </c>
      <c r="J31" s="15" t="str">
        <f t="shared" si="6"/>
        <v>à payer</v>
      </c>
      <c r="K31" s="29"/>
      <c r="L31" s="30"/>
      <c r="M31" s="30"/>
      <c r="N31" s="19" t="str">
        <f t="shared" si="4"/>
        <v/>
      </c>
      <c r="O31" s="19">
        <f t="shared" si="2"/>
        <v>8.65</v>
      </c>
    </row>
    <row r="32" spans="2:17" ht="15" x14ac:dyDescent="0.25">
      <c r="B32" s="20">
        <f t="shared" si="3"/>
        <v>40946</v>
      </c>
      <c r="C32" s="21">
        <f t="shared" si="5"/>
        <v>3</v>
      </c>
      <c r="D32" s="28" t="s">
        <v>0</v>
      </c>
      <c r="E32" s="23" t="s">
        <v>5</v>
      </c>
      <c r="F32" s="24">
        <v>4.75</v>
      </c>
      <c r="G32" s="25">
        <v>2.5</v>
      </c>
      <c r="H32" s="25">
        <v>1.4</v>
      </c>
      <c r="I32" s="19" t="str">
        <f t="shared" si="1"/>
        <v/>
      </c>
      <c r="J32" s="15" t="str">
        <f t="shared" si="6"/>
        <v>à payer</v>
      </c>
      <c r="K32" s="29"/>
      <c r="L32" s="30"/>
      <c r="M32" s="30"/>
      <c r="N32" s="19" t="str">
        <f t="shared" si="4"/>
        <v/>
      </c>
      <c r="O32" s="19">
        <f t="shared" si="2"/>
        <v>8.65</v>
      </c>
    </row>
    <row r="33" spans="2:15" ht="15" x14ac:dyDescent="0.25">
      <c r="B33" s="20">
        <f t="shared" si="3"/>
        <v>40947</v>
      </c>
      <c r="C33" s="21">
        <f t="shared" si="5"/>
        <v>4</v>
      </c>
      <c r="D33" s="28" t="s">
        <v>0</v>
      </c>
      <c r="E33" s="23" t="s">
        <v>5</v>
      </c>
      <c r="F33" s="24">
        <v>4.75</v>
      </c>
      <c r="G33" s="25">
        <v>2.5</v>
      </c>
      <c r="H33" s="25">
        <v>1.4</v>
      </c>
      <c r="I33" s="19" t="str">
        <f t="shared" si="1"/>
        <v/>
      </c>
      <c r="J33" s="15" t="str">
        <f t="shared" si="6"/>
        <v>à payer</v>
      </c>
      <c r="K33" s="29"/>
      <c r="L33" s="30"/>
      <c r="M33" s="30"/>
      <c r="N33" s="19" t="str">
        <f t="shared" si="4"/>
        <v/>
      </c>
      <c r="O33" s="19">
        <f t="shared" si="2"/>
        <v>8.65</v>
      </c>
    </row>
    <row r="34" spans="2:15" ht="15" x14ac:dyDescent="0.25">
      <c r="B34" s="20">
        <f t="shared" si="3"/>
        <v>40948</v>
      </c>
      <c r="C34" s="21">
        <f t="shared" si="5"/>
        <v>5</v>
      </c>
      <c r="D34" s="28" t="s">
        <v>0</v>
      </c>
      <c r="E34" s="23" t="s">
        <v>5</v>
      </c>
      <c r="F34" s="24">
        <v>4.75</v>
      </c>
      <c r="G34" s="25">
        <v>2.5</v>
      </c>
      <c r="H34" s="25">
        <v>1.4</v>
      </c>
      <c r="I34" s="19" t="str">
        <f t="shared" si="1"/>
        <v/>
      </c>
      <c r="J34" s="15" t="str">
        <f t="shared" si="6"/>
        <v>à payer</v>
      </c>
      <c r="K34" s="29"/>
      <c r="L34" s="30"/>
      <c r="M34" s="30"/>
      <c r="N34" s="19" t="str">
        <f t="shared" si="4"/>
        <v/>
      </c>
      <c r="O34" s="19">
        <f t="shared" si="2"/>
        <v>8.65</v>
      </c>
    </row>
    <row r="35" spans="2:15" ht="15" x14ac:dyDescent="0.25">
      <c r="B35" s="20">
        <f t="shared" si="3"/>
        <v>40949</v>
      </c>
      <c r="C35" s="21">
        <f t="shared" si="5"/>
        <v>6</v>
      </c>
      <c r="D35" s="28" t="s">
        <v>0</v>
      </c>
      <c r="E35" s="23" t="s">
        <v>5</v>
      </c>
      <c r="F35" s="24">
        <v>4.75</v>
      </c>
      <c r="G35" s="25">
        <v>2.5</v>
      </c>
      <c r="H35" s="25">
        <v>1.4</v>
      </c>
      <c r="I35" s="19" t="str">
        <f t="shared" si="1"/>
        <v/>
      </c>
      <c r="J35" s="15" t="str">
        <f t="shared" si="6"/>
        <v>à payer</v>
      </c>
      <c r="K35" s="29"/>
      <c r="L35" s="30"/>
      <c r="M35" s="30"/>
      <c r="N35" s="19" t="str">
        <f t="shared" si="4"/>
        <v/>
      </c>
      <c r="O35" s="19">
        <f t="shared" si="2"/>
        <v>8.65</v>
      </c>
    </row>
    <row r="36" spans="2:15" ht="15" x14ac:dyDescent="0.25">
      <c r="B36" s="20">
        <f t="shared" si="3"/>
        <v>40950</v>
      </c>
      <c r="C36" s="21">
        <f t="shared" si="5"/>
        <v>7</v>
      </c>
      <c r="D36" s="28" t="s">
        <v>0</v>
      </c>
      <c r="E36" s="23" t="s">
        <v>5</v>
      </c>
      <c r="F36" s="24">
        <v>4.75</v>
      </c>
      <c r="G36" s="25">
        <v>2.5</v>
      </c>
      <c r="H36" s="25">
        <v>1.4</v>
      </c>
      <c r="I36" s="19" t="str">
        <f t="shared" si="1"/>
        <v/>
      </c>
      <c r="J36" s="15" t="str">
        <f t="shared" si="6"/>
        <v>à payer</v>
      </c>
      <c r="K36" s="29"/>
      <c r="L36" s="30"/>
      <c r="M36" s="30"/>
      <c r="N36" s="19" t="str">
        <f t="shared" si="4"/>
        <v/>
      </c>
      <c r="O36" s="19">
        <f t="shared" si="2"/>
        <v>8.65</v>
      </c>
    </row>
    <row r="37" spans="2:15" ht="15" x14ac:dyDescent="0.25">
      <c r="B37" s="20">
        <f t="shared" si="3"/>
        <v>40951</v>
      </c>
      <c r="C37" s="21">
        <f t="shared" si="5"/>
        <v>1</v>
      </c>
      <c r="D37" s="28" t="s">
        <v>2</v>
      </c>
      <c r="E37" s="23" t="s">
        <v>5</v>
      </c>
      <c r="F37" s="24">
        <v>4.75</v>
      </c>
      <c r="G37" s="25">
        <v>2.5</v>
      </c>
      <c r="H37" s="25">
        <v>1.4</v>
      </c>
      <c r="I37" s="19">
        <f t="shared" si="1"/>
        <v>8</v>
      </c>
      <c r="J37" s="15" t="str">
        <f t="shared" si="6"/>
        <v>à payer</v>
      </c>
      <c r="K37" s="29"/>
      <c r="L37" s="30"/>
      <c r="M37" s="30"/>
      <c r="N37" s="19">
        <f t="shared" si="4"/>
        <v>16.649999999999999</v>
      </c>
      <c r="O37" s="19" t="str">
        <f t="shared" si="2"/>
        <v/>
      </c>
    </row>
    <row r="38" spans="2:15" ht="15" x14ac:dyDescent="0.25">
      <c r="B38" s="20">
        <f t="shared" si="3"/>
        <v>40952</v>
      </c>
      <c r="C38" s="21">
        <f t="shared" si="5"/>
        <v>2</v>
      </c>
      <c r="D38" s="28" t="s">
        <v>2</v>
      </c>
      <c r="E38" s="23" t="s">
        <v>5</v>
      </c>
      <c r="F38" s="24">
        <v>4.75</v>
      </c>
      <c r="G38" s="25">
        <v>2.5</v>
      </c>
      <c r="H38" s="25">
        <v>1.4</v>
      </c>
      <c r="I38" s="19" t="str">
        <f t="shared" si="1"/>
        <v/>
      </c>
      <c r="J38" s="15" t="str">
        <f t="shared" si="6"/>
        <v>à payer</v>
      </c>
      <c r="K38" s="29"/>
      <c r="L38" s="30"/>
      <c r="M38" s="30"/>
      <c r="N38" s="19">
        <f t="shared" si="4"/>
        <v>8.65</v>
      </c>
      <c r="O38" s="19" t="str">
        <f t="shared" si="2"/>
        <v/>
      </c>
    </row>
    <row r="39" spans="2:15" ht="15" x14ac:dyDescent="0.25">
      <c r="B39" s="20">
        <f t="shared" si="3"/>
        <v>40953</v>
      </c>
      <c r="C39" s="21">
        <f t="shared" si="5"/>
        <v>3</v>
      </c>
      <c r="D39" s="28" t="s">
        <v>2</v>
      </c>
      <c r="E39" s="23" t="s">
        <v>5</v>
      </c>
      <c r="F39" s="24">
        <v>4.75</v>
      </c>
      <c r="G39" s="25">
        <v>2.5</v>
      </c>
      <c r="H39" s="25">
        <v>1.4</v>
      </c>
      <c r="I39" s="19" t="str">
        <f t="shared" si="1"/>
        <v/>
      </c>
      <c r="J39" s="15" t="str">
        <f t="shared" si="6"/>
        <v>à payer</v>
      </c>
      <c r="K39" s="29"/>
      <c r="L39" s="30"/>
      <c r="M39" s="30"/>
      <c r="N39" s="19">
        <f t="shared" si="4"/>
        <v>8.65</v>
      </c>
      <c r="O39" s="19" t="str">
        <f t="shared" si="2"/>
        <v/>
      </c>
    </row>
    <row r="40" spans="2:15" ht="15" x14ac:dyDescent="0.25">
      <c r="B40" s="20">
        <f t="shared" si="3"/>
        <v>40954</v>
      </c>
      <c r="C40" s="21">
        <f t="shared" si="5"/>
        <v>4</v>
      </c>
      <c r="D40" s="28" t="s">
        <v>2</v>
      </c>
      <c r="E40" s="23" t="s">
        <v>5</v>
      </c>
      <c r="F40" s="24">
        <v>4.75</v>
      </c>
      <c r="G40" s="25">
        <v>2.5</v>
      </c>
      <c r="H40" s="25">
        <v>1.4</v>
      </c>
      <c r="I40" s="19" t="str">
        <f t="shared" si="1"/>
        <v/>
      </c>
      <c r="J40" s="15" t="str">
        <f t="shared" si="6"/>
        <v>à payer</v>
      </c>
      <c r="K40" s="29"/>
      <c r="L40" s="30"/>
      <c r="M40" s="30"/>
      <c r="N40" s="19">
        <f t="shared" si="4"/>
        <v>8.65</v>
      </c>
      <c r="O40" s="19" t="str">
        <f t="shared" si="2"/>
        <v/>
      </c>
    </row>
    <row r="41" spans="2:15" ht="15" x14ac:dyDescent="0.25">
      <c r="B41" s="20">
        <f t="shared" si="3"/>
        <v>40955</v>
      </c>
      <c r="C41" s="21">
        <f t="shared" si="5"/>
        <v>5</v>
      </c>
      <c r="D41" s="28" t="s">
        <v>2</v>
      </c>
      <c r="E41" s="23" t="s">
        <v>5</v>
      </c>
      <c r="F41" s="24">
        <v>4.75</v>
      </c>
      <c r="G41" s="25">
        <v>2.5</v>
      </c>
      <c r="H41" s="25">
        <v>1.4</v>
      </c>
      <c r="I41" s="19" t="str">
        <f t="shared" si="1"/>
        <v/>
      </c>
      <c r="J41" s="15" t="str">
        <f t="shared" si="6"/>
        <v>à payer</v>
      </c>
      <c r="K41" s="29"/>
      <c r="L41" s="30"/>
      <c r="M41" s="30"/>
      <c r="N41" s="19">
        <f t="shared" si="4"/>
        <v>8.65</v>
      </c>
      <c r="O41" s="19" t="str">
        <f t="shared" si="2"/>
        <v/>
      </c>
    </row>
    <row r="42" spans="2:15" ht="15" x14ac:dyDescent="0.25">
      <c r="B42" s="32"/>
      <c r="C42" s="21"/>
      <c r="D42" s="28"/>
      <c r="E42" s="23"/>
      <c r="F42" s="24"/>
      <c r="G42" s="25"/>
      <c r="H42" s="25"/>
      <c r="I42" s="19"/>
      <c r="J42" s="15"/>
      <c r="K42" s="31"/>
      <c r="L42" s="30"/>
      <c r="M42" s="30"/>
      <c r="N42" s="19"/>
      <c r="O42" s="19"/>
    </row>
    <row r="43" spans="2:15" ht="15" x14ac:dyDescent="0.25">
      <c r="B43" s="32"/>
      <c r="C43" s="21"/>
      <c r="D43" s="28"/>
      <c r="E43" s="23"/>
      <c r="F43" s="24"/>
      <c r="G43" s="25"/>
      <c r="H43" s="25"/>
      <c r="I43" s="19"/>
      <c r="J43" s="15"/>
      <c r="K43" s="29"/>
      <c r="L43" s="30"/>
      <c r="M43" s="30"/>
      <c r="N43" s="19"/>
      <c r="O43" s="19"/>
    </row>
    <row r="44" spans="2:15" ht="15" x14ac:dyDescent="0.25">
      <c r="B44" s="32"/>
      <c r="C44" s="21"/>
      <c r="D44" s="28"/>
      <c r="E44" s="23"/>
      <c r="F44" s="24"/>
      <c r="G44" s="25"/>
      <c r="H44" s="25"/>
      <c r="I44" s="19"/>
      <c r="J44" s="15"/>
      <c r="K44" s="29"/>
      <c r="L44" s="30"/>
      <c r="M44" s="30"/>
      <c r="N44" s="19"/>
      <c r="O44" s="19"/>
    </row>
    <row r="45" spans="2:15" ht="15" x14ac:dyDescent="0.25">
      <c r="B45" s="32"/>
      <c r="C45" s="21"/>
      <c r="D45" s="28"/>
      <c r="E45" s="23"/>
      <c r="F45" s="24"/>
      <c r="G45" s="25"/>
      <c r="H45" s="25"/>
      <c r="I45" s="19"/>
      <c r="J45" s="15"/>
      <c r="K45" s="29"/>
      <c r="L45" s="30"/>
      <c r="M45" s="30"/>
      <c r="N45" s="19"/>
      <c r="O45" s="19"/>
    </row>
    <row r="46" spans="2:15" ht="15" x14ac:dyDescent="0.25">
      <c r="B46" s="32"/>
      <c r="C46" s="21"/>
      <c r="D46" s="28"/>
      <c r="E46" s="23"/>
      <c r="F46" s="24"/>
      <c r="G46" s="25"/>
      <c r="H46" s="25"/>
      <c r="I46" s="19"/>
      <c r="J46" s="15"/>
      <c r="K46" s="29"/>
      <c r="L46" s="30"/>
      <c r="M46" s="30"/>
      <c r="N46" s="19"/>
      <c r="O46" s="19"/>
    </row>
    <row r="47" spans="2:15" ht="15" x14ac:dyDescent="0.25">
      <c r="B47" s="32"/>
      <c r="C47" s="21"/>
      <c r="D47" s="28"/>
      <c r="E47" s="23"/>
      <c r="F47" s="24"/>
      <c r="G47" s="25"/>
      <c r="H47" s="25"/>
      <c r="I47" s="19"/>
      <c r="J47" s="15"/>
      <c r="K47" s="29"/>
      <c r="L47" s="30"/>
      <c r="M47" s="30"/>
      <c r="N47" s="19"/>
      <c r="O47" s="19"/>
    </row>
    <row r="48" spans="2:15" ht="15" x14ac:dyDescent="0.25">
      <c r="B48" s="32"/>
      <c r="C48" s="21"/>
      <c r="D48" s="28"/>
      <c r="E48" s="23"/>
      <c r="F48" s="24"/>
      <c r="G48" s="25"/>
      <c r="H48" s="25"/>
      <c r="I48" s="19"/>
      <c r="J48" s="15"/>
      <c r="K48" s="29"/>
      <c r="L48" s="30"/>
      <c r="M48" s="30"/>
      <c r="N48" s="19"/>
      <c r="O48" s="19"/>
    </row>
    <row r="49" spans="2:15" ht="15" x14ac:dyDescent="0.25">
      <c r="B49" s="32"/>
      <c r="C49" s="21"/>
      <c r="D49" s="28"/>
      <c r="E49" s="23"/>
      <c r="F49" s="24"/>
      <c r="G49" s="25"/>
      <c r="H49" s="25"/>
      <c r="I49" s="19"/>
      <c r="J49" s="15"/>
      <c r="K49" s="29"/>
      <c r="L49" s="30"/>
      <c r="M49" s="30"/>
      <c r="N49" s="19"/>
      <c r="O49" s="19"/>
    </row>
    <row r="50" spans="2:15" ht="15" x14ac:dyDescent="0.25">
      <c r="B50" s="32"/>
      <c r="C50" s="21"/>
      <c r="D50" s="28"/>
      <c r="E50" s="23"/>
      <c r="F50" s="24"/>
      <c r="G50" s="25"/>
      <c r="H50" s="25"/>
      <c r="I50" s="19"/>
      <c r="J50" s="15"/>
      <c r="K50" s="29"/>
      <c r="L50" s="30"/>
      <c r="M50" s="30"/>
      <c r="N50" s="19"/>
      <c r="O50" s="19"/>
    </row>
    <row r="51" spans="2:15" ht="15" x14ac:dyDescent="0.25">
      <c r="B51" s="32"/>
      <c r="C51" s="21"/>
      <c r="D51" s="28"/>
      <c r="E51" s="23"/>
      <c r="F51" s="24"/>
      <c r="G51" s="25"/>
      <c r="H51" s="25"/>
      <c r="I51" s="19"/>
      <c r="J51" s="15"/>
      <c r="K51" s="29"/>
      <c r="L51" s="30"/>
      <c r="M51" s="30"/>
      <c r="N51" s="19"/>
      <c r="O51" s="19"/>
    </row>
    <row r="52" spans="2:15" ht="15" x14ac:dyDescent="0.25">
      <c r="B52" s="32"/>
      <c r="C52" s="21"/>
      <c r="D52" s="28"/>
      <c r="E52" s="23"/>
      <c r="F52" s="24"/>
      <c r="G52" s="25"/>
      <c r="H52" s="25"/>
      <c r="I52" s="19"/>
      <c r="J52" s="15"/>
      <c r="K52" s="29"/>
      <c r="L52" s="30"/>
      <c r="M52" s="30"/>
      <c r="N52" s="19"/>
      <c r="O52" s="19"/>
    </row>
    <row r="53" spans="2:15" ht="15" x14ac:dyDescent="0.25">
      <c r="B53" s="32"/>
      <c r="C53" s="21"/>
      <c r="D53" s="28"/>
      <c r="E53" s="23"/>
      <c r="F53" s="24"/>
      <c r="G53" s="25"/>
      <c r="H53" s="25"/>
      <c r="I53" s="19"/>
      <c r="J53" s="15"/>
      <c r="K53" s="29"/>
      <c r="L53" s="30"/>
      <c r="M53" s="30"/>
      <c r="N53" s="19"/>
      <c r="O53" s="19"/>
    </row>
    <row r="54" spans="2:15" ht="15" x14ac:dyDescent="0.25">
      <c r="B54" s="32"/>
      <c r="C54" s="21"/>
      <c r="D54" s="28"/>
      <c r="E54" s="23"/>
      <c r="F54" s="24"/>
      <c r="G54" s="25"/>
      <c r="H54" s="25"/>
      <c r="I54" s="19"/>
      <c r="J54" s="15"/>
      <c r="K54" s="29"/>
      <c r="L54" s="30"/>
      <c r="M54" s="30"/>
      <c r="N54" s="19"/>
      <c r="O54" s="19"/>
    </row>
    <row r="55" spans="2:15" ht="15" x14ac:dyDescent="0.25">
      <c r="B55" s="32"/>
      <c r="C55" s="21"/>
      <c r="D55" s="28"/>
      <c r="E55" s="23"/>
      <c r="F55" s="24"/>
      <c r="G55" s="25"/>
      <c r="H55" s="25"/>
      <c r="I55" s="19"/>
      <c r="J55" s="15"/>
      <c r="K55" s="29"/>
      <c r="L55" s="30"/>
      <c r="M55" s="30"/>
      <c r="N55" s="19"/>
      <c r="O55" s="19"/>
    </row>
    <row r="56" spans="2:15" ht="15" x14ac:dyDescent="0.25">
      <c r="B56" s="32"/>
      <c r="C56" s="21"/>
      <c r="D56" s="28"/>
      <c r="E56" s="23"/>
      <c r="F56" s="24"/>
      <c r="G56" s="25"/>
      <c r="H56" s="25"/>
      <c r="I56" s="19"/>
      <c r="J56" s="15"/>
      <c r="K56" s="29"/>
      <c r="L56" s="30"/>
      <c r="M56" s="30"/>
      <c r="N56" s="19"/>
      <c r="O56" s="19"/>
    </row>
    <row r="57" spans="2:15" ht="15" x14ac:dyDescent="0.25">
      <c r="B57" s="32"/>
      <c r="C57" s="21"/>
      <c r="D57" s="28"/>
      <c r="E57" s="23"/>
      <c r="F57" s="24"/>
      <c r="G57" s="25"/>
      <c r="H57" s="25"/>
      <c r="I57" s="19"/>
      <c r="J57" s="15"/>
      <c r="K57" s="29"/>
      <c r="L57" s="30"/>
      <c r="M57" s="30"/>
      <c r="N57" s="19"/>
      <c r="O57" s="19"/>
    </row>
    <row r="58" spans="2:15" ht="15" x14ac:dyDescent="0.25">
      <c r="B58" s="32"/>
      <c r="C58" s="21"/>
      <c r="D58" s="28"/>
      <c r="E58" s="23"/>
      <c r="F58" s="24"/>
      <c r="G58" s="25"/>
      <c r="H58" s="25"/>
      <c r="I58" s="19"/>
      <c r="J58" s="15"/>
      <c r="K58" s="29"/>
      <c r="L58" s="30"/>
      <c r="M58" s="30"/>
      <c r="N58" s="19"/>
      <c r="O58" s="19"/>
    </row>
    <row r="59" spans="2:15" ht="15" x14ac:dyDescent="0.25">
      <c r="B59" s="32"/>
      <c r="C59" s="21"/>
      <c r="D59" s="28"/>
      <c r="E59" s="23"/>
      <c r="F59" s="24"/>
      <c r="G59" s="25"/>
      <c r="H59" s="25"/>
      <c r="I59" s="19"/>
      <c r="J59" s="15"/>
      <c r="K59" s="29"/>
      <c r="L59" s="30"/>
      <c r="M59" s="30"/>
      <c r="N59" s="19"/>
      <c r="O59" s="19"/>
    </row>
    <row r="60" spans="2:15" ht="15" x14ac:dyDescent="0.25">
      <c r="B60" s="33"/>
      <c r="C60" s="34"/>
      <c r="D60" s="35"/>
      <c r="E60" s="36"/>
      <c r="F60" s="37"/>
      <c r="G60" s="38"/>
      <c r="H60" s="38"/>
      <c r="I60" s="39"/>
      <c r="J60" s="15"/>
      <c r="K60" s="40"/>
      <c r="L60" s="41"/>
      <c r="M60" s="41"/>
      <c r="N60" s="39"/>
      <c r="O60" s="39"/>
    </row>
    <row r="61" spans="2:15" x14ac:dyDescent="0.2">
      <c r="L61" s="42">
        <f>SUM(L5:L60)</f>
        <v>9.65</v>
      </c>
      <c r="M61" s="42">
        <f>SUM(M5:M60)</f>
        <v>20</v>
      </c>
      <c r="N61" s="42">
        <f>SUM(N5:N60)</f>
        <v>205.65000000000006</v>
      </c>
      <c r="O61" s="42">
        <f>SUM(O5:O60)</f>
        <v>154.37500000000003</v>
      </c>
    </row>
    <row r="64" spans="2:15" ht="15.75" x14ac:dyDescent="0.3">
      <c r="L64" s="3" t="s">
        <v>7</v>
      </c>
      <c r="N64" s="1" t="s">
        <v>8</v>
      </c>
    </row>
    <row r="65" spans="12:14" x14ac:dyDescent="0.2">
      <c r="L65" s="42">
        <f>SUMIFS(N5:N60,$J$5:J60,"à payer")</f>
        <v>205.65000000000006</v>
      </c>
      <c r="N65" s="42">
        <f>SUMIFS(O5:O60,$J$5:J60,"à payer",D5:D60,"Pascale")-SUM(M5:M60)</f>
        <v>134.37500000000003</v>
      </c>
    </row>
    <row r="67" spans="12:14" x14ac:dyDescent="0.2">
      <c r="N67" s="42"/>
    </row>
  </sheetData>
  <protectedRanges>
    <protectedRange sqref="C5:C60 B5:B41 F5:J60" name="données"/>
    <protectedRange sqref="D5:D6" name="données_1"/>
  </protectedRanges>
  <conditionalFormatting sqref="B6:K6 M6:N6 B5:N5 B7:N60 J5:J18">
    <cfRule type="expression" dxfId="8" priority="8">
      <formula>MOD(ROW(),2)=0</formula>
    </cfRule>
  </conditionalFormatting>
  <conditionalFormatting sqref="I5:I60">
    <cfRule type="cellIs" dxfId="7" priority="7" operator="greaterThan">
      <formula>0</formula>
    </cfRule>
  </conditionalFormatting>
  <conditionalFormatting sqref="D5:D6">
    <cfRule type="expression" dxfId="6" priority="6">
      <formula>MOD(ROW(),2)=0</formula>
    </cfRule>
  </conditionalFormatting>
  <conditionalFormatting sqref="I7:I60">
    <cfRule type="cellIs" dxfId="5" priority="5" operator="greaterThan">
      <formula>0</formula>
    </cfRule>
  </conditionalFormatting>
  <conditionalFormatting sqref="E6:E60">
    <cfRule type="expression" dxfId="4" priority="4">
      <formula>MOD(ROW(),2)=0</formula>
    </cfRule>
  </conditionalFormatting>
  <conditionalFormatting sqref="E5">
    <cfRule type="expression" dxfId="3" priority="3">
      <formula>MOD(ROW(),2)=0</formula>
    </cfRule>
  </conditionalFormatting>
  <conditionalFormatting sqref="J5">
    <cfRule type="expression" dxfId="2" priority="2">
      <formula>MOD(ROW(),2)=0</formula>
    </cfRule>
  </conditionalFormatting>
  <conditionalFormatting sqref="O5:O60">
    <cfRule type="expression" dxfId="1" priority="1">
      <formula>MOD(ROW(),2)=0</formula>
    </cfRule>
  </conditionalFormatting>
  <dataValidations count="1">
    <dataValidation type="list" allowBlank="1" showInputMessage="1" showErrorMessage="1" sqref="E5:E60">
      <formula1>acte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bidochon34800</dc:creator>
  <cp:lastModifiedBy>bidochon34800</cp:lastModifiedBy>
  <dcterms:created xsi:type="dcterms:W3CDTF">2016-01-14T10:23:51Z</dcterms:created>
  <dcterms:modified xsi:type="dcterms:W3CDTF">2016-01-14T14:07:54Z</dcterms:modified>
</cp:coreProperties>
</file>