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P:\Service Prod\temp MATHILDE\"/>
    </mc:Choice>
  </mc:AlternateContent>
  <xr:revisionPtr revIDLastSave="0" documentId="13_ncr:1_{EF15964A-413B-49A1-8EFC-FB27D8BC2EE6}" xr6:coauthVersionLast="47" xr6:coauthVersionMax="47" xr10:uidLastSave="{00000000-0000-0000-0000-000000000000}"/>
  <bookViews>
    <workbookView xWindow="28680" yWindow="-120" windowWidth="29040" windowHeight="15720" xr2:uid="{58701CA6-88AB-4EB8-BEAC-67CEB2044CA6}"/>
  </bookViews>
  <sheets>
    <sheet name="Mois en cours" sheetId="1" r:id="rId1"/>
    <sheet name="Donné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/>
  <c r="B4" i="1" s="1"/>
  <c r="J4" i="2"/>
  <c r="G10" i="2" s="1"/>
  <c r="G15" i="2"/>
  <c r="G14" i="2"/>
  <c r="G13" i="2"/>
  <c r="G12" i="2"/>
  <c r="G11" i="2"/>
  <c r="G7" i="2"/>
  <c r="G6" i="2"/>
  <c r="G4" i="2"/>
  <c r="I6" i="1" a="1"/>
  <c r="G9" i="2" l="1"/>
  <c r="L7" i="1"/>
  <c r="AF7" i="1"/>
  <c r="M7" i="1"/>
  <c r="AG7" i="1"/>
  <c r="N7" i="1"/>
  <c r="AH7" i="1"/>
  <c r="O7" i="1"/>
  <c r="AI7" i="1"/>
  <c r="P7" i="1"/>
  <c r="AJ7" i="1"/>
  <c r="Q7" i="1"/>
  <c r="AK7" i="1"/>
  <c r="R7" i="1"/>
  <c r="AL7" i="1"/>
  <c r="S7" i="1"/>
  <c r="AM7" i="1"/>
  <c r="T7" i="1"/>
  <c r="U7" i="1"/>
  <c r="V7" i="1"/>
  <c r="W7" i="1"/>
  <c r="X7" i="1"/>
  <c r="Y7" i="1"/>
  <c r="Z7" i="1"/>
  <c r="AA7" i="1"/>
  <c r="AB7" i="1"/>
  <c r="AC7" i="1"/>
  <c r="J7" i="1"/>
  <c r="AD7" i="1"/>
  <c r="K7" i="1"/>
  <c r="AE7" i="1"/>
  <c r="I6" i="1"/>
  <c r="I7" i="1" s="1"/>
  <c r="G5" i="2"/>
  <c r="G8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<sst xmlns="http://schemas.openxmlformats.org/spreadsheetml/2006/main" count="75" uniqueCount="63">
  <si>
    <t xml:space="preserve">Mois </t>
  </si>
  <si>
    <t>Janvier</t>
  </si>
  <si>
    <t>Février</t>
  </si>
  <si>
    <t>Mars</t>
  </si>
  <si>
    <t xml:space="preserve">Avril </t>
  </si>
  <si>
    <t>Mai</t>
  </si>
  <si>
    <t>Juin</t>
  </si>
  <si>
    <t>Juillet</t>
  </si>
  <si>
    <t>Aoput</t>
  </si>
  <si>
    <t xml:space="preserve">Septembre </t>
  </si>
  <si>
    <t>Octobre</t>
  </si>
  <si>
    <t>Novembre</t>
  </si>
  <si>
    <t>Décembre</t>
  </si>
  <si>
    <t>Année</t>
  </si>
  <si>
    <t>Noms</t>
  </si>
  <si>
    <t>BARBECOMTE Maëlle</t>
  </si>
  <si>
    <t>BAZIN Aliénor</t>
  </si>
  <si>
    <t>BELLEIL Thomas</t>
  </si>
  <si>
    <t>BROCAS Julie</t>
  </si>
  <si>
    <t>De ST-SALVY Caroline</t>
  </si>
  <si>
    <t>DUFOUR Blanche</t>
  </si>
  <si>
    <t>FREMONT Loïc</t>
  </si>
  <si>
    <t>LAGARDE Louis</t>
  </si>
  <si>
    <t>NIMSER Anne-Stylite</t>
  </si>
  <si>
    <t>NIMSER Geneviève</t>
  </si>
  <si>
    <t>PICART Ombeline</t>
  </si>
  <si>
    <t>Date</t>
  </si>
  <si>
    <t>Jours fériés</t>
  </si>
  <si>
    <t xml:space="preserve">Dimanche de Pâques </t>
  </si>
  <si>
    <t>Fête du Travail</t>
  </si>
  <si>
    <t>Armistice 1945</t>
  </si>
  <si>
    <t>Fête Nationale</t>
  </si>
  <si>
    <t>Assomption</t>
  </si>
  <si>
    <t>Toussaint</t>
  </si>
  <si>
    <t>Armistice 1918</t>
  </si>
  <si>
    <t>Noël</t>
  </si>
  <si>
    <t>Jour de l'An</t>
  </si>
  <si>
    <t>Lundi de Pâques</t>
  </si>
  <si>
    <t>Ascension</t>
  </si>
  <si>
    <t>Pentecôte</t>
  </si>
  <si>
    <t>lundi de Pentecôte</t>
  </si>
  <si>
    <t xml:space="preserve"> Mois</t>
  </si>
  <si>
    <t>Date de début</t>
  </si>
  <si>
    <t>Equipe</t>
  </si>
  <si>
    <t xml:space="preserve">Date de fin </t>
  </si>
  <si>
    <t>Présence %</t>
  </si>
  <si>
    <t>M</t>
  </si>
  <si>
    <t>V</t>
  </si>
  <si>
    <t>P</t>
  </si>
  <si>
    <t>A</t>
  </si>
  <si>
    <t>E</t>
  </si>
  <si>
    <t>B</t>
  </si>
  <si>
    <t>T</t>
  </si>
  <si>
    <t>J</t>
  </si>
  <si>
    <t>DSS</t>
  </si>
  <si>
    <t>C</t>
  </si>
  <si>
    <t>D</t>
  </si>
  <si>
    <t>F</t>
  </si>
  <si>
    <t>L</t>
  </si>
  <si>
    <t>N</t>
  </si>
  <si>
    <t>AS</t>
  </si>
  <si>
    <t>G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</si>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</sst>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"/>
  </numFmts>
  <fonts count="3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D347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0" borderId="1" xfId="0" applyBorder="1" applyAlignment="1">
      <alignment vertical="center"/>
    </xf>
    <xf numFmtId="14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14" fontId="0" fillId="0" borderId="4" xfId="0" applyNumberFormat="1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right"/>
    </xf>
    <xf numFmtId="0" fontId="1" fillId="4" borderId="0" xfId="0" applyFont="1" applyFill="1" applyAlignment="1">
      <alignment horizontal="right"/>
    </xf>
    <xf numFmtId="0" fontId="0" fillId="5" borderId="0" xfId="0" applyFill="1" applyAlignment="1">
      <alignment horizontal="right"/>
    </xf>
    <xf numFmtId="164" fontId="0" fillId="6" borderId="0" xfId="0" applyNumberForma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49" fontId="0" fillId="0" borderId="0" xfId="0" applyNumberFormat="1"/>
    <xf numFmtId="14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1">
    <dxf>
      <fill>
        <patternFill>
          <bgColor theme="2" tint="-9.9948118533890809E-2"/>
        </patternFill>
      </fill>
    </dxf>
  </dxfs>
  <tableStyles count="0" defaultTableStyle="TableStyleMedium2" defaultPivotStyle="PivotStyleLight16"/>
  <colors>
    <mruColors>
      <color rgb="FFFFD347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620E6-1EA0-48A0-8174-7A501447DF2C}">
  <dimension ref="A1:AM21"/>
  <sheetViews>
    <sheetView tabSelected="1" workbookViewId="0">
      <selection activeCell="I7" sqref="I7"/>
    </sheetView>
  </sheetViews>
  <sheetFormatPr baseColWidth="10" defaultRowHeight="15" x14ac:dyDescent="0.25"/>
  <cols>
    <col min="1" max="1" width="15" customWidth="1"/>
    <col min="4" max="4" width="4.140625" style="2" customWidth="1"/>
    <col min="5" max="8" width="4" style="2" customWidth="1"/>
    <col min="9" max="39" width="4.28515625" customWidth="1"/>
    <col min="40" max="40" width="4" customWidth="1"/>
  </cols>
  <sheetData>
    <row r="1" spans="1:39" x14ac:dyDescent="0.25">
      <c r="A1" s="13" t="s">
        <v>41</v>
      </c>
      <c r="B1" s="2" t="s">
        <v>1</v>
      </c>
    </row>
    <row r="2" spans="1:39" x14ac:dyDescent="0.25">
      <c r="A2" s="14" t="s">
        <v>13</v>
      </c>
      <c r="B2" s="2">
        <v>2026</v>
      </c>
    </row>
    <row r="3" spans="1:39" x14ac:dyDescent="0.25">
      <c r="A3" s="11" t="s">
        <v>42</v>
      </c>
      <c r="B3" s="3">
        <f>DATE(B2, MONTH(B1&amp;1),1)</f>
        <v>46023</v>
      </c>
    </row>
    <row r="4" spans="1:39" x14ac:dyDescent="0.25">
      <c r="A4" s="12" t="s">
        <v>44</v>
      </c>
      <c r="B4" s="3">
        <f>EOMONTH(B3,0)</f>
        <v>46053</v>
      </c>
    </row>
    <row r="6" spans="1:39" x14ac:dyDescent="0.25">
      <c r="A6" t="s">
        <v>43</v>
      </c>
      <c r="I6" s="15" cm="1">
        <f t="array" aca="1" ref="I6:AM6" ca="1">TRANSPOSE($B$3+ROW(INDIRECT("1:"&amp;DAY($B$4)))-1)</f>
        <v>46023</v>
      </c>
      <c r="J6" s="15">
        <f ca="1"/>
        <v>46024</v>
      </c>
      <c r="K6" s="15">
        <f ca="1"/>
        <v>46025</v>
      </c>
      <c r="L6" s="15">
        <f ca="1"/>
        <v>46026</v>
      </c>
      <c r="M6" s="15">
        <f ca="1"/>
        <v>46027</v>
      </c>
      <c r="N6" s="15">
        <f ca="1"/>
        <v>46028</v>
      </c>
      <c r="O6" s="15">
        <f ca="1"/>
        <v>46029</v>
      </c>
      <c r="P6" s="15">
        <f ca="1"/>
        <v>46030</v>
      </c>
      <c r="Q6" s="15">
        <f ca="1"/>
        <v>46031</v>
      </c>
      <c r="R6" s="15">
        <f ca="1"/>
        <v>46032</v>
      </c>
      <c r="S6" s="15">
        <f ca="1"/>
        <v>46033</v>
      </c>
      <c r="T6" s="15">
        <f ca="1"/>
        <v>46034</v>
      </c>
      <c r="U6" s="15">
        <f ca="1"/>
        <v>46035</v>
      </c>
      <c r="V6" s="15">
        <f ca="1"/>
        <v>46036</v>
      </c>
      <c r="W6" s="15">
        <f ca="1"/>
        <v>46037</v>
      </c>
      <c r="X6" s="15">
        <f ca="1"/>
        <v>46038</v>
      </c>
      <c r="Y6" s="15">
        <f ca="1"/>
        <v>46039</v>
      </c>
      <c r="Z6" s="15">
        <f ca="1"/>
        <v>46040</v>
      </c>
      <c r="AA6" s="15">
        <f ca="1"/>
        <v>46041</v>
      </c>
      <c r="AB6" s="15">
        <f ca="1"/>
        <v>46042</v>
      </c>
      <c r="AC6" s="15">
        <f ca="1"/>
        <v>46043</v>
      </c>
      <c r="AD6" s="15">
        <f ca="1"/>
        <v>46044</v>
      </c>
      <c r="AE6" s="15">
        <f ca="1"/>
        <v>46045</v>
      </c>
      <c r="AF6" s="15">
        <f ca="1"/>
        <v>46046</v>
      </c>
      <c r="AG6" s="15">
        <f ca="1"/>
        <v>46047</v>
      </c>
      <c r="AH6" s="15">
        <f ca="1"/>
        <v>46048</v>
      </c>
      <c r="AI6" s="15">
        <f ca="1"/>
        <v>46049</v>
      </c>
      <c r="AJ6" s="15">
        <f ca="1"/>
        <v>46050</v>
      </c>
      <c r="AK6" s="15">
        <f ca="1"/>
        <v>46051</v>
      </c>
      <c r="AL6" s="15">
        <f ca="1"/>
        <v>46052</v>
      </c>
      <c r="AM6" s="15">
        <f ca="1"/>
        <v>46053</v>
      </c>
    </row>
    <row r="7" spans="1:39" x14ac:dyDescent="0.25">
      <c r="C7" t="s">
        <v>45</v>
      </c>
      <c r="D7" s="2" t="s">
        <v>49</v>
      </c>
      <c r="E7" s="2" t="s">
        <v>46</v>
      </c>
      <c r="F7" s="2" t="s">
        <v>50</v>
      </c>
      <c r="G7" s="2" t="s">
        <v>47</v>
      </c>
      <c r="H7" s="2" t="s">
        <v>48</v>
      </c>
      <c r="I7" s="16" t="str">
        <f ca="1">IF(ISBLANK(I$6),"",PROPER(TEXT(I$6,"jjj")))</f>
        <v>Jeu</v>
      </c>
      <c r="J7" s="16" t="str">
        <f t="shared" ref="J7:AM7" ca="1" si="0">IF(ISBLANK(J$6),"",PROPER(TEXT(J$6,"jjj")))</f>
        <v>Ven</v>
      </c>
      <c r="K7" s="16" t="str">
        <f t="shared" ca="1" si="0"/>
        <v>Sam</v>
      </c>
      <c r="L7" s="16" t="str">
        <f t="shared" ca="1" si="0"/>
        <v>Dim</v>
      </c>
      <c r="M7" s="16" t="str">
        <f t="shared" ca="1" si="0"/>
        <v>Lun</v>
      </c>
      <c r="N7" s="16" t="str">
        <f t="shared" ca="1" si="0"/>
        <v>Mar</v>
      </c>
      <c r="O7" s="16" t="str">
        <f t="shared" ca="1" si="0"/>
        <v>Mer</v>
      </c>
      <c r="P7" s="16" t="str">
        <f t="shared" ca="1" si="0"/>
        <v>Jeu</v>
      </c>
      <c r="Q7" s="16" t="str">
        <f t="shared" ca="1" si="0"/>
        <v>Ven</v>
      </c>
      <c r="R7" s="16" t="str">
        <f t="shared" ca="1" si="0"/>
        <v>Sam</v>
      </c>
      <c r="S7" s="16" t="str">
        <f t="shared" ca="1" si="0"/>
        <v>Dim</v>
      </c>
      <c r="T7" s="16" t="str">
        <f t="shared" ca="1" si="0"/>
        <v>Lun</v>
      </c>
      <c r="U7" s="16" t="str">
        <f t="shared" ca="1" si="0"/>
        <v>Mar</v>
      </c>
      <c r="V7" s="16" t="str">
        <f t="shared" ca="1" si="0"/>
        <v>Mer</v>
      </c>
      <c r="W7" s="16" t="str">
        <f t="shared" ca="1" si="0"/>
        <v>Jeu</v>
      </c>
      <c r="X7" s="16" t="str">
        <f t="shared" ca="1" si="0"/>
        <v>Ven</v>
      </c>
      <c r="Y7" s="16" t="str">
        <f t="shared" ca="1" si="0"/>
        <v>Sam</v>
      </c>
      <c r="Z7" s="16" t="str">
        <f t="shared" ca="1" si="0"/>
        <v>Dim</v>
      </c>
      <c r="AA7" s="16" t="str">
        <f t="shared" ca="1" si="0"/>
        <v>Lun</v>
      </c>
      <c r="AB7" s="16" t="str">
        <f t="shared" ca="1" si="0"/>
        <v>Mar</v>
      </c>
      <c r="AC7" s="16" t="str">
        <f t="shared" ca="1" si="0"/>
        <v>Mer</v>
      </c>
      <c r="AD7" s="16" t="str">
        <f t="shared" ca="1" si="0"/>
        <v>Jeu</v>
      </c>
      <c r="AE7" s="16" t="str">
        <f t="shared" ca="1" si="0"/>
        <v>Ven</v>
      </c>
      <c r="AF7" s="16" t="str">
        <f t="shared" ca="1" si="0"/>
        <v>Sam</v>
      </c>
      <c r="AG7" s="16" t="str">
        <f t="shared" ca="1" si="0"/>
        <v>Dim</v>
      </c>
      <c r="AH7" s="16" t="str">
        <f t="shared" ca="1" si="0"/>
        <v>Lun</v>
      </c>
      <c r="AI7" s="16" t="str">
        <f t="shared" ca="1" si="0"/>
        <v>Mar</v>
      </c>
      <c r="AJ7" s="16" t="str">
        <f t="shared" ca="1" si="0"/>
        <v>Mer</v>
      </c>
      <c r="AK7" s="16" t="str">
        <f t="shared" ca="1" si="0"/>
        <v>Jeu</v>
      </c>
      <c r="AL7" s="16" t="str">
        <f t="shared" ca="1" si="0"/>
        <v>Ven</v>
      </c>
      <c r="AM7" s="16" t="str">
        <f t="shared" ca="1" si="0"/>
        <v>Sam</v>
      </c>
    </row>
    <row r="8" spans="1:39" x14ac:dyDescent="0.25">
      <c r="A8" s="1" t="s">
        <v>51</v>
      </c>
      <c r="B8" t="s">
        <v>46</v>
      </c>
    </row>
    <row r="9" spans="1:39" x14ac:dyDescent="0.25">
      <c r="A9" s="1" t="s">
        <v>51</v>
      </c>
      <c r="B9" t="s">
        <v>49</v>
      </c>
    </row>
    <row r="10" spans="1:39" x14ac:dyDescent="0.25">
      <c r="A10" s="1" t="s">
        <v>51</v>
      </c>
      <c r="B10" t="s">
        <v>52</v>
      </c>
    </row>
    <row r="11" spans="1:39" x14ac:dyDescent="0.25">
      <c r="A11" s="1" t="s">
        <v>51</v>
      </c>
      <c r="B11" t="s">
        <v>53</v>
      </c>
    </row>
    <row r="12" spans="1:39" x14ac:dyDescent="0.25">
      <c r="A12" s="1" t="s">
        <v>54</v>
      </c>
      <c r="B12" t="s">
        <v>55</v>
      </c>
    </row>
    <row r="13" spans="1:39" x14ac:dyDescent="0.25">
      <c r="A13" s="1" t="s">
        <v>56</v>
      </c>
      <c r="B13" t="s">
        <v>51</v>
      </c>
    </row>
    <row r="14" spans="1:39" x14ac:dyDescent="0.25">
      <c r="A14" s="1" t="s">
        <v>57</v>
      </c>
      <c r="B14" t="s">
        <v>58</v>
      </c>
    </row>
    <row r="15" spans="1:39" x14ac:dyDescent="0.25">
      <c r="A15" s="1" t="s">
        <v>58</v>
      </c>
      <c r="B15" t="s">
        <v>58</v>
      </c>
    </row>
    <row r="16" spans="1:39" x14ac:dyDescent="0.25">
      <c r="A16" s="1" t="s">
        <v>59</v>
      </c>
      <c r="B16" t="s">
        <v>60</v>
      </c>
    </row>
    <row r="17" spans="1:9" x14ac:dyDescent="0.25">
      <c r="A17" s="1" t="s">
        <v>59</v>
      </c>
      <c r="B17" t="s">
        <v>61</v>
      </c>
    </row>
    <row r="18" spans="1:9" x14ac:dyDescent="0.25">
      <c r="A18" s="1" t="s">
        <v>48</v>
      </c>
      <c r="B18" t="s">
        <v>62</v>
      </c>
    </row>
    <row r="20" spans="1:9" x14ac:dyDescent="0.25">
      <c r="I20" s="17"/>
    </row>
    <row r="21" spans="1:9" x14ac:dyDescent="0.25">
      <c r="I21" s="17"/>
    </row>
  </sheetData>
  <conditionalFormatting sqref="I6:AM18">
    <cfRule type="expression" dxfId="0" priority="3">
      <formula>AND(NOT(ISBLANK(I$6)),OR(TEXT(I$6,"jjj")="Sam",TEXT(I$6,"jjj")="Dim"))</formula>
    </cfRule>
  </conditionalFormatting>
  <dataValidations count="1">
    <dataValidation type="list" allowBlank="1" showInputMessage="1" showErrorMessage="1" sqref="I8:L18 N8:AM18 M9:M18" xr:uid="{8302F9CB-FD57-4B04-B62F-DE4246029BA5}">
      <formula1>"A,F,M,P,V,E"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2956AD0-1547-4B1A-AC86-0175018A8452}">
          <x14:formula1>
            <xm:f>Données!$A$4:$A$15</xm:f>
          </x14:formula1>
          <xm:sqref>B1</xm:sqref>
        </x14:dataValidation>
        <x14:dataValidation type="list" allowBlank="1" showInputMessage="1" showErrorMessage="1" xr:uid="{AAB9C870-6F03-40D2-A817-4ADF839F0AE0}">
          <x14:formula1>
            <xm:f>Données!$C$4:$C$15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6948D-969A-4902-A836-9EC707EA4E84}">
  <dimension ref="A3:K15"/>
  <sheetViews>
    <sheetView workbookViewId="0">
      <selection activeCell="J4" sqref="J4:K4"/>
    </sheetView>
  </sheetViews>
  <sheetFormatPr baseColWidth="10" defaultRowHeight="15" x14ac:dyDescent="0.25"/>
  <cols>
    <col min="5" max="5" width="21.7109375" customWidth="1"/>
    <col min="7" max="7" width="13.42578125" customWidth="1"/>
    <col min="8" max="8" width="18.7109375" customWidth="1"/>
  </cols>
  <sheetData>
    <row r="3" spans="1:11" x14ac:dyDescent="0.25">
      <c r="A3" s="1" t="s">
        <v>0</v>
      </c>
      <c r="B3" s="1"/>
      <c r="C3" s="1" t="s">
        <v>13</v>
      </c>
      <c r="D3" s="1"/>
      <c r="E3" s="1" t="s">
        <v>14</v>
      </c>
      <c r="G3" s="10" t="s">
        <v>26</v>
      </c>
      <c r="H3" s="9" t="s">
        <v>27</v>
      </c>
      <c r="J3" s="19" t="s">
        <v>28</v>
      </c>
      <c r="K3" s="19"/>
    </row>
    <row r="4" spans="1:11" x14ac:dyDescent="0.25">
      <c r="A4" s="1" t="s">
        <v>1</v>
      </c>
      <c r="B4" s="1"/>
      <c r="C4" s="1">
        <v>2026</v>
      </c>
      <c r="D4" s="1"/>
      <c r="E4" s="1" t="s">
        <v>15</v>
      </c>
      <c r="G4" s="7">
        <f>DATE('Mois en cours'!B2,1,1)</f>
        <v>46023</v>
      </c>
      <c r="H4" s="8" t="s">
        <v>36</v>
      </c>
      <c r="J4" s="18">
        <f>ROUND(DATE('Mois en cours'!B2,4,MOD(234-11*MOD('Mois en cours'!B2,19),30))/7,0)*7-6</f>
        <v>46117</v>
      </c>
      <c r="K4" s="18"/>
    </row>
    <row r="5" spans="1:11" x14ac:dyDescent="0.25">
      <c r="A5" s="1" t="s">
        <v>2</v>
      </c>
      <c r="B5" s="1"/>
      <c r="C5" s="1">
        <v>2027</v>
      </c>
      <c r="D5" s="1"/>
      <c r="E5" s="1" t="s">
        <v>16</v>
      </c>
      <c r="G5" s="7">
        <f>J4+1</f>
        <v>46118</v>
      </c>
      <c r="H5" s="4" t="s">
        <v>37</v>
      </c>
    </row>
    <row r="6" spans="1:11" x14ac:dyDescent="0.25">
      <c r="A6" s="1" t="s">
        <v>3</v>
      </c>
      <c r="B6" s="1"/>
      <c r="C6" s="1">
        <v>2028</v>
      </c>
      <c r="D6" s="1"/>
      <c r="E6" s="1" t="s">
        <v>17</v>
      </c>
      <c r="G6" s="7">
        <f>DATE('Mois en cours'!$B$2,5,1)</f>
        <v>46143</v>
      </c>
      <c r="H6" s="4" t="s">
        <v>29</v>
      </c>
    </row>
    <row r="7" spans="1:11" x14ac:dyDescent="0.25">
      <c r="A7" s="1" t="s">
        <v>4</v>
      </c>
      <c r="B7" s="1"/>
      <c r="C7" s="1">
        <v>2029</v>
      </c>
      <c r="D7" s="1"/>
      <c r="E7" s="1" t="s">
        <v>18</v>
      </c>
      <c r="G7" s="7">
        <f>DATE('Mois en cours'!$B$2,5,8)</f>
        <v>46150</v>
      </c>
      <c r="H7" s="4" t="s">
        <v>30</v>
      </c>
    </row>
    <row r="8" spans="1:11" x14ac:dyDescent="0.25">
      <c r="A8" s="1" t="s">
        <v>5</v>
      </c>
      <c r="B8" s="1"/>
      <c r="C8" s="1">
        <v>2030</v>
      </c>
      <c r="D8" s="1"/>
      <c r="E8" s="1" t="s">
        <v>19</v>
      </c>
      <c r="G8" s="7">
        <f>J4+39</f>
        <v>46156</v>
      </c>
      <c r="H8" s="4" t="s">
        <v>38</v>
      </c>
    </row>
    <row r="9" spans="1:11" x14ac:dyDescent="0.25">
      <c r="A9" s="1" t="s">
        <v>6</v>
      </c>
      <c r="B9" s="1"/>
      <c r="C9" s="1">
        <v>2031</v>
      </c>
      <c r="D9" s="1"/>
      <c r="E9" s="1" t="s">
        <v>20</v>
      </c>
      <c r="G9" s="7">
        <f>J4+49</f>
        <v>46166</v>
      </c>
      <c r="H9" s="4" t="s">
        <v>39</v>
      </c>
    </row>
    <row r="10" spans="1:11" x14ac:dyDescent="0.25">
      <c r="A10" s="1" t="s">
        <v>7</v>
      </c>
      <c r="B10" s="1"/>
      <c r="C10" s="1">
        <v>2032</v>
      </c>
      <c r="D10" s="1"/>
      <c r="E10" s="1" t="s">
        <v>21</v>
      </c>
      <c r="G10" s="7">
        <f>J4+50</f>
        <v>46167</v>
      </c>
      <c r="H10" s="4" t="s">
        <v>40</v>
      </c>
    </row>
    <row r="11" spans="1:11" x14ac:dyDescent="0.25">
      <c r="A11" s="1" t="s">
        <v>8</v>
      </c>
      <c r="B11" s="1"/>
      <c r="C11" s="1">
        <v>2033</v>
      </c>
      <c r="D11" s="1"/>
      <c r="E11" s="1" t="s">
        <v>22</v>
      </c>
      <c r="G11" s="7">
        <f>DATE('Mois en cours'!$B$2,7,14)</f>
        <v>46217</v>
      </c>
      <c r="H11" s="4" t="s">
        <v>31</v>
      </c>
    </row>
    <row r="12" spans="1:11" x14ac:dyDescent="0.25">
      <c r="A12" s="1" t="s">
        <v>9</v>
      </c>
      <c r="B12" s="1"/>
      <c r="C12" s="1">
        <v>2034</v>
      </c>
      <c r="D12" s="1"/>
      <c r="E12" s="1" t="s">
        <v>23</v>
      </c>
      <c r="G12" s="7">
        <f>DATE('Mois en cours'!$B$2,8,15)</f>
        <v>46249</v>
      </c>
      <c r="H12" s="4" t="s">
        <v>32</v>
      </c>
    </row>
    <row r="13" spans="1:11" x14ac:dyDescent="0.25">
      <c r="A13" s="1" t="s">
        <v>10</v>
      </c>
      <c r="B13" s="1"/>
      <c r="C13" s="1">
        <v>2035</v>
      </c>
      <c r="D13" s="1"/>
      <c r="E13" s="1" t="s">
        <v>24</v>
      </c>
      <c r="G13" s="7">
        <f>DATE('Mois en cours'!$B$2,11,1)</f>
        <v>46327</v>
      </c>
      <c r="H13" s="4" t="s">
        <v>33</v>
      </c>
    </row>
    <row r="14" spans="1:11" x14ac:dyDescent="0.25">
      <c r="A14" s="1" t="s">
        <v>11</v>
      </c>
      <c r="B14" s="1"/>
      <c r="C14" s="1">
        <v>2036</v>
      </c>
      <c r="D14" s="1"/>
      <c r="E14" s="1" t="s">
        <v>25</v>
      </c>
      <c r="G14" s="7">
        <f>DATE('Mois en cours'!$B$2,11,11)</f>
        <v>46337</v>
      </c>
      <c r="H14" s="4" t="s">
        <v>34</v>
      </c>
    </row>
    <row r="15" spans="1:11" x14ac:dyDescent="0.25">
      <c r="A15" s="1" t="s">
        <v>12</v>
      </c>
      <c r="B15" s="1"/>
      <c r="C15" s="1">
        <v>2037</v>
      </c>
      <c r="D15" s="1"/>
      <c r="E15" s="1"/>
      <c r="G15" s="5">
        <f>DATE('Mois en cours'!$B$2,12,25)</f>
        <v>46381</v>
      </c>
      <c r="H15" s="6" t="s">
        <v>35</v>
      </c>
    </row>
  </sheetData>
  <mergeCells count="2">
    <mergeCell ref="J4:K4"/>
    <mergeCell ref="J3:K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Mois en cours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Mathilde JOULIE</dc:creator>
  <cp:lastModifiedBy>Mathilde JOULIE</cp:lastModifiedBy>
  <dcterms:created xsi:type="dcterms:W3CDTF">2026-01-06T13:03:58Z</dcterms:created>
  <dcterms:modified xsi:type="dcterms:W3CDTF">2026-03-31T07:36:35Z</dcterms:modified>
</cp:coreProperties>
</file>