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80" windowHeight="8070" activeTab="1"/>
  </bookViews>
  <sheets>
    <sheet name="Suivi ASLL et ADVL" sheetId="1" r:id="rId1"/>
    <sheet name="Remonté AVDL" sheetId="2" r:id="rId2"/>
  </sheets>
  <externalReferences>
    <externalReference r:id="rId3"/>
  </externalReferences>
  <definedNames>
    <definedName name="_xlnm._FilterDatabase" localSheetId="0" hidden="1">'Suivi ASLL et ADVL'!$A$1:$AH$5</definedName>
    <definedName name="Absent">'[1]Liste déroulante '!#REF!</definedName>
    <definedName name="Abst">'[1]Liste déroulante '!#REF!</definedName>
    <definedName name="Abt">'[1]Liste déroulante '!#REF!</definedName>
    <definedName name="Accord">'[1]Liste déroulante '!#REF!</definedName>
    <definedName name="Bailleur">'[1]Liste déroulante '!#REF!</definedName>
    <definedName name="CP">'[1]Liste déroulante '!$F$6:$F$11</definedName>
    <definedName name="Dec">'[1]Liste déroulante '!#REF!</definedName>
    <definedName name="Decision">'[1]Liste déroulante '!#REF!</definedName>
    <definedName name="Décision">'[1]Liste déroulante '!#REF!</definedName>
    <definedName name="Dept">#REF!</definedName>
    <definedName name="Dette">#REF!</definedName>
    <definedName name="DH">'[1]Liste déroulante '!#REF!</definedName>
    <definedName name="Dheb">'[1]Liste déroulante '!#REF!</definedName>
    <definedName name="Dheg">'[1]Liste déroulante '!#REF!</definedName>
    <definedName name="dispositif">'[1]Liste déroulante '!#REF!</definedName>
    <definedName name="DV">'[1]Liste déroulante '!#REF!</definedName>
    <definedName name="DVisit">'[1]Liste déroulante '!#REF!</definedName>
    <definedName name="Dvist">'[1]Liste déroulante '!#REF!</definedName>
    <definedName name="Exploc">#REF!</definedName>
    <definedName name="FinM">'[1]Liste déroulante '!$A$52:$A$66</definedName>
    <definedName name="Finmes">#REF!</definedName>
    <definedName name="FSL">'[1]Liste déroulante '!$B$52:$B$55</definedName>
    <definedName name="Hebtant">'[1]Liste déroulante '!$K$6:$K$15</definedName>
    <definedName name="lislogt">#REF!</definedName>
    <definedName name="listelogt">#REF!</definedName>
    <definedName name="listlogt">#REF!</definedName>
    <definedName name="logtdde">'[1]Liste déroulante '!$K$6:$K$16</definedName>
    <definedName name="MDS">'[1]Liste déroulante '!$E$6:$E$9</definedName>
    <definedName name="Mespro">#REF!</definedName>
    <definedName name="Mesprotec">#REF!</definedName>
    <definedName name="Motfrefus">'[1]Liste déroulante '!#REF!</definedName>
    <definedName name="Motifrefus">'[1]Liste déroulante '!#REF!</definedName>
    <definedName name="Motrefus">'[1]Liste déroulante '!#REF!</definedName>
    <definedName name="Mttdette">#REF!</definedName>
    <definedName name="Mttress">#REF!</definedName>
    <definedName name="Nat">'[1]Liste déroulante '!$A$6:$A$8</definedName>
    <definedName name="Natdde">'[1]Liste déroulante '!$I$6:$I$14</definedName>
    <definedName name="Natemploi">#REF!</definedName>
    <definedName name="Nationnalité">'[1]Liste déroulante '!$A$6:$A$7</definedName>
    <definedName name="NatMes">'[1]Liste déroulante '!$J$6:$J$12</definedName>
    <definedName name="NbreEnfant">'[1]Liste déroulante '!$G$6:$G$10</definedName>
    <definedName name="orgcaution">#REF!</definedName>
    <definedName name="origine">'[1]Liste déroulante '!$B$6:$B$12</definedName>
    <definedName name="presc">'[1]Liste déroulante '!$D$6:$D$45</definedName>
    <definedName name="Problem">#REF!</definedName>
    <definedName name="Ressfin">'[1]Liste déroulante '!$C$52:$C$64</definedName>
    <definedName name="ressource">'[1]Liste déroulante '!$H$6:$H$18</definedName>
    <definedName name="Situa">'[1]Liste déroulante '!#REF!</definedName>
    <definedName name="situat">'[1]Liste déroulante '!#REF!</definedName>
    <definedName name="situation">'[1]Liste déroulante '!#REF!</definedName>
    <definedName name="sorite">#REF!</definedName>
    <definedName name="sortie">#REF!</definedName>
    <definedName name="TS">'[1]Liste déroulante '!#REF!</definedName>
    <definedName name="Tsref">'[1]Liste déroulante '!$C$6:$C$12</definedName>
  </definedNames>
  <calcPr calcId="125725"/>
</workbook>
</file>

<file path=xl/calcChain.xml><?xml version="1.0" encoding="utf-8"?>
<calcChain xmlns="http://schemas.openxmlformats.org/spreadsheetml/2006/main">
  <c r="N27" i="2"/>
  <c r="M27"/>
  <c r="L27"/>
  <c r="K27"/>
  <c r="J27"/>
  <c r="I27"/>
  <c r="E27"/>
  <c r="N26"/>
  <c r="M26"/>
  <c r="L26"/>
  <c r="K26"/>
  <c r="J26"/>
  <c r="I26"/>
  <c r="E26"/>
  <c r="N25"/>
  <c r="M25"/>
  <c r="L25"/>
  <c r="K25"/>
  <c r="J25"/>
  <c r="I25"/>
  <c r="E25"/>
  <c r="N24"/>
  <c r="M24"/>
  <c r="L24"/>
  <c r="K24"/>
  <c r="J24"/>
  <c r="I24"/>
  <c r="E24"/>
  <c r="N23"/>
  <c r="M23"/>
  <c r="L23"/>
  <c r="K23"/>
  <c r="J23"/>
  <c r="I23"/>
  <c r="E23"/>
  <c r="N22"/>
  <c r="M22"/>
  <c r="L22"/>
  <c r="K22"/>
  <c r="J22"/>
  <c r="I22"/>
  <c r="E22"/>
  <c r="N21"/>
  <c r="M21"/>
  <c r="L21"/>
  <c r="K21"/>
  <c r="J21"/>
  <c r="I21"/>
  <c r="E21"/>
  <c r="N20"/>
  <c r="M20"/>
  <c r="L20"/>
  <c r="K20"/>
  <c r="J20"/>
  <c r="I20"/>
  <c r="E20"/>
  <c r="R19"/>
  <c r="Q19"/>
  <c r="P19"/>
  <c r="N19"/>
  <c r="M19"/>
  <c r="L19"/>
  <c r="K19"/>
  <c r="J19"/>
  <c r="I19"/>
  <c r="E19"/>
  <c r="R18"/>
  <c r="Q18"/>
  <c r="P18"/>
  <c r="N18"/>
  <c r="M18"/>
  <c r="L18"/>
  <c r="K18"/>
  <c r="J18"/>
  <c r="I18"/>
  <c r="E18"/>
  <c r="R17"/>
  <c r="Q17"/>
  <c r="P17"/>
  <c r="N17"/>
  <c r="M17"/>
  <c r="L17"/>
  <c r="K17"/>
  <c r="J17"/>
  <c r="I17"/>
  <c r="E17"/>
  <c r="C17"/>
  <c r="B17"/>
  <c r="D17" s="1"/>
  <c r="A17"/>
  <c r="S16"/>
  <c r="R16"/>
  <c r="Q16"/>
  <c r="P16"/>
  <c r="N16"/>
  <c r="M16"/>
  <c r="L16"/>
  <c r="K16"/>
  <c r="J16"/>
  <c r="I16"/>
  <c r="E16"/>
  <c r="C16"/>
  <c r="B16"/>
  <c r="D16" s="1"/>
  <c r="A16"/>
  <c r="S15"/>
  <c r="R15"/>
  <c r="Q15"/>
  <c r="P15"/>
  <c r="N15"/>
  <c r="M15"/>
  <c r="L15"/>
  <c r="K15"/>
  <c r="J15"/>
  <c r="I15"/>
  <c r="E15"/>
  <c r="C15"/>
  <c r="B15"/>
  <c r="D15" s="1"/>
  <c r="A15"/>
  <c r="S14"/>
  <c r="R14"/>
  <c r="Q14"/>
  <c r="P14"/>
  <c r="N14"/>
  <c r="M14"/>
  <c r="L14"/>
  <c r="K14"/>
  <c r="J14"/>
  <c r="I14"/>
  <c r="E14"/>
  <c r="C14"/>
  <c r="B14"/>
  <c r="D14" s="1"/>
  <c r="A14"/>
  <c r="S13"/>
  <c r="R13"/>
  <c r="Q13"/>
  <c r="P13"/>
  <c r="N13"/>
  <c r="M13"/>
  <c r="L13"/>
  <c r="K13"/>
  <c r="J13"/>
  <c r="I13"/>
  <c r="E13"/>
  <c r="C13"/>
  <c r="B13"/>
  <c r="D13" s="1"/>
  <c r="A13"/>
  <c r="S12"/>
  <c r="R12"/>
  <c r="Q12"/>
  <c r="P12"/>
  <c r="N12"/>
  <c r="M12"/>
  <c r="L12"/>
  <c r="K12"/>
  <c r="J12"/>
  <c r="I12"/>
  <c r="E12"/>
  <c r="C12"/>
  <c r="B12"/>
  <c r="D12" s="1"/>
  <c r="A12"/>
  <c r="S11"/>
  <c r="R11"/>
  <c r="Q11"/>
  <c r="P11"/>
  <c r="N11"/>
  <c r="M11"/>
  <c r="L11"/>
  <c r="K11"/>
  <c r="J11"/>
  <c r="I11"/>
  <c r="E11"/>
  <c r="C11"/>
  <c r="B11"/>
  <c r="D11" s="1"/>
  <c r="A11"/>
  <c r="S10"/>
  <c r="R10"/>
  <c r="Q10"/>
  <c r="P10"/>
  <c r="N10"/>
  <c r="M10"/>
  <c r="L10"/>
  <c r="K10"/>
  <c r="J10"/>
  <c r="I10"/>
  <c r="E10"/>
  <c r="C10"/>
  <c r="B10"/>
  <c r="D10" s="1"/>
  <c r="A10"/>
  <c r="AC9"/>
  <c r="AB9"/>
  <c r="AA9"/>
  <c r="Z9"/>
  <c r="Y9"/>
  <c r="X9"/>
  <c r="W9"/>
  <c r="V9"/>
  <c r="U9"/>
  <c r="T9"/>
  <c r="S9"/>
  <c r="R9"/>
  <c r="Q9"/>
  <c r="P9"/>
  <c r="N9"/>
  <c r="M9"/>
  <c r="L9"/>
  <c r="K9"/>
  <c r="J9"/>
  <c r="I9"/>
  <c r="E9"/>
  <c r="C9"/>
  <c r="B9"/>
  <c r="D9" s="1"/>
  <c r="A9"/>
  <c r="N7" i="1"/>
  <c r="H7"/>
  <c r="T7" s="1"/>
  <c r="N6"/>
  <c r="H6"/>
  <c r="T6" s="1"/>
  <c r="AA5"/>
  <c r="AB5" s="1"/>
  <c r="AC5" s="1"/>
  <c r="Y5"/>
  <c r="Z5" s="1"/>
  <c r="N5"/>
  <c r="H5"/>
  <c r="T5" s="1"/>
  <c r="AA4"/>
  <c r="AB4" s="1"/>
  <c r="AC4" s="1"/>
  <c r="Y4"/>
  <c r="Z4" s="1"/>
  <c r="N4"/>
  <c r="H4"/>
  <c r="T4" s="1"/>
  <c r="AA3"/>
  <c r="AB3" s="1"/>
  <c r="AC3" s="1"/>
  <c r="Y3"/>
  <c r="Z3" s="1"/>
  <c r="N3"/>
  <c r="H3"/>
  <c r="T3" s="1"/>
  <c r="AA2"/>
  <c r="AB2" s="1"/>
  <c r="AC2" s="1"/>
  <c r="Y2"/>
  <c r="Z2" s="1"/>
  <c r="N2"/>
  <c r="H2"/>
  <c r="T2" s="1"/>
</calcChain>
</file>

<file path=xl/sharedStrings.xml><?xml version="1.0" encoding="utf-8"?>
<sst xmlns="http://schemas.openxmlformats.org/spreadsheetml/2006/main" count="127" uniqueCount="110">
  <si>
    <t>Début de la mesure</t>
  </si>
  <si>
    <t>Prescripteur</t>
  </si>
  <si>
    <r>
      <t xml:space="preserve">MDS </t>
    </r>
    <r>
      <rPr>
        <i/>
        <u/>
        <sz val="11"/>
        <color rgb="FFFF0000"/>
        <rFont val="Calibri"/>
        <family val="2"/>
        <scheme val="minor"/>
      </rPr>
      <t>(remplir si mesure en diffus)</t>
    </r>
  </si>
  <si>
    <t>Nom</t>
  </si>
  <si>
    <t>Prénom</t>
  </si>
  <si>
    <t>Date de Naissance</t>
  </si>
  <si>
    <t>Age</t>
  </si>
  <si>
    <t>Téléphone</t>
  </si>
  <si>
    <t>Adresse</t>
  </si>
  <si>
    <t>Origine Géographique</t>
  </si>
  <si>
    <t>Nationnalité</t>
  </si>
  <si>
    <t>Composition familiale</t>
  </si>
  <si>
    <t>A cacher</t>
  </si>
  <si>
    <t>Nbre d'enfant</t>
  </si>
  <si>
    <t>Ressources</t>
  </si>
  <si>
    <t>Hébergement antérieur</t>
  </si>
  <si>
    <t>Dispositif</t>
  </si>
  <si>
    <t>Nature de la Mesure</t>
  </si>
  <si>
    <t>Tranche d'âge</t>
  </si>
  <si>
    <t>Ressources fin de mesures</t>
  </si>
  <si>
    <t>Motif fin de mesure</t>
  </si>
  <si>
    <t>Intervention FSL</t>
  </si>
  <si>
    <t>Date de fin de mesure</t>
  </si>
  <si>
    <t>Durée Mesure totale</t>
  </si>
  <si>
    <t>Tranche mesure</t>
  </si>
  <si>
    <t>Durée mesure sur année en cours</t>
  </si>
  <si>
    <t>Tranche mesure année en cours</t>
  </si>
  <si>
    <t>Strcuture médicale</t>
  </si>
  <si>
    <t>MDS Chauvigny</t>
  </si>
  <si>
    <t>X</t>
  </si>
  <si>
    <t>Anlimou</t>
  </si>
  <si>
    <t>Autres régions</t>
  </si>
  <si>
    <t>France</t>
  </si>
  <si>
    <t>HI</t>
  </si>
  <si>
    <t>R.S.A Activité</t>
  </si>
  <si>
    <t>Hotel</t>
  </si>
  <si>
    <t>A.D.V.L Parc Public</t>
  </si>
  <si>
    <t>Dans le logt</t>
  </si>
  <si>
    <t>S.I.A.O</t>
  </si>
  <si>
    <t>y</t>
  </si>
  <si>
    <t>Tony</t>
  </si>
  <si>
    <t>Poitiers Ville</t>
  </si>
  <si>
    <t>Hors U.E</t>
  </si>
  <si>
    <t>FI</t>
  </si>
  <si>
    <t>Salaire</t>
  </si>
  <si>
    <t>Sortant de FJT/ Maison Relais</t>
  </si>
  <si>
    <t>A.D.V.L Résidence sociale</t>
  </si>
  <si>
    <t>Vers le logt</t>
  </si>
  <si>
    <t>Consolidation</t>
  </si>
  <si>
    <t>z</t>
  </si>
  <si>
    <t>Jerome</t>
  </si>
  <si>
    <t>C.A.P</t>
  </si>
  <si>
    <t>U.E</t>
  </si>
  <si>
    <t>Couple sans enfant</t>
  </si>
  <si>
    <t>R.S.A Socle</t>
  </si>
  <si>
    <t>Autres</t>
  </si>
  <si>
    <t>A.D.V.L ALT</t>
  </si>
  <si>
    <t>Lors du relogt</t>
  </si>
  <si>
    <t>Hospitalisation</t>
  </si>
  <si>
    <t>M.L.I</t>
  </si>
  <si>
    <t>w</t>
  </si>
  <si>
    <t>Smail</t>
  </si>
  <si>
    <t>Région Poitou charentes</t>
  </si>
  <si>
    <t>Couple avec enfants</t>
  </si>
  <si>
    <t>Lieu de vie associatif</t>
  </si>
  <si>
    <t>A.S.L.L Sloc</t>
  </si>
  <si>
    <t>Diagnostic</t>
  </si>
  <si>
    <t>Hebergé famille</t>
  </si>
  <si>
    <t>a</t>
  </si>
  <si>
    <t>Chatellerault Ville</t>
  </si>
  <si>
    <t>HI + enfant</t>
  </si>
  <si>
    <t>A.R.E</t>
  </si>
  <si>
    <t>Locataire</t>
  </si>
  <si>
    <t>A.S.L.L ALT</t>
  </si>
  <si>
    <t>Accès</t>
  </si>
  <si>
    <t>PLIE/CLAF</t>
  </si>
  <si>
    <t>f</t>
  </si>
  <si>
    <t>FI + enfant</t>
  </si>
  <si>
    <t>Prestations familiales</t>
  </si>
  <si>
    <t>A.D.V.L IML</t>
  </si>
  <si>
    <t>SUIVI ACCOMPAGNEMENT</t>
  </si>
  <si>
    <t>VERS ET DANS LE LOGEMENT</t>
  </si>
  <si>
    <t>ESP</t>
  </si>
  <si>
    <t>Mois : AVRIL</t>
  </si>
  <si>
    <t>Aout</t>
  </si>
  <si>
    <r>
      <t xml:space="preserve">NOM </t>
    </r>
    <r>
      <rPr>
        <sz val="12"/>
        <rFont val="Arial"/>
        <family val="2"/>
      </rPr>
      <t>de la famille ou personne</t>
    </r>
  </si>
  <si>
    <r>
      <t xml:space="preserve">composition du </t>
    </r>
    <r>
      <rPr>
        <b/>
        <sz val="12"/>
        <rFont val="Arial"/>
        <family val="2"/>
      </rPr>
      <t>MENAGE</t>
    </r>
  </si>
  <si>
    <r>
      <t xml:space="preserve">DATE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de mise en œuvre                           de la mesure</t>
    </r>
  </si>
  <si>
    <r>
      <t xml:space="preserve">PRESCRIPTEUR  </t>
    </r>
    <r>
      <rPr>
        <b/>
        <sz val="12"/>
        <rFont val="Arial"/>
        <family val="2"/>
      </rPr>
      <t xml:space="preserve">                 (cocher)</t>
    </r>
  </si>
  <si>
    <t>AVDL avec</t>
  </si>
  <si>
    <r>
      <t xml:space="preserve">MESURES EN COURS           </t>
    </r>
    <r>
      <rPr>
        <sz val="12"/>
        <rFont val="Arial"/>
        <family val="2"/>
      </rPr>
      <t xml:space="preserve">                              (</t>
    </r>
    <r>
      <rPr>
        <i/>
        <sz val="12"/>
        <rFont val="Arial"/>
        <family val="2"/>
      </rPr>
      <t>en nombre de mois mesures)</t>
    </r>
  </si>
  <si>
    <t>logement à la SORTIE du dispositif</t>
  </si>
  <si>
    <t xml:space="preserve">adulte </t>
  </si>
  <si>
    <t xml:space="preserve">enfant </t>
  </si>
  <si>
    <t>TOTAL</t>
  </si>
  <si>
    <t>SIAO</t>
  </si>
  <si>
    <t>réserv.Préf</t>
  </si>
  <si>
    <t>DALO</t>
  </si>
  <si>
    <r>
      <t xml:space="preserve">Autre </t>
    </r>
    <r>
      <rPr>
        <i/>
        <sz val="8"/>
        <rFont val="Arial"/>
        <family val="2"/>
      </rPr>
      <t>préciser</t>
    </r>
  </si>
  <si>
    <t>ALT</t>
  </si>
  <si>
    <t>Résid. sociale</t>
  </si>
  <si>
    <t>Interméd/ loc.</t>
  </si>
  <si>
    <t>logement autonome</t>
  </si>
  <si>
    <r>
      <t>VERS</t>
    </r>
    <r>
      <rPr>
        <sz val="8"/>
        <rFont val="Arial"/>
        <family val="2"/>
      </rPr>
      <t xml:space="preserve"> le logement</t>
    </r>
  </si>
  <si>
    <r>
      <t>LORS</t>
    </r>
    <r>
      <rPr>
        <sz val="8"/>
        <rFont val="Arial"/>
        <family val="2"/>
      </rPr>
      <t xml:space="preserve"> du relogement</t>
    </r>
  </si>
  <si>
    <r>
      <t>DANS</t>
    </r>
    <r>
      <rPr>
        <sz val="8"/>
        <rFont val="Arial"/>
        <family val="2"/>
      </rPr>
      <t xml:space="preserve"> le logement</t>
    </r>
  </si>
  <si>
    <t>nbre de mois mesure à la sortie du dispositif</t>
  </si>
  <si>
    <t>autre</t>
  </si>
  <si>
    <t>parc public</t>
  </si>
  <si>
    <r>
      <t>parc privé (</t>
    </r>
    <r>
      <rPr>
        <i/>
        <sz val="8"/>
        <rFont val="Arial"/>
        <family val="2"/>
      </rPr>
      <t>dont sous location)</t>
    </r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</si>
</sst>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dd/mm/yy;@"/>
  </numFmts>
  <fonts count="15">
    <font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u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0"/>
      <name val="Arial"/>
      <family val="2"/>
    </font>
    <font>
      <sz val="20"/>
      <name val="Arial Black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i/>
      <sz val="12"/>
      <name val="Arial"/>
      <family val="2"/>
    </font>
    <font>
      <sz val="9"/>
      <name val="Arial"/>
      <family val="2"/>
    </font>
    <font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08">
    <xf numFmtId="0" fontId="0" fillId="0" borderId="0" xfId="0"/>
    <xf numFmtId="0" fontId="1" fillId="0" borderId="0" xfId="0" applyFont="1" applyAlignment="1" applyProtection="1">
      <alignment vertical="top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/>
      <protection locked="0"/>
    </xf>
    <xf numFmtId="0" fontId="1" fillId="0" borderId="1" xfId="0" applyFont="1" applyBorder="1" applyAlignment="1" applyProtection="1">
      <alignment horizontal="right" vertical="top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0" fillId="0" borderId="6" xfId="0" applyBorder="1" applyProtection="1">
      <protection locked="0"/>
    </xf>
    <xf numFmtId="14" fontId="0" fillId="0" borderId="7" xfId="0" applyNumberFormat="1" applyBorder="1" applyProtection="1">
      <protection locked="0"/>
    </xf>
    <xf numFmtId="0" fontId="0" fillId="0" borderId="7" xfId="0" applyBorder="1" applyAlignment="1" applyProtection="1">
      <alignment wrapText="1"/>
      <protection locked="0"/>
    </xf>
    <xf numFmtId="0" fontId="0" fillId="0" borderId="7" xfId="0" applyBorder="1" applyProtection="1">
      <protection locked="0"/>
    </xf>
    <xf numFmtId="1" fontId="0" fillId="0" borderId="7" xfId="0" applyNumberFormat="1" applyBorder="1" applyProtection="1"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wrapText="1"/>
      <protection locked="0"/>
    </xf>
    <xf numFmtId="0" fontId="3" fillId="2" borderId="6" xfId="0" applyFont="1" applyFill="1" applyBorder="1"/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6" xfId="0" applyBorder="1"/>
    <xf numFmtId="0" fontId="0" fillId="0" borderId="6" xfId="0" applyBorder="1" applyAlignment="1">
      <alignment wrapText="1"/>
    </xf>
    <xf numFmtId="14" fontId="0" fillId="0" borderId="6" xfId="0" applyNumberFormat="1" applyBorder="1" applyProtection="1">
      <protection locked="0"/>
    </xf>
    <xf numFmtId="1" fontId="0" fillId="0" borderId="6" xfId="0" applyNumberFormat="1" applyBorder="1"/>
    <xf numFmtId="0" fontId="0" fillId="0" borderId="6" xfId="0" applyBorder="1" applyAlignment="1" applyProtection="1">
      <alignment horizontal="right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right"/>
      <protection locked="0"/>
    </xf>
    <xf numFmtId="22" fontId="0" fillId="0" borderId="0" xfId="0" applyNumberFormat="1" applyProtection="1">
      <protection locked="0"/>
    </xf>
    <xf numFmtId="0" fontId="0" fillId="0" borderId="0" xfId="0" applyAlignment="1">
      <alignment wrapText="1"/>
    </xf>
    <xf numFmtId="0" fontId="5" fillId="0" borderId="0" xfId="1" applyFont="1" applyAlignment="1">
      <alignment horizontal="center" wrapText="1"/>
    </xf>
    <xf numFmtId="0" fontId="4" fillId="0" borderId="0" xfId="1"/>
    <xf numFmtId="0" fontId="5" fillId="0" borderId="0" xfId="1" applyFont="1" applyAlignment="1">
      <alignment horizontal="center"/>
    </xf>
    <xf numFmtId="0" fontId="6" fillId="0" borderId="0" xfId="1" applyFont="1"/>
    <xf numFmtId="165" fontId="6" fillId="0" borderId="0" xfId="1" applyNumberFormat="1" applyFont="1"/>
    <xf numFmtId="0" fontId="4" fillId="0" borderId="0" xfId="1" applyBorder="1"/>
    <xf numFmtId="0" fontId="6" fillId="0" borderId="0" xfId="1" applyFont="1" applyAlignment="1">
      <alignment horizontal="center"/>
    </xf>
    <xf numFmtId="165" fontId="4" fillId="0" borderId="0" xfId="1" applyNumberFormat="1"/>
    <xf numFmtId="0" fontId="6" fillId="0" borderId="5" xfId="1" applyFont="1" applyBorder="1" applyAlignment="1">
      <alignment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165" fontId="8" fillId="0" borderId="5" xfId="1" applyNumberFormat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7" fillId="0" borderId="14" xfId="1" applyFont="1" applyBorder="1" applyAlignment="1">
      <alignment vertical="center" wrapText="1"/>
    </xf>
    <xf numFmtId="0" fontId="7" fillId="0" borderId="2" xfId="1" applyFont="1" applyBorder="1" applyAlignment="1">
      <alignment vertical="center" wrapText="1"/>
    </xf>
    <xf numFmtId="0" fontId="6" fillId="0" borderId="10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4" fillId="0" borderId="0" xfId="1" applyBorder="1" applyAlignment="1">
      <alignment vertical="center" wrapText="1"/>
    </xf>
    <xf numFmtId="0" fontId="4" fillId="0" borderId="0" xfId="1" applyAlignment="1">
      <alignment vertical="center" wrapText="1"/>
    </xf>
    <xf numFmtId="0" fontId="6" fillId="0" borderId="16" xfId="1" applyFont="1" applyBorder="1" applyAlignment="1">
      <alignment vertical="center" wrapText="1"/>
    </xf>
    <xf numFmtId="0" fontId="4" fillId="0" borderId="11" xfId="1" applyBorder="1" applyAlignment="1">
      <alignment horizontal="center" vertical="center" textRotation="60" wrapText="1"/>
    </xf>
    <xf numFmtId="0" fontId="4" fillId="0" borderId="17" xfId="1" applyBorder="1" applyAlignment="1">
      <alignment horizontal="center" vertical="center" textRotation="60" wrapText="1"/>
    </xf>
    <xf numFmtId="0" fontId="13" fillId="0" borderId="5" xfId="1" applyFont="1" applyBorder="1" applyAlignment="1">
      <alignment horizontal="center" vertical="center" wrapText="1"/>
    </xf>
    <xf numFmtId="165" fontId="8" fillId="0" borderId="16" xfId="1" applyNumberFormat="1" applyFont="1" applyBorder="1" applyAlignment="1">
      <alignment horizontal="center" vertical="center" textRotation="90" wrapText="1"/>
    </xf>
    <xf numFmtId="0" fontId="10" fillId="0" borderId="11" xfId="1" applyFont="1" applyBorder="1" applyAlignment="1">
      <alignment horizontal="center" vertical="center" textRotation="90" wrapText="1"/>
    </xf>
    <xf numFmtId="0" fontId="10" fillId="0" borderId="12" xfId="1" applyFont="1" applyBorder="1" applyAlignment="1">
      <alignment horizontal="center" vertical="center" textRotation="90" wrapText="1"/>
    </xf>
    <xf numFmtId="0" fontId="10" fillId="0" borderId="13" xfId="1" applyFont="1" applyBorder="1" applyAlignment="1">
      <alignment horizontal="center" vertical="center" textRotation="90" wrapText="1"/>
    </xf>
    <xf numFmtId="0" fontId="4" fillId="0" borderId="15" xfId="1" applyBorder="1" applyAlignment="1">
      <alignment horizontal="center" vertical="center" textRotation="90" wrapText="1"/>
    </xf>
    <xf numFmtId="0" fontId="10" fillId="0" borderId="3" xfId="1" applyFont="1" applyBorder="1" applyAlignment="1">
      <alignment horizontal="center" vertical="center" textRotation="90" wrapText="1"/>
    </xf>
    <xf numFmtId="0" fontId="4" fillId="0" borderId="15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textRotation="75" wrapText="1"/>
    </xf>
    <xf numFmtId="0" fontId="9" fillId="0" borderId="12" xfId="1" applyFont="1" applyBorder="1" applyAlignment="1">
      <alignment horizontal="center" vertical="center" textRotation="75" wrapText="1"/>
    </xf>
    <xf numFmtId="0" fontId="4" fillId="0" borderId="4" xfId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textRotation="90" wrapText="1"/>
    </xf>
    <xf numFmtId="0" fontId="7" fillId="0" borderId="18" xfId="1" applyFont="1" applyBorder="1" applyAlignment="1">
      <alignment vertical="center" wrapText="1"/>
    </xf>
    <xf numFmtId="0" fontId="4" fillId="0" borderId="19" xfId="1" applyBorder="1" applyAlignment="1">
      <alignment horizontal="center" vertical="center" textRotation="60" wrapText="1"/>
    </xf>
    <xf numFmtId="0" fontId="4" fillId="0" borderId="20" xfId="1" applyBorder="1" applyAlignment="1">
      <alignment horizontal="center" vertical="center" textRotation="60" wrapText="1"/>
    </xf>
    <xf numFmtId="0" fontId="4" fillId="0" borderId="18" xfId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textRotation="90" wrapText="1"/>
    </xf>
    <xf numFmtId="0" fontId="4" fillId="0" borderId="19" xfId="1" applyBorder="1" applyAlignment="1">
      <alignment horizontal="center" vertical="center" textRotation="90" wrapText="1"/>
    </xf>
    <xf numFmtId="0" fontId="4" fillId="0" borderId="21" xfId="1" applyBorder="1" applyAlignment="1">
      <alignment horizontal="center" vertical="center" textRotation="90" wrapText="1"/>
    </xf>
    <xf numFmtId="0" fontId="4" fillId="0" borderId="22" xfId="1" applyBorder="1" applyAlignment="1">
      <alignment horizontal="center" vertical="center" textRotation="90" wrapText="1"/>
    </xf>
    <xf numFmtId="0" fontId="4" fillId="0" borderId="23" xfId="1" applyBorder="1" applyAlignment="1">
      <alignment horizontal="center" vertical="center" textRotation="90" wrapText="1"/>
    </xf>
    <xf numFmtId="0" fontId="4" fillId="0" borderId="24" xfId="1" applyBorder="1" applyAlignment="1">
      <alignment horizontal="center" vertical="center" textRotation="90" wrapText="1"/>
    </xf>
    <xf numFmtId="0" fontId="10" fillId="0" borderId="25" xfId="1" applyFont="1" applyBorder="1" applyAlignment="1">
      <alignment vertical="center" wrapText="1"/>
    </xf>
    <xf numFmtId="0" fontId="10" fillId="0" borderId="26" xfId="1" applyFont="1" applyBorder="1" applyAlignment="1">
      <alignment vertical="center" wrapText="1"/>
    </xf>
    <xf numFmtId="0" fontId="10" fillId="0" borderId="27" xfId="1" applyFont="1" applyBorder="1" applyAlignment="1">
      <alignment vertical="center" wrapText="1"/>
    </xf>
    <xf numFmtId="0" fontId="4" fillId="0" borderId="23" xfId="1" applyBorder="1" applyAlignment="1">
      <alignment horizontal="center" vertical="center" textRotation="75" wrapText="1"/>
    </xf>
    <xf numFmtId="0" fontId="4" fillId="0" borderId="21" xfId="1" applyBorder="1" applyAlignment="1">
      <alignment horizontal="center" vertical="center" textRotation="75" wrapText="1"/>
    </xf>
    <xf numFmtId="0" fontId="10" fillId="0" borderId="28" xfId="1" applyFont="1" applyBorder="1" applyAlignment="1">
      <alignment vertical="center" wrapText="1"/>
    </xf>
    <xf numFmtId="0" fontId="4" fillId="0" borderId="18" xfId="1" applyBorder="1" applyAlignment="1">
      <alignment horizontal="center" vertical="center" textRotation="90" wrapText="1"/>
    </xf>
    <xf numFmtId="0" fontId="4" fillId="3" borderId="1" xfId="1" applyFill="1" applyBorder="1"/>
    <xf numFmtId="165" fontId="4" fillId="3" borderId="1" xfId="1" applyNumberFormat="1" applyFill="1" applyBorder="1"/>
    <xf numFmtId="1" fontId="4" fillId="3" borderId="1" xfId="1" applyNumberFormat="1" applyFill="1" applyBorder="1"/>
    <xf numFmtId="0" fontId="4" fillId="3" borderId="29" xfId="1" applyFill="1" applyBorder="1"/>
    <xf numFmtId="0" fontId="4" fillId="3" borderId="0" xfId="1" applyFill="1" applyBorder="1"/>
    <xf numFmtId="0" fontId="4" fillId="0" borderId="25" xfId="1" applyBorder="1"/>
    <xf numFmtId="0" fontId="4" fillId="0" borderId="26" xfId="1" applyBorder="1"/>
    <xf numFmtId="0" fontId="4" fillId="0" borderId="27" xfId="1" applyBorder="1"/>
    <xf numFmtId="0" fontId="4" fillId="0" borderId="28" xfId="1" applyBorder="1"/>
    <xf numFmtId="0" fontId="4" fillId="0" borderId="1" xfId="1" applyBorder="1"/>
    <xf numFmtId="0" fontId="4" fillId="0" borderId="6" xfId="1" applyBorder="1"/>
    <xf numFmtId="1" fontId="4" fillId="0" borderId="6" xfId="1" applyNumberFormat="1" applyBorder="1" applyAlignment="1">
      <alignment horizontal="center"/>
    </xf>
    <xf numFmtId="0" fontId="4" fillId="0" borderId="6" xfId="1" applyFill="1" applyBorder="1"/>
    <xf numFmtId="0" fontId="4" fillId="0" borderId="6" xfId="1" applyBorder="1" applyAlignment="1">
      <alignment horizontal="center"/>
    </xf>
    <xf numFmtId="165" fontId="4" fillId="0" borderId="6" xfId="1" applyNumberFormat="1" applyBorder="1"/>
    <xf numFmtId="0" fontId="4" fillId="0" borderId="0" xfId="1" applyAlignment="1">
      <alignment horizontal="center"/>
    </xf>
  </cellXfs>
  <cellStyles count="2">
    <cellStyle name="Normal" xfId="0" builtinId="0"/>
    <cellStyle name="Normal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0</xdr:rowOff>
    </xdr:from>
    <xdr:to>
      <xdr:col>0</xdr:col>
      <xdr:colOff>781050</xdr:colOff>
      <xdr:row>3</xdr:row>
      <xdr:rowOff>180975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590550" y="962025"/>
          <a:ext cx="190500" cy="1809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371475</xdr:colOff>
      <xdr:row>2</xdr:row>
      <xdr:rowOff>390525</xdr:rowOff>
    </xdr:from>
    <xdr:to>
      <xdr:col>2</xdr:col>
      <xdr:colOff>152400</xdr:colOff>
      <xdr:row>3</xdr:row>
      <xdr:rowOff>171450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1581150" y="952500"/>
          <a:ext cx="161925" cy="1809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emandes%20et%20accompagnements%20CPL%20mai%2011%20(Enregistr&#233;%20automatiquement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 ASLL et ADVL"/>
      <sheetName val="Remonté AVDL"/>
      <sheetName val="Suivi MJ"/>
      <sheetName val="Renvellt MJ"/>
      <sheetName val="Accompagnement"/>
      <sheetName val="Fiche saisie individuelle"/>
      <sheetName val="Liste déroulante "/>
      <sheetName val="Formules"/>
    </sheetNames>
    <sheetDataSet>
      <sheetData sheetId="0">
        <row r="2">
          <cell r="B2">
            <v>40513</v>
          </cell>
          <cell r="C2" t="str">
            <v>Strcuture médicale</v>
          </cell>
          <cell r="E2" t="str">
            <v>X</v>
          </cell>
          <cell r="N2">
            <v>1</v>
          </cell>
          <cell r="O2">
            <v>4</v>
          </cell>
          <cell r="S2" t="str">
            <v>A.D.V.L Parc Public</v>
          </cell>
          <cell r="T2" t="str">
            <v>Dans le logt</v>
          </cell>
          <cell r="Y2">
            <v>40673</v>
          </cell>
          <cell r="Z2">
            <v>5.333333333333333</v>
          </cell>
          <cell r="AA2" t="str">
            <v>de 3 - 6 Mois</v>
          </cell>
          <cell r="AB2">
            <v>129</v>
          </cell>
          <cell r="AC2">
            <v>4.3</v>
          </cell>
          <cell r="AD2" t="str">
            <v>de 3 - 6 Mois</v>
          </cell>
        </row>
        <row r="3">
          <cell r="B3">
            <v>40179</v>
          </cell>
          <cell r="C3" t="str">
            <v>S.I.A.O</v>
          </cell>
          <cell r="E3" t="str">
            <v>y</v>
          </cell>
          <cell r="N3">
            <v>1</v>
          </cell>
          <cell r="O3">
            <v>4</v>
          </cell>
          <cell r="S3" t="str">
            <v>A.D.V.L Résidence sociale</v>
          </cell>
          <cell r="T3" t="str">
            <v>Vers le logt</v>
          </cell>
          <cell r="AC3">
            <v>11.099308641975222</v>
          </cell>
        </row>
        <row r="4">
          <cell r="B4">
            <v>40632</v>
          </cell>
          <cell r="C4" t="str">
            <v>S.I.A.O</v>
          </cell>
          <cell r="E4" t="str">
            <v>z</v>
          </cell>
          <cell r="N4">
            <v>2</v>
          </cell>
          <cell r="O4">
            <v>5</v>
          </cell>
          <cell r="S4" t="str">
            <v>A.D.V.L ALT</v>
          </cell>
          <cell r="T4" t="str">
            <v>Lors du relogt</v>
          </cell>
          <cell r="AC4">
            <v>9.1666666666666661</v>
          </cell>
        </row>
        <row r="5">
          <cell r="B5">
            <v>40581</v>
          </cell>
          <cell r="C5" t="str">
            <v>M.L.I</v>
          </cell>
          <cell r="E5" t="str">
            <v>w</v>
          </cell>
          <cell r="N5">
            <v>2</v>
          </cell>
          <cell r="O5">
            <v>3</v>
          </cell>
          <cell r="S5" t="str">
            <v>A.S.L.L Sloc</v>
          </cell>
          <cell r="T5" t="str">
            <v>Diagnostic</v>
          </cell>
          <cell r="AC5">
            <v>9.8553460648147553</v>
          </cell>
        </row>
        <row r="6">
          <cell r="B6">
            <v>40821</v>
          </cell>
          <cell r="C6" t="str">
            <v>S.I.A.O</v>
          </cell>
          <cell r="E6" t="str">
            <v>a</v>
          </cell>
          <cell r="N6">
            <v>1</v>
          </cell>
          <cell r="O6">
            <v>0</v>
          </cell>
          <cell r="S6" t="str">
            <v>A.S.L.L ALT</v>
          </cell>
          <cell r="T6" t="str">
            <v>Accès</v>
          </cell>
        </row>
        <row r="7">
          <cell r="B7">
            <v>40858</v>
          </cell>
          <cell r="C7" t="str">
            <v>PLIE/CLAF</v>
          </cell>
          <cell r="E7" t="str">
            <v>f</v>
          </cell>
          <cell r="N7">
            <v>1</v>
          </cell>
          <cell r="O7">
            <v>0</v>
          </cell>
          <cell r="S7" t="str">
            <v>A.D.V.L IML</v>
          </cell>
          <cell r="T7" t="str">
            <v>Vers le logt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A6" t="str">
            <v>U.E</v>
          </cell>
          <cell r="B6" t="str">
            <v>Autres régions</v>
          </cell>
          <cell r="C6" t="str">
            <v>Dolorés COLAS PINANA</v>
          </cell>
          <cell r="D6" t="str">
            <v>ADUJEVI</v>
          </cell>
          <cell r="E6" t="str">
            <v>MDS Centre ville</v>
          </cell>
          <cell r="F6" t="str">
            <v>Couple sans enfant</v>
          </cell>
          <cell r="G6">
            <v>0</v>
          </cell>
          <cell r="H6" t="str">
            <v>A.A.H</v>
          </cell>
          <cell r="I6" t="str">
            <v>A.D.V.L IML</v>
          </cell>
          <cell r="J6" t="str">
            <v>Accès</v>
          </cell>
          <cell r="K6" t="str">
            <v>Autres</v>
          </cell>
        </row>
        <row r="7">
          <cell r="A7" t="str">
            <v>France</v>
          </cell>
          <cell r="B7" t="str">
            <v>Chatellerault Ville</v>
          </cell>
          <cell r="C7" t="str">
            <v xml:space="preserve">Solene </v>
          </cell>
          <cell r="D7" t="str">
            <v>Association caritative</v>
          </cell>
          <cell r="E7" t="str">
            <v>MDS Jaunay Clan</v>
          </cell>
          <cell r="F7" t="str">
            <v>FI + enfant</v>
          </cell>
          <cell r="G7">
            <v>1</v>
          </cell>
          <cell r="H7" t="str">
            <v>A.R.E</v>
          </cell>
          <cell r="I7" t="str">
            <v>A.D.V.L Parc Privé</v>
          </cell>
          <cell r="J7" t="str">
            <v>Dans le logt</v>
          </cell>
          <cell r="K7" t="str">
            <v>Accédants à la propirété/ propriétaire</v>
          </cell>
        </row>
        <row r="8">
          <cell r="A8" t="str">
            <v>Hors U.E</v>
          </cell>
          <cell r="B8" t="str">
            <v>Poitiers Ville</v>
          </cell>
          <cell r="C8" t="str">
            <v>Béatrice THOMAS</v>
          </cell>
          <cell r="D8" t="str">
            <v>Bailleur public</v>
          </cell>
          <cell r="E8" t="str">
            <v>MDS Chauvigny</v>
          </cell>
          <cell r="F8" t="str">
            <v>HI</v>
          </cell>
          <cell r="G8">
            <v>2</v>
          </cell>
          <cell r="H8" t="str">
            <v>A.T.A</v>
          </cell>
          <cell r="I8" t="str">
            <v>A.D.V.L Résidence sociale</v>
          </cell>
          <cell r="J8" t="str">
            <v>Diagnostic</v>
          </cell>
          <cell r="K8" t="str">
            <v>Hébergé chez des amis</v>
          </cell>
        </row>
        <row r="9">
          <cell r="B9" t="str">
            <v>Autres communes</v>
          </cell>
          <cell r="C9" t="str">
            <v>Véro ARLOT</v>
          </cell>
          <cell r="D9">
            <v>115</v>
          </cell>
          <cell r="E9" t="str">
            <v>MDS Fontaine le Comte</v>
          </cell>
          <cell r="F9" t="str">
            <v>Couple avec enfants</v>
          </cell>
          <cell r="G9">
            <v>3</v>
          </cell>
          <cell r="H9" t="str">
            <v>CIVIS</v>
          </cell>
          <cell r="I9" t="str">
            <v>A.D.V.L Parc Public</v>
          </cell>
          <cell r="J9" t="str">
            <v>Lors du relogt</v>
          </cell>
          <cell r="K9" t="str">
            <v>Hébergé en structure C.H.R.S</v>
          </cell>
        </row>
        <row r="10">
          <cell r="B10" t="str">
            <v>Région Poitou charentes</v>
          </cell>
          <cell r="C10" t="str">
            <v>Philippe</v>
          </cell>
          <cell r="D10" t="str">
            <v>C.C.A.S</v>
          </cell>
          <cell r="F10" t="str">
            <v>HI + enfant</v>
          </cell>
          <cell r="G10">
            <v>4</v>
          </cell>
          <cell r="H10" t="str">
            <v>Indemnité de formation</v>
          </cell>
          <cell r="I10" t="str">
            <v>A.D.V.L ALT</v>
          </cell>
          <cell r="J10" t="str">
            <v>Maintien</v>
          </cell>
          <cell r="K10" t="str">
            <v>Hébergé Famille</v>
          </cell>
        </row>
        <row r="11">
          <cell r="B11" t="str">
            <v>C.A.P</v>
          </cell>
          <cell r="C11" t="str">
            <v>Christelle BIDAULT</v>
          </cell>
          <cell r="D11" t="str">
            <v>AFTAM</v>
          </cell>
          <cell r="F11" t="str">
            <v>FI</v>
          </cell>
          <cell r="H11" t="str">
            <v>Prestations familiales</v>
          </cell>
          <cell r="I11" t="str">
            <v>A.S.L.L ALT</v>
          </cell>
          <cell r="J11" t="str">
            <v>Vers le logt</v>
          </cell>
          <cell r="K11" t="str">
            <v>Hotel</v>
          </cell>
        </row>
        <row r="12">
          <cell r="C12" t="str">
            <v>Christelle</v>
          </cell>
          <cell r="D12" t="str">
            <v>C.H.H.L</v>
          </cell>
          <cell r="H12" t="str">
            <v>R.S.A Activité</v>
          </cell>
          <cell r="I12" t="str">
            <v>A.S.L.L Diffus</v>
          </cell>
          <cell r="K12" t="str">
            <v>Lieu de vie associatif</v>
          </cell>
        </row>
        <row r="13">
          <cell r="D13" t="str">
            <v>C.P.L Atelier recherche logement</v>
          </cell>
          <cell r="H13" t="str">
            <v>R.S.A Socle</v>
          </cell>
          <cell r="I13" t="str">
            <v>A.S.L.L IML</v>
          </cell>
          <cell r="K13" t="str">
            <v>Locataire</v>
          </cell>
        </row>
        <row r="14">
          <cell r="D14" t="str">
            <v>C.P.L Direct</v>
          </cell>
          <cell r="H14" t="str">
            <v>Retraite</v>
          </cell>
          <cell r="I14" t="str">
            <v>A.S.L.L Sloc</v>
          </cell>
          <cell r="K14" t="str">
            <v>Sans domicile</v>
          </cell>
        </row>
        <row r="15">
          <cell r="D15" t="str">
            <v>C.P.L Service Social</v>
          </cell>
          <cell r="H15" t="str">
            <v>Salaire CDD</v>
          </cell>
          <cell r="K15" t="str">
            <v>Sortant de FJT/ Maison Relais</v>
          </cell>
        </row>
        <row r="16">
          <cell r="D16" t="str">
            <v>CHRS Carrefour</v>
          </cell>
          <cell r="H16" t="str">
            <v>Salaire CDI</v>
          </cell>
          <cell r="K16" t="str">
            <v>Sortant d'hospitalisation</v>
          </cell>
        </row>
        <row r="17">
          <cell r="D17" t="str">
            <v>CHRS Cécile et Marianne</v>
          </cell>
          <cell r="H17" t="str">
            <v>Salaire Contrats Aidés</v>
          </cell>
        </row>
        <row r="18">
          <cell r="D18" t="str">
            <v>CHRS Etape</v>
          </cell>
          <cell r="H18" t="str">
            <v>Sans ressources</v>
          </cell>
        </row>
        <row r="19">
          <cell r="D19" t="str">
            <v>CHRS Ferme de l'espoir</v>
          </cell>
        </row>
        <row r="20">
          <cell r="D20" t="str">
            <v>CHRS Hors département</v>
          </cell>
        </row>
        <row r="21">
          <cell r="D21" t="str">
            <v>CHRS Hors région</v>
          </cell>
        </row>
        <row r="22">
          <cell r="D22" t="str">
            <v>CHRS Paul Pain levé</v>
          </cell>
        </row>
        <row r="23">
          <cell r="D23" t="str">
            <v>CHRS Sylvain Drault</v>
          </cell>
        </row>
        <row r="24">
          <cell r="D24" t="str">
            <v>Croix Rouge</v>
          </cell>
        </row>
        <row r="25">
          <cell r="D25" t="str">
            <v>D.D.C.S</v>
          </cell>
        </row>
        <row r="26">
          <cell r="D26" t="str">
            <v>Demande personnelle</v>
          </cell>
        </row>
        <row r="27">
          <cell r="D27" t="str">
            <v>Demande Propriétaire</v>
          </cell>
        </row>
        <row r="28">
          <cell r="D28" t="str">
            <v>ESP cada</v>
          </cell>
        </row>
        <row r="29">
          <cell r="D29" t="str">
            <v>Equipe de prévention</v>
          </cell>
        </row>
        <row r="30">
          <cell r="D30" t="str">
            <v>F.J.T Kennedy</v>
          </cell>
        </row>
        <row r="31">
          <cell r="D31" t="str">
            <v>F.J.T Le local</v>
          </cell>
        </row>
        <row r="32">
          <cell r="D32" t="str">
            <v>I.F.R.E.P</v>
          </cell>
        </row>
        <row r="33">
          <cell r="D33" t="str">
            <v>Indigo Formation</v>
          </cell>
        </row>
        <row r="34">
          <cell r="D34" t="str">
            <v>M.D.S</v>
          </cell>
        </row>
        <row r="35">
          <cell r="D35" t="str">
            <v>M.L.I</v>
          </cell>
        </row>
        <row r="36">
          <cell r="D36" t="str">
            <v>Réseau ville hopital</v>
          </cell>
        </row>
        <row r="37">
          <cell r="D37" t="str">
            <v>PLIE/CLAF</v>
          </cell>
        </row>
        <row r="38">
          <cell r="D38" t="str">
            <v>R.G.C</v>
          </cell>
        </row>
        <row r="39">
          <cell r="D39" t="str">
            <v>Restaurant du cœur</v>
          </cell>
        </row>
        <row r="40">
          <cell r="D40" t="str">
            <v>S.I.A.O</v>
          </cell>
        </row>
        <row r="41">
          <cell r="D41" t="str">
            <v>S.I.R.E.S</v>
          </cell>
        </row>
        <row r="42">
          <cell r="D42" t="str">
            <v>S.P.I.P</v>
          </cell>
        </row>
        <row r="43">
          <cell r="D43" t="str">
            <v>Strcuture médicale</v>
          </cell>
        </row>
        <row r="44">
          <cell r="D44" t="str">
            <v>Structure d'insertion professionnelle</v>
          </cell>
        </row>
        <row r="45">
          <cell r="D45" t="str">
            <v>U.D.A.F</v>
          </cell>
        </row>
        <row r="52">
          <cell r="A52" t="str">
            <v>CHRS</v>
          </cell>
          <cell r="B52" t="str">
            <v>Avec financiére FSL</v>
          </cell>
          <cell r="C52" t="str">
            <v>A.R.E</v>
          </cell>
        </row>
        <row r="53">
          <cell r="A53" t="str">
            <v>Consolidation</v>
          </cell>
          <cell r="B53" t="str">
            <v>Aide Financiére 1% Logement</v>
          </cell>
          <cell r="C53" t="str">
            <v>A.T.A</v>
          </cell>
        </row>
        <row r="54">
          <cell r="A54" t="str">
            <v>Hébergé chez un tiers</v>
          </cell>
          <cell r="B54" t="str">
            <v>Cautionnement privés</v>
          </cell>
          <cell r="C54" t="str">
            <v>A.A.H</v>
          </cell>
        </row>
        <row r="55">
          <cell r="A55" t="str">
            <v>Hebergé famille</v>
          </cell>
          <cell r="B55" t="str">
            <v>Sans cautionnement</v>
          </cell>
          <cell r="C55" t="str">
            <v>CIVIS</v>
          </cell>
        </row>
        <row r="56">
          <cell r="A56" t="str">
            <v>Hospitalisation</v>
          </cell>
          <cell r="C56" t="str">
            <v>Indemnité de formation</v>
          </cell>
        </row>
        <row r="57">
          <cell r="A57" t="str">
            <v>Hotel</v>
          </cell>
          <cell r="C57" t="str">
            <v>Prestations familiales</v>
          </cell>
        </row>
        <row r="58">
          <cell r="A58" t="str">
            <v>Lieu de vie associatif</v>
          </cell>
          <cell r="C58" t="str">
            <v>R.S.A Socle</v>
          </cell>
        </row>
        <row r="59">
          <cell r="A59" t="str">
            <v>Locataire</v>
          </cell>
          <cell r="C59" t="str">
            <v>R.S.A Activité</v>
          </cell>
        </row>
        <row r="60">
          <cell r="A60" t="str">
            <v>Résidence sociale/ Maison Relais</v>
          </cell>
          <cell r="C60" t="str">
            <v>Retraite</v>
          </cell>
        </row>
        <row r="61">
          <cell r="A61" t="str">
            <v>Relogement Parc Privé</v>
          </cell>
          <cell r="C61" t="str">
            <v>Salaire CDD</v>
          </cell>
        </row>
        <row r="62">
          <cell r="A62" t="str">
            <v>Relogement Parc Privé (MCP)</v>
          </cell>
          <cell r="C62" t="str">
            <v>Salaire CDI</v>
          </cell>
        </row>
        <row r="63">
          <cell r="A63" t="str">
            <v>Relogement Parc Privé PST</v>
          </cell>
          <cell r="C63" t="str">
            <v>Salaire Contrats Aidés</v>
          </cell>
        </row>
        <row r="64">
          <cell r="A64" t="str">
            <v>Relogement Parc Public</v>
          </cell>
          <cell r="C64" t="str">
            <v>Sans ressources</v>
          </cell>
        </row>
        <row r="65">
          <cell r="A65" t="str">
            <v>Rupture du contrat</v>
          </cell>
        </row>
        <row r="66">
          <cell r="A66" t="str">
            <v>Sans domicile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596"/>
  <sheetViews>
    <sheetView topLeftCell="O1" zoomScale="75" zoomScaleNormal="75" workbookViewId="0">
      <selection activeCell="S7" sqref="S7"/>
    </sheetView>
  </sheetViews>
  <sheetFormatPr baseColWidth="10" defaultRowHeight="15"/>
  <cols>
    <col min="1" max="1" width="2" style="27" bestFit="1" customWidth="1"/>
    <col min="2" max="2" width="12.5703125" style="27" bestFit="1" customWidth="1"/>
    <col min="3" max="4" width="12.28515625" style="28" customWidth="1"/>
    <col min="5" max="5" width="12.5703125" style="27" customWidth="1"/>
    <col min="6" max="6" width="13.7109375" style="27" bestFit="1" customWidth="1"/>
    <col min="7" max="7" width="12.7109375" style="27" bestFit="1" customWidth="1"/>
    <col min="8" max="8" width="7.28515625" style="27" bestFit="1" customWidth="1"/>
    <col min="9" max="9" width="14.28515625" style="29" customWidth="1"/>
    <col min="10" max="10" width="11.7109375" style="28" customWidth="1"/>
    <col min="11" max="11" width="16.28515625" style="27" bestFit="1" customWidth="1"/>
    <col min="12" max="12" width="12.140625" style="27" customWidth="1"/>
    <col min="13" max="14" width="17.85546875" style="28" customWidth="1"/>
    <col min="15" max="15" width="9.28515625" style="27" customWidth="1"/>
    <col min="16" max="16" width="12.7109375" style="27" customWidth="1"/>
    <col min="17" max="17" width="16.7109375" style="28" customWidth="1"/>
    <col min="18" max="18" width="12.28515625" style="27" customWidth="1"/>
    <col min="19" max="19" width="13.42578125" style="27" bestFit="1" customWidth="1"/>
    <col min="20" max="20" width="17.85546875" style="27" customWidth="1"/>
    <col min="21" max="21" width="11.42578125" style="27"/>
    <col min="22" max="22" width="11.42578125" style="31"/>
    <col min="24" max="24" width="13" style="27" customWidth="1"/>
    <col min="25" max="25" width="13.140625" customWidth="1"/>
    <col min="26" max="26" width="15.42578125" customWidth="1"/>
    <col min="27" max="27" width="0.42578125" customWidth="1"/>
    <col min="28" max="28" width="12.28515625" customWidth="1"/>
    <col min="29" max="29" width="15.42578125" bestFit="1" customWidth="1"/>
    <col min="30" max="30" width="11.5703125" customWidth="1"/>
    <col min="37" max="16384" width="11.42578125" style="27"/>
  </cols>
  <sheetData>
    <row r="1" spans="1:29" s="1" customFormat="1" ht="87" customHeight="1" thickBot="1"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2" t="s">
        <v>5</v>
      </c>
      <c r="H1" s="3" t="s">
        <v>6</v>
      </c>
      <c r="I1" s="4" t="s">
        <v>7</v>
      </c>
      <c r="J1" s="2" t="s">
        <v>8</v>
      </c>
      <c r="K1" s="2" t="s">
        <v>9</v>
      </c>
      <c r="L1" s="2" t="s">
        <v>10</v>
      </c>
      <c r="M1" s="5" t="s">
        <v>11</v>
      </c>
      <c r="N1" s="6" t="s">
        <v>12</v>
      </c>
      <c r="O1" s="2" t="s">
        <v>13</v>
      </c>
      <c r="P1" s="7" t="s">
        <v>14</v>
      </c>
      <c r="Q1" s="2" t="s">
        <v>15</v>
      </c>
      <c r="R1" s="2" t="s">
        <v>16</v>
      </c>
      <c r="S1" s="2" t="s">
        <v>17</v>
      </c>
      <c r="T1" s="8" t="s">
        <v>18</v>
      </c>
      <c r="U1" s="9" t="s">
        <v>19</v>
      </c>
      <c r="V1" s="9" t="s">
        <v>20</v>
      </c>
      <c r="W1" s="9" t="s">
        <v>21</v>
      </c>
      <c r="X1" s="9" t="s">
        <v>22</v>
      </c>
      <c r="Y1" s="9" t="s">
        <v>23</v>
      </c>
      <c r="Z1" s="10" t="s">
        <v>24</v>
      </c>
      <c r="AA1" s="9" t="s">
        <v>25</v>
      </c>
      <c r="AB1" s="9" t="s">
        <v>25</v>
      </c>
      <c r="AC1" s="9" t="s">
        <v>26</v>
      </c>
    </row>
    <row r="2" spans="1:29" ht="30.75">
      <c r="A2" s="11">
        <v>1</v>
      </c>
      <c r="B2" s="12">
        <v>40513</v>
      </c>
      <c r="C2" s="13" t="s">
        <v>27</v>
      </c>
      <c r="D2" s="13" t="s">
        <v>28</v>
      </c>
      <c r="E2" s="12" t="s">
        <v>29</v>
      </c>
      <c r="F2" s="14" t="s">
        <v>30</v>
      </c>
      <c r="G2" s="12">
        <v>26921</v>
      </c>
      <c r="H2" s="15">
        <f ca="1">(NOW()-G2)/365</f>
        <v>38.235611227803147</v>
      </c>
      <c r="I2" s="16"/>
      <c r="J2" s="13"/>
      <c r="K2" s="13" t="s">
        <v>31</v>
      </c>
      <c r="L2" s="14" t="s">
        <v>32</v>
      </c>
      <c r="M2" s="17" t="s">
        <v>33</v>
      </c>
      <c r="N2" s="18">
        <f t="shared" ref="N2:N7" si="0">IF(ISNUMBER(FIND("Couple",M2)),2,1)</f>
        <v>1</v>
      </c>
      <c r="O2" s="19">
        <v>4</v>
      </c>
      <c r="P2" s="20" t="s">
        <v>34</v>
      </c>
      <c r="Q2" s="13" t="s">
        <v>35</v>
      </c>
      <c r="R2" s="14" t="s">
        <v>36</v>
      </c>
      <c r="S2" s="14" t="s">
        <v>37</v>
      </c>
      <c r="T2" s="21" t="str">
        <f ca="1">IF(H2&lt;25,"Moins 25",IF(H2&lt;35,"25 à 34 ans",IF(H2&lt;50,"35 à 49 ans",IF(H2&gt;49,"Plusde50ans",))))</f>
        <v>35 à 49 ans</v>
      </c>
      <c r="U2" s="11"/>
      <c r="V2" s="22" t="s">
        <v>35</v>
      </c>
      <c r="W2" s="21"/>
      <c r="X2" s="23">
        <v>40673</v>
      </c>
      <c r="Y2" s="24">
        <f>(X2-B2)/30</f>
        <v>5.333333333333333</v>
      </c>
      <c r="Z2" s="21" t="str">
        <f>IF(Y2&lt;3,"Moins de 3 Mois",IF(Y2&lt;6,"de 3 - 6 Mois",IF(Y2&lt;9,"de 6 - 9 Mois",IF(Y2&gt;9,"Plus de 9 Mois",))))</f>
        <v>de 3 - 6 Mois</v>
      </c>
      <c r="AA2" s="21">
        <f>(X2-MAX("01/01/2011",B2))</f>
        <v>129</v>
      </c>
      <c r="AB2" s="24">
        <f>AA2/30</f>
        <v>4.3</v>
      </c>
      <c r="AC2" s="21" t="str">
        <f>IF(AB2&lt;3,"Moins de 3 Mois",IF(AB2&lt;6,"de 3 - 6 Mois",IF(AB2&lt;9,"de 6 - 9 Mois",IF(AB2&gt;9,"Plus de 9 Mois",))))</f>
        <v>de 3 - 6 Mois</v>
      </c>
    </row>
    <row r="3" spans="1:29" ht="30.75">
      <c r="A3" s="11">
        <v>2</v>
      </c>
      <c r="B3" s="23">
        <v>40179</v>
      </c>
      <c r="C3" s="13" t="s">
        <v>38</v>
      </c>
      <c r="D3" s="13"/>
      <c r="E3" s="23" t="s">
        <v>39</v>
      </c>
      <c r="F3" s="11" t="s">
        <v>40</v>
      </c>
      <c r="G3" s="23">
        <v>30004</v>
      </c>
      <c r="H3" s="15">
        <f ca="1">(NOW()-G3)/365</f>
        <v>29.789035885337395</v>
      </c>
      <c r="I3" s="16">
        <v>677462945</v>
      </c>
      <c r="J3" s="13"/>
      <c r="K3" s="13" t="s">
        <v>41</v>
      </c>
      <c r="L3" s="14" t="s">
        <v>42</v>
      </c>
      <c r="M3" s="17" t="s">
        <v>43</v>
      </c>
      <c r="N3" s="18">
        <f t="shared" si="0"/>
        <v>1</v>
      </c>
      <c r="O3" s="19">
        <v>4</v>
      </c>
      <c r="P3" s="20" t="s">
        <v>44</v>
      </c>
      <c r="Q3" s="13" t="s">
        <v>45</v>
      </c>
      <c r="R3" s="14" t="s">
        <v>46</v>
      </c>
      <c r="S3" s="14" t="s">
        <v>47</v>
      </c>
      <c r="T3" s="21" t="str">
        <f ca="1">IF(H3&lt;25,"Moins 25",IF(H3&lt;35,"25 à 34 ans",IF(H3&lt;50,"35 à 49 ans",IF(H3&gt;49,"Plusde50ans",))))</f>
        <v>25 à 34 ans</v>
      </c>
      <c r="U3" s="11"/>
      <c r="V3" s="22" t="s">
        <v>48</v>
      </c>
      <c r="W3" s="21"/>
      <c r="X3" s="23">
        <v>40876.979259259257</v>
      </c>
      <c r="Y3" s="24">
        <f>(X3-B3)/30</f>
        <v>23.265975308641888</v>
      </c>
      <c r="Z3" s="21" t="str">
        <f>IF(Y3&lt;3,"Moins de 3 Mois",IF(Y3&lt;6,"de 3 - 6 Mois",IF(Y3&lt;9,"de 6 - 9 Mois",IF(Y3&gt;9,"Plus de 9 Mois",))))</f>
        <v>Plus de 9 Mois</v>
      </c>
      <c r="AA3" s="21">
        <f>(X3-MAX("01/01/2011",B3))</f>
        <v>332.97925925925665</v>
      </c>
      <c r="AB3" s="24">
        <f>AA3/30</f>
        <v>11.099308641975222</v>
      </c>
      <c r="AC3" s="21" t="str">
        <f>IF(AB3&lt;3,"Moins de 3 Mois",IF(AB3&lt;6,"de 3 - 6 Mois",IF(AB3&lt;9,"de 6 - 9 Mois",IF(AB3&gt;9,"Plus de 9 Mois",))))</f>
        <v>Plus de 9 Mois</v>
      </c>
    </row>
    <row r="4" spans="1:29" ht="30.75">
      <c r="A4" s="11">
        <v>3</v>
      </c>
      <c r="B4" s="23">
        <v>40632</v>
      </c>
      <c r="C4" s="13" t="s">
        <v>38</v>
      </c>
      <c r="D4" s="13"/>
      <c r="E4" s="23" t="s">
        <v>49</v>
      </c>
      <c r="F4" s="11" t="s">
        <v>50</v>
      </c>
      <c r="G4" s="23">
        <v>30346</v>
      </c>
      <c r="H4" s="15">
        <f ca="1">(NOW()-G4)/365</f>
        <v>28.852049583967531</v>
      </c>
      <c r="I4" s="16"/>
      <c r="J4" s="13"/>
      <c r="K4" s="13" t="s">
        <v>51</v>
      </c>
      <c r="L4" s="14" t="s">
        <v>52</v>
      </c>
      <c r="M4" s="17" t="s">
        <v>53</v>
      </c>
      <c r="N4" s="18">
        <f>IF(ISNUMBER(FIND("Couple",M4)),2,1)</f>
        <v>2</v>
      </c>
      <c r="O4" s="19">
        <v>5</v>
      </c>
      <c r="P4" s="20" t="s">
        <v>54</v>
      </c>
      <c r="Q4" s="13" t="s">
        <v>55</v>
      </c>
      <c r="R4" s="14" t="s">
        <v>56</v>
      </c>
      <c r="S4" s="14" t="s">
        <v>57</v>
      </c>
      <c r="T4" s="21" t="str">
        <f ca="1">IF(H4&lt;25,"Moins 25",IF(H4&lt;35,"25 à 34 ans",IF(H4&lt;50,"35 à 49 ans",IF(H4&gt;49,"Plusde50ans",))))</f>
        <v>25 à 34 ans</v>
      </c>
      <c r="U4" s="11"/>
      <c r="V4" s="22" t="s">
        <v>58</v>
      </c>
      <c r="W4" s="21"/>
      <c r="X4" s="23">
        <v>40907</v>
      </c>
      <c r="Y4" s="24">
        <f>(X4-B4)/30</f>
        <v>9.1666666666666661</v>
      </c>
      <c r="Z4" s="21" t="str">
        <f>IF(Y4&lt;3,"Moins de 3 Mois",IF(Y4&lt;6,"de 3 - 6 Mois",IF(Y4&lt;9,"de 6 - 9 Mois",IF(Y4&gt;9,"Plus de 9 Mois",))))</f>
        <v>Plus de 9 Mois</v>
      </c>
      <c r="AA4" s="21">
        <f>(X4-MAX("01/01/2011",B4))</f>
        <v>275</v>
      </c>
      <c r="AB4" s="24">
        <f>AA4/30</f>
        <v>9.1666666666666661</v>
      </c>
      <c r="AC4" s="21" t="str">
        <f>IF(AB4&lt;3,"Moins de 3 Mois",IF(AB4&lt;6,"de 3 - 6 Mois",IF(AB4&lt;9,"de 6 - 9 Mois",IF(AB4&gt;9,"Plus de 9 Mois",))))</f>
        <v>Plus de 9 Mois</v>
      </c>
    </row>
    <row r="5" spans="1:29" ht="30.75">
      <c r="A5" s="11">
        <v>4</v>
      </c>
      <c r="B5" s="23">
        <v>40581</v>
      </c>
      <c r="C5" s="13" t="s">
        <v>59</v>
      </c>
      <c r="D5" s="13"/>
      <c r="E5" s="23" t="s">
        <v>60</v>
      </c>
      <c r="F5" s="11" t="s">
        <v>61</v>
      </c>
      <c r="G5" s="23">
        <v>22128</v>
      </c>
      <c r="H5" s="15">
        <f ca="1">(NOW()-G5)/365</f>
        <v>51.367118077118221</v>
      </c>
      <c r="I5" s="16"/>
      <c r="J5" s="13"/>
      <c r="K5" s="13" t="s">
        <v>62</v>
      </c>
      <c r="L5" s="14" t="s">
        <v>32</v>
      </c>
      <c r="M5" s="17" t="s">
        <v>63</v>
      </c>
      <c r="N5" s="18">
        <f t="shared" si="0"/>
        <v>2</v>
      </c>
      <c r="O5" s="19">
        <v>3</v>
      </c>
      <c r="P5" s="20" t="s">
        <v>54</v>
      </c>
      <c r="Q5" s="13" t="s">
        <v>64</v>
      </c>
      <c r="R5" s="14" t="s">
        <v>65</v>
      </c>
      <c r="S5" s="14" t="s">
        <v>66</v>
      </c>
      <c r="T5" s="21" t="str">
        <f ca="1">IF(H5&lt;25,"Moins 25",IF(H5&lt;35,"25 à 34 ans",IF(H5&lt;50,"35 à 49 ans",IF(H5&gt;49,"Plusde50ans",))))</f>
        <v>Plusde50ans</v>
      </c>
      <c r="U5" s="11"/>
      <c r="V5" s="22" t="s">
        <v>67</v>
      </c>
      <c r="W5" s="21"/>
      <c r="X5" s="23">
        <v>40876.660381944443</v>
      </c>
      <c r="Y5" s="24">
        <f>(X5-B5)/30</f>
        <v>9.8553460648147553</v>
      </c>
      <c r="Z5" s="21" t="str">
        <f>IF(Y5&lt;3,"Moins de 3 Mois",IF(Y5&lt;6,"de 3 - 6 Mois",IF(Y5&lt;9,"de 6 - 9 Mois",IF(Y5&gt;9,"Plus de 9 Mois",))))</f>
        <v>Plus de 9 Mois</v>
      </c>
      <c r="AA5" s="21">
        <f>(X5-MAX("01/01/2011",B5))</f>
        <v>295.66038194444263</v>
      </c>
      <c r="AB5" s="24">
        <f>AA5/30</f>
        <v>9.8553460648147553</v>
      </c>
      <c r="AC5" s="21" t="str">
        <f>IF(AB5&lt;3,"Moins de 3 Mois",IF(AB5&lt;6,"de 3 - 6 Mois",IF(AB5&lt;9,"de 6 - 9 Mois",IF(AB5&gt;9,"Plus de 9 Mois",))))</f>
        <v>Plus de 9 Mois</v>
      </c>
    </row>
    <row r="6" spans="1:29" ht="30.75">
      <c r="A6" s="11">
        <v>5</v>
      </c>
      <c r="B6" s="23">
        <v>40821</v>
      </c>
      <c r="C6" s="13" t="s">
        <v>38</v>
      </c>
      <c r="D6" s="13"/>
      <c r="E6" s="11" t="s">
        <v>68</v>
      </c>
      <c r="F6" s="11"/>
      <c r="G6" s="23">
        <v>32580</v>
      </c>
      <c r="H6" s="15">
        <f t="shared" ref="H6:H7" ca="1" si="1">(NOW()-G6)/365</f>
        <v>22.731501638762055</v>
      </c>
      <c r="I6" s="25"/>
      <c r="J6" s="26"/>
      <c r="K6" s="13" t="s">
        <v>69</v>
      </c>
      <c r="L6" s="14" t="s">
        <v>32</v>
      </c>
      <c r="M6" s="17" t="s">
        <v>70</v>
      </c>
      <c r="N6" s="18">
        <f t="shared" si="0"/>
        <v>1</v>
      </c>
      <c r="O6" s="19">
        <v>0</v>
      </c>
      <c r="P6" s="20" t="s">
        <v>71</v>
      </c>
      <c r="Q6" s="26" t="s">
        <v>72</v>
      </c>
      <c r="R6" s="14" t="s">
        <v>73</v>
      </c>
      <c r="S6" s="14" t="s">
        <v>74</v>
      </c>
      <c r="T6" s="21" t="str">
        <f t="shared" ref="T6:T7" ca="1" si="2">IF(H6&lt;25,"Moins 25",IF(H6&lt;35,"25 à 34 ans",IF(H6&lt;50,"35 à 49 ans",IF(H6&gt;49,"Plusde50ans",))))</f>
        <v>Moins 25</v>
      </c>
      <c r="U6" s="11"/>
      <c r="V6" s="22"/>
      <c r="W6" s="21"/>
      <c r="X6" s="23">
        <v>40876.97960648148</v>
      </c>
      <c r="Y6" s="21"/>
      <c r="Z6" s="21"/>
      <c r="AA6" s="21"/>
      <c r="AB6" s="21"/>
      <c r="AC6" s="21"/>
    </row>
    <row r="7" spans="1:29" ht="15.75">
      <c r="A7" s="11">
        <v>6</v>
      </c>
      <c r="B7" s="23">
        <v>40858</v>
      </c>
      <c r="C7" s="13" t="s">
        <v>75</v>
      </c>
      <c r="D7" s="13"/>
      <c r="E7" s="11" t="s">
        <v>76</v>
      </c>
      <c r="F7" s="11"/>
      <c r="G7" s="23">
        <v>29077</v>
      </c>
      <c r="H7" s="15">
        <f t="shared" ca="1" si="1"/>
        <v>32.328761912734656</v>
      </c>
      <c r="I7" s="25"/>
      <c r="J7" s="26"/>
      <c r="K7" s="13" t="s">
        <v>41</v>
      </c>
      <c r="L7" s="14" t="s">
        <v>32</v>
      </c>
      <c r="M7" s="17" t="s">
        <v>77</v>
      </c>
      <c r="N7" s="18">
        <f t="shared" si="0"/>
        <v>1</v>
      </c>
      <c r="O7" s="19">
        <v>0</v>
      </c>
      <c r="P7" s="20" t="s">
        <v>78</v>
      </c>
      <c r="Q7" s="26" t="s">
        <v>72</v>
      </c>
      <c r="R7" s="14" t="s">
        <v>79</v>
      </c>
      <c r="S7" s="14" t="s">
        <v>47</v>
      </c>
      <c r="T7" s="21" t="str">
        <f t="shared" ca="1" si="2"/>
        <v>25 à 34 ans</v>
      </c>
      <c r="U7" s="11"/>
      <c r="V7" s="22"/>
      <c r="W7" s="21"/>
      <c r="X7" s="23">
        <v>40876.97928240741</v>
      </c>
      <c r="Y7" s="21"/>
      <c r="Z7" s="21"/>
      <c r="AA7" s="21"/>
      <c r="AB7" s="21"/>
      <c r="AC7" s="21"/>
    </row>
    <row r="8" spans="1:29">
      <c r="P8" s="30"/>
      <c r="R8" s="30"/>
      <c r="T8" s="30"/>
      <c r="X8" s="12"/>
    </row>
    <row r="9" spans="1:29">
      <c r="T9" s="30"/>
      <c r="X9" s="23"/>
    </row>
    <row r="10" spans="1:29">
      <c r="T10" s="30"/>
      <c r="X10" s="23"/>
    </row>
    <row r="11" spans="1:29">
      <c r="X11" s="23"/>
    </row>
    <row r="12" spans="1:29">
      <c r="X12" s="23"/>
    </row>
    <row r="13" spans="1:29">
      <c r="X13" s="23"/>
    </row>
    <row r="14" spans="1:29">
      <c r="X14" s="23"/>
    </row>
    <row r="15" spans="1:29">
      <c r="X15" s="23"/>
    </row>
    <row r="16" spans="1:29">
      <c r="X16" s="23"/>
    </row>
    <row r="17" spans="24:24">
      <c r="X17" s="23"/>
    </row>
    <row r="18" spans="24:24">
      <c r="X18" s="23"/>
    </row>
    <row r="19" spans="24:24">
      <c r="X19" s="23"/>
    </row>
    <row r="20" spans="24:24">
      <c r="X20" s="23"/>
    </row>
    <row r="21" spans="24:24">
      <c r="X21" s="23"/>
    </row>
    <row r="22" spans="24:24">
      <c r="X22" s="23"/>
    </row>
    <row r="23" spans="24:24">
      <c r="X23" s="23"/>
    </row>
    <row r="24" spans="24:24">
      <c r="X24" s="23"/>
    </row>
    <row r="25" spans="24:24">
      <c r="X25" s="23"/>
    </row>
    <row r="26" spans="24:24">
      <c r="X26" s="23"/>
    </row>
    <row r="27" spans="24:24">
      <c r="X27" s="23"/>
    </row>
    <row r="28" spans="24:24">
      <c r="X28" s="23"/>
    </row>
    <row r="29" spans="24:24">
      <c r="X29" s="23"/>
    </row>
    <row r="30" spans="24:24">
      <c r="X30" s="23"/>
    </row>
    <row r="31" spans="24:24">
      <c r="X31" s="23"/>
    </row>
    <row r="32" spans="24:24">
      <c r="X32" s="23"/>
    </row>
    <row r="33" spans="24:24">
      <c r="X33" s="23"/>
    </row>
    <row r="34" spans="24:24">
      <c r="X34" s="23"/>
    </row>
    <row r="35" spans="24:24">
      <c r="X35" s="23"/>
    </row>
    <row r="36" spans="24:24">
      <c r="X36" s="23"/>
    </row>
    <row r="37" spans="24:24">
      <c r="X37" s="23"/>
    </row>
    <row r="38" spans="24:24">
      <c r="X38" s="23"/>
    </row>
    <row r="39" spans="24:24">
      <c r="X39" s="23"/>
    </row>
    <row r="40" spans="24:24">
      <c r="X40" s="23"/>
    </row>
    <row r="41" spans="24:24">
      <c r="X41" s="23"/>
    </row>
    <row r="42" spans="24:24">
      <c r="X42" s="23"/>
    </row>
    <row r="43" spans="24:24">
      <c r="X43" s="23"/>
    </row>
    <row r="44" spans="24:24">
      <c r="X44" s="23"/>
    </row>
    <row r="45" spans="24:24">
      <c r="X45" s="23"/>
    </row>
    <row r="46" spans="24:24">
      <c r="X46" s="23"/>
    </row>
    <row r="47" spans="24:24">
      <c r="X47" s="23"/>
    </row>
    <row r="48" spans="24:24">
      <c r="X48" s="23"/>
    </row>
    <row r="49" spans="24:24">
      <c r="X49" s="23"/>
    </row>
    <row r="50" spans="24:24">
      <c r="X50" s="23"/>
    </row>
    <row r="51" spans="24:24">
      <c r="X51" s="23"/>
    </row>
    <row r="52" spans="24:24">
      <c r="X52" s="23"/>
    </row>
    <row r="53" spans="24:24">
      <c r="X53" s="23"/>
    </row>
    <row r="54" spans="24:24">
      <c r="X54" s="23"/>
    </row>
    <row r="55" spans="24:24">
      <c r="X55" s="23"/>
    </row>
    <row r="56" spans="24:24">
      <c r="X56" s="23"/>
    </row>
    <row r="57" spans="24:24">
      <c r="X57" s="23"/>
    </row>
    <row r="58" spans="24:24">
      <c r="X58" s="23"/>
    </row>
    <row r="59" spans="24:24">
      <c r="X59" s="23"/>
    </row>
    <row r="60" spans="24:24">
      <c r="X60" s="23"/>
    </row>
    <row r="61" spans="24:24">
      <c r="X61" s="23"/>
    </row>
    <row r="62" spans="24:24">
      <c r="X62" s="23"/>
    </row>
    <row r="63" spans="24:24">
      <c r="X63" s="23"/>
    </row>
    <row r="64" spans="24:24">
      <c r="X64" s="23"/>
    </row>
    <row r="65" spans="24:24">
      <c r="X65" s="23"/>
    </row>
    <row r="66" spans="24:24">
      <c r="X66" s="23"/>
    </row>
    <row r="67" spans="24:24">
      <c r="X67" s="23"/>
    </row>
    <row r="68" spans="24:24">
      <c r="X68" s="23"/>
    </row>
    <row r="69" spans="24:24">
      <c r="X69" s="23"/>
    </row>
    <row r="70" spans="24:24">
      <c r="X70" s="23"/>
    </row>
    <row r="71" spans="24:24">
      <c r="X71" s="23"/>
    </row>
    <row r="72" spans="24:24">
      <c r="X72" s="23"/>
    </row>
    <row r="73" spans="24:24">
      <c r="X73" s="23"/>
    </row>
    <row r="74" spans="24:24">
      <c r="X74" s="23"/>
    </row>
    <row r="75" spans="24:24">
      <c r="X75" s="23"/>
    </row>
    <row r="76" spans="24:24">
      <c r="X76" s="23"/>
    </row>
    <row r="77" spans="24:24">
      <c r="X77" s="23"/>
    </row>
    <row r="78" spans="24:24">
      <c r="X78" s="23"/>
    </row>
    <row r="79" spans="24:24">
      <c r="X79" s="23"/>
    </row>
    <row r="80" spans="24:24">
      <c r="X80" s="23"/>
    </row>
    <row r="81" spans="24:24">
      <c r="X81" s="23"/>
    </row>
    <row r="82" spans="24:24">
      <c r="X82" s="23"/>
    </row>
    <row r="83" spans="24:24">
      <c r="X83" s="23"/>
    </row>
    <row r="84" spans="24:24">
      <c r="X84" s="23"/>
    </row>
    <row r="85" spans="24:24">
      <c r="X85" s="23"/>
    </row>
    <row r="86" spans="24:24">
      <c r="X86" s="23"/>
    </row>
    <row r="87" spans="24:24">
      <c r="X87" s="23"/>
    </row>
    <row r="88" spans="24:24">
      <c r="X88" s="23"/>
    </row>
    <row r="89" spans="24:24">
      <c r="X89" s="23"/>
    </row>
    <row r="90" spans="24:24">
      <c r="X90" s="23"/>
    </row>
    <row r="91" spans="24:24">
      <c r="X91" s="23"/>
    </row>
    <row r="92" spans="24:24">
      <c r="X92" s="23"/>
    </row>
    <row r="93" spans="24:24">
      <c r="X93" s="23"/>
    </row>
    <row r="94" spans="24:24">
      <c r="X94" s="23"/>
    </row>
    <row r="95" spans="24:24">
      <c r="X95" s="23"/>
    </row>
    <row r="96" spans="24:24">
      <c r="X96" s="23"/>
    </row>
    <row r="97" spans="24:24">
      <c r="X97" s="23"/>
    </row>
    <row r="98" spans="24:24">
      <c r="X98" s="23"/>
    </row>
    <row r="99" spans="24:24">
      <c r="X99" s="23"/>
    </row>
    <row r="100" spans="24:24">
      <c r="X100" s="23"/>
    </row>
    <row r="101" spans="24:24">
      <c r="X101" s="23"/>
    </row>
    <row r="102" spans="24:24">
      <c r="X102" s="23"/>
    </row>
    <row r="103" spans="24:24">
      <c r="X103" s="23"/>
    </row>
    <row r="104" spans="24:24">
      <c r="X104" s="23"/>
    </row>
    <row r="105" spans="24:24">
      <c r="X105" s="23"/>
    </row>
    <row r="106" spans="24:24">
      <c r="X106" s="23"/>
    </row>
    <row r="107" spans="24:24">
      <c r="X107" s="23"/>
    </row>
    <row r="108" spans="24:24">
      <c r="X108" s="23"/>
    </row>
    <row r="109" spans="24:24">
      <c r="X109" s="23"/>
    </row>
    <row r="110" spans="24:24">
      <c r="X110" s="23"/>
    </row>
    <row r="111" spans="24:24">
      <c r="X111" s="23"/>
    </row>
    <row r="112" spans="24:24">
      <c r="X112" s="23"/>
    </row>
    <row r="113" spans="24:24">
      <c r="X113" s="23"/>
    </row>
    <row r="114" spans="24:24">
      <c r="X114" s="23"/>
    </row>
    <row r="115" spans="24:24">
      <c r="X115" s="23"/>
    </row>
    <row r="116" spans="24:24">
      <c r="X116" s="23"/>
    </row>
    <row r="117" spans="24:24">
      <c r="X117" s="23"/>
    </row>
    <row r="118" spans="24:24">
      <c r="X118" s="23"/>
    </row>
    <row r="119" spans="24:24">
      <c r="X119" s="23"/>
    </row>
    <row r="120" spans="24:24">
      <c r="X120" s="23"/>
    </row>
    <row r="121" spans="24:24">
      <c r="X121" s="23"/>
    </row>
    <row r="122" spans="24:24">
      <c r="X122" s="23"/>
    </row>
    <row r="123" spans="24:24">
      <c r="X123" s="23"/>
    </row>
    <row r="124" spans="24:24">
      <c r="X124" s="23"/>
    </row>
    <row r="125" spans="24:24">
      <c r="X125" s="23"/>
    </row>
    <row r="126" spans="24:24">
      <c r="X126" s="23"/>
    </row>
    <row r="127" spans="24:24">
      <c r="X127" s="23"/>
    </row>
    <row r="128" spans="24:24">
      <c r="X128" s="23"/>
    </row>
    <row r="129" spans="24:24">
      <c r="X129" s="23"/>
    </row>
    <row r="130" spans="24:24">
      <c r="X130" s="23"/>
    </row>
    <row r="131" spans="24:24">
      <c r="X131" s="23"/>
    </row>
    <row r="132" spans="24:24">
      <c r="X132" s="23"/>
    </row>
    <row r="133" spans="24:24">
      <c r="X133" s="23"/>
    </row>
    <row r="134" spans="24:24">
      <c r="X134" s="23"/>
    </row>
    <row r="135" spans="24:24">
      <c r="X135" s="23"/>
    </row>
    <row r="136" spans="24:24">
      <c r="X136" s="23"/>
    </row>
    <row r="137" spans="24:24">
      <c r="X137" s="23"/>
    </row>
    <row r="138" spans="24:24">
      <c r="X138" s="23"/>
    </row>
    <row r="139" spans="24:24">
      <c r="X139" s="23"/>
    </row>
    <row r="140" spans="24:24">
      <c r="X140" s="23"/>
    </row>
    <row r="141" spans="24:24">
      <c r="X141" s="23"/>
    </row>
    <row r="142" spans="24:24">
      <c r="X142" s="23"/>
    </row>
    <row r="143" spans="24:24">
      <c r="X143" s="23"/>
    </row>
    <row r="144" spans="24:24">
      <c r="X144" s="23"/>
    </row>
    <row r="145" spans="24:24">
      <c r="X145" s="23"/>
    </row>
    <row r="146" spans="24:24">
      <c r="X146" s="23"/>
    </row>
    <row r="147" spans="24:24">
      <c r="X147" s="23"/>
    </row>
    <row r="148" spans="24:24">
      <c r="X148" s="23"/>
    </row>
    <row r="149" spans="24:24">
      <c r="X149" s="23"/>
    </row>
    <row r="150" spans="24:24">
      <c r="X150" s="23"/>
    </row>
    <row r="151" spans="24:24">
      <c r="X151" s="23"/>
    </row>
    <row r="152" spans="24:24">
      <c r="X152" s="23"/>
    </row>
    <row r="153" spans="24:24">
      <c r="X153" s="23"/>
    </row>
    <row r="154" spans="24:24">
      <c r="X154" s="23"/>
    </row>
    <row r="155" spans="24:24">
      <c r="X155" s="23"/>
    </row>
    <row r="156" spans="24:24">
      <c r="X156" s="23"/>
    </row>
    <row r="157" spans="24:24">
      <c r="X157" s="23"/>
    </row>
    <row r="158" spans="24:24">
      <c r="X158" s="23"/>
    </row>
    <row r="159" spans="24:24">
      <c r="X159" s="23"/>
    </row>
    <row r="160" spans="24:24">
      <c r="X160" s="23"/>
    </row>
    <row r="161" spans="24:24">
      <c r="X161" s="23"/>
    </row>
    <row r="162" spans="24:24">
      <c r="X162" s="23"/>
    </row>
    <row r="163" spans="24:24">
      <c r="X163" s="23"/>
    </row>
    <row r="164" spans="24:24">
      <c r="X164" s="23"/>
    </row>
    <row r="165" spans="24:24">
      <c r="X165" s="23"/>
    </row>
    <row r="166" spans="24:24">
      <c r="X166" s="23"/>
    </row>
    <row r="167" spans="24:24">
      <c r="X167" s="23"/>
    </row>
    <row r="168" spans="24:24">
      <c r="X168" s="23"/>
    </row>
    <row r="169" spans="24:24">
      <c r="X169" s="23"/>
    </row>
    <row r="170" spans="24:24">
      <c r="X170" s="23"/>
    </row>
    <row r="171" spans="24:24">
      <c r="X171" s="23"/>
    </row>
    <row r="172" spans="24:24">
      <c r="X172" s="23"/>
    </row>
    <row r="173" spans="24:24">
      <c r="X173" s="23"/>
    </row>
    <row r="174" spans="24:24">
      <c r="X174" s="23"/>
    </row>
    <row r="175" spans="24:24">
      <c r="X175" s="23"/>
    </row>
    <row r="176" spans="24:24">
      <c r="X176" s="23"/>
    </row>
    <row r="177" spans="24:24">
      <c r="X177" s="23"/>
    </row>
    <row r="178" spans="24:24">
      <c r="X178" s="23"/>
    </row>
    <row r="179" spans="24:24">
      <c r="X179" s="23"/>
    </row>
    <row r="180" spans="24:24">
      <c r="X180" s="23"/>
    </row>
    <row r="181" spans="24:24">
      <c r="X181" s="23"/>
    </row>
    <row r="182" spans="24:24">
      <c r="X182" s="23"/>
    </row>
    <row r="183" spans="24:24">
      <c r="X183" s="23"/>
    </row>
    <row r="184" spans="24:24">
      <c r="X184" s="23"/>
    </row>
    <row r="185" spans="24:24">
      <c r="X185" s="23"/>
    </row>
    <row r="186" spans="24:24">
      <c r="X186" s="23"/>
    </row>
    <row r="187" spans="24:24">
      <c r="X187" s="23"/>
    </row>
    <row r="188" spans="24:24">
      <c r="X188" s="23"/>
    </row>
    <row r="189" spans="24:24">
      <c r="X189" s="23"/>
    </row>
    <row r="190" spans="24:24">
      <c r="X190" s="23"/>
    </row>
    <row r="191" spans="24:24">
      <c r="X191" s="23"/>
    </row>
    <row r="192" spans="24:24">
      <c r="X192" s="23"/>
    </row>
    <row r="193" spans="24:24">
      <c r="X193" s="23"/>
    </row>
    <row r="194" spans="24:24">
      <c r="X194" s="23"/>
    </row>
    <row r="195" spans="24:24">
      <c r="X195" s="23"/>
    </row>
    <row r="196" spans="24:24">
      <c r="X196" s="23"/>
    </row>
    <row r="197" spans="24:24">
      <c r="X197" s="23"/>
    </row>
    <row r="198" spans="24:24">
      <c r="X198" s="23"/>
    </row>
    <row r="199" spans="24:24">
      <c r="X199" s="23"/>
    </row>
    <row r="200" spans="24:24">
      <c r="X200" s="23"/>
    </row>
    <row r="201" spans="24:24">
      <c r="X201" s="23"/>
    </row>
    <row r="202" spans="24:24">
      <c r="X202" s="23"/>
    </row>
    <row r="203" spans="24:24">
      <c r="X203" s="23"/>
    </row>
    <row r="204" spans="24:24">
      <c r="X204" s="23"/>
    </row>
    <row r="205" spans="24:24">
      <c r="X205" s="23"/>
    </row>
    <row r="206" spans="24:24">
      <c r="X206" s="23"/>
    </row>
    <row r="207" spans="24:24">
      <c r="X207" s="23"/>
    </row>
    <row r="208" spans="24:24">
      <c r="X208" s="23"/>
    </row>
    <row r="209" spans="24:24">
      <c r="X209" s="23"/>
    </row>
    <row r="210" spans="24:24">
      <c r="X210" s="23"/>
    </row>
    <row r="211" spans="24:24">
      <c r="X211" s="23"/>
    </row>
    <row r="212" spans="24:24">
      <c r="X212" s="23"/>
    </row>
    <row r="213" spans="24:24">
      <c r="X213" s="23"/>
    </row>
    <row r="214" spans="24:24">
      <c r="X214" s="23"/>
    </row>
    <row r="215" spans="24:24">
      <c r="X215" s="23"/>
    </row>
    <row r="216" spans="24:24">
      <c r="X216" s="23"/>
    </row>
    <row r="217" spans="24:24">
      <c r="X217" s="23"/>
    </row>
    <row r="218" spans="24:24">
      <c r="X218" s="23"/>
    </row>
    <row r="219" spans="24:24">
      <c r="X219" s="23"/>
    </row>
    <row r="220" spans="24:24">
      <c r="X220" s="23"/>
    </row>
    <row r="221" spans="24:24">
      <c r="X221" s="23"/>
    </row>
    <row r="222" spans="24:24">
      <c r="X222" s="23"/>
    </row>
    <row r="223" spans="24:24">
      <c r="X223" s="23"/>
    </row>
    <row r="224" spans="24:24">
      <c r="X224" s="23"/>
    </row>
    <row r="225" spans="24:24">
      <c r="X225" s="23"/>
    </row>
    <row r="226" spans="24:24">
      <c r="X226" s="23"/>
    </row>
    <row r="227" spans="24:24">
      <c r="X227" s="23"/>
    </row>
    <row r="228" spans="24:24">
      <c r="X228" s="23"/>
    </row>
    <row r="229" spans="24:24">
      <c r="X229" s="23"/>
    </row>
    <row r="230" spans="24:24">
      <c r="X230" s="23"/>
    </row>
    <row r="231" spans="24:24">
      <c r="X231" s="23"/>
    </row>
    <row r="232" spans="24:24">
      <c r="X232" s="23"/>
    </row>
    <row r="233" spans="24:24">
      <c r="X233" s="23"/>
    </row>
    <row r="234" spans="24:24">
      <c r="X234" s="23"/>
    </row>
    <row r="235" spans="24:24">
      <c r="X235" s="23"/>
    </row>
    <row r="236" spans="24:24">
      <c r="X236" s="23"/>
    </row>
    <row r="237" spans="24:24">
      <c r="X237" s="23"/>
    </row>
    <row r="238" spans="24:24">
      <c r="X238" s="23"/>
    </row>
    <row r="239" spans="24:24">
      <c r="X239" s="23"/>
    </row>
    <row r="240" spans="24:24">
      <c r="X240" s="23"/>
    </row>
    <row r="241" spans="24:24">
      <c r="X241" s="23"/>
    </row>
    <row r="242" spans="24:24">
      <c r="X242" s="23"/>
    </row>
    <row r="243" spans="24:24">
      <c r="X243" s="23"/>
    </row>
    <row r="244" spans="24:24">
      <c r="X244" s="23"/>
    </row>
    <row r="245" spans="24:24">
      <c r="X245" s="23"/>
    </row>
    <row r="246" spans="24:24">
      <c r="X246" s="23"/>
    </row>
    <row r="247" spans="24:24">
      <c r="X247" s="23"/>
    </row>
    <row r="248" spans="24:24">
      <c r="X248" s="23"/>
    </row>
    <row r="249" spans="24:24">
      <c r="X249" s="23"/>
    </row>
    <row r="250" spans="24:24">
      <c r="X250" s="23"/>
    </row>
    <row r="251" spans="24:24">
      <c r="X251" s="23"/>
    </row>
    <row r="252" spans="24:24">
      <c r="X252" s="23"/>
    </row>
    <row r="253" spans="24:24">
      <c r="X253" s="23"/>
    </row>
    <row r="254" spans="24:24">
      <c r="X254" s="23"/>
    </row>
    <row r="255" spans="24:24">
      <c r="X255" s="23"/>
    </row>
    <row r="256" spans="24:24">
      <c r="X256" s="23"/>
    </row>
    <row r="257" spans="24:24">
      <c r="X257" s="23"/>
    </row>
    <row r="258" spans="24:24">
      <c r="X258" s="23"/>
    </row>
    <row r="259" spans="24:24">
      <c r="X259" s="23"/>
    </row>
    <row r="260" spans="24:24">
      <c r="X260" s="23"/>
    </row>
    <row r="261" spans="24:24">
      <c r="X261" s="23"/>
    </row>
    <row r="262" spans="24:24">
      <c r="X262" s="23"/>
    </row>
    <row r="263" spans="24:24">
      <c r="X263" s="23"/>
    </row>
    <row r="264" spans="24:24">
      <c r="X264" s="23"/>
    </row>
    <row r="265" spans="24:24">
      <c r="X265" s="23"/>
    </row>
    <row r="266" spans="24:24">
      <c r="X266" s="23"/>
    </row>
    <row r="267" spans="24:24">
      <c r="X267" s="23"/>
    </row>
    <row r="268" spans="24:24">
      <c r="X268" s="23"/>
    </row>
    <row r="269" spans="24:24">
      <c r="X269" s="23"/>
    </row>
    <row r="270" spans="24:24">
      <c r="X270" s="23"/>
    </row>
    <row r="271" spans="24:24">
      <c r="X271" s="23"/>
    </row>
    <row r="272" spans="24:24">
      <c r="X272" s="23"/>
    </row>
    <row r="273" spans="24:24">
      <c r="X273" s="23"/>
    </row>
    <row r="274" spans="24:24">
      <c r="X274" s="23"/>
    </row>
    <row r="275" spans="24:24">
      <c r="X275" s="23"/>
    </row>
    <row r="276" spans="24:24">
      <c r="X276" s="23"/>
    </row>
    <row r="277" spans="24:24">
      <c r="X277" s="23"/>
    </row>
    <row r="278" spans="24:24">
      <c r="X278" s="23"/>
    </row>
    <row r="279" spans="24:24">
      <c r="X279" s="23"/>
    </row>
    <row r="280" spans="24:24">
      <c r="X280" s="23"/>
    </row>
    <row r="281" spans="24:24">
      <c r="X281" s="23"/>
    </row>
    <row r="282" spans="24:24">
      <c r="X282" s="23"/>
    </row>
    <row r="283" spans="24:24">
      <c r="X283" s="23"/>
    </row>
    <row r="284" spans="24:24">
      <c r="X284" s="23"/>
    </row>
    <row r="285" spans="24:24">
      <c r="X285" s="23"/>
    </row>
    <row r="286" spans="24:24">
      <c r="X286" s="23"/>
    </row>
    <row r="287" spans="24:24">
      <c r="X287" s="23"/>
    </row>
    <row r="288" spans="24:24">
      <c r="X288" s="23"/>
    </row>
    <row r="289" spans="24:24">
      <c r="X289" s="23"/>
    </row>
    <row r="290" spans="24:24">
      <c r="X290" s="23"/>
    </row>
    <row r="291" spans="24:24">
      <c r="X291" s="23"/>
    </row>
    <row r="292" spans="24:24">
      <c r="X292" s="23"/>
    </row>
    <row r="293" spans="24:24">
      <c r="X293" s="23"/>
    </row>
    <row r="294" spans="24:24">
      <c r="X294" s="23"/>
    </row>
    <row r="295" spans="24:24">
      <c r="X295" s="23"/>
    </row>
    <row r="296" spans="24:24">
      <c r="X296" s="23"/>
    </row>
    <row r="297" spans="24:24">
      <c r="X297" s="23"/>
    </row>
    <row r="298" spans="24:24">
      <c r="X298" s="23"/>
    </row>
    <row r="299" spans="24:24">
      <c r="X299" s="23"/>
    </row>
    <row r="300" spans="24:24">
      <c r="X300" s="23"/>
    </row>
    <row r="301" spans="24:24">
      <c r="X301" s="23"/>
    </row>
    <row r="302" spans="24:24">
      <c r="X302" s="23"/>
    </row>
    <row r="303" spans="24:24">
      <c r="X303" s="23"/>
    </row>
    <row r="304" spans="24:24">
      <c r="X304" s="23"/>
    </row>
    <row r="305" spans="24:24">
      <c r="X305" s="23"/>
    </row>
    <row r="306" spans="24:24">
      <c r="X306" s="23"/>
    </row>
    <row r="307" spans="24:24">
      <c r="X307" s="23"/>
    </row>
    <row r="308" spans="24:24">
      <c r="X308" s="23"/>
    </row>
    <row r="309" spans="24:24">
      <c r="X309" s="23"/>
    </row>
    <row r="310" spans="24:24">
      <c r="X310" s="23"/>
    </row>
    <row r="311" spans="24:24">
      <c r="X311" s="23"/>
    </row>
    <row r="312" spans="24:24">
      <c r="X312" s="23"/>
    </row>
    <row r="313" spans="24:24">
      <c r="X313" s="23"/>
    </row>
    <row r="314" spans="24:24">
      <c r="X314" s="23"/>
    </row>
    <row r="315" spans="24:24">
      <c r="X315" s="23"/>
    </row>
    <row r="316" spans="24:24">
      <c r="X316" s="23"/>
    </row>
    <row r="317" spans="24:24">
      <c r="X317" s="23"/>
    </row>
    <row r="318" spans="24:24">
      <c r="X318" s="23"/>
    </row>
    <row r="319" spans="24:24">
      <c r="X319" s="23"/>
    </row>
    <row r="320" spans="24:24">
      <c r="X320" s="23"/>
    </row>
    <row r="321" spans="24:24">
      <c r="X321" s="23"/>
    </row>
    <row r="322" spans="24:24">
      <c r="X322" s="23"/>
    </row>
    <row r="323" spans="24:24">
      <c r="X323" s="23"/>
    </row>
    <row r="324" spans="24:24">
      <c r="X324" s="23"/>
    </row>
    <row r="325" spans="24:24">
      <c r="X325" s="23"/>
    </row>
    <row r="326" spans="24:24">
      <c r="X326" s="23"/>
    </row>
    <row r="327" spans="24:24">
      <c r="X327" s="23"/>
    </row>
    <row r="328" spans="24:24">
      <c r="X328" s="23"/>
    </row>
    <row r="329" spans="24:24">
      <c r="X329" s="23"/>
    </row>
    <row r="330" spans="24:24">
      <c r="X330" s="23"/>
    </row>
    <row r="331" spans="24:24">
      <c r="X331" s="23"/>
    </row>
    <row r="332" spans="24:24">
      <c r="X332" s="23"/>
    </row>
    <row r="333" spans="24:24">
      <c r="X333" s="23"/>
    </row>
    <row r="334" spans="24:24">
      <c r="X334" s="23"/>
    </row>
    <row r="335" spans="24:24">
      <c r="X335" s="23"/>
    </row>
    <row r="336" spans="24:24">
      <c r="X336" s="23"/>
    </row>
    <row r="337" spans="24:24">
      <c r="X337" s="23"/>
    </row>
    <row r="338" spans="24:24">
      <c r="X338" s="23"/>
    </row>
    <row r="339" spans="24:24">
      <c r="X339" s="23"/>
    </row>
    <row r="340" spans="24:24">
      <c r="X340" s="23"/>
    </row>
    <row r="341" spans="24:24">
      <c r="X341" s="23"/>
    </row>
    <row r="342" spans="24:24">
      <c r="X342" s="23"/>
    </row>
    <row r="343" spans="24:24">
      <c r="X343" s="23"/>
    </row>
    <row r="344" spans="24:24">
      <c r="X344" s="23"/>
    </row>
    <row r="345" spans="24:24">
      <c r="X345" s="23"/>
    </row>
    <row r="346" spans="24:24">
      <c r="X346" s="23"/>
    </row>
    <row r="347" spans="24:24">
      <c r="X347" s="23"/>
    </row>
    <row r="348" spans="24:24">
      <c r="X348" s="23"/>
    </row>
    <row r="349" spans="24:24">
      <c r="X349" s="23"/>
    </row>
    <row r="350" spans="24:24">
      <c r="X350" s="23"/>
    </row>
    <row r="351" spans="24:24">
      <c r="X351" s="23"/>
    </row>
    <row r="352" spans="24:24">
      <c r="X352" s="23"/>
    </row>
    <row r="353" spans="24:24">
      <c r="X353" s="23"/>
    </row>
    <row r="354" spans="24:24">
      <c r="X354" s="23"/>
    </row>
    <row r="355" spans="24:24">
      <c r="X355" s="23"/>
    </row>
    <row r="356" spans="24:24">
      <c r="X356" s="23"/>
    </row>
    <row r="357" spans="24:24">
      <c r="X357" s="23"/>
    </row>
    <row r="358" spans="24:24">
      <c r="X358" s="23"/>
    </row>
    <row r="359" spans="24:24">
      <c r="X359" s="23"/>
    </row>
    <row r="360" spans="24:24">
      <c r="X360" s="23"/>
    </row>
    <row r="361" spans="24:24">
      <c r="X361" s="23"/>
    </row>
    <row r="362" spans="24:24">
      <c r="X362" s="23"/>
    </row>
    <row r="363" spans="24:24">
      <c r="X363" s="23"/>
    </row>
    <row r="364" spans="24:24">
      <c r="X364" s="23"/>
    </row>
    <row r="365" spans="24:24">
      <c r="X365" s="23"/>
    </row>
    <row r="366" spans="24:24">
      <c r="X366" s="23"/>
    </row>
    <row r="367" spans="24:24">
      <c r="X367" s="23"/>
    </row>
    <row r="368" spans="24:24">
      <c r="X368" s="23"/>
    </row>
    <row r="369" spans="24:24">
      <c r="X369" s="23"/>
    </row>
    <row r="370" spans="24:24">
      <c r="X370" s="23"/>
    </row>
    <row r="371" spans="24:24">
      <c r="X371" s="23"/>
    </row>
    <row r="372" spans="24:24">
      <c r="X372" s="23"/>
    </row>
    <row r="373" spans="24:24">
      <c r="X373" s="23"/>
    </row>
    <row r="374" spans="24:24">
      <c r="X374" s="23"/>
    </row>
    <row r="375" spans="24:24">
      <c r="X375" s="23"/>
    </row>
    <row r="376" spans="24:24">
      <c r="X376" s="23"/>
    </row>
    <row r="377" spans="24:24">
      <c r="X377" s="23"/>
    </row>
    <row r="378" spans="24:24">
      <c r="X378" s="23"/>
    </row>
    <row r="379" spans="24:24">
      <c r="X379" s="23"/>
    </row>
    <row r="380" spans="24:24">
      <c r="X380" s="23"/>
    </row>
    <row r="381" spans="24:24">
      <c r="X381" s="23"/>
    </row>
    <row r="382" spans="24:24">
      <c r="X382" s="23"/>
    </row>
    <row r="383" spans="24:24">
      <c r="X383" s="23"/>
    </row>
    <row r="384" spans="24:24">
      <c r="X384" s="23"/>
    </row>
    <row r="385" spans="24:24">
      <c r="X385" s="23"/>
    </row>
    <row r="386" spans="24:24">
      <c r="X386" s="23"/>
    </row>
    <row r="387" spans="24:24">
      <c r="X387" s="23"/>
    </row>
    <row r="388" spans="24:24">
      <c r="X388" s="23"/>
    </row>
    <row r="389" spans="24:24">
      <c r="X389" s="23"/>
    </row>
    <row r="390" spans="24:24">
      <c r="X390" s="23"/>
    </row>
    <row r="391" spans="24:24">
      <c r="X391" s="23"/>
    </row>
    <row r="392" spans="24:24">
      <c r="X392" s="23"/>
    </row>
    <row r="393" spans="24:24">
      <c r="X393" s="23"/>
    </row>
    <row r="394" spans="24:24">
      <c r="X394" s="23"/>
    </row>
    <row r="395" spans="24:24">
      <c r="X395" s="23"/>
    </row>
    <row r="396" spans="24:24">
      <c r="X396" s="23"/>
    </row>
    <row r="397" spans="24:24">
      <c r="X397" s="23"/>
    </row>
    <row r="398" spans="24:24">
      <c r="X398" s="23"/>
    </row>
    <row r="399" spans="24:24">
      <c r="X399" s="23"/>
    </row>
    <row r="400" spans="24:24">
      <c r="X400" s="23"/>
    </row>
    <row r="401" spans="24:24">
      <c r="X401" s="23"/>
    </row>
    <row r="402" spans="24:24">
      <c r="X402" s="23"/>
    </row>
    <row r="403" spans="24:24">
      <c r="X403" s="23"/>
    </row>
    <row r="404" spans="24:24">
      <c r="X404" s="23"/>
    </row>
    <row r="405" spans="24:24">
      <c r="X405" s="23"/>
    </row>
    <row r="406" spans="24:24">
      <c r="X406" s="23"/>
    </row>
    <row r="407" spans="24:24">
      <c r="X407" s="23"/>
    </row>
    <row r="408" spans="24:24">
      <c r="X408" s="23"/>
    </row>
    <row r="409" spans="24:24">
      <c r="X409" s="23"/>
    </row>
    <row r="410" spans="24:24">
      <c r="X410" s="23"/>
    </row>
    <row r="411" spans="24:24">
      <c r="X411" s="23"/>
    </row>
    <row r="412" spans="24:24">
      <c r="X412" s="23"/>
    </row>
    <row r="413" spans="24:24">
      <c r="X413" s="23"/>
    </row>
    <row r="414" spans="24:24">
      <c r="X414" s="23"/>
    </row>
    <row r="415" spans="24:24">
      <c r="X415" s="23"/>
    </row>
    <row r="416" spans="24:24">
      <c r="X416" s="23"/>
    </row>
    <row r="417" spans="24:24">
      <c r="X417" s="23"/>
    </row>
    <row r="418" spans="24:24">
      <c r="X418" s="23"/>
    </row>
    <row r="419" spans="24:24">
      <c r="X419" s="23"/>
    </row>
    <row r="420" spans="24:24">
      <c r="X420" s="23"/>
    </row>
    <row r="421" spans="24:24">
      <c r="X421" s="23"/>
    </row>
    <row r="422" spans="24:24">
      <c r="X422" s="23"/>
    </row>
    <row r="423" spans="24:24">
      <c r="X423" s="23"/>
    </row>
    <row r="424" spans="24:24">
      <c r="X424" s="23"/>
    </row>
    <row r="425" spans="24:24">
      <c r="X425" s="23"/>
    </row>
    <row r="426" spans="24:24">
      <c r="X426" s="23"/>
    </row>
    <row r="427" spans="24:24">
      <c r="X427" s="23"/>
    </row>
    <row r="428" spans="24:24">
      <c r="X428" s="23"/>
    </row>
    <row r="429" spans="24:24">
      <c r="X429" s="23"/>
    </row>
    <row r="430" spans="24:24">
      <c r="X430" s="23"/>
    </row>
    <row r="431" spans="24:24">
      <c r="X431" s="23"/>
    </row>
    <row r="432" spans="24:24">
      <c r="X432" s="23"/>
    </row>
    <row r="433" spans="24:24">
      <c r="X433" s="23"/>
    </row>
    <row r="434" spans="24:24">
      <c r="X434" s="23"/>
    </row>
    <row r="435" spans="24:24">
      <c r="X435" s="23"/>
    </row>
    <row r="436" spans="24:24">
      <c r="X436" s="23"/>
    </row>
    <row r="437" spans="24:24">
      <c r="X437" s="23"/>
    </row>
    <row r="438" spans="24:24">
      <c r="X438" s="23"/>
    </row>
    <row r="439" spans="24:24">
      <c r="X439" s="23"/>
    </row>
    <row r="440" spans="24:24">
      <c r="X440" s="23"/>
    </row>
    <row r="441" spans="24:24">
      <c r="X441" s="23"/>
    </row>
    <row r="442" spans="24:24">
      <c r="X442" s="23"/>
    </row>
    <row r="443" spans="24:24">
      <c r="X443" s="23"/>
    </row>
    <row r="444" spans="24:24">
      <c r="X444" s="23"/>
    </row>
    <row r="445" spans="24:24">
      <c r="X445" s="23"/>
    </row>
    <row r="446" spans="24:24">
      <c r="X446" s="23"/>
    </row>
    <row r="447" spans="24:24">
      <c r="X447" s="23"/>
    </row>
    <row r="448" spans="24:24">
      <c r="X448" s="23"/>
    </row>
    <row r="449" spans="24:24">
      <c r="X449" s="23"/>
    </row>
    <row r="450" spans="24:24">
      <c r="X450" s="23"/>
    </row>
    <row r="451" spans="24:24">
      <c r="X451" s="23"/>
    </row>
    <row r="452" spans="24:24">
      <c r="X452" s="23"/>
    </row>
    <row r="453" spans="24:24">
      <c r="X453" s="23"/>
    </row>
    <row r="454" spans="24:24">
      <c r="X454" s="23"/>
    </row>
    <row r="455" spans="24:24">
      <c r="X455" s="23"/>
    </row>
    <row r="456" spans="24:24">
      <c r="X456" s="23"/>
    </row>
    <row r="457" spans="24:24">
      <c r="X457" s="23"/>
    </row>
    <row r="458" spans="24:24">
      <c r="X458" s="23"/>
    </row>
    <row r="459" spans="24:24">
      <c r="X459" s="23"/>
    </row>
    <row r="460" spans="24:24">
      <c r="X460" s="23"/>
    </row>
    <row r="461" spans="24:24">
      <c r="X461" s="23"/>
    </row>
    <row r="462" spans="24:24">
      <c r="X462" s="23"/>
    </row>
    <row r="463" spans="24:24">
      <c r="X463" s="23"/>
    </row>
    <row r="464" spans="24:24">
      <c r="X464" s="23"/>
    </row>
    <row r="465" spans="24:24">
      <c r="X465" s="23"/>
    </row>
    <row r="466" spans="24:24">
      <c r="X466" s="23"/>
    </row>
    <row r="467" spans="24:24">
      <c r="X467" s="23"/>
    </row>
    <row r="468" spans="24:24">
      <c r="X468" s="23"/>
    </row>
    <row r="469" spans="24:24">
      <c r="X469" s="23"/>
    </row>
    <row r="470" spans="24:24">
      <c r="X470" s="23"/>
    </row>
    <row r="471" spans="24:24">
      <c r="X471" s="23"/>
    </row>
    <row r="472" spans="24:24">
      <c r="X472" s="23"/>
    </row>
    <row r="473" spans="24:24">
      <c r="X473" s="23"/>
    </row>
    <row r="474" spans="24:24">
      <c r="X474" s="23"/>
    </row>
    <row r="475" spans="24:24">
      <c r="X475" s="23"/>
    </row>
    <row r="476" spans="24:24">
      <c r="X476" s="23"/>
    </row>
    <row r="477" spans="24:24">
      <c r="X477" s="23"/>
    </row>
    <row r="478" spans="24:24">
      <c r="X478" s="23"/>
    </row>
    <row r="479" spans="24:24">
      <c r="X479" s="23"/>
    </row>
    <row r="480" spans="24:24">
      <c r="X480" s="23"/>
    </row>
    <row r="481" spans="24:24">
      <c r="X481" s="23"/>
    </row>
    <row r="482" spans="24:24">
      <c r="X482" s="23"/>
    </row>
    <row r="483" spans="24:24">
      <c r="X483" s="23"/>
    </row>
    <row r="484" spans="24:24">
      <c r="X484" s="23"/>
    </row>
    <row r="485" spans="24:24">
      <c r="X485" s="23"/>
    </row>
    <row r="486" spans="24:24">
      <c r="X486" s="23"/>
    </row>
    <row r="487" spans="24:24">
      <c r="X487" s="23"/>
    </row>
    <row r="488" spans="24:24">
      <c r="X488" s="23"/>
    </row>
    <row r="489" spans="24:24">
      <c r="X489" s="23"/>
    </row>
    <row r="490" spans="24:24">
      <c r="X490" s="23"/>
    </row>
    <row r="491" spans="24:24">
      <c r="X491" s="23"/>
    </row>
    <row r="492" spans="24:24">
      <c r="X492" s="23"/>
    </row>
    <row r="493" spans="24:24">
      <c r="X493" s="23"/>
    </row>
    <row r="494" spans="24:24">
      <c r="X494" s="23"/>
    </row>
    <row r="495" spans="24:24">
      <c r="X495" s="23"/>
    </row>
    <row r="496" spans="24:24">
      <c r="X496" s="23"/>
    </row>
    <row r="497" spans="24:24">
      <c r="X497" s="23"/>
    </row>
    <row r="498" spans="24:24">
      <c r="X498" s="23"/>
    </row>
    <row r="499" spans="24:24">
      <c r="X499" s="23"/>
    </row>
    <row r="500" spans="24:24">
      <c r="X500" s="23"/>
    </row>
    <row r="501" spans="24:24">
      <c r="X501" s="23"/>
    </row>
    <row r="502" spans="24:24">
      <c r="X502" s="23"/>
    </row>
    <row r="503" spans="24:24">
      <c r="X503" s="23"/>
    </row>
    <row r="504" spans="24:24">
      <c r="X504" s="23"/>
    </row>
    <row r="505" spans="24:24">
      <c r="X505" s="23"/>
    </row>
    <row r="506" spans="24:24">
      <c r="X506" s="23"/>
    </row>
    <row r="507" spans="24:24">
      <c r="X507" s="23"/>
    </row>
    <row r="508" spans="24:24">
      <c r="X508" s="23"/>
    </row>
    <row r="509" spans="24:24">
      <c r="X509" s="23"/>
    </row>
    <row r="510" spans="24:24">
      <c r="X510" s="23"/>
    </row>
    <row r="511" spans="24:24">
      <c r="X511" s="23"/>
    </row>
    <row r="512" spans="24:24">
      <c r="X512" s="23"/>
    </row>
    <row r="513" spans="24:24">
      <c r="X513" s="23"/>
    </row>
    <row r="514" spans="24:24">
      <c r="X514" s="23"/>
    </row>
    <row r="515" spans="24:24">
      <c r="X515" s="23"/>
    </row>
    <row r="516" spans="24:24">
      <c r="X516" s="23"/>
    </row>
    <row r="517" spans="24:24">
      <c r="X517" s="23"/>
    </row>
    <row r="518" spans="24:24">
      <c r="X518" s="23"/>
    </row>
    <row r="519" spans="24:24">
      <c r="X519" s="23"/>
    </row>
    <row r="520" spans="24:24">
      <c r="X520" s="23"/>
    </row>
    <row r="521" spans="24:24">
      <c r="X521" s="23"/>
    </row>
    <row r="522" spans="24:24">
      <c r="X522" s="23"/>
    </row>
    <row r="523" spans="24:24">
      <c r="X523" s="23"/>
    </row>
    <row r="524" spans="24:24">
      <c r="X524" s="23"/>
    </row>
    <row r="525" spans="24:24">
      <c r="X525" s="23"/>
    </row>
    <row r="526" spans="24:24">
      <c r="X526" s="23"/>
    </row>
    <row r="527" spans="24:24">
      <c r="X527" s="23"/>
    </row>
    <row r="528" spans="24:24">
      <c r="X528" s="23"/>
    </row>
    <row r="529" spans="24:24">
      <c r="X529" s="23"/>
    </row>
    <row r="530" spans="24:24">
      <c r="X530" s="23"/>
    </row>
    <row r="531" spans="24:24">
      <c r="X531" s="23"/>
    </row>
    <row r="532" spans="24:24">
      <c r="X532" s="23"/>
    </row>
    <row r="533" spans="24:24">
      <c r="X533" s="23"/>
    </row>
    <row r="534" spans="24:24">
      <c r="X534" s="23"/>
    </row>
    <row r="535" spans="24:24">
      <c r="X535" s="23"/>
    </row>
    <row r="536" spans="24:24">
      <c r="X536" s="23"/>
    </row>
    <row r="537" spans="24:24">
      <c r="X537" s="23"/>
    </row>
    <row r="538" spans="24:24">
      <c r="X538" s="23"/>
    </row>
    <row r="539" spans="24:24">
      <c r="X539" s="23"/>
    </row>
    <row r="540" spans="24:24">
      <c r="X540" s="23"/>
    </row>
    <row r="541" spans="24:24">
      <c r="X541" s="23"/>
    </row>
    <row r="542" spans="24:24">
      <c r="X542" s="23"/>
    </row>
    <row r="543" spans="24:24">
      <c r="X543" s="23"/>
    </row>
    <row r="544" spans="24:24">
      <c r="X544" s="23"/>
    </row>
    <row r="545" spans="24:24">
      <c r="X545" s="23"/>
    </row>
    <row r="546" spans="24:24">
      <c r="X546" s="23"/>
    </row>
    <row r="547" spans="24:24">
      <c r="X547" s="23"/>
    </row>
    <row r="548" spans="24:24">
      <c r="X548" s="23"/>
    </row>
    <row r="549" spans="24:24">
      <c r="X549" s="23"/>
    </row>
    <row r="550" spans="24:24">
      <c r="X550" s="23"/>
    </row>
    <row r="551" spans="24:24">
      <c r="X551" s="23"/>
    </row>
    <row r="552" spans="24:24">
      <c r="X552" s="23"/>
    </row>
    <row r="553" spans="24:24">
      <c r="X553" s="23"/>
    </row>
    <row r="554" spans="24:24">
      <c r="X554" s="23"/>
    </row>
    <row r="555" spans="24:24">
      <c r="X555" s="23"/>
    </row>
    <row r="556" spans="24:24">
      <c r="X556" s="23"/>
    </row>
    <row r="557" spans="24:24">
      <c r="X557" s="23"/>
    </row>
    <row r="558" spans="24:24">
      <c r="X558" s="23"/>
    </row>
    <row r="559" spans="24:24">
      <c r="X559" s="23"/>
    </row>
    <row r="560" spans="24:24">
      <c r="X560" s="23"/>
    </row>
    <row r="561" spans="24:24">
      <c r="X561" s="23"/>
    </row>
    <row r="562" spans="24:24">
      <c r="X562" s="23"/>
    </row>
    <row r="563" spans="24:24">
      <c r="X563" s="23"/>
    </row>
    <row r="564" spans="24:24">
      <c r="X564" s="23"/>
    </row>
    <row r="565" spans="24:24">
      <c r="X565" s="23"/>
    </row>
    <row r="566" spans="24:24">
      <c r="X566" s="23"/>
    </row>
    <row r="567" spans="24:24">
      <c r="X567" s="23"/>
    </row>
    <row r="568" spans="24:24">
      <c r="X568" s="23"/>
    </row>
    <row r="569" spans="24:24">
      <c r="X569" s="23"/>
    </row>
    <row r="570" spans="24:24">
      <c r="X570" s="23"/>
    </row>
    <row r="571" spans="24:24">
      <c r="X571" s="23"/>
    </row>
    <row r="572" spans="24:24">
      <c r="X572" s="23"/>
    </row>
    <row r="573" spans="24:24">
      <c r="X573" s="23"/>
    </row>
    <row r="574" spans="24:24">
      <c r="X574" s="23"/>
    </row>
    <row r="575" spans="24:24">
      <c r="X575" s="23"/>
    </row>
    <row r="576" spans="24:24">
      <c r="X576" s="23"/>
    </row>
    <row r="577" spans="24:24">
      <c r="X577" s="23"/>
    </row>
    <row r="578" spans="24:24">
      <c r="X578" s="23"/>
    </row>
    <row r="579" spans="24:24">
      <c r="X579" s="23"/>
    </row>
    <row r="580" spans="24:24">
      <c r="X580" s="23"/>
    </row>
    <row r="581" spans="24:24">
      <c r="X581" s="23"/>
    </row>
    <row r="582" spans="24:24">
      <c r="X582" s="23"/>
    </row>
    <row r="583" spans="24:24">
      <c r="X583" s="23"/>
    </row>
    <row r="584" spans="24:24">
      <c r="X584" s="23"/>
    </row>
    <row r="585" spans="24:24">
      <c r="X585" s="23"/>
    </row>
    <row r="586" spans="24:24">
      <c r="X586" s="23"/>
    </row>
    <row r="587" spans="24:24">
      <c r="X587" s="23"/>
    </row>
    <row r="588" spans="24:24">
      <c r="X588" s="23"/>
    </row>
    <row r="589" spans="24:24">
      <c r="X589" s="23"/>
    </row>
    <row r="590" spans="24:24">
      <c r="X590" s="23"/>
    </row>
    <row r="591" spans="24:24">
      <c r="X591" s="23"/>
    </row>
    <row r="592" spans="24:24">
      <c r="X592" s="23"/>
    </row>
    <row r="593" spans="24:24">
      <c r="X593" s="23"/>
    </row>
    <row r="594" spans="24:24">
      <c r="X594" s="23"/>
    </row>
    <row r="595" spans="24:24">
      <c r="X595" s="23"/>
    </row>
    <row r="596" spans="24:24">
      <c r="X596" s="23"/>
    </row>
  </sheetData>
  <sheetProtection selectLockedCells="1" selectUnlockedCells="1"/>
  <conditionalFormatting sqref="AB2 Y2:Y595">
    <cfRule type="cellIs" dxfId="0" priority="1" stopIfTrue="1" operator="greaterThan">
      <formula>"5.5"</formula>
    </cfRule>
  </conditionalFormatting>
  <dataValidations count="13">
    <dataValidation type="list" allowBlank="1" showInputMessage="1" showErrorMessage="1" sqref="Q2:Q7">
      <formula1>logtdde</formula1>
    </dataValidation>
    <dataValidation type="list" allowBlank="1" showInputMessage="1" showErrorMessage="1" sqref="U2:U7">
      <formula1>Ressfin</formula1>
    </dataValidation>
    <dataValidation type="list" allowBlank="1" showInputMessage="1" showErrorMessage="1" sqref="P2:P7">
      <formula1>ressource</formula1>
    </dataValidation>
    <dataValidation type="list" allowBlank="1" showInputMessage="1" showErrorMessage="1" sqref="R2:R7">
      <formula1>Natdde</formula1>
    </dataValidation>
    <dataValidation type="list" allowBlank="1" showInputMessage="1" showErrorMessage="1" sqref="S2:S7">
      <formula1>NatMes</formula1>
    </dataValidation>
    <dataValidation type="list" allowBlank="1" showInputMessage="1" showErrorMessage="1" sqref="V2:V5">
      <formula1>FinM</formula1>
    </dataValidation>
    <dataValidation type="list" allowBlank="1" showInputMessage="1" showErrorMessage="1" sqref="W2:W5">
      <formula1>FSL</formula1>
    </dataValidation>
    <dataValidation type="list" allowBlank="1" showInputMessage="1" showErrorMessage="1" sqref="D2:D7">
      <formula1>MDS</formula1>
    </dataValidation>
    <dataValidation type="list" allowBlank="1" showInputMessage="1" showErrorMessage="1" sqref="L2:L7">
      <formula1>Nat</formula1>
    </dataValidation>
    <dataValidation type="list" allowBlank="1" showInputMessage="1" showErrorMessage="1" sqref="C2:C7">
      <formula1>presc</formula1>
    </dataValidation>
    <dataValidation type="list" allowBlank="1" showInputMessage="1" showErrorMessage="1" sqref="K2:K7">
      <formula1>origine</formula1>
    </dataValidation>
    <dataValidation type="list" allowBlank="1" showInputMessage="1" showErrorMessage="1" sqref="M2:M7">
      <formula1>CP</formula1>
    </dataValidation>
    <dataValidation type="list" allowBlank="1" showInputMessage="1" showErrorMessage="1" sqref="O2:O7">
      <formula1>NbreEnfant</formula1>
    </dataValidation>
  </dataValidations>
  <pageMargins left="0.17" right="0.17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D31"/>
  <sheetViews>
    <sheetView tabSelected="1" workbookViewId="0">
      <selection activeCell="J9" sqref="J9"/>
    </sheetView>
  </sheetViews>
  <sheetFormatPr baseColWidth="10" defaultRowHeight="12.75"/>
  <cols>
    <col min="1" max="1" width="18.140625" style="33" customWidth="1"/>
    <col min="2" max="2" width="5.7109375" style="33" customWidth="1"/>
    <col min="3" max="3" width="5.85546875" style="33" customWidth="1"/>
    <col min="4" max="4" width="9.85546875" style="33" bestFit="1" customWidth="1"/>
    <col min="5" max="5" width="8.7109375" style="39" customWidth="1"/>
    <col min="6" max="6" width="4.140625" style="33" customWidth="1"/>
    <col min="7" max="7" width="4.42578125" style="33" customWidth="1"/>
    <col min="8" max="8" width="4.140625" style="33" customWidth="1"/>
    <col min="9" max="9" width="16.7109375" style="33" bestFit="1" customWidth="1"/>
    <col min="10" max="10" width="7.42578125" style="33" customWidth="1"/>
    <col min="11" max="11" width="6.28515625" style="33" customWidth="1"/>
    <col min="12" max="12" width="6" style="33" customWidth="1"/>
    <col min="13" max="13" width="5.7109375" style="33" customWidth="1"/>
    <col min="14" max="14" width="6.7109375" style="33" customWidth="1"/>
    <col min="15" max="15" width="5.28515625" style="33" customWidth="1"/>
    <col min="16" max="16" width="6.85546875" style="33" customWidth="1"/>
    <col min="17" max="17" width="7.140625" style="33" customWidth="1"/>
    <col min="18" max="18" width="6" style="33" customWidth="1"/>
    <col min="19" max="19" width="9.5703125" style="107" customWidth="1"/>
    <col min="20" max="22" width="7.140625" style="33" customWidth="1"/>
    <col min="23" max="16384" width="11.42578125" style="33"/>
  </cols>
  <sheetData>
    <row r="1" spans="1:30" ht="31.5">
      <c r="A1" s="32" t="s">
        <v>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3" spans="1:30" ht="31.5">
      <c r="A3" s="34" t="s">
        <v>81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30" ht="15.75">
      <c r="A4" s="35"/>
      <c r="B4" s="36" t="s">
        <v>82</v>
      </c>
      <c r="C4" s="33" t="s">
        <v>29</v>
      </c>
      <c r="E4" s="35"/>
      <c r="F4" s="37"/>
      <c r="O4" s="37"/>
      <c r="Q4" s="35" t="s">
        <v>83</v>
      </c>
      <c r="R4" s="35" t="s">
        <v>84</v>
      </c>
      <c r="S4" s="38"/>
      <c r="T4" s="35">
        <v>2011</v>
      </c>
      <c r="U4" s="35"/>
    </row>
    <row r="5" spans="1:30" ht="16.5" thickBot="1">
      <c r="Q5" s="35"/>
      <c r="R5" s="35"/>
      <c r="S5" s="38"/>
      <c r="T5" s="35"/>
      <c r="U5" s="35"/>
    </row>
    <row r="6" spans="1:30" s="56" customFormat="1" ht="45.75" customHeight="1" thickBot="1">
      <c r="A6" s="40" t="s">
        <v>85</v>
      </c>
      <c r="B6" s="41" t="s">
        <v>86</v>
      </c>
      <c r="C6" s="41"/>
      <c r="D6" s="42"/>
      <c r="E6" s="43" t="s">
        <v>87</v>
      </c>
      <c r="F6" s="44" t="s">
        <v>88</v>
      </c>
      <c r="G6" s="45"/>
      <c r="H6" s="45"/>
      <c r="I6" s="46"/>
      <c r="J6" s="47" t="s">
        <v>89</v>
      </c>
      <c r="K6" s="48"/>
      <c r="L6" s="48"/>
      <c r="M6" s="49"/>
      <c r="N6" s="49"/>
      <c r="O6" s="50"/>
      <c r="P6" s="51" t="s">
        <v>90</v>
      </c>
      <c r="Q6" s="41"/>
      <c r="R6" s="41"/>
      <c r="S6" s="42"/>
      <c r="T6" s="52" t="s">
        <v>91</v>
      </c>
      <c r="U6" s="53"/>
      <c r="V6" s="54"/>
      <c r="W6" s="55"/>
      <c r="X6" s="55"/>
      <c r="Y6" s="55"/>
      <c r="Z6" s="55"/>
      <c r="AA6" s="55"/>
      <c r="AB6" s="55"/>
      <c r="AC6" s="55"/>
      <c r="AD6" s="55"/>
    </row>
    <row r="7" spans="1:30" s="56" customFormat="1" ht="26.25" customHeight="1" thickBot="1">
      <c r="A7" s="57"/>
      <c r="B7" s="58" t="s">
        <v>92</v>
      </c>
      <c r="C7" s="59" t="s">
        <v>93</v>
      </c>
      <c r="D7" s="60" t="s">
        <v>94</v>
      </c>
      <c r="E7" s="61"/>
      <c r="F7" s="62" t="s">
        <v>95</v>
      </c>
      <c r="G7" s="63" t="s">
        <v>96</v>
      </c>
      <c r="H7" s="63" t="s">
        <v>97</v>
      </c>
      <c r="I7" s="64" t="s">
        <v>98</v>
      </c>
      <c r="J7" s="65" t="s">
        <v>99</v>
      </c>
      <c r="K7" s="63" t="s">
        <v>100</v>
      </c>
      <c r="L7" s="66" t="s">
        <v>101</v>
      </c>
      <c r="M7" s="67" t="s">
        <v>102</v>
      </c>
      <c r="N7" s="68"/>
      <c r="O7" s="69"/>
      <c r="P7" s="70" t="s">
        <v>103</v>
      </c>
      <c r="Q7" s="71" t="s">
        <v>104</v>
      </c>
      <c r="R7" s="71" t="s">
        <v>105</v>
      </c>
      <c r="S7" s="66" t="s">
        <v>106</v>
      </c>
      <c r="T7" s="72" t="s">
        <v>102</v>
      </c>
      <c r="U7" s="73"/>
      <c r="V7" s="74" t="s">
        <v>107</v>
      </c>
      <c r="W7" s="55"/>
      <c r="X7" s="55"/>
      <c r="Y7" s="55"/>
      <c r="Z7" s="55"/>
      <c r="AA7" s="55"/>
      <c r="AB7" s="55"/>
      <c r="AC7" s="55"/>
      <c r="AD7" s="55"/>
    </row>
    <row r="8" spans="1:30" s="56" customFormat="1" ht="68.25" thickBot="1">
      <c r="A8" s="75"/>
      <c r="B8" s="76"/>
      <c r="C8" s="77"/>
      <c r="D8" s="78"/>
      <c r="E8" s="79"/>
      <c r="F8" s="80"/>
      <c r="G8" s="81"/>
      <c r="H8" s="81"/>
      <c r="I8" s="82"/>
      <c r="J8" s="83"/>
      <c r="K8" s="81"/>
      <c r="L8" s="84"/>
      <c r="M8" s="85" t="s">
        <v>108</v>
      </c>
      <c r="N8" s="86" t="s">
        <v>109</v>
      </c>
      <c r="O8" s="87" t="s">
        <v>107</v>
      </c>
      <c r="P8" s="88"/>
      <c r="Q8" s="89"/>
      <c r="R8" s="89"/>
      <c r="S8" s="84"/>
      <c r="T8" s="85" t="s">
        <v>108</v>
      </c>
      <c r="U8" s="90" t="s">
        <v>109</v>
      </c>
      <c r="V8" s="91"/>
      <c r="W8" s="55"/>
      <c r="X8" s="55"/>
      <c r="Y8" s="55"/>
      <c r="Z8" s="55"/>
      <c r="AA8" s="55"/>
      <c r="AB8" s="55"/>
      <c r="AC8" s="55"/>
      <c r="AD8" s="55"/>
    </row>
    <row r="9" spans="1:30" ht="45" customHeight="1" thickBot="1">
      <c r="A9" s="92" t="str">
        <f>IF('[1]Suivi ASLL et ADVL'!S2="A.D.V.L ALT",'[1]Suivi ASLL et ADVL'!E2,IF('[1]Suivi ASLL et ADVL'!S2="A.D.V.L IML",'[1]Suivi ASLL et ADVL'!E2,IF('[1]Suivi ASLL et ADVL'!S2="A.D.V.L Résidence sociale",'[1]Suivi ASLL et ADVL'!E2,IF('[1]Suivi ASLL et ADVL'!S2="A.D.V.L Parc Privé",'[1]Suivi ASLL et ADVL'!E2,IF('[1]Suivi ASLL et ADVL'!S2="A.D.V.L Parc Public",'[1]Suivi ASLL et ADVL'!E2,"")))))</f>
        <v>X</v>
      </c>
      <c r="B9" s="92">
        <f>IF('[1]Suivi ASLL et ADVL'!S2="A.D.V.L ALT",'[1]Suivi ASLL et ADVL'!N2,IF('[1]Suivi ASLL et ADVL'!S2="A.D.V.L IML",'[1]Suivi ASLL et ADVL'!N2,IF('[1]Suivi ASLL et ADVL'!S2="A.D.V.L Résidence sociale",'[1]Suivi ASLL et ADVL'!N2,IF('[1]Suivi ASLL et ADVL'!S2="A.D.V.L Parc Privé",'[1]Suivi ASLL et ADVL'!N2,IF('[1]Suivi ASLL et ADVL'!S2="A.D.V.L Parc Public",'[1]Suivi ASLL et ADVL'!N2,"")))))</f>
        <v>1</v>
      </c>
      <c r="C9" s="92">
        <f>IF('[1]Suivi ASLL et ADVL'!S2="A.D.V.L ALT",'[1]Suivi ASLL et ADVL'!O2,IF('[1]Suivi ASLL et ADVL'!S2="A.D.V.L IML",'[1]Suivi ASLL et ADVL'!O2,IF('[1]Suivi ASLL et ADVL'!S2="A.D.V.L Résidence sociale",'[1]Suivi ASLL et ADVL'!O2,IF('[1]Suivi ASLL et ADVL'!S2="A.D.V.L Parc Privé",'[1]Suivi ASLL et ADVL'!O2,IF('[1]Suivi ASLL et ADVL'!S2="A.D.V.L Parc Public",'[1]Suivi ASLL et ADVL'!O2,"")))))</f>
        <v>4</v>
      </c>
      <c r="D9" s="92">
        <f>(B9+C9)</f>
        <v>5</v>
      </c>
      <c r="E9" s="93">
        <f>IF('[1]Suivi ASLL et ADVL'!S2="A.D.V.L ALT",'[1]Suivi ASLL et ADVL'!B2,IF('[1]Suivi ASLL et ADVL'!S2="A.D.V.L IML",'[1]Suivi ASLL et ADVL'!B2,IF('[1]Suivi ASLL et ADVL'!S2="A.D.V.L Résidence sociale",'[1]Suivi ASLL et ADVL'!B2,IF('[1]Suivi ASLL et ADVL'!S2="A.D.V.L Parc Privé",'[1]Suivi ASLL et ADVL'!B2,IF('[1]Suivi ASLL et ADVL'!S2="A.D.V.L Parc Public",'[1]Suivi ASLL et ADVL'!B2,"")))))</f>
        <v>40513</v>
      </c>
      <c r="F9" s="92"/>
      <c r="G9" s="92"/>
      <c r="H9" s="92"/>
      <c r="I9" s="92" t="str">
        <f>IF('[1]Suivi ASLL et ADVL'!S2="A.D.V.L ALT",'[1]Suivi ASLL et ADVL'!C2,IF('[1]Suivi ASLL et ADVL'!S2="A.D.V.L IML",'[1]Suivi ASLL et ADVL'!C2,IF('[1]Suivi ASLL et ADVL'!S2="A.D.V.L Résidence sociale",'[1]Suivi ASLL et ADVL'!C2,IF('[1]Suivi ASLL et ADVL'!S2="A.D.V.L Parc Privé",'[1]Suivi ASLL et ADVL'!C2,IF('[1]Suivi ASLL et ADVL'!S2="A.D.V.L Parc Public",'[1]Suivi ASLL et ADVL'!C2,"")))))</f>
        <v>Strcuture médicale</v>
      </c>
      <c r="J9" s="92" t="b">
        <f>IF('[1]Suivi ASLL et ADVL'!S2="A.D.V.L ALT","1")</f>
        <v>0</v>
      </c>
      <c r="K9" s="92" t="b">
        <f>IF('[1]Suivi ASLL et ADVL'!S2="A.D.V.L Résidence sociale","1")</f>
        <v>0</v>
      </c>
      <c r="L9" s="92" t="b">
        <f>IF('[1]Suivi ASLL et ADVL'!S2="A.D.V.L IML","1")</f>
        <v>0</v>
      </c>
      <c r="M9" s="92" t="str">
        <f>IF('[1]Suivi ASLL et ADVL'!S2="A.D.V.L Parc Public","1")</f>
        <v>1</v>
      </c>
      <c r="N9" s="92" t="b">
        <f>IF('[1]Suivi ASLL et ADVL'!S2="A.D.V.L Parc Privé","1")</f>
        <v>0</v>
      </c>
      <c r="O9" s="92"/>
      <c r="P9" s="92" t="b">
        <f>IF('[1]Suivi ASLL et ADVL'!T2="Vers le logt","1")</f>
        <v>0</v>
      </c>
      <c r="Q9" s="92" t="b">
        <f>IF('[1]Suivi ASLL et ADVL'!T2="Lors du relogt","1")</f>
        <v>0</v>
      </c>
      <c r="R9" s="92" t="str">
        <f>IF('[1]Suivi ASLL et ADVL'!T2="Dans le logt","1")</f>
        <v>1</v>
      </c>
      <c r="S9" s="94">
        <f>IF('[1]Suivi ASLL et ADVL'!S2="A.D.V.L ALT",'[1]Suivi ASLL et ADVL'!AC2,IF('[1]Suivi ASLL et ADVL'!S2="A.D.V.L IML",'[1]Suivi ASLL et ADVL'!AC2,IF('[1]Suivi ASLL et ADVL'!S2="A.D.V.L Résidence sociale",'[1]Suivi ASLL et ADVL'!AC2,IF('[1]Suivi ASLL et ADVL'!S2="A.D.V.L Parc Privé",'[1]Suivi ASLL et ADVL'!AC2,IF('[1]Suivi ASLL et ADVL'!S2="A.D.V.L Parc Public",'[1]Suivi ASLL et ADVL'!AC2,"")))))</f>
        <v>4.3</v>
      </c>
      <c r="T9" s="92" t="str">
        <f>IF('[1]Suivi ASLL et ADVL'!AL2="A.D.V.L ALT",'[1]Suivi ASLL et ADVL'!X2,IF('[1]Suivi ASLL et ADVL'!AL2="A.D.V.L IML",'[1]Suivi ASLL et ADVL'!X2,IF('[1]Suivi ASLL et ADVL'!AL2="A.D.V.L Résidence sociale",'[1]Suivi ASLL et ADVL'!X2,IF('[1]Suivi ASLL et ADVL'!AL2="A.D.V.L Parc Privé",'[1]Suivi ASLL et ADVL'!X2,IF('[1]Suivi ASLL et ADVL'!AL2="A.D.V.L Parc Public",'[1]Suivi ASLL et ADVL'!X2,"")))))</f>
        <v/>
      </c>
      <c r="U9" s="92" t="str">
        <f>IF('[1]Suivi ASLL et ADVL'!AM2="A.D.V.L ALT",'[1]Suivi ASLL et ADVL'!Y2,IF('[1]Suivi ASLL et ADVL'!AM2="A.D.V.L IML",'[1]Suivi ASLL et ADVL'!Y2,IF('[1]Suivi ASLL et ADVL'!AM2="A.D.V.L Résidence sociale",'[1]Suivi ASLL et ADVL'!Y2,IF('[1]Suivi ASLL et ADVL'!AM2="A.D.V.L Parc Privé",'[1]Suivi ASLL et ADVL'!Y2,IF('[1]Suivi ASLL et ADVL'!AM2="A.D.V.L Parc Public",'[1]Suivi ASLL et ADVL'!Y2,"")))))</f>
        <v/>
      </c>
      <c r="V9" s="92" t="str">
        <f>IF('[1]Suivi ASLL et ADVL'!AN2="A.D.V.L ALT",'[1]Suivi ASLL et ADVL'!Z2,IF('[1]Suivi ASLL et ADVL'!AN2="A.D.V.L IML",'[1]Suivi ASLL et ADVL'!Z2,IF('[1]Suivi ASLL et ADVL'!AN2="A.D.V.L Résidence sociale",'[1]Suivi ASLL et ADVL'!Z2,IF('[1]Suivi ASLL et ADVL'!AN2="A.D.V.L Parc Privé",'[1]Suivi ASLL et ADVL'!Z2,IF('[1]Suivi ASLL et ADVL'!AN2="A.D.V.L Parc Public",'[1]Suivi ASLL et ADVL'!Z2,"")))))</f>
        <v/>
      </c>
      <c r="W9" s="95" t="str">
        <f>IF('[1]Suivi ASLL et ADVL'!AO2="A.D.V.L ALT",'[1]Suivi ASLL et ADVL'!AA2,IF('[1]Suivi ASLL et ADVL'!AO2="A.D.V.L IML",'[1]Suivi ASLL et ADVL'!AA2,IF('[1]Suivi ASLL et ADVL'!AO2="A.D.V.L Résidence sociale",'[1]Suivi ASLL et ADVL'!AA2,IF('[1]Suivi ASLL et ADVL'!AO2="A.D.V.L Parc Privé",'[1]Suivi ASLL et ADVL'!AA2,IF('[1]Suivi ASLL et ADVL'!AO2="A.D.V.L Parc Public",'[1]Suivi ASLL et ADVL'!AA2,"")))))</f>
        <v/>
      </c>
      <c r="X9" s="96" t="str">
        <f>IF('[1]Suivi ASLL et ADVL'!AP2="A.D.V.L ALT",'[1]Suivi ASLL et ADVL'!AB2,IF('[1]Suivi ASLL et ADVL'!AP2="A.D.V.L IML",'[1]Suivi ASLL et ADVL'!AB2,IF('[1]Suivi ASLL et ADVL'!AP2="A.D.V.L Résidence sociale",'[1]Suivi ASLL et ADVL'!AB2,IF('[1]Suivi ASLL et ADVL'!AP2="A.D.V.L Parc Privé",'[1]Suivi ASLL et ADVL'!AB2,IF('[1]Suivi ASLL et ADVL'!AP2="A.D.V.L Parc Public",'[1]Suivi ASLL et ADVL'!AB2,"")))))</f>
        <v/>
      </c>
      <c r="Y9" s="96" t="str">
        <f>IF('[1]Suivi ASLL et ADVL'!AQ2="A.D.V.L ALT",'[1]Suivi ASLL et ADVL'!AC2,IF('[1]Suivi ASLL et ADVL'!AQ2="A.D.V.L IML",'[1]Suivi ASLL et ADVL'!AC2,IF('[1]Suivi ASLL et ADVL'!AQ2="A.D.V.L Résidence sociale",'[1]Suivi ASLL et ADVL'!AC2,IF('[1]Suivi ASLL et ADVL'!AQ2="A.D.V.L Parc Privé",'[1]Suivi ASLL et ADVL'!AC2,IF('[1]Suivi ASLL et ADVL'!AQ2="A.D.V.L Parc Public",'[1]Suivi ASLL et ADVL'!AC2,"")))))</f>
        <v/>
      </c>
      <c r="Z9" s="96" t="str">
        <f>IF('[1]Suivi ASLL et ADVL'!AR2="A.D.V.L ALT",'[1]Suivi ASLL et ADVL'!AD2,IF('[1]Suivi ASLL et ADVL'!AR2="A.D.V.L IML",'[1]Suivi ASLL et ADVL'!AD2,IF('[1]Suivi ASLL et ADVL'!AR2="A.D.V.L Résidence sociale",'[1]Suivi ASLL et ADVL'!AD2,IF('[1]Suivi ASLL et ADVL'!AR2="A.D.V.L Parc Privé",'[1]Suivi ASLL et ADVL'!AD2,IF('[1]Suivi ASLL et ADVL'!AR2="A.D.V.L Parc Public",'[1]Suivi ASLL et ADVL'!AD2,"")))))</f>
        <v/>
      </c>
      <c r="AA9" s="96" t="str">
        <f>IF('[1]Suivi ASLL et ADVL'!AS2="A.D.V.L ALT",'[1]Suivi ASLL et ADVL'!AE2,IF('[1]Suivi ASLL et ADVL'!AS2="A.D.V.L IML",'[1]Suivi ASLL et ADVL'!AE2,IF('[1]Suivi ASLL et ADVL'!AS2="A.D.V.L Résidence sociale",'[1]Suivi ASLL et ADVL'!AE2,IF('[1]Suivi ASLL et ADVL'!AS2="A.D.V.L Parc Privé",'[1]Suivi ASLL et ADVL'!AE2,IF('[1]Suivi ASLL et ADVL'!AS2="A.D.V.L Parc Public",'[1]Suivi ASLL et ADVL'!AE2,"")))))</f>
        <v/>
      </c>
      <c r="AB9" s="96" t="str">
        <f>IF('[1]Suivi ASLL et ADVL'!AT2="A.D.V.L ALT",'[1]Suivi ASLL et ADVL'!AF2,IF('[1]Suivi ASLL et ADVL'!AT2="A.D.V.L IML",'[1]Suivi ASLL et ADVL'!AF2,IF('[1]Suivi ASLL et ADVL'!AT2="A.D.V.L Résidence sociale",'[1]Suivi ASLL et ADVL'!AF2,IF('[1]Suivi ASLL et ADVL'!AT2="A.D.V.L Parc Privé",'[1]Suivi ASLL et ADVL'!AF2,IF('[1]Suivi ASLL et ADVL'!AT2="A.D.V.L Parc Public",'[1]Suivi ASLL et ADVL'!AF2,"")))))</f>
        <v/>
      </c>
      <c r="AC9" s="96" t="str">
        <f>IF('[1]Suivi ASLL et ADVL'!AU2="A.D.V.L ALT",'[1]Suivi ASLL et ADVL'!AG2,IF('[1]Suivi ASLL et ADVL'!AU2="A.D.V.L IML",'[1]Suivi ASLL et ADVL'!AG2,IF('[1]Suivi ASLL et ADVL'!AU2="A.D.V.L Résidence sociale",'[1]Suivi ASLL et ADVL'!AG2,IF('[1]Suivi ASLL et ADVL'!AU2="A.D.V.L Parc Privé",'[1]Suivi ASLL et ADVL'!AG2,IF('[1]Suivi ASLL et ADVL'!AU2="A.D.V.L Parc Public",'[1]Suivi ASLL et ADVL'!AG2,"")))))</f>
        <v/>
      </c>
      <c r="AD9" s="37"/>
    </row>
    <row r="10" spans="1:30" ht="45" customHeight="1" thickBot="1">
      <c r="A10" s="92" t="str">
        <f>IF('[1]Suivi ASLL et ADVL'!S3="A.D.V.L ALT",'[1]Suivi ASLL et ADVL'!E3,IF('[1]Suivi ASLL et ADVL'!S3="A.D.V.L IML",'[1]Suivi ASLL et ADVL'!E3,IF('[1]Suivi ASLL et ADVL'!S3="A.D.V.L Résidence sociale",'[1]Suivi ASLL et ADVL'!E3,IF('[1]Suivi ASLL et ADVL'!S3="A.D.V.L Parc Privé",'[1]Suivi ASLL et ADVL'!E3,IF('[1]Suivi ASLL et ADVL'!S3="A.D.V.L Parc Public",'[1]Suivi ASLL et ADVL'!E3,"")))))</f>
        <v>y</v>
      </c>
      <c r="B10" s="92">
        <f>IF('[1]Suivi ASLL et ADVL'!S3="A.D.V.L ALT",'[1]Suivi ASLL et ADVL'!N3,IF('[1]Suivi ASLL et ADVL'!S3="A.D.V.L IML",'[1]Suivi ASLL et ADVL'!N3,IF('[1]Suivi ASLL et ADVL'!S3="A.D.V.L Résidence sociale",'[1]Suivi ASLL et ADVL'!N3,IF('[1]Suivi ASLL et ADVL'!S3="A.D.V.L Parc Privé",'[1]Suivi ASLL et ADVL'!N3,IF('[1]Suivi ASLL et ADVL'!S3="A.D.V.L Parc Public",'[1]Suivi ASLL et ADVL'!N3,"")))))</f>
        <v>1</v>
      </c>
      <c r="C10" s="92">
        <f>IF('[1]Suivi ASLL et ADVL'!S3="A.D.V.L ALT",'[1]Suivi ASLL et ADVL'!O3,IF('[1]Suivi ASLL et ADVL'!S3="A.D.V.L IML",'[1]Suivi ASLL et ADVL'!O3,IF('[1]Suivi ASLL et ADVL'!S3="A.D.V.L Résidence sociale",'[1]Suivi ASLL et ADVL'!O3,IF('[1]Suivi ASLL et ADVL'!S3="A.D.V.L Parc Privé",'[1]Suivi ASLL et ADVL'!O3,IF('[1]Suivi ASLL et ADVL'!S3="A.D.V.L Parc Public",'[1]Suivi ASLL et ADVL'!O3,"")))))</f>
        <v>4</v>
      </c>
      <c r="D10" s="92">
        <f t="shared" ref="D10:D17" si="0">(B10+C10)</f>
        <v>5</v>
      </c>
      <c r="E10" s="93">
        <f>IF('[1]Suivi ASLL et ADVL'!S3="A.D.V.L ALT",'[1]Suivi ASLL et ADVL'!B3,IF('[1]Suivi ASLL et ADVL'!S3="A.D.V.L IML",'[1]Suivi ASLL et ADVL'!B3,IF('[1]Suivi ASLL et ADVL'!S3="A.D.V.L Résidence sociale",'[1]Suivi ASLL et ADVL'!B3,IF('[1]Suivi ASLL et ADVL'!S3="A.D.V.L Parc Privé",'[1]Suivi ASLL et ADVL'!B3,IF('[1]Suivi ASLL et ADVL'!S3="A.D.V.L Parc Public",'[1]Suivi ASLL et ADVL'!B3,"")))))</f>
        <v>40179</v>
      </c>
      <c r="F10" s="97"/>
      <c r="G10" s="98"/>
      <c r="H10" s="98"/>
      <c r="I10" s="92" t="str">
        <f>IF('[1]Suivi ASLL et ADVL'!S3="A.D.V.L ALT",'[1]Suivi ASLL et ADVL'!C3,IF('[1]Suivi ASLL et ADVL'!S3="A.D.V.L IML",'[1]Suivi ASLL et ADVL'!C3,IF('[1]Suivi ASLL et ADVL'!S3="A.D.V.L Résidence sociale",'[1]Suivi ASLL et ADVL'!C3,IF('[1]Suivi ASLL et ADVL'!S3="A.D.V.L Parc Privé",'[1]Suivi ASLL et ADVL'!C3,IF('[1]Suivi ASLL et ADVL'!S3="A.D.V.L Parc Public",'[1]Suivi ASLL et ADVL'!C3,"")))))</f>
        <v>S.I.A.O</v>
      </c>
      <c r="J10" s="92" t="b">
        <f>IF('[1]Suivi ASLL et ADVL'!S3="A.D.V.L ALT","1")</f>
        <v>0</v>
      </c>
      <c r="K10" s="92" t="str">
        <f>IF('[1]Suivi ASLL et ADVL'!S3="A.D.V.L Résidence sociale","1")</f>
        <v>1</v>
      </c>
      <c r="L10" s="92" t="b">
        <f>IF('[1]Suivi ASLL et ADVL'!S3="A.D.V.L IML","1")</f>
        <v>0</v>
      </c>
      <c r="M10" s="92" t="b">
        <f>IF('[1]Suivi ASLL et ADVL'!S3="A.D.V.L Parc Public","1")</f>
        <v>0</v>
      </c>
      <c r="N10" s="92" t="b">
        <f>IF('[1]Suivi ASLL et ADVL'!S3="A.D.V.L Parc Privé","1")</f>
        <v>0</v>
      </c>
      <c r="O10" s="99"/>
      <c r="P10" s="92" t="str">
        <f>IF('[1]Suivi ASLL et ADVL'!T3="Vers le logt","1")</f>
        <v>1</v>
      </c>
      <c r="Q10" s="92" t="b">
        <f>IF('[1]Suivi ASLL et ADVL'!T3="Lors du relogt","1")</f>
        <v>0</v>
      </c>
      <c r="R10" s="92" t="b">
        <f>IF('[1]Suivi ASLL et ADVL'!T3="Dans le logt","1")</f>
        <v>0</v>
      </c>
      <c r="S10" s="94">
        <f>IF('[1]Suivi ASLL et ADVL'!S3="A.D.V.L ALT",'[1]Suivi ASLL et ADVL'!AC3,IF('[1]Suivi ASLL et ADVL'!S3="A.D.V.L IML",'[1]Suivi ASLL et ADVL'!AC3,IF('[1]Suivi ASLL et ADVL'!S3="A.D.V.L Résidence sociale",'[1]Suivi ASLL et ADVL'!AC3,IF('[1]Suivi ASLL et ADVL'!S3="A.D.V.L Parc Privé",'[1]Suivi ASLL et ADVL'!AC3,IF('[1]Suivi ASLL et ADVL'!S3="A.D.V.L Parc Public",'[1]Suivi ASLL et ADVL'!AC3,"")))))</f>
        <v>11.099308641975222</v>
      </c>
      <c r="T10" s="97"/>
      <c r="U10" s="100"/>
      <c r="V10" s="101"/>
      <c r="W10" s="37"/>
      <c r="X10" s="37"/>
      <c r="Y10" s="37"/>
      <c r="Z10" s="37"/>
      <c r="AA10" s="37"/>
      <c r="AB10" s="37"/>
      <c r="AC10" s="37"/>
      <c r="AD10" s="37"/>
    </row>
    <row r="11" spans="1:30" ht="39" customHeight="1" thickBot="1">
      <c r="A11" s="92" t="str">
        <f>IF('[1]Suivi ASLL et ADVL'!S4="A.D.V.L ALT",'[1]Suivi ASLL et ADVL'!E4,IF('[1]Suivi ASLL et ADVL'!S4="A.D.V.L IML",'[1]Suivi ASLL et ADVL'!E4,IF('[1]Suivi ASLL et ADVL'!S4="A.D.V.L Résidence sociale",'[1]Suivi ASLL et ADVL'!E4,IF('[1]Suivi ASLL et ADVL'!S4="A.D.V.L Parc Privé",'[1]Suivi ASLL et ADVL'!E4,IF('[1]Suivi ASLL et ADVL'!S4="A.D.V.L Parc Public",'[1]Suivi ASLL et ADVL'!E4,"")))))</f>
        <v>z</v>
      </c>
      <c r="B11" s="92">
        <f>IF('[1]Suivi ASLL et ADVL'!S4="A.D.V.L ALT",'[1]Suivi ASLL et ADVL'!N4,IF('[1]Suivi ASLL et ADVL'!S4="A.D.V.L IML",'[1]Suivi ASLL et ADVL'!N4,IF('[1]Suivi ASLL et ADVL'!S4="A.D.V.L Résidence sociale",'[1]Suivi ASLL et ADVL'!N4,IF('[1]Suivi ASLL et ADVL'!S4="A.D.V.L Parc Privé",'[1]Suivi ASLL et ADVL'!N4,IF('[1]Suivi ASLL et ADVL'!S4="A.D.V.L Parc Public",'[1]Suivi ASLL et ADVL'!N4,"")))))</f>
        <v>2</v>
      </c>
      <c r="C11" s="92">
        <f>IF('[1]Suivi ASLL et ADVL'!S4="A.D.V.L ALT",'[1]Suivi ASLL et ADVL'!O4,IF('[1]Suivi ASLL et ADVL'!S4="A.D.V.L IML",'[1]Suivi ASLL et ADVL'!O4,IF('[1]Suivi ASLL et ADVL'!S4="A.D.V.L Résidence sociale",'[1]Suivi ASLL et ADVL'!O4,IF('[1]Suivi ASLL et ADVL'!S4="A.D.V.L Parc Privé",'[1]Suivi ASLL et ADVL'!O4,IF('[1]Suivi ASLL et ADVL'!S4="A.D.V.L Parc Public",'[1]Suivi ASLL et ADVL'!O4,"")))))</f>
        <v>5</v>
      </c>
      <c r="D11" s="92">
        <f t="shared" si="0"/>
        <v>7</v>
      </c>
      <c r="E11" s="93">
        <f>IF('[1]Suivi ASLL et ADVL'!S4="A.D.V.L ALT",'[1]Suivi ASLL et ADVL'!B4,IF('[1]Suivi ASLL et ADVL'!S4="A.D.V.L IML",'[1]Suivi ASLL et ADVL'!B4,IF('[1]Suivi ASLL et ADVL'!S4="A.D.V.L Résidence sociale",'[1]Suivi ASLL et ADVL'!B4,IF('[1]Suivi ASLL et ADVL'!S4="A.D.V.L Parc Privé",'[1]Suivi ASLL et ADVL'!B4,IF('[1]Suivi ASLL et ADVL'!S4="A.D.V.L Parc Public",'[1]Suivi ASLL et ADVL'!B4,"")))))</f>
        <v>40632</v>
      </c>
      <c r="F11" s="102"/>
      <c r="G11" s="102"/>
      <c r="H11" s="102"/>
      <c r="I11" s="92" t="str">
        <f>IF('[1]Suivi ASLL et ADVL'!S4="A.D.V.L ALT",'[1]Suivi ASLL et ADVL'!C4,IF('[1]Suivi ASLL et ADVL'!S4="A.D.V.L IML",'[1]Suivi ASLL et ADVL'!C4,IF('[1]Suivi ASLL et ADVL'!S4="A.D.V.L Résidence sociale",'[1]Suivi ASLL et ADVL'!C4,IF('[1]Suivi ASLL et ADVL'!S4="A.D.V.L Parc Privé",'[1]Suivi ASLL et ADVL'!C4,IF('[1]Suivi ASLL et ADVL'!S4="A.D.V.L Parc Public",'[1]Suivi ASLL et ADVL'!C4,"")))))</f>
        <v>S.I.A.O</v>
      </c>
      <c r="J11" s="92" t="str">
        <f>IF('[1]Suivi ASLL et ADVL'!S4="A.D.V.L ALT","1")</f>
        <v>1</v>
      </c>
      <c r="K11" s="92" t="b">
        <f>IF('[1]Suivi ASLL et ADVL'!S4="A.D.V.L Résidence sociale","1")</f>
        <v>0</v>
      </c>
      <c r="L11" s="92" t="b">
        <f>IF('[1]Suivi ASLL et ADVL'!S4="A.D.V.L IML","1")</f>
        <v>0</v>
      </c>
      <c r="M11" s="92" t="b">
        <f>IF('[1]Suivi ASLL et ADVL'!S4="A.D.V.L Parc Public","1")</f>
        <v>0</v>
      </c>
      <c r="N11" s="92" t="b">
        <f>IF('[1]Suivi ASLL et ADVL'!S4="A.D.V.L Parc Privé","1")</f>
        <v>0</v>
      </c>
      <c r="O11" s="102"/>
      <c r="P11" s="92" t="b">
        <f>IF('[1]Suivi ASLL et ADVL'!T4="Vers le logt","1")</f>
        <v>0</v>
      </c>
      <c r="Q11" s="92" t="str">
        <f>IF('[1]Suivi ASLL et ADVL'!T4="Lors du relogt","1")</f>
        <v>1</v>
      </c>
      <c r="R11" s="92" t="b">
        <f>IF('[1]Suivi ASLL et ADVL'!T4="Dans le logt","1")</f>
        <v>0</v>
      </c>
      <c r="S11" s="94">
        <f>IF('[1]Suivi ASLL et ADVL'!S4="A.D.V.L ALT",'[1]Suivi ASLL et ADVL'!AC4,IF('[1]Suivi ASLL et ADVL'!S4="A.D.V.L IML",'[1]Suivi ASLL et ADVL'!AC4,IF('[1]Suivi ASLL et ADVL'!S4="A.D.V.L Résidence sociale",'[1]Suivi ASLL et ADVL'!AC4,IF('[1]Suivi ASLL et ADVL'!S4="A.D.V.L Parc Privé",'[1]Suivi ASLL et ADVL'!AC4,IF('[1]Suivi ASLL et ADVL'!S4="A.D.V.L Parc Public",'[1]Suivi ASLL et ADVL'!AC4,"")))))</f>
        <v>9.1666666666666661</v>
      </c>
      <c r="T11" s="102"/>
      <c r="U11" s="102"/>
      <c r="V11" s="102" t="s">
        <v>99</v>
      </c>
      <c r="W11" s="37"/>
      <c r="X11" s="37"/>
      <c r="Y11" s="37"/>
      <c r="Z11" s="37"/>
      <c r="AA11" s="37"/>
      <c r="AB11" s="37"/>
      <c r="AC11" s="37"/>
      <c r="AD11" s="37"/>
    </row>
    <row r="12" spans="1:30" ht="39" customHeight="1" thickBot="1">
      <c r="A12" s="92" t="str">
        <f>IF('[1]Suivi ASLL et ADVL'!S5="A.D.V.L ALT",'[1]Suivi ASLL et ADVL'!E5,IF('[1]Suivi ASLL et ADVL'!S5="A.D.V.L IML",'[1]Suivi ASLL et ADVL'!E5,IF('[1]Suivi ASLL et ADVL'!S5="A.D.V.L Résidence sociale",'[1]Suivi ASLL et ADVL'!E5,IF('[1]Suivi ASLL et ADVL'!S5="A.D.V.L Parc Privé",'[1]Suivi ASLL et ADVL'!E5,IF('[1]Suivi ASLL et ADVL'!S5="A.D.V.L Parc Public",'[1]Suivi ASLL et ADVL'!E5,"")))))</f>
        <v/>
      </c>
      <c r="B12" s="92" t="str">
        <f>IF('[1]Suivi ASLL et ADVL'!S5="A.D.V.L ALT",'[1]Suivi ASLL et ADVL'!N5,IF('[1]Suivi ASLL et ADVL'!S5="A.D.V.L IML",'[1]Suivi ASLL et ADVL'!N5,IF('[1]Suivi ASLL et ADVL'!S5="A.D.V.L Résidence sociale",'[1]Suivi ASLL et ADVL'!N5,IF('[1]Suivi ASLL et ADVL'!S5="A.D.V.L Parc Privé",'[1]Suivi ASLL et ADVL'!N5,IF('[1]Suivi ASLL et ADVL'!S5="A.D.V.L Parc Public",'[1]Suivi ASLL et ADVL'!N5,"")))))</f>
        <v/>
      </c>
      <c r="C12" s="92" t="str">
        <f>IF('[1]Suivi ASLL et ADVL'!S5="A.D.V.L ALT",'[1]Suivi ASLL et ADVL'!O5,IF('[1]Suivi ASLL et ADVL'!S5="A.D.V.L IML",'[1]Suivi ASLL et ADVL'!O5,IF('[1]Suivi ASLL et ADVL'!S5="A.D.V.L Résidence sociale",'[1]Suivi ASLL et ADVL'!O5,IF('[1]Suivi ASLL et ADVL'!S5="A.D.V.L Parc Privé",'[1]Suivi ASLL et ADVL'!O5,IF('[1]Suivi ASLL et ADVL'!S5="A.D.V.L Parc Public",'[1]Suivi ASLL et ADVL'!O5,"")))))</f>
        <v/>
      </c>
      <c r="D12" s="92" t="e">
        <f t="shared" si="0"/>
        <v>#VALUE!</v>
      </c>
      <c r="E12" s="93" t="str">
        <f>IF('[1]Suivi ASLL et ADVL'!S5="A.D.V.L ALT",'[1]Suivi ASLL et ADVL'!B5,IF('[1]Suivi ASLL et ADVL'!S5="A.D.V.L IML",'[1]Suivi ASLL et ADVL'!B5,IF('[1]Suivi ASLL et ADVL'!S5="A.D.V.L Résidence sociale",'[1]Suivi ASLL et ADVL'!B5,IF('[1]Suivi ASLL et ADVL'!S5="A.D.V.L Parc Privé",'[1]Suivi ASLL et ADVL'!B5,IF('[1]Suivi ASLL et ADVL'!S5="A.D.V.L Parc Public",'[1]Suivi ASLL et ADVL'!B5,"")))))</f>
        <v/>
      </c>
      <c r="F12" s="102"/>
      <c r="G12" s="102"/>
      <c r="H12" s="102"/>
      <c r="I12" s="92" t="str">
        <f>IF('[1]Suivi ASLL et ADVL'!S5="A.D.V.L ALT",'[1]Suivi ASLL et ADVL'!C5,IF('[1]Suivi ASLL et ADVL'!S5="A.D.V.L IML",'[1]Suivi ASLL et ADVL'!C5,IF('[1]Suivi ASLL et ADVL'!S5="A.D.V.L Résidence sociale",'[1]Suivi ASLL et ADVL'!C5,IF('[1]Suivi ASLL et ADVL'!S5="A.D.V.L Parc Privé",'[1]Suivi ASLL et ADVL'!C5,IF('[1]Suivi ASLL et ADVL'!S5="A.D.V.L Parc Public",'[1]Suivi ASLL et ADVL'!C5,"")))))</f>
        <v/>
      </c>
      <c r="J12" s="92" t="b">
        <f>IF('[1]Suivi ASLL et ADVL'!S5="A.D.V.L ALT","1")</f>
        <v>0</v>
      </c>
      <c r="K12" s="92" t="b">
        <f>IF('[1]Suivi ASLL et ADVL'!S5="A.D.V.L Résidence sociale","1")</f>
        <v>0</v>
      </c>
      <c r="L12" s="92" t="b">
        <f>IF('[1]Suivi ASLL et ADVL'!S5="A.D.V.L IML","1")</f>
        <v>0</v>
      </c>
      <c r="M12" s="92" t="b">
        <f>IF('[1]Suivi ASLL et ADVL'!S5="A.D.V.L Parc Public","1")</f>
        <v>0</v>
      </c>
      <c r="N12" s="92" t="b">
        <f>IF('[1]Suivi ASLL et ADVL'!S5="A.D.V.L Parc Privé","1")</f>
        <v>0</v>
      </c>
      <c r="O12" s="102"/>
      <c r="P12" s="92" t="b">
        <f>IF('[1]Suivi ASLL et ADVL'!T5="Vers le logt","1")</f>
        <v>0</v>
      </c>
      <c r="Q12" s="92" t="b">
        <f>IF('[1]Suivi ASLL et ADVL'!T5="Lors du relogt","1")</f>
        <v>0</v>
      </c>
      <c r="R12" s="92" t="b">
        <f>IF('[1]Suivi ASLL et ADVL'!T5="Dans le logt","1")</f>
        <v>0</v>
      </c>
      <c r="S12" s="94" t="str">
        <f>IF('[1]Suivi ASLL et ADVL'!S5="A.D.V.L ALT",'[1]Suivi ASLL et ADVL'!AC5,IF('[1]Suivi ASLL et ADVL'!S5="A.D.V.L IML",'[1]Suivi ASLL et ADVL'!AC5,IF('[1]Suivi ASLL et ADVL'!S5="A.D.V.L Résidence sociale",'[1]Suivi ASLL et ADVL'!AC5,IF('[1]Suivi ASLL et ADVL'!S5="A.D.V.L Parc Privé",'[1]Suivi ASLL et ADVL'!AC5,IF('[1]Suivi ASLL et ADVL'!S5="A.D.V.L Parc Public",'[1]Suivi ASLL et ADVL'!AC5,"")))))</f>
        <v/>
      </c>
      <c r="T12" s="102"/>
      <c r="U12" s="102"/>
      <c r="V12" s="102"/>
      <c r="W12" s="37"/>
      <c r="X12" s="37"/>
      <c r="Y12" s="37"/>
      <c r="Z12" s="37"/>
      <c r="AA12" s="37"/>
      <c r="AB12" s="37"/>
      <c r="AC12" s="37"/>
      <c r="AD12" s="37"/>
    </row>
    <row r="13" spans="1:30" ht="39" customHeight="1" thickBot="1">
      <c r="A13" s="92" t="str">
        <f>IF('[1]Suivi ASLL et ADVL'!S6="A.D.V.L ALT",'[1]Suivi ASLL et ADVL'!E6,IF('[1]Suivi ASLL et ADVL'!S6="A.D.V.L IML",'[1]Suivi ASLL et ADVL'!E6,IF('[1]Suivi ASLL et ADVL'!S6="A.D.V.L Résidence sociale",'[1]Suivi ASLL et ADVL'!E6,IF('[1]Suivi ASLL et ADVL'!S6="A.D.V.L Parc Privé",'[1]Suivi ASLL et ADVL'!E6,IF('[1]Suivi ASLL et ADVL'!S6="A.D.V.L Parc Public",'[1]Suivi ASLL et ADVL'!E6,"")))))</f>
        <v/>
      </c>
      <c r="B13" s="92" t="str">
        <f>IF('[1]Suivi ASLL et ADVL'!S6="A.D.V.L ALT",'[1]Suivi ASLL et ADVL'!N6,IF('[1]Suivi ASLL et ADVL'!S6="A.D.V.L IML",'[1]Suivi ASLL et ADVL'!N6,IF('[1]Suivi ASLL et ADVL'!S6="A.D.V.L Résidence sociale",'[1]Suivi ASLL et ADVL'!N6,IF('[1]Suivi ASLL et ADVL'!S6="A.D.V.L Parc Privé",'[1]Suivi ASLL et ADVL'!N6,IF('[1]Suivi ASLL et ADVL'!S6="A.D.V.L Parc Public",'[1]Suivi ASLL et ADVL'!N6,"")))))</f>
        <v/>
      </c>
      <c r="C13" s="92" t="str">
        <f>IF('[1]Suivi ASLL et ADVL'!S6="A.D.V.L ALT",'[1]Suivi ASLL et ADVL'!O6,IF('[1]Suivi ASLL et ADVL'!S6="A.D.V.L IML",'[1]Suivi ASLL et ADVL'!O6,IF('[1]Suivi ASLL et ADVL'!S6="A.D.V.L Résidence sociale",'[1]Suivi ASLL et ADVL'!O6,IF('[1]Suivi ASLL et ADVL'!S6="A.D.V.L Parc Privé",'[1]Suivi ASLL et ADVL'!O6,IF('[1]Suivi ASLL et ADVL'!S6="A.D.V.L Parc Public",'[1]Suivi ASLL et ADVL'!O6,"")))))</f>
        <v/>
      </c>
      <c r="D13" s="92" t="e">
        <f t="shared" si="0"/>
        <v>#VALUE!</v>
      </c>
      <c r="E13" s="93" t="str">
        <f>IF('[1]Suivi ASLL et ADVL'!S6="A.D.V.L ALT",'[1]Suivi ASLL et ADVL'!B6,IF('[1]Suivi ASLL et ADVL'!S6="A.D.V.L IML",'[1]Suivi ASLL et ADVL'!B6,IF('[1]Suivi ASLL et ADVL'!S6="A.D.V.L Résidence sociale",'[1]Suivi ASLL et ADVL'!B6,IF('[1]Suivi ASLL et ADVL'!S6="A.D.V.L Parc Privé",'[1]Suivi ASLL et ADVL'!B6,IF('[1]Suivi ASLL et ADVL'!S6="A.D.V.L Parc Public",'[1]Suivi ASLL et ADVL'!B6,"")))))</f>
        <v/>
      </c>
      <c r="F13" s="102"/>
      <c r="G13" s="102"/>
      <c r="H13" s="102"/>
      <c r="I13" s="92" t="str">
        <f>IF('[1]Suivi ASLL et ADVL'!S6="A.D.V.L ALT",'[1]Suivi ASLL et ADVL'!C6,IF('[1]Suivi ASLL et ADVL'!S6="A.D.V.L IML",'[1]Suivi ASLL et ADVL'!C6,IF('[1]Suivi ASLL et ADVL'!S6="A.D.V.L Résidence sociale",'[1]Suivi ASLL et ADVL'!C6,IF('[1]Suivi ASLL et ADVL'!S6="A.D.V.L Parc Privé",'[1]Suivi ASLL et ADVL'!C6,IF('[1]Suivi ASLL et ADVL'!S6="A.D.V.L Parc Public",'[1]Suivi ASLL et ADVL'!C6,"")))))</f>
        <v/>
      </c>
      <c r="J13" s="92" t="b">
        <f>IF('[1]Suivi ASLL et ADVL'!S6="A.D.V.L ALT","1")</f>
        <v>0</v>
      </c>
      <c r="K13" s="92" t="b">
        <f>IF('[1]Suivi ASLL et ADVL'!S6="A.D.V.L Résidence sociale","1")</f>
        <v>0</v>
      </c>
      <c r="L13" s="92" t="b">
        <f>IF('[1]Suivi ASLL et ADVL'!S6="A.D.V.L IML","1")</f>
        <v>0</v>
      </c>
      <c r="M13" s="92" t="b">
        <f>IF('[1]Suivi ASLL et ADVL'!S6="A.D.V.L Parc Public","1")</f>
        <v>0</v>
      </c>
      <c r="N13" s="92" t="b">
        <f>IF('[1]Suivi ASLL et ADVL'!S6="A.D.V.L Parc Privé","1")</f>
        <v>0</v>
      </c>
      <c r="O13" s="102"/>
      <c r="P13" s="92" t="b">
        <f>IF('[1]Suivi ASLL et ADVL'!T6="Vers le logt","1")</f>
        <v>0</v>
      </c>
      <c r="Q13" s="92" t="b">
        <f>IF('[1]Suivi ASLL et ADVL'!T6="Lors du relogt","1")</f>
        <v>0</v>
      </c>
      <c r="R13" s="92" t="b">
        <f>IF('[1]Suivi ASLL et ADVL'!T6="Dans le logt","1")</f>
        <v>0</v>
      </c>
      <c r="S13" s="94" t="str">
        <f>IF('[1]Suivi ASLL et ADVL'!S6="A.D.V.L ALT",'[1]Suivi ASLL et ADVL'!AC6,IF('[1]Suivi ASLL et ADVL'!S6="A.D.V.L IML",'[1]Suivi ASLL et ADVL'!AC6,IF('[1]Suivi ASLL et ADVL'!S6="A.D.V.L Résidence sociale",'[1]Suivi ASLL et ADVL'!AC6,IF('[1]Suivi ASLL et ADVL'!S6="A.D.V.L Parc Privé",'[1]Suivi ASLL et ADVL'!AC6,IF('[1]Suivi ASLL et ADVL'!S6="A.D.V.L Parc Public",'[1]Suivi ASLL et ADVL'!AC6,"")))))</f>
        <v/>
      </c>
      <c r="T13" s="102"/>
      <c r="U13" s="102"/>
      <c r="V13" s="102"/>
      <c r="W13" s="37"/>
      <c r="X13" s="37"/>
      <c r="Y13" s="37"/>
      <c r="Z13" s="37"/>
      <c r="AA13" s="37"/>
      <c r="AB13" s="37"/>
      <c r="AC13" s="37"/>
      <c r="AD13" s="37"/>
    </row>
    <row r="14" spans="1:30" ht="39" customHeight="1" thickBot="1">
      <c r="A14" s="92" t="str">
        <f>IF('[1]Suivi ASLL et ADVL'!S7="A.D.V.L ALT",'[1]Suivi ASLL et ADVL'!E7,IF('[1]Suivi ASLL et ADVL'!S7="A.D.V.L IML",'[1]Suivi ASLL et ADVL'!E7,IF('[1]Suivi ASLL et ADVL'!S7="A.D.V.L Résidence sociale",'[1]Suivi ASLL et ADVL'!E7,IF('[1]Suivi ASLL et ADVL'!S7="A.D.V.L Parc Privé",'[1]Suivi ASLL et ADVL'!E7,IF('[1]Suivi ASLL et ADVL'!S7="A.D.V.L Parc Public",'[1]Suivi ASLL et ADVL'!E7,"")))))</f>
        <v>f</v>
      </c>
      <c r="B14" s="92">
        <f>IF('[1]Suivi ASLL et ADVL'!S7="A.D.V.L ALT",'[1]Suivi ASLL et ADVL'!N7,IF('[1]Suivi ASLL et ADVL'!S7="A.D.V.L IML",'[1]Suivi ASLL et ADVL'!N7,IF('[1]Suivi ASLL et ADVL'!S7="A.D.V.L Résidence sociale",'[1]Suivi ASLL et ADVL'!N7,IF('[1]Suivi ASLL et ADVL'!S7="A.D.V.L Parc Privé",'[1]Suivi ASLL et ADVL'!N7,IF('[1]Suivi ASLL et ADVL'!S7="A.D.V.L Parc Public",'[1]Suivi ASLL et ADVL'!N7,"")))))</f>
        <v>1</v>
      </c>
      <c r="C14" s="92">
        <f>IF('[1]Suivi ASLL et ADVL'!S7="A.D.V.L ALT",'[1]Suivi ASLL et ADVL'!O7,IF('[1]Suivi ASLL et ADVL'!S7="A.D.V.L IML",'[1]Suivi ASLL et ADVL'!O7,IF('[1]Suivi ASLL et ADVL'!S7="A.D.V.L Résidence sociale",'[1]Suivi ASLL et ADVL'!O7,IF('[1]Suivi ASLL et ADVL'!S7="A.D.V.L Parc Privé",'[1]Suivi ASLL et ADVL'!O7,IF('[1]Suivi ASLL et ADVL'!S7="A.D.V.L Parc Public",'[1]Suivi ASLL et ADVL'!O7,"")))))</f>
        <v>0</v>
      </c>
      <c r="D14" s="92">
        <f t="shared" si="0"/>
        <v>1</v>
      </c>
      <c r="E14" s="93">
        <f>IF('[1]Suivi ASLL et ADVL'!S7="A.D.V.L ALT",'[1]Suivi ASLL et ADVL'!B7,IF('[1]Suivi ASLL et ADVL'!S7="A.D.V.L IML",'[1]Suivi ASLL et ADVL'!B7,IF('[1]Suivi ASLL et ADVL'!S7="A.D.V.L Résidence sociale",'[1]Suivi ASLL et ADVL'!B7,IF('[1]Suivi ASLL et ADVL'!S7="A.D.V.L Parc Privé",'[1]Suivi ASLL et ADVL'!B7,IF('[1]Suivi ASLL et ADVL'!S7="A.D.V.L Parc Public",'[1]Suivi ASLL et ADVL'!B7,"")))))</f>
        <v>40858</v>
      </c>
      <c r="F14" s="102"/>
      <c r="G14" s="102"/>
      <c r="H14" s="102"/>
      <c r="I14" s="92" t="str">
        <f>IF('[1]Suivi ASLL et ADVL'!S7="A.D.V.L ALT",'[1]Suivi ASLL et ADVL'!C7,IF('[1]Suivi ASLL et ADVL'!S7="A.D.V.L IML",'[1]Suivi ASLL et ADVL'!C7,IF('[1]Suivi ASLL et ADVL'!S7="A.D.V.L Résidence sociale",'[1]Suivi ASLL et ADVL'!C7,IF('[1]Suivi ASLL et ADVL'!S7="A.D.V.L Parc Privé",'[1]Suivi ASLL et ADVL'!C7,IF('[1]Suivi ASLL et ADVL'!S7="A.D.V.L Parc Public",'[1]Suivi ASLL et ADVL'!C7,"")))))</f>
        <v>PLIE/CLAF</v>
      </c>
      <c r="J14" s="92" t="b">
        <f>IF('[1]Suivi ASLL et ADVL'!S7="A.D.V.L ALT","1")</f>
        <v>0</v>
      </c>
      <c r="K14" s="92" t="b">
        <f>IF('[1]Suivi ASLL et ADVL'!S7="A.D.V.L Résidence sociale","1")</f>
        <v>0</v>
      </c>
      <c r="L14" s="92" t="str">
        <f>IF('[1]Suivi ASLL et ADVL'!S7="A.D.V.L IML","1")</f>
        <v>1</v>
      </c>
      <c r="M14" s="92" t="b">
        <f>IF('[1]Suivi ASLL et ADVL'!S7="A.D.V.L Parc Public","1")</f>
        <v>0</v>
      </c>
      <c r="N14" s="92" t="b">
        <f>IF('[1]Suivi ASLL et ADVL'!S7="A.D.V.L Parc Privé","1")</f>
        <v>0</v>
      </c>
      <c r="O14" s="102"/>
      <c r="P14" s="92" t="str">
        <f>IF('[1]Suivi ASLL et ADVL'!T7="Vers le logt","1")</f>
        <v>1</v>
      </c>
      <c r="Q14" s="92" t="b">
        <f>IF('[1]Suivi ASLL et ADVL'!T7="Lors du relogt","1")</f>
        <v>0</v>
      </c>
      <c r="R14" s="92" t="b">
        <f>IF('[1]Suivi ASLL et ADVL'!T7="Dans le logt","1")</f>
        <v>0</v>
      </c>
      <c r="S14" s="94">
        <f>IF('[1]Suivi ASLL et ADVL'!S7="A.D.V.L ALT",'[1]Suivi ASLL et ADVL'!AC7,IF('[1]Suivi ASLL et ADVL'!S7="A.D.V.L IML",'[1]Suivi ASLL et ADVL'!AC7,IF('[1]Suivi ASLL et ADVL'!S7="A.D.V.L Résidence sociale",'[1]Suivi ASLL et ADVL'!AC7,IF('[1]Suivi ASLL et ADVL'!S7="A.D.V.L Parc Privé",'[1]Suivi ASLL et ADVL'!AC7,IF('[1]Suivi ASLL et ADVL'!S7="A.D.V.L Parc Public",'[1]Suivi ASLL et ADVL'!AC7,"")))))</f>
        <v>0</v>
      </c>
      <c r="T14" s="102"/>
      <c r="U14" s="102"/>
      <c r="V14" s="102"/>
      <c r="W14" s="37"/>
      <c r="X14" s="37"/>
      <c r="Y14" s="37"/>
      <c r="Z14" s="37"/>
      <c r="AA14" s="37"/>
      <c r="AB14" s="37"/>
      <c r="AC14" s="37"/>
      <c r="AD14" s="37"/>
    </row>
    <row r="15" spans="1:30" ht="39" customHeight="1" thickBot="1">
      <c r="A15" s="92" t="str">
        <f>IF('[1]Suivi ASLL et ADVL'!S8="A.D.V.L ALT",'[1]Suivi ASLL et ADVL'!E8,IF('[1]Suivi ASLL et ADVL'!S8="A.D.V.L IML",'[1]Suivi ASLL et ADVL'!E8,IF('[1]Suivi ASLL et ADVL'!S8="A.D.V.L Résidence sociale",'[1]Suivi ASLL et ADVL'!E8,IF('[1]Suivi ASLL et ADVL'!S8="A.D.V.L Parc Privé",'[1]Suivi ASLL et ADVL'!E8,IF('[1]Suivi ASLL et ADVL'!S8="A.D.V.L Parc Public",'[1]Suivi ASLL et ADVL'!E8,"")))))</f>
        <v/>
      </c>
      <c r="B15" s="92" t="str">
        <f>IF('[1]Suivi ASLL et ADVL'!S8="A.D.V.L ALT",'[1]Suivi ASLL et ADVL'!N8,IF('[1]Suivi ASLL et ADVL'!S8="A.D.V.L IML",'[1]Suivi ASLL et ADVL'!N8,IF('[1]Suivi ASLL et ADVL'!S8="A.D.V.L Résidence sociale",'[1]Suivi ASLL et ADVL'!N8,IF('[1]Suivi ASLL et ADVL'!S8="A.D.V.L Parc Privé",'[1]Suivi ASLL et ADVL'!N8,IF('[1]Suivi ASLL et ADVL'!S8="A.D.V.L Parc Public",'[1]Suivi ASLL et ADVL'!N8,"")))))</f>
        <v/>
      </c>
      <c r="C15" s="92" t="str">
        <f>IF('[1]Suivi ASLL et ADVL'!S8="A.D.V.L ALT",'[1]Suivi ASLL et ADVL'!O8,IF('[1]Suivi ASLL et ADVL'!S8="A.D.V.L IML",'[1]Suivi ASLL et ADVL'!O8,IF('[1]Suivi ASLL et ADVL'!S8="A.D.V.L Résidence sociale",'[1]Suivi ASLL et ADVL'!O8,IF('[1]Suivi ASLL et ADVL'!S8="A.D.V.L Parc Privé",'[1]Suivi ASLL et ADVL'!O8,IF('[1]Suivi ASLL et ADVL'!S8="A.D.V.L Parc Public",'[1]Suivi ASLL et ADVL'!O8,"")))))</f>
        <v/>
      </c>
      <c r="D15" s="92" t="e">
        <f t="shared" si="0"/>
        <v>#VALUE!</v>
      </c>
      <c r="E15" s="93" t="str">
        <f>IF('[1]Suivi ASLL et ADVL'!S8="A.D.V.L ALT",'[1]Suivi ASLL et ADVL'!B8,IF('[1]Suivi ASLL et ADVL'!S8="A.D.V.L IML",'[1]Suivi ASLL et ADVL'!B8,IF('[1]Suivi ASLL et ADVL'!S8="A.D.V.L Résidence sociale",'[1]Suivi ASLL et ADVL'!B8,IF('[1]Suivi ASLL et ADVL'!S8="A.D.V.L Parc Privé",'[1]Suivi ASLL et ADVL'!B8,IF('[1]Suivi ASLL et ADVL'!S8="A.D.V.L Parc Public",'[1]Suivi ASLL et ADVL'!B8,"")))))</f>
        <v/>
      </c>
      <c r="F15" s="102"/>
      <c r="G15" s="102"/>
      <c r="H15" s="102"/>
      <c r="I15" s="92" t="str">
        <f>IF('[1]Suivi ASLL et ADVL'!S8="A.D.V.L ALT",'[1]Suivi ASLL et ADVL'!C8,IF('[1]Suivi ASLL et ADVL'!S8="A.D.V.L IML",'[1]Suivi ASLL et ADVL'!C8,IF('[1]Suivi ASLL et ADVL'!S8="A.D.V.L Résidence sociale",'[1]Suivi ASLL et ADVL'!C8,IF('[1]Suivi ASLL et ADVL'!S8="A.D.V.L Parc Privé",'[1]Suivi ASLL et ADVL'!C8,IF('[1]Suivi ASLL et ADVL'!S8="A.D.V.L Parc Public",'[1]Suivi ASLL et ADVL'!C8,"")))))</f>
        <v/>
      </c>
      <c r="J15" s="92" t="b">
        <f>IF('[1]Suivi ASLL et ADVL'!S8="A.D.V.L ALT","1")</f>
        <v>0</v>
      </c>
      <c r="K15" s="92" t="b">
        <f>IF('[1]Suivi ASLL et ADVL'!S8="A.D.V.L Résidence sociale","1")</f>
        <v>0</v>
      </c>
      <c r="L15" s="92" t="b">
        <f>IF('[1]Suivi ASLL et ADVL'!S8="A.D.V.L IML","1")</f>
        <v>0</v>
      </c>
      <c r="M15" s="92" t="b">
        <f>IF('[1]Suivi ASLL et ADVL'!S8="A.D.V.L Parc Public","1")</f>
        <v>0</v>
      </c>
      <c r="N15" s="92" t="b">
        <f>IF('[1]Suivi ASLL et ADVL'!S8="A.D.V.L Parc Privé","1")</f>
        <v>0</v>
      </c>
      <c r="O15" s="102"/>
      <c r="P15" s="92" t="b">
        <f>IF('[1]Suivi ASLL et ADVL'!T8="Vers le logt","1")</f>
        <v>0</v>
      </c>
      <c r="Q15" s="92" t="b">
        <f>IF('[1]Suivi ASLL et ADVL'!T8="Lors du relogt","1")</f>
        <v>0</v>
      </c>
      <c r="R15" s="92" t="b">
        <f>IF('[1]Suivi ASLL et ADVL'!T8="Dans le logt","1")</f>
        <v>0</v>
      </c>
      <c r="S15" s="94" t="str">
        <f>IF('[1]Suivi ASLL et ADVL'!S8="A.D.V.L ALT",'[1]Suivi ASLL et ADVL'!AC8,IF('[1]Suivi ASLL et ADVL'!S8="A.D.V.L IML",'[1]Suivi ASLL et ADVL'!AC8,IF('[1]Suivi ASLL et ADVL'!S8="A.D.V.L Résidence sociale",'[1]Suivi ASLL et ADVL'!AC8,IF('[1]Suivi ASLL et ADVL'!S8="A.D.V.L Parc Privé",'[1]Suivi ASLL et ADVL'!AC8,IF('[1]Suivi ASLL et ADVL'!S8="A.D.V.L Parc Public",'[1]Suivi ASLL et ADVL'!AC8,"")))))</f>
        <v/>
      </c>
      <c r="T15" s="102"/>
      <c r="U15" s="102"/>
      <c r="V15" s="102"/>
      <c r="W15" s="37"/>
      <c r="X15" s="37"/>
      <c r="Y15" s="37"/>
      <c r="Z15" s="37"/>
      <c r="AA15" s="37"/>
      <c r="AB15" s="37"/>
      <c r="AC15" s="37"/>
      <c r="AD15" s="37"/>
    </row>
    <row r="16" spans="1:30" ht="39" customHeight="1" thickBot="1">
      <c r="A16" s="92" t="str">
        <f>IF('[1]Suivi ASLL et ADVL'!S9="A.D.V.L ALT",'[1]Suivi ASLL et ADVL'!E9,IF('[1]Suivi ASLL et ADVL'!S9="A.D.V.L IML",'[1]Suivi ASLL et ADVL'!E9,IF('[1]Suivi ASLL et ADVL'!S9="A.D.V.L Résidence sociale",'[1]Suivi ASLL et ADVL'!E9,IF('[1]Suivi ASLL et ADVL'!S9="A.D.V.L Parc Privé",'[1]Suivi ASLL et ADVL'!E9,IF('[1]Suivi ASLL et ADVL'!S9="A.D.V.L Parc Public",'[1]Suivi ASLL et ADVL'!E9,"")))))</f>
        <v/>
      </c>
      <c r="B16" s="92" t="str">
        <f>IF('[1]Suivi ASLL et ADVL'!S9="A.D.V.L ALT",'[1]Suivi ASLL et ADVL'!N9,IF('[1]Suivi ASLL et ADVL'!S9="A.D.V.L IML",'[1]Suivi ASLL et ADVL'!N9,IF('[1]Suivi ASLL et ADVL'!S9="A.D.V.L Résidence sociale",'[1]Suivi ASLL et ADVL'!N9,IF('[1]Suivi ASLL et ADVL'!S9="A.D.V.L Parc Privé",'[1]Suivi ASLL et ADVL'!N9,IF('[1]Suivi ASLL et ADVL'!S9="A.D.V.L Parc Public",'[1]Suivi ASLL et ADVL'!N9,"")))))</f>
        <v/>
      </c>
      <c r="C16" s="92" t="str">
        <f>IF('[1]Suivi ASLL et ADVL'!S9="A.D.V.L ALT",'[1]Suivi ASLL et ADVL'!O9,IF('[1]Suivi ASLL et ADVL'!S9="A.D.V.L IML",'[1]Suivi ASLL et ADVL'!O9,IF('[1]Suivi ASLL et ADVL'!S9="A.D.V.L Résidence sociale",'[1]Suivi ASLL et ADVL'!O9,IF('[1]Suivi ASLL et ADVL'!S9="A.D.V.L Parc Privé",'[1]Suivi ASLL et ADVL'!O9,IF('[1]Suivi ASLL et ADVL'!S9="A.D.V.L Parc Public",'[1]Suivi ASLL et ADVL'!O9,"")))))</f>
        <v/>
      </c>
      <c r="D16" s="92" t="e">
        <f t="shared" si="0"/>
        <v>#VALUE!</v>
      </c>
      <c r="E16" s="93" t="str">
        <f>IF('[1]Suivi ASLL et ADVL'!S9="A.D.V.L ALT",'[1]Suivi ASLL et ADVL'!B9,IF('[1]Suivi ASLL et ADVL'!S9="A.D.V.L IML",'[1]Suivi ASLL et ADVL'!B9,IF('[1]Suivi ASLL et ADVL'!S9="A.D.V.L Résidence sociale",'[1]Suivi ASLL et ADVL'!B9,IF('[1]Suivi ASLL et ADVL'!S9="A.D.V.L Parc Privé",'[1]Suivi ASLL et ADVL'!B9,IF('[1]Suivi ASLL et ADVL'!S9="A.D.V.L Parc Public",'[1]Suivi ASLL et ADVL'!B9,"")))))</f>
        <v/>
      </c>
      <c r="F16" s="102"/>
      <c r="G16" s="102"/>
      <c r="H16" s="102"/>
      <c r="I16" s="92" t="str">
        <f>IF('[1]Suivi ASLL et ADVL'!S9="A.D.V.L ALT",'[1]Suivi ASLL et ADVL'!C9,IF('[1]Suivi ASLL et ADVL'!S9="A.D.V.L IML",'[1]Suivi ASLL et ADVL'!C9,IF('[1]Suivi ASLL et ADVL'!S9="A.D.V.L Résidence sociale",'[1]Suivi ASLL et ADVL'!C9,IF('[1]Suivi ASLL et ADVL'!S9="A.D.V.L Parc Privé",'[1]Suivi ASLL et ADVL'!C9,IF('[1]Suivi ASLL et ADVL'!S9="A.D.V.L Parc Public",'[1]Suivi ASLL et ADVL'!C9,"")))))</f>
        <v/>
      </c>
      <c r="J16" s="92" t="b">
        <f>IF('[1]Suivi ASLL et ADVL'!S9="A.D.V.L ALT","1")</f>
        <v>0</v>
      </c>
      <c r="K16" s="92" t="b">
        <f>IF('[1]Suivi ASLL et ADVL'!S9="A.D.V.L Résidence sociale","1")</f>
        <v>0</v>
      </c>
      <c r="L16" s="92" t="b">
        <f>IF('[1]Suivi ASLL et ADVL'!S9="A.D.V.L IML","1")</f>
        <v>0</v>
      </c>
      <c r="M16" s="92" t="b">
        <f>IF('[1]Suivi ASLL et ADVL'!S9="A.D.V.L Parc Public","1")</f>
        <v>0</v>
      </c>
      <c r="N16" s="92" t="b">
        <f>IF('[1]Suivi ASLL et ADVL'!S9="A.D.V.L Parc Privé","1")</f>
        <v>0</v>
      </c>
      <c r="O16" s="102"/>
      <c r="P16" s="92" t="b">
        <f>IF('[1]Suivi ASLL et ADVL'!T9="Vers le logt","1")</f>
        <v>0</v>
      </c>
      <c r="Q16" s="92" t="b">
        <f>IF('[1]Suivi ASLL et ADVL'!T9="Lors du relogt","1")</f>
        <v>0</v>
      </c>
      <c r="R16" s="92" t="b">
        <f>IF('[1]Suivi ASLL et ADVL'!T9="Dans le logt","1")</f>
        <v>0</v>
      </c>
      <c r="S16" s="94" t="str">
        <f>IF('[1]Suivi ASLL et ADVL'!S9="A.D.V.L ALT",'[1]Suivi ASLL et ADVL'!AC9,IF('[1]Suivi ASLL et ADVL'!S9="A.D.V.L IML",'[1]Suivi ASLL et ADVL'!AC9,IF('[1]Suivi ASLL et ADVL'!S9="A.D.V.L Résidence sociale",'[1]Suivi ASLL et ADVL'!AC9,IF('[1]Suivi ASLL et ADVL'!S9="A.D.V.L Parc Privé",'[1]Suivi ASLL et ADVL'!AC9,IF('[1]Suivi ASLL et ADVL'!S9="A.D.V.L Parc Public",'[1]Suivi ASLL et ADVL'!AC9,"")))))</f>
        <v/>
      </c>
      <c r="T16" s="102"/>
      <c r="U16" s="102"/>
      <c r="V16" s="102"/>
      <c r="W16" s="37"/>
      <c r="X16" s="37"/>
      <c r="Y16" s="37"/>
      <c r="Z16" s="37"/>
      <c r="AA16" s="37"/>
      <c r="AB16" s="37"/>
      <c r="AC16" s="37"/>
      <c r="AD16" s="37"/>
    </row>
    <row r="17" spans="1:30" ht="39" customHeight="1" thickBot="1">
      <c r="A17" s="92" t="str">
        <f>IF('[1]Suivi ASLL et ADVL'!S10="A.D.V.L ALT",'[1]Suivi ASLL et ADVL'!E10,IF('[1]Suivi ASLL et ADVL'!S10="A.D.V.L IML",'[1]Suivi ASLL et ADVL'!E10,IF('[1]Suivi ASLL et ADVL'!S10="A.D.V.L Résidence sociale",'[1]Suivi ASLL et ADVL'!E10,IF('[1]Suivi ASLL et ADVL'!S10="A.D.V.L Parc Privé",'[1]Suivi ASLL et ADVL'!E10,IF('[1]Suivi ASLL et ADVL'!S10="A.D.V.L Parc Public",'[1]Suivi ASLL et ADVL'!E10,"")))))</f>
        <v/>
      </c>
      <c r="B17" s="92" t="str">
        <f>IF('[1]Suivi ASLL et ADVL'!S10="A.D.V.L ALT",'[1]Suivi ASLL et ADVL'!N10,IF('[1]Suivi ASLL et ADVL'!S10="A.D.V.L IML",'[1]Suivi ASLL et ADVL'!N10,IF('[1]Suivi ASLL et ADVL'!S10="A.D.V.L Résidence sociale",'[1]Suivi ASLL et ADVL'!N10,IF('[1]Suivi ASLL et ADVL'!S10="A.D.V.L Parc Privé",'[1]Suivi ASLL et ADVL'!N10,IF('[1]Suivi ASLL et ADVL'!S10="A.D.V.L Parc Public",'[1]Suivi ASLL et ADVL'!N10,"")))))</f>
        <v/>
      </c>
      <c r="C17" s="92" t="str">
        <f>IF('[1]Suivi ASLL et ADVL'!S10="A.D.V.L ALT",'[1]Suivi ASLL et ADVL'!O10,IF('[1]Suivi ASLL et ADVL'!S10="A.D.V.L IML",'[1]Suivi ASLL et ADVL'!O10,IF('[1]Suivi ASLL et ADVL'!S10="A.D.V.L Résidence sociale",'[1]Suivi ASLL et ADVL'!O10,IF('[1]Suivi ASLL et ADVL'!S10="A.D.V.L Parc Privé",'[1]Suivi ASLL et ADVL'!O10,IF('[1]Suivi ASLL et ADVL'!S10="A.D.V.L Parc Public",'[1]Suivi ASLL et ADVL'!O10,"")))))</f>
        <v/>
      </c>
      <c r="D17" s="92" t="e">
        <f t="shared" si="0"/>
        <v>#VALUE!</v>
      </c>
      <c r="E17" s="93" t="str">
        <f>IF('[1]Suivi ASLL et ADVL'!S10="A.D.V.L ALT",'[1]Suivi ASLL et ADVL'!B10,IF('[1]Suivi ASLL et ADVL'!S10="A.D.V.L IML",'[1]Suivi ASLL et ADVL'!B10,IF('[1]Suivi ASLL et ADVL'!S10="A.D.V.L Résidence sociale",'[1]Suivi ASLL et ADVL'!B10,IF('[1]Suivi ASLL et ADVL'!S10="A.D.V.L Parc Privé",'[1]Suivi ASLL et ADVL'!B10,IF('[1]Suivi ASLL et ADVL'!S10="A.D.V.L Parc Public",'[1]Suivi ASLL et ADVL'!B10,"")))))</f>
        <v/>
      </c>
      <c r="F17" s="102"/>
      <c r="G17" s="102"/>
      <c r="H17" s="102"/>
      <c r="I17" s="92" t="str">
        <f>IF('[1]Suivi ASLL et ADVL'!S10="A.D.V.L ALT",'[1]Suivi ASLL et ADVL'!C10,IF('[1]Suivi ASLL et ADVL'!S10="A.D.V.L IML",'[1]Suivi ASLL et ADVL'!C10,IF('[1]Suivi ASLL et ADVL'!S10="A.D.V.L Résidence sociale",'[1]Suivi ASLL et ADVL'!C10,IF('[1]Suivi ASLL et ADVL'!S10="A.D.V.L Parc Privé",'[1]Suivi ASLL et ADVL'!C10,IF('[1]Suivi ASLL et ADVL'!S10="A.D.V.L Parc Public",'[1]Suivi ASLL et ADVL'!C10,"")))))</f>
        <v/>
      </c>
      <c r="J17" s="92" t="b">
        <f>IF('[1]Suivi ASLL et ADVL'!S10="A.D.V.L ALT","1")</f>
        <v>0</v>
      </c>
      <c r="K17" s="92" t="b">
        <f>IF('[1]Suivi ASLL et ADVL'!S10="A.D.V.L Résidence sociale","1")</f>
        <v>0</v>
      </c>
      <c r="L17" s="92" t="b">
        <f>IF('[1]Suivi ASLL et ADVL'!S10="A.D.V.L IML","1")</f>
        <v>0</v>
      </c>
      <c r="M17" s="92" t="b">
        <f>IF('[1]Suivi ASLL et ADVL'!S10="A.D.V.L Parc Public","1")</f>
        <v>0</v>
      </c>
      <c r="N17" s="92" t="b">
        <f>IF('[1]Suivi ASLL et ADVL'!S10="A.D.V.L Parc Privé","1")</f>
        <v>0</v>
      </c>
      <c r="O17" s="102"/>
      <c r="P17" s="92" t="b">
        <f>IF('[1]Suivi ASLL et ADVL'!T10="Vers le logt","1")</f>
        <v>0</v>
      </c>
      <c r="Q17" s="92" t="b">
        <f>IF('[1]Suivi ASLL et ADVL'!T10="Lors du relogt","1")</f>
        <v>0</v>
      </c>
      <c r="R17" s="92" t="b">
        <f>IF('[1]Suivi ASLL et ADVL'!T10="Dans le logt","1")</f>
        <v>0</v>
      </c>
      <c r="S17" s="103"/>
      <c r="T17" s="102"/>
      <c r="U17" s="102"/>
      <c r="V17" s="102"/>
      <c r="W17" s="37"/>
      <c r="X17" s="37"/>
      <c r="Y17" s="37"/>
      <c r="Z17" s="37"/>
      <c r="AA17" s="37"/>
      <c r="AB17" s="37"/>
      <c r="AC17" s="37"/>
      <c r="AD17" s="37"/>
    </row>
    <row r="18" spans="1:30" ht="39" customHeight="1" thickBot="1">
      <c r="A18" s="92"/>
      <c r="B18" s="104"/>
      <c r="C18" s="104"/>
      <c r="D18" s="102"/>
      <c r="E18" s="93" t="str">
        <f>IF('[1]Suivi ASLL et ADVL'!S11="A.D.V.L ALT",'[1]Suivi ASLL et ADVL'!B11,IF('[1]Suivi ASLL et ADVL'!S11="A.D.V.L IML",'[1]Suivi ASLL et ADVL'!B11,IF('[1]Suivi ASLL et ADVL'!S11="A.D.V.L Résidence sociale",'[1]Suivi ASLL et ADVL'!B11,IF('[1]Suivi ASLL et ADVL'!S11="A.D.V.L Parc Privé",'[1]Suivi ASLL et ADVL'!B11,IF('[1]Suivi ASLL et ADVL'!S11="A.D.V.L Parc Public",'[1]Suivi ASLL et ADVL'!B11,"")))))</f>
        <v/>
      </c>
      <c r="F18" s="102"/>
      <c r="G18" s="102"/>
      <c r="H18" s="102"/>
      <c r="I18" s="92" t="str">
        <f>IF('[1]Suivi ASLL et ADVL'!S11="A.D.V.L ALT",'[1]Suivi ASLL et ADVL'!C11,IF('[1]Suivi ASLL et ADVL'!S11="A.D.V.L IML",'[1]Suivi ASLL et ADVL'!C11,IF('[1]Suivi ASLL et ADVL'!S11="A.D.V.L Résidence sociale",'[1]Suivi ASLL et ADVL'!C11,IF('[1]Suivi ASLL et ADVL'!S11="A.D.V.L Parc Privé",'[1]Suivi ASLL et ADVL'!C11,IF('[1]Suivi ASLL et ADVL'!S11="A.D.V.L Parc Public",'[1]Suivi ASLL et ADVL'!C11,"")))))</f>
        <v/>
      </c>
      <c r="J18" s="92" t="b">
        <f>IF('[1]Suivi ASLL et ADVL'!S11="A.D.V.L ALT","1")</f>
        <v>0</v>
      </c>
      <c r="K18" s="92" t="b">
        <f>IF('[1]Suivi ASLL et ADVL'!S11="A.D.V.L Résidence sociale","1")</f>
        <v>0</v>
      </c>
      <c r="L18" s="92" t="b">
        <f>IF('[1]Suivi ASLL et ADVL'!S11="A.D.V.L IML","1")</f>
        <v>0</v>
      </c>
      <c r="M18" s="92" t="b">
        <f>IF('[1]Suivi ASLL et ADVL'!S11="A.D.V.L Parc Public","1")</f>
        <v>0</v>
      </c>
      <c r="N18" s="92" t="b">
        <f>IF('[1]Suivi ASLL et ADVL'!S11="A.D.V.L Parc Privé","1")</f>
        <v>0</v>
      </c>
      <c r="O18" s="102"/>
      <c r="P18" s="92" t="b">
        <f>IF('[1]Suivi ASLL et ADVL'!T11="Vers le logt","1")</f>
        <v>0</v>
      </c>
      <c r="Q18" s="92" t="b">
        <f>IF('[1]Suivi ASLL et ADVL'!T11="Lors du relogt","1")</f>
        <v>0</v>
      </c>
      <c r="R18" s="92" t="b">
        <f>IF('[1]Suivi ASLL et ADVL'!T11="Dans le logt","1")</f>
        <v>0</v>
      </c>
      <c r="S18" s="103"/>
      <c r="T18" s="102"/>
      <c r="U18" s="102"/>
      <c r="V18" s="102"/>
      <c r="W18" s="37"/>
      <c r="X18" s="37"/>
      <c r="Y18" s="37"/>
      <c r="Z18" s="37"/>
      <c r="AA18" s="37"/>
      <c r="AB18" s="37"/>
      <c r="AC18" s="37"/>
      <c r="AD18" s="37"/>
    </row>
    <row r="19" spans="1:30" ht="39" customHeight="1" thickBot="1">
      <c r="A19" s="92"/>
      <c r="B19" s="104"/>
      <c r="C19" s="104"/>
      <c r="D19" s="102"/>
      <c r="E19" s="93" t="str">
        <f>IF('[1]Suivi ASLL et ADVL'!S12="A.D.V.L ALT",'[1]Suivi ASLL et ADVL'!B12,IF('[1]Suivi ASLL et ADVL'!S12="A.D.V.L IML",'[1]Suivi ASLL et ADVL'!B12,IF('[1]Suivi ASLL et ADVL'!S12="A.D.V.L Résidence sociale",'[1]Suivi ASLL et ADVL'!B12,IF('[1]Suivi ASLL et ADVL'!S12="A.D.V.L Parc Privé",'[1]Suivi ASLL et ADVL'!B12,IF('[1]Suivi ASLL et ADVL'!S12="A.D.V.L Parc Public",'[1]Suivi ASLL et ADVL'!B12,"")))))</f>
        <v/>
      </c>
      <c r="F19" s="102"/>
      <c r="G19" s="102"/>
      <c r="H19" s="102"/>
      <c r="I19" s="92" t="str">
        <f>IF('[1]Suivi ASLL et ADVL'!S12="A.D.V.L ALT",'[1]Suivi ASLL et ADVL'!C12,IF('[1]Suivi ASLL et ADVL'!S12="A.D.V.L IML",'[1]Suivi ASLL et ADVL'!C12,IF('[1]Suivi ASLL et ADVL'!S12="A.D.V.L Résidence sociale",'[1]Suivi ASLL et ADVL'!C12,IF('[1]Suivi ASLL et ADVL'!S12="A.D.V.L Parc Privé",'[1]Suivi ASLL et ADVL'!C12,IF('[1]Suivi ASLL et ADVL'!S12="A.D.V.L Parc Public",'[1]Suivi ASLL et ADVL'!C12,"")))))</f>
        <v/>
      </c>
      <c r="J19" s="92" t="b">
        <f>IF('[1]Suivi ASLL et ADVL'!S12="A.D.V.L ALT","1")</f>
        <v>0</v>
      </c>
      <c r="K19" s="92" t="b">
        <f>IF('[1]Suivi ASLL et ADVL'!S12="A.D.V.L Résidence sociale","1")</f>
        <v>0</v>
      </c>
      <c r="L19" s="92" t="b">
        <f>IF('[1]Suivi ASLL et ADVL'!S12="A.D.V.L IML","1")</f>
        <v>0</v>
      </c>
      <c r="M19" s="92" t="b">
        <f>IF('[1]Suivi ASLL et ADVL'!S12="A.D.V.L Parc Public","1")</f>
        <v>0</v>
      </c>
      <c r="N19" s="92" t="b">
        <f>IF('[1]Suivi ASLL et ADVL'!S12="A.D.V.L Parc Privé","1")</f>
        <v>0</v>
      </c>
      <c r="O19" s="102"/>
      <c r="P19" s="92" t="b">
        <f>IF('[1]Suivi ASLL et ADVL'!T12="Vers le logt","1")</f>
        <v>0</v>
      </c>
      <c r="Q19" s="92" t="b">
        <f>IF('[1]Suivi ASLL et ADVL'!T12="Lors du relogt","1")</f>
        <v>0</v>
      </c>
      <c r="R19" s="92" t="b">
        <f>IF('[1]Suivi ASLL et ADVL'!T12="Dans le logt","1")</f>
        <v>0</v>
      </c>
      <c r="S19" s="103"/>
      <c r="T19" s="102"/>
      <c r="U19" s="102"/>
      <c r="V19" s="102"/>
      <c r="W19" s="37"/>
      <c r="X19" s="37"/>
      <c r="Y19" s="37"/>
      <c r="Z19" s="37"/>
      <c r="AA19" s="37"/>
      <c r="AB19" s="37"/>
      <c r="AC19" s="37"/>
      <c r="AD19" s="37"/>
    </row>
    <row r="20" spans="1:30" ht="39" customHeight="1" thickBot="1">
      <c r="A20" s="92"/>
      <c r="B20" s="102"/>
      <c r="C20" s="102"/>
      <c r="D20" s="102"/>
      <c r="E20" s="93" t="str">
        <f>IF('[1]Suivi ASLL et ADVL'!S13="A.D.V.L ALT",'[1]Suivi ASLL et ADVL'!B13,IF('[1]Suivi ASLL et ADVL'!S13="A.D.V.L IML",'[1]Suivi ASLL et ADVL'!B13,IF('[1]Suivi ASLL et ADVL'!S13="A.D.V.L Résidence sociale",'[1]Suivi ASLL et ADVL'!B13,IF('[1]Suivi ASLL et ADVL'!S13="A.D.V.L Parc Privé",'[1]Suivi ASLL et ADVL'!B13,IF('[1]Suivi ASLL et ADVL'!S13="A.D.V.L Parc Public",'[1]Suivi ASLL et ADVL'!B13,"")))))</f>
        <v/>
      </c>
      <c r="F20" s="102"/>
      <c r="G20" s="102"/>
      <c r="H20" s="102"/>
      <c r="I20" s="92" t="str">
        <f>IF('[1]Suivi ASLL et ADVL'!S13="A.D.V.L ALT",'[1]Suivi ASLL et ADVL'!C13,IF('[1]Suivi ASLL et ADVL'!S13="A.D.V.L IML",'[1]Suivi ASLL et ADVL'!C13,IF('[1]Suivi ASLL et ADVL'!S13="A.D.V.L Résidence sociale",'[1]Suivi ASLL et ADVL'!C13,IF('[1]Suivi ASLL et ADVL'!S13="A.D.V.L Parc Privé",'[1]Suivi ASLL et ADVL'!C13,IF('[1]Suivi ASLL et ADVL'!S13="A.D.V.L Parc Public",'[1]Suivi ASLL et ADVL'!C13,"")))))</f>
        <v/>
      </c>
      <c r="J20" s="92" t="b">
        <f>IF('[1]Suivi ASLL et ADVL'!S13="A.D.V.L ALT","1")</f>
        <v>0</v>
      </c>
      <c r="K20" s="92" t="b">
        <f>IF('[1]Suivi ASLL et ADVL'!S13="A.D.V.L Résidence sociale","1")</f>
        <v>0</v>
      </c>
      <c r="L20" s="92" t="b">
        <f>IF('[1]Suivi ASLL et ADVL'!S13="A.D.V.L IML","1")</f>
        <v>0</v>
      </c>
      <c r="M20" s="92" t="b">
        <f>IF('[1]Suivi ASLL et ADVL'!S13="A.D.V.L Parc Public","1")</f>
        <v>0</v>
      </c>
      <c r="N20" s="92" t="b">
        <f>IF('[1]Suivi ASLL et ADVL'!S13="A.D.V.L Parc Privé","1")</f>
        <v>0</v>
      </c>
      <c r="O20" s="102"/>
      <c r="P20" s="102"/>
      <c r="Q20" s="102"/>
      <c r="R20" s="102"/>
      <c r="S20" s="105"/>
      <c r="T20" s="102"/>
      <c r="U20" s="102"/>
      <c r="V20" s="102"/>
      <c r="W20" s="37"/>
      <c r="X20" s="37"/>
      <c r="Y20" s="37"/>
      <c r="Z20" s="37"/>
      <c r="AA20" s="37"/>
      <c r="AB20" s="37"/>
      <c r="AC20" s="37"/>
      <c r="AD20" s="37"/>
    </row>
    <row r="21" spans="1:30" ht="39" customHeight="1" thickBot="1">
      <c r="A21" s="92"/>
      <c r="B21" s="104"/>
      <c r="C21" s="102"/>
      <c r="D21" s="102"/>
      <c r="E21" s="93" t="str">
        <f>IF('[1]Suivi ASLL et ADVL'!S14="A.D.V.L ALT",'[1]Suivi ASLL et ADVL'!B14,IF('[1]Suivi ASLL et ADVL'!S14="A.D.V.L IML",'[1]Suivi ASLL et ADVL'!B14,IF('[1]Suivi ASLL et ADVL'!S14="A.D.V.L Résidence sociale",'[1]Suivi ASLL et ADVL'!B14,IF('[1]Suivi ASLL et ADVL'!S14="A.D.V.L Parc Privé",'[1]Suivi ASLL et ADVL'!B14,IF('[1]Suivi ASLL et ADVL'!S14="A.D.V.L Parc Public",'[1]Suivi ASLL et ADVL'!B14,"")))))</f>
        <v/>
      </c>
      <c r="F21" s="102"/>
      <c r="G21" s="102"/>
      <c r="H21" s="102"/>
      <c r="I21" s="92" t="str">
        <f>IF('[1]Suivi ASLL et ADVL'!S14="A.D.V.L ALT",'[1]Suivi ASLL et ADVL'!C14,IF('[1]Suivi ASLL et ADVL'!S14="A.D.V.L IML",'[1]Suivi ASLL et ADVL'!C14,IF('[1]Suivi ASLL et ADVL'!S14="A.D.V.L Résidence sociale",'[1]Suivi ASLL et ADVL'!C14,IF('[1]Suivi ASLL et ADVL'!S14="A.D.V.L Parc Privé",'[1]Suivi ASLL et ADVL'!C14,IF('[1]Suivi ASLL et ADVL'!S14="A.D.V.L Parc Public",'[1]Suivi ASLL et ADVL'!C14,"")))))</f>
        <v/>
      </c>
      <c r="J21" s="92" t="b">
        <f>IF('[1]Suivi ASLL et ADVL'!S14="A.D.V.L ALT","1")</f>
        <v>0</v>
      </c>
      <c r="K21" s="92" t="b">
        <f>IF('[1]Suivi ASLL et ADVL'!S14="A.D.V.L Résidence sociale","1")</f>
        <v>0</v>
      </c>
      <c r="L21" s="92" t="b">
        <f>IF('[1]Suivi ASLL et ADVL'!S14="A.D.V.L IML","1")</f>
        <v>0</v>
      </c>
      <c r="M21" s="92" t="b">
        <f>IF('[1]Suivi ASLL et ADVL'!S14="A.D.V.L Parc Public","1")</f>
        <v>0</v>
      </c>
      <c r="N21" s="92" t="b">
        <f>IF('[1]Suivi ASLL et ADVL'!S14="A.D.V.L Parc Privé","1")</f>
        <v>0</v>
      </c>
      <c r="O21" s="102"/>
      <c r="P21" s="102"/>
      <c r="Q21" s="102"/>
      <c r="R21" s="102"/>
      <c r="S21" s="105"/>
      <c r="T21" s="102"/>
      <c r="U21" s="102"/>
      <c r="W21" s="37"/>
      <c r="X21" s="37"/>
      <c r="Y21" s="37"/>
      <c r="Z21" s="37"/>
      <c r="AA21" s="37"/>
      <c r="AB21" s="37"/>
      <c r="AC21" s="37"/>
      <c r="AD21" s="37"/>
    </row>
    <row r="22" spans="1:30" ht="39" customHeight="1" thickBot="1">
      <c r="A22" s="92"/>
      <c r="B22" s="104"/>
      <c r="C22" s="102"/>
      <c r="D22" s="102"/>
      <c r="E22" s="93" t="str">
        <f>IF('[1]Suivi ASLL et ADVL'!S15="A.D.V.L ALT",'[1]Suivi ASLL et ADVL'!B15,IF('[1]Suivi ASLL et ADVL'!S15="A.D.V.L IML",'[1]Suivi ASLL et ADVL'!B15,IF('[1]Suivi ASLL et ADVL'!S15="A.D.V.L Résidence sociale",'[1]Suivi ASLL et ADVL'!B15,IF('[1]Suivi ASLL et ADVL'!S15="A.D.V.L Parc Privé",'[1]Suivi ASLL et ADVL'!B15,IF('[1]Suivi ASLL et ADVL'!S15="A.D.V.L Parc Public",'[1]Suivi ASLL et ADVL'!B15,"")))))</f>
        <v/>
      </c>
      <c r="F22" s="102"/>
      <c r="G22" s="102"/>
      <c r="H22" s="102"/>
      <c r="I22" s="92" t="str">
        <f>IF('[1]Suivi ASLL et ADVL'!S15="A.D.V.L ALT",'[1]Suivi ASLL et ADVL'!C15,IF('[1]Suivi ASLL et ADVL'!S15="A.D.V.L IML",'[1]Suivi ASLL et ADVL'!C15,IF('[1]Suivi ASLL et ADVL'!S15="A.D.V.L Résidence sociale",'[1]Suivi ASLL et ADVL'!C15,IF('[1]Suivi ASLL et ADVL'!S15="A.D.V.L Parc Privé",'[1]Suivi ASLL et ADVL'!C15,IF('[1]Suivi ASLL et ADVL'!S15="A.D.V.L Parc Public",'[1]Suivi ASLL et ADVL'!C15,"")))))</f>
        <v/>
      </c>
      <c r="J22" s="92" t="b">
        <f>IF('[1]Suivi ASLL et ADVL'!S15="A.D.V.L ALT","1")</f>
        <v>0</v>
      </c>
      <c r="K22" s="92" t="b">
        <f>IF('[1]Suivi ASLL et ADVL'!S15="A.D.V.L Résidence sociale","1")</f>
        <v>0</v>
      </c>
      <c r="L22" s="92" t="b">
        <f>IF('[1]Suivi ASLL et ADVL'!S15="A.D.V.L IML","1")</f>
        <v>0</v>
      </c>
      <c r="M22" s="92" t="b">
        <f>IF('[1]Suivi ASLL et ADVL'!S15="A.D.V.L Parc Public","1")</f>
        <v>0</v>
      </c>
      <c r="N22" s="92" t="b">
        <f>IF('[1]Suivi ASLL et ADVL'!S15="A.D.V.L Parc Privé","1")</f>
        <v>0</v>
      </c>
      <c r="O22" s="102"/>
      <c r="P22" s="102"/>
      <c r="Q22" s="102"/>
      <c r="R22" s="102"/>
      <c r="S22" s="105"/>
      <c r="T22" s="102"/>
      <c r="U22" s="102"/>
      <c r="W22" s="37"/>
      <c r="X22" s="37"/>
      <c r="Y22" s="37"/>
      <c r="Z22" s="37"/>
      <c r="AA22" s="37"/>
      <c r="AB22" s="37"/>
      <c r="AC22" s="37"/>
      <c r="AD22" s="37"/>
    </row>
    <row r="23" spans="1:30" ht="39" customHeight="1" thickBot="1">
      <c r="A23" s="92"/>
      <c r="B23" s="104"/>
      <c r="C23" s="102"/>
      <c r="D23" s="102"/>
      <c r="E23" s="93" t="str">
        <f>IF('[1]Suivi ASLL et ADVL'!S16="A.D.V.L ALT",'[1]Suivi ASLL et ADVL'!B16,IF('[1]Suivi ASLL et ADVL'!S16="A.D.V.L IML",'[1]Suivi ASLL et ADVL'!B16,IF('[1]Suivi ASLL et ADVL'!S16="A.D.V.L Résidence sociale",'[1]Suivi ASLL et ADVL'!B16,IF('[1]Suivi ASLL et ADVL'!S16="A.D.V.L Parc Privé",'[1]Suivi ASLL et ADVL'!B16,IF('[1]Suivi ASLL et ADVL'!S16="A.D.V.L Parc Public",'[1]Suivi ASLL et ADVL'!B16,"")))))</f>
        <v/>
      </c>
      <c r="F23" s="102"/>
      <c r="G23" s="102"/>
      <c r="H23" s="102"/>
      <c r="I23" s="92" t="str">
        <f>IF('[1]Suivi ASLL et ADVL'!S16="A.D.V.L ALT",'[1]Suivi ASLL et ADVL'!C16,IF('[1]Suivi ASLL et ADVL'!S16="A.D.V.L IML",'[1]Suivi ASLL et ADVL'!C16,IF('[1]Suivi ASLL et ADVL'!S16="A.D.V.L Résidence sociale",'[1]Suivi ASLL et ADVL'!C16,IF('[1]Suivi ASLL et ADVL'!S16="A.D.V.L Parc Privé",'[1]Suivi ASLL et ADVL'!C16,IF('[1]Suivi ASLL et ADVL'!S16="A.D.V.L Parc Public",'[1]Suivi ASLL et ADVL'!C16,"")))))</f>
        <v/>
      </c>
      <c r="J23" s="92" t="b">
        <f>IF('[1]Suivi ASLL et ADVL'!S16="A.D.V.L ALT","1")</f>
        <v>0</v>
      </c>
      <c r="K23" s="92" t="b">
        <f>IF('[1]Suivi ASLL et ADVL'!S16="A.D.V.L Résidence sociale","1")</f>
        <v>0</v>
      </c>
      <c r="L23" s="92" t="b">
        <f>IF('[1]Suivi ASLL et ADVL'!S16="A.D.V.L IML","1")</f>
        <v>0</v>
      </c>
      <c r="M23" s="92" t="b">
        <f>IF('[1]Suivi ASLL et ADVL'!S16="A.D.V.L Parc Public","1")</f>
        <v>0</v>
      </c>
      <c r="N23" s="92" t="b">
        <f>IF('[1]Suivi ASLL et ADVL'!S16="A.D.V.L Parc Privé","1")</f>
        <v>0</v>
      </c>
      <c r="O23" s="102"/>
      <c r="P23" s="102"/>
      <c r="Q23" s="102"/>
      <c r="R23" s="102"/>
      <c r="S23" s="105"/>
      <c r="T23" s="102"/>
      <c r="U23" s="102"/>
      <c r="W23" s="37"/>
      <c r="X23" s="37"/>
      <c r="Y23" s="37"/>
      <c r="Z23" s="37"/>
      <c r="AA23" s="37"/>
      <c r="AB23" s="37"/>
      <c r="AC23" s="37"/>
      <c r="AD23" s="37"/>
    </row>
    <row r="24" spans="1:30" ht="39" customHeight="1" thickBot="1">
      <c r="A24" s="92"/>
      <c r="B24" s="104"/>
      <c r="C24" s="102"/>
      <c r="D24" s="102"/>
      <c r="E24" s="93" t="str">
        <f>IF('[1]Suivi ASLL et ADVL'!S17="A.D.V.L ALT",'[1]Suivi ASLL et ADVL'!B17,IF('[1]Suivi ASLL et ADVL'!S17="A.D.V.L IML",'[1]Suivi ASLL et ADVL'!B17,IF('[1]Suivi ASLL et ADVL'!S17="A.D.V.L Résidence sociale",'[1]Suivi ASLL et ADVL'!B17,IF('[1]Suivi ASLL et ADVL'!S17="A.D.V.L Parc Privé",'[1]Suivi ASLL et ADVL'!B17,IF('[1]Suivi ASLL et ADVL'!S17="A.D.V.L Parc Public",'[1]Suivi ASLL et ADVL'!B17,"")))))</f>
        <v/>
      </c>
      <c r="F24" s="102"/>
      <c r="G24" s="102"/>
      <c r="H24" s="102"/>
      <c r="I24" s="92" t="str">
        <f>IF('[1]Suivi ASLL et ADVL'!S17="A.D.V.L ALT",'[1]Suivi ASLL et ADVL'!C17,IF('[1]Suivi ASLL et ADVL'!S17="A.D.V.L IML",'[1]Suivi ASLL et ADVL'!C17,IF('[1]Suivi ASLL et ADVL'!S17="A.D.V.L Résidence sociale",'[1]Suivi ASLL et ADVL'!C17,IF('[1]Suivi ASLL et ADVL'!S17="A.D.V.L Parc Privé",'[1]Suivi ASLL et ADVL'!C17,IF('[1]Suivi ASLL et ADVL'!S17="A.D.V.L Parc Public",'[1]Suivi ASLL et ADVL'!C17,"")))))</f>
        <v/>
      </c>
      <c r="J24" s="92" t="b">
        <f>IF('[1]Suivi ASLL et ADVL'!S17="A.D.V.L ALT","1")</f>
        <v>0</v>
      </c>
      <c r="K24" s="92" t="b">
        <f>IF('[1]Suivi ASLL et ADVL'!S17="A.D.V.L Résidence sociale","1")</f>
        <v>0</v>
      </c>
      <c r="L24" s="92" t="b">
        <f>IF('[1]Suivi ASLL et ADVL'!S17="A.D.V.L IML","1")</f>
        <v>0</v>
      </c>
      <c r="M24" s="92" t="b">
        <f>IF('[1]Suivi ASLL et ADVL'!S17="A.D.V.L Parc Public","1")</f>
        <v>0</v>
      </c>
      <c r="N24" s="92" t="b">
        <f>IF('[1]Suivi ASLL et ADVL'!S17="A.D.V.L Parc Privé","1")</f>
        <v>0</v>
      </c>
      <c r="O24" s="102"/>
      <c r="P24" s="102"/>
      <c r="Q24" s="102"/>
      <c r="R24" s="102"/>
      <c r="S24" s="105"/>
      <c r="T24" s="102"/>
      <c r="U24" s="102"/>
      <c r="W24" s="37"/>
      <c r="X24" s="37"/>
      <c r="Y24" s="37"/>
      <c r="Z24" s="37"/>
      <c r="AA24" s="37"/>
      <c r="AB24" s="37"/>
      <c r="AC24" s="37"/>
      <c r="AD24" s="37"/>
    </row>
    <row r="25" spans="1:30" ht="39" customHeight="1" thickBot="1">
      <c r="A25" s="92"/>
      <c r="B25" s="104"/>
      <c r="C25" s="102"/>
      <c r="D25" s="102"/>
      <c r="E25" s="93" t="str">
        <f>IF('[1]Suivi ASLL et ADVL'!S18="A.D.V.L ALT",'[1]Suivi ASLL et ADVL'!B18,IF('[1]Suivi ASLL et ADVL'!S18="A.D.V.L IML",'[1]Suivi ASLL et ADVL'!B18,IF('[1]Suivi ASLL et ADVL'!S18="A.D.V.L Résidence sociale",'[1]Suivi ASLL et ADVL'!B18,IF('[1]Suivi ASLL et ADVL'!S18="A.D.V.L Parc Privé",'[1]Suivi ASLL et ADVL'!B18,IF('[1]Suivi ASLL et ADVL'!S18="A.D.V.L Parc Public",'[1]Suivi ASLL et ADVL'!B18,"")))))</f>
        <v/>
      </c>
      <c r="F25" s="102"/>
      <c r="G25" s="102"/>
      <c r="H25" s="102"/>
      <c r="I25" s="92" t="str">
        <f>IF('[1]Suivi ASLL et ADVL'!S18="A.D.V.L ALT",'[1]Suivi ASLL et ADVL'!C18,IF('[1]Suivi ASLL et ADVL'!S18="A.D.V.L IML",'[1]Suivi ASLL et ADVL'!C18,IF('[1]Suivi ASLL et ADVL'!S18="A.D.V.L Résidence sociale",'[1]Suivi ASLL et ADVL'!C18,IF('[1]Suivi ASLL et ADVL'!S18="A.D.V.L Parc Privé",'[1]Suivi ASLL et ADVL'!C18,IF('[1]Suivi ASLL et ADVL'!S18="A.D.V.L Parc Public",'[1]Suivi ASLL et ADVL'!C18,"")))))</f>
        <v/>
      </c>
      <c r="J25" s="92" t="b">
        <f>IF('[1]Suivi ASLL et ADVL'!S18="A.D.V.L ALT","1")</f>
        <v>0</v>
      </c>
      <c r="K25" s="92" t="b">
        <f>IF('[1]Suivi ASLL et ADVL'!S18="A.D.V.L Résidence sociale","1")</f>
        <v>0</v>
      </c>
      <c r="L25" s="92" t="b">
        <f>IF('[1]Suivi ASLL et ADVL'!S18="A.D.V.L IML","1")</f>
        <v>0</v>
      </c>
      <c r="M25" s="92" t="b">
        <f>IF('[1]Suivi ASLL et ADVL'!S18="A.D.V.L Parc Public","1")</f>
        <v>0</v>
      </c>
      <c r="N25" s="92" t="b">
        <f>IF('[1]Suivi ASLL et ADVL'!S18="A.D.V.L Parc Privé","1")</f>
        <v>0</v>
      </c>
      <c r="O25" s="102"/>
      <c r="P25" s="102"/>
      <c r="Q25" s="102"/>
      <c r="R25" s="102"/>
      <c r="S25" s="105"/>
      <c r="T25" s="102"/>
      <c r="U25" s="102"/>
      <c r="W25" s="37"/>
      <c r="X25" s="37"/>
      <c r="Y25" s="37"/>
      <c r="Z25" s="37"/>
      <c r="AA25" s="37"/>
      <c r="AB25" s="37"/>
      <c r="AC25" s="37"/>
      <c r="AD25" s="37"/>
    </row>
    <row r="26" spans="1:30" ht="39" customHeight="1" thickBot="1">
      <c r="A26" s="92"/>
      <c r="B26" s="104"/>
      <c r="C26" s="102"/>
      <c r="D26" s="102"/>
      <c r="E26" s="93" t="str">
        <f>IF('[1]Suivi ASLL et ADVL'!S19="A.D.V.L ALT",'[1]Suivi ASLL et ADVL'!B19,IF('[1]Suivi ASLL et ADVL'!S19="A.D.V.L IML",'[1]Suivi ASLL et ADVL'!B19,IF('[1]Suivi ASLL et ADVL'!S19="A.D.V.L Résidence sociale",'[1]Suivi ASLL et ADVL'!B19,IF('[1]Suivi ASLL et ADVL'!S19="A.D.V.L Parc Privé",'[1]Suivi ASLL et ADVL'!B19,IF('[1]Suivi ASLL et ADVL'!S19="A.D.V.L Parc Public",'[1]Suivi ASLL et ADVL'!B19,"")))))</f>
        <v/>
      </c>
      <c r="F26" s="102"/>
      <c r="G26" s="102"/>
      <c r="H26" s="102"/>
      <c r="I26" s="92" t="str">
        <f>IF('[1]Suivi ASLL et ADVL'!S19="A.D.V.L ALT",'[1]Suivi ASLL et ADVL'!C19,IF('[1]Suivi ASLL et ADVL'!S19="A.D.V.L IML",'[1]Suivi ASLL et ADVL'!C19,IF('[1]Suivi ASLL et ADVL'!S19="A.D.V.L Résidence sociale",'[1]Suivi ASLL et ADVL'!C19,IF('[1]Suivi ASLL et ADVL'!S19="A.D.V.L Parc Privé",'[1]Suivi ASLL et ADVL'!C19,IF('[1]Suivi ASLL et ADVL'!S19="A.D.V.L Parc Public",'[1]Suivi ASLL et ADVL'!C19,"")))))</f>
        <v/>
      </c>
      <c r="J26" s="92" t="b">
        <f>IF('[1]Suivi ASLL et ADVL'!S19="A.D.V.L ALT","1")</f>
        <v>0</v>
      </c>
      <c r="K26" s="92" t="b">
        <f>IF('[1]Suivi ASLL et ADVL'!S19="A.D.V.L Résidence sociale","1")</f>
        <v>0</v>
      </c>
      <c r="L26" s="92" t="b">
        <f>IF('[1]Suivi ASLL et ADVL'!S19="A.D.V.L IML","1")</f>
        <v>0</v>
      </c>
      <c r="M26" s="92" t="b">
        <f>IF('[1]Suivi ASLL et ADVL'!S19="A.D.V.L Parc Public","1")</f>
        <v>0</v>
      </c>
      <c r="N26" s="92" t="b">
        <f>IF('[1]Suivi ASLL et ADVL'!S19="A.D.V.L Parc Privé","1")</f>
        <v>0</v>
      </c>
      <c r="O26" s="102"/>
      <c r="P26" s="102"/>
      <c r="Q26" s="102"/>
      <c r="R26" s="102"/>
      <c r="S26" s="105"/>
      <c r="T26" s="102"/>
      <c r="U26" s="102"/>
      <c r="W26" s="37"/>
      <c r="X26" s="37"/>
      <c r="Y26" s="37"/>
      <c r="Z26" s="37"/>
      <c r="AA26" s="37"/>
      <c r="AB26" s="37"/>
      <c r="AC26" s="37"/>
      <c r="AD26" s="37"/>
    </row>
    <row r="27" spans="1:30" ht="39" customHeight="1" thickBot="1">
      <c r="A27" s="92"/>
      <c r="B27" s="104"/>
      <c r="C27" s="102"/>
      <c r="D27" s="102"/>
      <c r="E27" s="93" t="str">
        <f>IF('[1]Suivi ASLL et ADVL'!S20="A.D.V.L ALT",'[1]Suivi ASLL et ADVL'!B20,IF('[1]Suivi ASLL et ADVL'!S20="A.D.V.L IML",'[1]Suivi ASLL et ADVL'!B20,IF('[1]Suivi ASLL et ADVL'!S20="A.D.V.L Résidence sociale",'[1]Suivi ASLL et ADVL'!B20,IF('[1]Suivi ASLL et ADVL'!S20="A.D.V.L Parc Privé",'[1]Suivi ASLL et ADVL'!B20,IF('[1]Suivi ASLL et ADVL'!S20="A.D.V.L Parc Public",'[1]Suivi ASLL et ADVL'!B20,"")))))</f>
        <v/>
      </c>
      <c r="F27" s="102"/>
      <c r="G27" s="102"/>
      <c r="H27" s="102"/>
      <c r="I27" s="92" t="str">
        <f>IF('[1]Suivi ASLL et ADVL'!S20="A.D.V.L ALT",'[1]Suivi ASLL et ADVL'!C20,IF('[1]Suivi ASLL et ADVL'!S20="A.D.V.L IML",'[1]Suivi ASLL et ADVL'!C20,IF('[1]Suivi ASLL et ADVL'!S20="A.D.V.L Résidence sociale",'[1]Suivi ASLL et ADVL'!C20,IF('[1]Suivi ASLL et ADVL'!S20="A.D.V.L Parc Privé",'[1]Suivi ASLL et ADVL'!C20,IF('[1]Suivi ASLL et ADVL'!S20="A.D.V.L Parc Public",'[1]Suivi ASLL et ADVL'!C20,"")))))</f>
        <v/>
      </c>
      <c r="J27" s="92" t="b">
        <f>IF('[1]Suivi ASLL et ADVL'!S20="A.D.V.L ALT","1")</f>
        <v>0</v>
      </c>
      <c r="K27" s="92" t="b">
        <f>IF('[1]Suivi ASLL et ADVL'!S20="A.D.V.L Résidence sociale","1")</f>
        <v>0</v>
      </c>
      <c r="L27" s="92" t="b">
        <f>IF('[1]Suivi ASLL et ADVL'!S20="A.D.V.L IML","1")</f>
        <v>0</v>
      </c>
      <c r="M27" s="92" t="b">
        <f>IF('[1]Suivi ASLL et ADVL'!S20="A.D.V.L Parc Public","1")</f>
        <v>0</v>
      </c>
      <c r="N27" s="92" t="b">
        <f>IF('[1]Suivi ASLL et ADVL'!S20="A.D.V.L Parc Privé","1")</f>
        <v>0</v>
      </c>
      <c r="O27" s="102"/>
      <c r="P27" s="102"/>
      <c r="Q27" s="102"/>
      <c r="R27" s="102"/>
      <c r="S27" s="105"/>
      <c r="T27" s="102"/>
      <c r="U27" s="102"/>
      <c r="W27" s="37"/>
      <c r="X27" s="37"/>
      <c r="Y27" s="37"/>
      <c r="Z27" s="37"/>
      <c r="AA27" s="37"/>
      <c r="AB27" s="37"/>
      <c r="AC27" s="37"/>
      <c r="AD27" s="37"/>
    </row>
    <row r="28" spans="1:30" ht="39" customHeight="1" thickBot="1">
      <c r="A28" s="92"/>
      <c r="B28" s="104"/>
      <c r="C28" s="102"/>
      <c r="D28" s="102"/>
      <c r="E28" s="106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5"/>
      <c r="T28" s="102"/>
      <c r="U28" s="102"/>
      <c r="W28" s="37"/>
      <c r="X28" s="37"/>
      <c r="Y28" s="37"/>
      <c r="Z28" s="37"/>
      <c r="AA28" s="37"/>
      <c r="AB28" s="37"/>
      <c r="AC28" s="37"/>
      <c r="AD28" s="37"/>
    </row>
    <row r="29" spans="1:30" ht="39" customHeight="1" thickBot="1">
      <c r="A29" s="92"/>
      <c r="B29" s="104"/>
      <c r="C29" s="102"/>
      <c r="D29" s="102"/>
      <c r="E29" s="106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5"/>
      <c r="T29" s="102"/>
      <c r="U29" s="102"/>
      <c r="W29" s="37"/>
      <c r="X29" s="37"/>
      <c r="Y29" s="37"/>
      <c r="Z29" s="37"/>
      <c r="AA29" s="37"/>
      <c r="AB29" s="37"/>
      <c r="AC29" s="37"/>
      <c r="AD29" s="37"/>
    </row>
    <row r="30" spans="1:30">
      <c r="W30" s="37"/>
      <c r="X30" s="37"/>
      <c r="Y30" s="37"/>
      <c r="Z30" s="37"/>
      <c r="AA30" s="37"/>
      <c r="AB30" s="37"/>
      <c r="AC30" s="37"/>
      <c r="AD30" s="37"/>
    </row>
    <row r="31" spans="1:30">
      <c r="W31" s="37"/>
      <c r="X31" s="37"/>
      <c r="Y31" s="37"/>
      <c r="Z31" s="37"/>
      <c r="AA31" s="37"/>
      <c r="AB31" s="37"/>
      <c r="AC31" s="37"/>
      <c r="AD31" s="37"/>
    </row>
  </sheetData>
  <mergeCells count="26">
    <mergeCell ref="R7:R8"/>
    <mergeCell ref="S7:S8"/>
    <mergeCell ref="T7:U7"/>
    <mergeCell ref="V7:V8"/>
    <mergeCell ref="J7:J8"/>
    <mergeCell ref="K7:K8"/>
    <mergeCell ref="L7:L8"/>
    <mergeCell ref="M7:O7"/>
    <mergeCell ref="P7:P8"/>
    <mergeCell ref="Q7:Q8"/>
    <mergeCell ref="C7:C8"/>
    <mergeCell ref="D7:D8"/>
    <mergeCell ref="F7:F8"/>
    <mergeCell ref="G7:G8"/>
    <mergeCell ref="H7:H8"/>
    <mergeCell ref="I7:I8"/>
    <mergeCell ref="A1:V1"/>
    <mergeCell ref="A3:V3"/>
    <mergeCell ref="A6:A8"/>
    <mergeCell ref="B6:D6"/>
    <mergeCell ref="E6:E8"/>
    <mergeCell ref="F6:I6"/>
    <mergeCell ref="J6:O6"/>
    <mergeCell ref="P6:S6"/>
    <mergeCell ref="T6:V6"/>
    <mergeCell ref="B7:B8"/>
  </mergeCells>
  <pageMargins left="0.19685039370078741" right="0.19685039370078741" top="0.59055118110236227" bottom="0.39370078740157483" header="0.51181102362204722" footer="0"/>
  <pageSetup paperSize="9" orientation="landscape" r:id="rId1"/>
  <headerFooter alignWithMargins="0">
    <oddFooter>&amp;C&amp;6Page &amp;P&amp;O&amp;Z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ASLL et ADVL</vt:lpstr>
      <vt:lpstr>Remonté AVDL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2011-11-29T22:55:56Z</dcterms:created>
  <dcterms:modified xsi:type="dcterms:W3CDTF">2011-11-29T23:01:52Z</dcterms:modified>
</cp:coreProperties>
</file>