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5480" windowHeight="9780"/>
  </bookViews>
  <sheets>
    <sheet name="Classement" sheetId="2" r:id="rId1"/>
    <sheet name="Tournoi jeudi" sheetId="1" r:id="rId2"/>
  </sheets>
  <calcPr calcId="125725"/>
</workbook>
</file>

<file path=xl/calcChain.xml><?xml version="1.0" encoding="utf-8"?>
<calcChain xmlns="http://schemas.openxmlformats.org/spreadsheetml/2006/main">
  <c r="B34" i="1"/>
  <c r="B69"/>
  <c r="B36"/>
  <c r="B19"/>
  <c r="B20"/>
  <c r="B21"/>
  <c r="B22"/>
  <c r="B28"/>
  <c r="B13" l="1"/>
  <c r="B79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70"/>
  <c r="B71"/>
  <c r="B39"/>
  <c r="A4" i="2" l="1"/>
  <c r="H4" s="1"/>
  <c r="B12" i="1"/>
  <c r="B9"/>
  <c r="B10"/>
  <c r="B11"/>
  <c r="B14"/>
  <c r="B15"/>
  <c r="B16"/>
  <c r="B17"/>
  <c r="B18"/>
  <c r="B23"/>
  <c r="B24"/>
  <c r="B25"/>
  <c r="B26"/>
  <c r="B27"/>
  <c r="B29"/>
  <c r="B30"/>
  <c r="B31"/>
  <c r="B32"/>
  <c r="B33"/>
  <c r="B35"/>
  <c r="B37"/>
  <c r="B38"/>
  <c r="B40"/>
  <c r="B41"/>
  <c r="B42"/>
  <c r="B43"/>
  <c r="B44"/>
  <c r="B72"/>
  <c r="B73"/>
  <c r="B74"/>
  <c r="B75"/>
  <c r="B76"/>
  <c r="B77"/>
  <c r="B78"/>
  <c r="B80"/>
  <c r="B81"/>
  <c r="B8"/>
  <c r="B6"/>
  <c r="B7"/>
  <c r="B5" l="1"/>
  <c r="N63" i="2"/>
  <c r="M63" s="1"/>
  <c r="P63"/>
  <c r="N67"/>
  <c r="M67" s="1"/>
  <c r="N71"/>
  <c r="M71" s="1"/>
  <c r="P71"/>
  <c r="N72"/>
  <c r="M72" s="1"/>
  <c r="P72"/>
  <c r="N73"/>
  <c r="M73" s="1"/>
  <c r="P73"/>
  <c r="N74"/>
  <c r="M74" s="1"/>
  <c r="P74"/>
  <c r="N75"/>
  <c r="M75" s="1"/>
  <c r="P75"/>
  <c r="N76"/>
  <c r="M76" s="1"/>
  <c r="P76"/>
  <c r="N77"/>
  <c r="M77" s="1"/>
  <c r="P77"/>
  <c r="N78"/>
  <c r="M78" s="1"/>
  <c r="P78"/>
  <c r="N79"/>
  <c r="M79" s="1"/>
  <c r="P79"/>
  <c r="N80"/>
  <c r="M80" s="1"/>
  <c r="P80"/>
  <c r="N81"/>
  <c r="M81" s="1"/>
  <c r="P81"/>
  <c r="N82"/>
  <c r="M82" s="1"/>
  <c r="P82"/>
  <c r="N83"/>
  <c r="M83" s="1"/>
  <c r="P83"/>
  <c r="N84"/>
  <c r="M84" s="1"/>
  <c r="P84"/>
  <c r="N85"/>
  <c r="M85" s="1"/>
  <c r="P85"/>
  <c r="N86"/>
  <c r="M86" s="1"/>
  <c r="P86"/>
  <c r="N87"/>
  <c r="M87" s="1"/>
  <c r="P87"/>
  <c r="N88"/>
  <c r="M88" s="1"/>
  <c r="P88"/>
  <c r="N89"/>
  <c r="M89" s="1"/>
  <c r="P89"/>
  <c r="N90"/>
  <c r="M90" s="1"/>
  <c r="P90"/>
  <c r="N91"/>
  <c r="M91" s="1"/>
  <c r="P91"/>
  <c r="N92"/>
  <c r="M92" s="1"/>
  <c r="P92"/>
  <c r="F60" l="1"/>
  <c r="F62"/>
  <c r="F64"/>
  <c r="F66"/>
  <c r="F68"/>
  <c r="F70"/>
  <c r="F58"/>
  <c r="D59" a="1"/>
  <c r="D59" s="1"/>
  <c r="D64" a="1"/>
  <c r="D64" s="1"/>
  <c r="D65" a="1"/>
  <c r="D65" s="1"/>
  <c r="D66" a="1"/>
  <c r="D66" s="1"/>
  <c r="D67" a="1"/>
  <c r="D67" s="1"/>
  <c r="D69" a="1"/>
  <c r="D69" s="1"/>
  <c r="F61"/>
  <c r="F63"/>
  <c r="F65"/>
  <c r="F67"/>
  <c r="F69"/>
  <c r="D58" a="1"/>
  <c r="D58" s="1"/>
  <c r="F59"/>
  <c r="D60" a="1"/>
  <c r="D60" s="1"/>
  <c r="D61" a="1"/>
  <c r="D61" s="1"/>
  <c r="D62" a="1"/>
  <c r="D62" s="1"/>
  <c r="D63" a="1"/>
  <c r="D63" s="1"/>
  <c r="D68" a="1"/>
  <c r="D68" s="1"/>
  <c r="D70" a="1"/>
  <c r="D70" s="1"/>
  <c r="D71" a="1"/>
  <c r="D71" s="1"/>
  <c r="D72" a="1"/>
  <c r="D72" s="1"/>
  <c r="D73" a="1"/>
  <c r="D73" s="1"/>
  <c r="D74" a="1"/>
  <c r="D74" s="1"/>
  <c r="D75" a="1"/>
  <c r="D75" s="1"/>
  <c r="D76" a="1"/>
  <c r="D76" s="1"/>
  <c r="D77" a="1"/>
  <c r="D77" s="1"/>
  <c r="D78" a="1"/>
  <c r="D78" s="1"/>
  <c r="D79" a="1"/>
  <c r="D79" s="1"/>
  <c r="D80" a="1"/>
  <c r="D80" s="1"/>
  <c r="D81" a="1"/>
  <c r="D81" s="1"/>
  <c r="D82" a="1"/>
  <c r="D82" s="1"/>
  <c r="D83" a="1"/>
  <c r="D83" s="1"/>
  <c r="D84" a="1"/>
  <c r="D84" s="1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D102" a="1"/>
  <c r="D102" s="1"/>
  <c r="D104" a="1"/>
  <c r="D104" s="1"/>
  <c r="D106" a="1"/>
  <c r="D106" s="1"/>
  <c r="D108" a="1"/>
  <c r="D108" s="1"/>
  <c r="D110" a="1"/>
  <c r="D110" s="1"/>
  <c r="F71"/>
  <c r="F72"/>
  <c r="F73"/>
  <c r="F74"/>
  <c r="F75"/>
  <c r="F76"/>
  <c r="F77"/>
  <c r="F78"/>
  <c r="F79"/>
  <c r="F80"/>
  <c r="F81"/>
  <c r="F82"/>
  <c r="F83"/>
  <c r="D85" a="1"/>
  <c r="D85" s="1"/>
  <c r="D86" a="1"/>
  <c r="D86" s="1"/>
  <c r="D87" a="1"/>
  <c r="D87" s="1"/>
  <c r="D88" a="1"/>
  <c r="D88" s="1"/>
  <c r="D89" a="1"/>
  <c r="D89" s="1"/>
  <c r="D90" a="1"/>
  <c r="D90" s="1"/>
  <c r="D91" a="1"/>
  <c r="D91" s="1"/>
  <c r="D92" a="1"/>
  <c r="D92" s="1"/>
  <c r="D93" a="1"/>
  <c r="D93" s="1"/>
  <c r="D94" a="1"/>
  <c r="D94" s="1"/>
  <c r="D95" a="1"/>
  <c r="D95" s="1"/>
  <c r="D96" a="1"/>
  <c r="D96" s="1"/>
  <c r="D97" a="1"/>
  <c r="D97" s="1"/>
  <c r="D98" a="1"/>
  <c r="D98" s="1"/>
  <c r="D99" a="1"/>
  <c r="D99" s="1"/>
  <c r="D100" a="1"/>
  <c r="D100" s="1"/>
  <c r="D101" a="1"/>
  <c r="D101" s="1"/>
  <c r="D103" a="1"/>
  <c r="D103" s="1"/>
  <c r="D105" a="1"/>
  <c r="D105" s="1"/>
  <c r="D107" a="1"/>
  <c r="D107" s="1"/>
  <c r="D109" a="1"/>
  <c r="D109" s="1"/>
  <c r="P67"/>
  <c r="C110" l="1"/>
  <c r="B110"/>
  <c r="A110" s="1"/>
  <c r="C108"/>
  <c r="B108"/>
  <c r="A108" s="1"/>
  <c r="C106"/>
  <c r="B106"/>
  <c r="A106" s="1"/>
  <c r="C104"/>
  <c r="B104"/>
  <c r="A104" s="1"/>
  <c r="C102"/>
  <c r="B102"/>
  <c r="A102" s="1"/>
  <c r="C100"/>
  <c r="B100"/>
  <c r="A100" s="1"/>
  <c r="C98"/>
  <c r="B98"/>
  <c r="A98" s="1"/>
  <c r="C96"/>
  <c r="B96"/>
  <c r="A96" s="1"/>
  <c r="C94"/>
  <c r="B94"/>
  <c r="A94" s="1"/>
  <c r="C92"/>
  <c r="B92"/>
  <c r="A92" s="1"/>
  <c r="C109"/>
  <c r="B109"/>
  <c r="A109" s="1"/>
  <c r="C107"/>
  <c r="B107"/>
  <c r="A107" s="1"/>
  <c r="C105"/>
  <c r="B105"/>
  <c r="A105" s="1"/>
  <c r="C103"/>
  <c r="B103"/>
  <c r="A103" s="1"/>
  <c r="C101"/>
  <c r="B101"/>
  <c r="A101" s="1"/>
  <c r="C99"/>
  <c r="B99"/>
  <c r="A99" s="1"/>
  <c r="C97"/>
  <c r="B97"/>
  <c r="A97" s="1"/>
  <c r="C95"/>
  <c r="B95"/>
  <c r="A95" s="1"/>
  <c r="C93"/>
  <c r="B93"/>
  <c r="A93" s="1"/>
  <c r="B1" i="1"/>
  <c r="D32" i="2" a="1"/>
  <c r="D32" s="1"/>
  <c r="D8" a="1"/>
  <c r="D8" s="1"/>
  <c r="D51" a="1"/>
  <c r="D51" s="1"/>
  <c r="D49" a="1"/>
  <c r="D49" s="1"/>
  <c r="D47" a="1"/>
  <c r="D47" s="1"/>
  <c r="D45" a="1"/>
  <c r="D45" s="1"/>
  <c r="D43" a="1"/>
  <c r="D43" s="1"/>
  <c r="D41" a="1"/>
  <c r="D41" s="1"/>
  <c r="D39" a="1"/>
  <c r="D39" s="1"/>
  <c r="D37" a="1"/>
  <c r="D37" s="1"/>
  <c r="D35" a="1"/>
  <c r="D35" s="1"/>
  <c r="D33" a="1"/>
  <c r="D33" s="1"/>
  <c r="D31" a="1"/>
  <c r="D31" s="1"/>
  <c r="D29" a="1"/>
  <c r="D29" s="1"/>
  <c r="D27" a="1"/>
  <c r="D27" s="1"/>
  <c r="D25" a="1"/>
  <c r="D25" s="1"/>
  <c r="D23" a="1"/>
  <c r="D23" s="1"/>
  <c r="D21" a="1"/>
  <c r="D21" s="1"/>
  <c r="D19" a="1"/>
  <c r="D19" s="1"/>
  <c r="D17" a="1"/>
  <c r="D17" s="1"/>
  <c r="D15" a="1"/>
  <c r="D15" s="1"/>
  <c r="D13" a="1"/>
  <c r="D13" s="1"/>
  <c r="D11" a="1"/>
  <c r="D11" s="1"/>
  <c r="D9" a="1"/>
  <c r="D9" s="1"/>
  <c r="D7" a="1"/>
  <c r="D7" s="1"/>
  <c r="D5" a="1"/>
  <c r="D5" s="1"/>
  <c r="D56" a="1"/>
  <c r="D56" s="1"/>
  <c r="D54" a="1"/>
  <c r="D54" s="1"/>
  <c r="F56"/>
  <c r="F54"/>
  <c r="F52"/>
  <c r="F50"/>
  <c r="F48"/>
  <c r="F46"/>
  <c r="F44"/>
  <c r="F42"/>
  <c r="F40"/>
  <c r="F38"/>
  <c r="F36"/>
  <c r="F34"/>
  <c r="F32"/>
  <c r="F30"/>
  <c r="F28"/>
  <c r="F26"/>
  <c r="F24"/>
  <c r="F22"/>
  <c r="F20"/>
  <c r="F18"/>
  <c r="F16"/>
  <c r="F14"/>
  <c r="F12"/>
  <c r="F10"/>
  <c r="F8"/>
  <c r="F6"/>
  <c r="F4"/>
  <c r="D52" a="1"/>
  <c r="D52" s="1"/>
  <c r="D50" a="1"/>
  <c r="D50" s="1"/>
  <c r="D48" a="1"/>
  <c r="D48" s="1"/>
  <c r="D46" a="1"/>
  <c r="D46" s="1"/>
  <c r="D44" a="1"/>
  <c r="D44" s="1"/>
  <c r="D42" a="1"/>
  <c r="D42" s="1"/>
  <c r="D40" a="1"/>
  <c r="D40" s="1"/>
  <c r="D38" a="1"/>
  <c r="D38" s="1"/>
  <c r="D36" a="1"/>
  <c r="D36" s="1"/>
  <c r="D34" a="1"/>
  <c r="D34" s="1"/>
  <c r="D30" a="1"/>
  <c r="D30" s="1"/>
  <c r="D28" a="1"/>
  <c r="D28" s="1"/>
  <c r="D26" a="1"/>
  <c r="D26" s="1"/>
  <c r="D24" a="1"/>
  <c r="D24" s="1"/>
  <c r="D22" a="1"/>
  <c r="D22" s="1"/>
  <c r="D20" a="1"/>
  <c r="D20" s="1"/>
  <c r="D18" a="1"/>
  <c r="D18" s="1"/>
  <c r="D16" a="1"/>
  <c r="D16" s="1"/>
  <c r="D14" a="1"/>
  <c r="D14" s="1"/>
  <c r="D12" a="1"/>
  <c r="D12" s="1"/>
  <c r="D10" a="1"/>
  <c r="D10" s="1"/>
  <c r="D6" a="1"/>
  <c r="D6" s="1"/>
  <c r="D4" a="1"/>
  <c r="D4" s="1"/>
  <c r="D57" a="1"/>
  <c r="D57" s="1"/>
  <c r="D55" a="1"/>
  <c r="D55" s="1"/>
  <c r="D53" a="1"/>
  <c r="D53" s="1"/>
  <c r="F57"/>
  <c r="F55"/>
  <c r="F53"/>
  <c r="F51"/>
  <c r="F49"/>
  <c r="F47"/>
  <c r="F45"/>
  <c r="F43"/>
  <c r="F41"/>
  <c r="F39"/>
  <c r="F37"/>
  <c r="F35"/>
  <c r="F33"/>
  <c r="F31"/>
  <c r="F29"/>
  <c r="F27"/>
  <c r="F25"/>
  <c r="F23"/>
  <c r="F21"/>
  <c r="F19"/>
  <c r="F17"/>
  <c r="F15"/>
  <c r="F13"/>
  <c r="F11"/>
  <c r="F9"/>
  <c r="F7"/>
  <c r="F5"/>
  <c r="N4"/>
  <c r="M4" s="1"/>
  <c r="I4" s="1"/>
  <c r="P4"/>
  <c r="J4" s="1"/>
  <c r="B5" l="1"/>
  <c r="C5"/>
  <c r="F111"/>
  <c r="D111" a="1"/>
  <c r="D111" s="1"/>
  <c r="C6" l="1"/>
  <c r="A6" s="1"/>
  <c r="A5"/>
  <c r="C7"/>
  <c r="A7" s="1"/>
  <c r="B7"/>
  <c r="B6"/>
  <c r="C8" l="1"/>
  <c r="A8" s="1"/>
  <c r="B8"/>
  <c r="C9" l="1"/>
  <c r="A9" s="1"/>
  <c r="B9"/>
  <c r="B10" l="1"/>
  <c r="C10"/>
  <c r="A10" s="1"/>
  <c r="C11" l="1"/>
  <c r="A11" s="1"/>
  <c r="B11"/>
  <c r="C12" l="1"/>
  <c r="A12" s="1"/>
  <c r="B12"/>
  <c r="C13" l="1"/>
  <c r="A13" s="1"/>
  <c r="B13"/>
  <c r="B14" l="1"/>
  <c r="C14"/>
  <c r="A14" s="1"/>
  <c r="B15" l="1"/>
  <c r="C15"/>
  <c r="A15" s="1"/>
  <c r="C16" l="1"/>
  <c r="A16" s="1"/>
  <c r="B16"/>
  <c r="C17" l="1"/>
  <c r="A17" s="1"/>
  <c r="B17"/>
  <c r="C18" l="1"/>
  <c r="A18" s="1"/>
  <c r="B18"/>
  <c r="B19" l="1"/>
  <c r="C19"/>
  <c r="A19" s="1"/>
  <c r="C20" l="1"/>
  <c r="A20" s="1"/>
  <c r="B20"/>
  <c r="C21" l="1"/>
  <c r="A21" s="1"/>
  <c r="B21"/>
  <c r="C22" l="1"/>
  <c r="A22" s="1"/>
  <c r="B22"/>
  <c r="C23" l="1"/>
  <c r="A23" s="1"/>
  <c r="B23"/>
  <c r="C24" l="1"/>
  <c r="A24" s="1"/>
  <c r="B24"/>
  <c r="B25" l="1"/>
  <c r="C25"/>
  <c r="A25" s="1"/>
  <c r="B26" l="1"/>
  <c r="C26"/>
  <c r="A26" s="1"/>
  <c r="C27" l="1"/>
  <c r="A27" s="1"/>
  <c r="B27"/>
  <c r="B28" l="1"/>
  <c r="C28"/>
  <c r="A28" s="1"/>
  <c r="C29" l="1"/>
  <c r="A29" s="1"/>
  <c r="B29"/>
  <c r="C30" l="1"/>
  <c r="A30" s="1"/>
  <c r="B30"/>
  <c r="C31" l="1"/>
  <c r="A31" s="1"/>
  <c r="B31"/>
  <c r="C32" l="1"/>
  <c r="A32" s="1"/>
  <c r="B32"/>
  <c r="B33" l="1"/>
  <c r="C33"/>
  <c r="A33" s="1"/>
  <c r="C34" l="1"/>
  <c r="A34" s="1"/>
  <c r="B34"/>
  <c r="B35" l="1"/>
  <c r="C35"/>
  <c r="A35" s="1"/>
  <c r="C36" l="1"/>
  <c r="A36" s="1"/>
  <c r="H36" s="1"/>
  <c r="B36"/>
  <c r="N36" l="1"/>
  <c r="M36" s="1"/>
  <c r="I36" s="1"/>
  <c r="P36"/>
  <c r="J36" s="1"/>
  <c r="B37"/>
  <c r="C37"/>
  <c r="A37" s="1"/>
  <c r="H37" s="1"/>
  <c r="C38" l="1"/>
  <c r="A38" s="1"/>
  <c r="H38" s="1"/>
  <c r="B38"/>
  <c r="C39" l="1"/>
  <c r="A39" s="1"/>
  <c r="H39" s="1"/>
  <c r="B39"/>
  <c r="C40" l="1"/>
  <c r="A40" s="1"/>
  <c r="H40" s="1"/>
  <c r="B40"/>
  <c r="C41" l="1"/>
  <c r="A41" s="1"/>
  <c r="H41" s="1"/>
  <c r="B41"/>
  <c r="P41" l="1"/>
  <c r="J41" s="1"/>
  <c r="N41"/>
  <c r="M41" s="1"/>
  <c r="I41" s="1"/>
  <c r="B42"/>
  <c r="C42"/>
  <c r="A42" s="1"/>
  <c r="H42" s="1"/>
  <c r="C43" l="1"/>
  <c r="A43" s="1"/>
  <c r="H43" s="1"/>
  <c r="B43"/>
  <c r="P43" l="1"/>
  <c r="J43" s="1"/>
  <c r="N43"/>
  <c r="M43" s="1"/>
  <c r="I43" s="1"/>
  <c r="B44"/>
  <c r="C44"/>
  <c r="A44" s="1"/>
  <c r="H44" s="1"/>
  <c r="B45" l="1"/>
  <c r="C45"/>
  <c r="A45" s="1"/>
  <c r="H45" s="1"/>
  <c r="B46" l="1"/>
  <c r="C46"/>
  <c r="A46" s="1"/>
  <c r="H46" s="1"/>
  <c r="B47" l="1"/>
  <c r="C47"/>
  <c r="A47" s="1"/>
  <c r="H47" s="1"/>
  <c r="B48" l="1"/>
  <c r="C48"/>
  <c r="A48" s="1"/>
  <c r="H48" s="1"/>
  <c r="C49" l="1"/>
  <c r="A49" s="1"/>
  <c r="H49" s="1"/>
  <c r="B49"/>
  <c r="C50" l="1"/>
  <c r="A50" s="1"/>
  <c r="H50" s="1"/>
  <c r="B50"/>
  <c r="C51" l="1"/>
  <c r="A51" s="1"/>
  <c r="H51" s="1"/>
  <c r="B51"/>
  <c r="N51" l="1"/>
  <c r="M51" s="1"/>
  <c r="I51" s="1"/>
  <c r="P51"/>
  <c r="J51" s="1"/>
  <c r="C52"/>
  <c r="A52" s="1"/>
  <c r="B52"/>
  <c r="C53" l="1"/>
  <c r="A53" s="1"/>
  <c r="H53" s="1"/>
  <c r="B53"/>
  <c r="C54" l="1"/>
  <c r="A54" s="1"/>
  <c r="B54"/>
  <c r="P54" l="1"/>
  <c r="N54"/>
  <c r="M54" s="1"/>
  <c r="B55"/>
  <c r="C55"/>
  <c r="A55" s="1"/>
  <c r="N55" l="1"/>
  <c r="M55" s="1"/>
  <c r="P55"/>
  <c r="C56"/>
  <c r="A56" s="1"/>
  <c r="H56" s="1"/>
  <c r="B56"/>
  <c r="B57" l="1"/>
  <c r="C57"/>
  <c r="A57" s="1"/>
  <c r="H57" s="1"/>
  <c r="P57" l="1"/>
  <c r="J57" s="1"/>
  <c r="B58"/>
  <c r="C58"/>
  <c r="A58" s="1"/>
  <c r="H58" s="1"/>
  <c r="N57" l="1"/>
  <c r="M57" s="1"/>
  <c r="I57" s="1"/>
  <c r="N58"/>
  <c r="M58" s="1"/>
  <c r="I58" s="1"/>
  <c r="C59"/>
  <c r="A59" s="1"/>
  <c r="B59"/>
  <c r="P58" l="1"/>
  <c r="J58" s="1"/>
  <c r="N59"/>
  <c r="M59" s="1"/>
  <c r="C60"/>
  <c r="A60" s="1"/>
  <c r="H60" s="1"/>
  <c r="B60"/>
  <c r="P59" l="1"/>
  <c r="N60"/>
  <c r="M60" s="1"/>
  <c r="I60" s="1"/>
  <c r="C61"/>
  <c r="A61" s="1"/>
  <c r="B61"/>
  <c r="P60" l="1"/>
  <c r="J60" s="1"/>
  <c r="H61"/>
  <c r="N61" s="1"/>
  <c r="M61" s="1"/>
  <c r="I61" s="1"/>
  <c r="C62"/>
  <c r="A62" s="1"/>
  <c r="B62"/>
  <c r="H62" l="1"/>
  <c r="N62" s="1"/>
  <c r="M62" s="1"/>
  <c r="I62" s="1"/>
  <c r="P61"/>
  <c r="J61" s="1"/>
  <c r="C63"/>
  <c r="A63" s="1"/>
  <c r="B63"/>
  <c r="P62" l="1"/>
  <c r="J62" s="1"/>
  <c r="C64"/>
  <c r="A64" s="1"/>
  <c r="B64"/>
  <c r="P64" l="1"/>
  <c r="B65"/>
  <c r="C65"/>
  <c r="A65" s="1"/>
  <c r="H65" l="1"/>
  <c r="N65" s="1"/>
  <c r="M65" s="1"/>
  <c r="I65" s="1"/>
  <c r="N64"/>
  <c r="M64" s="1"/>
  <c r="C66"/>
  <c r="A66" s="1"/>
  <c r="B66"/>
  <c r="P65" l="1"/>
  <c r="J65" s="1"/>
  <c r="H66"/>
  <c r="N66" s="1"/>
  <c r="M66" s="1"/>
  <c r="I66" s="1"/>
  <c r="C67"/>
  <c r="A67" s="1"/>
  <c r="B67"/>
  <c r="P66" l="1"/>
  <c r="J66" s="1"/>
  <c r="C68"/>
  <c r="A68" s="1"/>
  <c r="B68"/>
  <c r="H68" l="1"/>
  <c r="N68" s="1"/>
  <c r="M68" s="1"/>
  <c r="I68" s="1"/>
  <c r="B69"/>
  <c r="C69"/>
  <c r="A69" s="1"/>
  <c r="H69" l="1"/>
  <c r="P69" s="1"/>
  <c r="J69" s="1"/>
  <c r="P68"/>
  <c r="J68" s="1"/>
  <c r="C70"/>
  <c r="A70" s="1"/>
  <c r="B70"/>
  <c r="N69" l="1"/>
  <c r="M69" s="1"/>
  <c r="I69" s="1"/>
  <c r="H70"/>
  <c r="N70" s="1"/>
  <c r="M70" s="1"/>
  <c r="I70" s="1"/>
  <c r="C71"/>
  <c r="A71" s="1"/>
  <c r="B71"/>
  <c r="P70" l="1"/>
  <c r="J70" s="1"/>
  <c r="C72"/>
  <c r="A72" s="1"/>
  <c r="B72"/>
  <c r="C73" l="1"/>
  <c r="A73" s="1"/>
  <c r="B73"/>
  <c r="C74" l="1"/>
  <c r="A74" s="1"/>
  <c r="B74"/>
  <c r="C75" l="1"/>
  <c r="A75" s="1"/>
  <c r="B75"/>
  <c r="C76" l="1"/>
  <c r="A76" s="1"/>
  <c r="B76"/>
  <c r="C77" l="1"/>
  <c r="A77" s="1"/>
  <c r="B77"/>
  <c r="C78" l="1"/>
  <c r="A78" s="1"/>
  <c r="B78"/>
  <c r="C79" l="1"/>
  <c r="A79" s="1"/>
  <c r="B79"/>
  <c r="C80" l="1"/>
  <c r="A80" s="1"/>
  <c r="B80"/>
  <c r="C81" l="1"/>
  <c r="A81" s="1"/>
  <c r="B81"/>
  <c r="B82" l="1"/>
  <c r="C82"/>
  <c r="A82" s="1"/>
  <c r="C83" l="1"/>
  <c r="A83" s="1"/>
  <c r="B83"/>
  <c r="B84" l="1"/>
  <c r="C84"/>
  <c r="A84" s="1"/>
  <c r="C85" l="1"/>
  <c r="A85" s="1"/>
  <c r="B85"/>
  <c r="C86" l="1"/>
  <c r="A86" s="1"/>
  <c r="B86"/>
  <c r="C87" l="1"/>
  <c r="A87" s="1"/>
  <c r="B87"/>
  <c r="C88" l="1"/>
  <c r="A88" s="1"/>
  <c r="B88"/>
  <c r="C89" l="1"/>
  <c r="B89"/>
  <c r="A89" s="1"/>
  <c r="C90" l="1"/>
  <c r="B90"/>
  <c r="A90" s="1"/>
  <c r="C91" l="1"/>
  <c r="B91"/>
  <c r="A91" s="1"/>
  <c r="H5"/>
  <c r="P5" s="1"/>
  <c r="H6"/>
  <c r="N6" s="1"/>
  <c r="H7"/>
  <c r="N7" s="1"/>
  <c r="M7" s="1"/>
  <c r="I7" s="1"/>
  <c r="H8"/>
  <c r="H9"/>
  <c r="H10"/>
  <c r="N10" s="1"/>
  <c r="H11"/>
  <c r="N11" s="1"/>
  <c r="H12"/>
  <c r="N12" s="1"/>
  <c r="H13"/>
  <c r="N13" s="1"/>
  <c r="H14"/>
  <c r="N14" s="1"/>
  <c r="H15"/>
  <c r="N15" s="1"/>
  <c r="H16"/>
  <c r="H17"/>
  <c r="N17" s="1"/>
  <c r="H18"/>
  <c r="N18" s="1"/>
  <c r="H19"/>
  <c r="N19" s="1"/>
  <c r="H20"/>
  <c r="N20" s="1"/>
  <c r="H21"/>
  <c r="N21" s="1"/>
  <c r="H22"/>
  <c r="N22" s="1"/>
  <c r="H23"/>
  <c r="N23" s="1"/>
  <c r="H24"/>
  <c r="H25"/>
  <c r="N25" s="1"/>
  <c r="H26"/>
  <c r="N26" s="1"/>
  <c r="H27"/>
  <c r="N27" s="1"/>
  <c r="H28"/>
  <c r="H29"/>
  <c r="N29" s="1"/>
  <c r="H30"/>
  <c r="N30" s="1"/>
  <c r="M30" s="1"/>
  <c r="H31"/>
  <c r="H32"/>
  <c r="N32" s="1"/>
  <c r="M32" s="1"/>
  <c r="H33"/>
  <c r="H34"/>
  <c r="N34" s="1"/>
  <c r="M34" s="1"/>
  <c r="H35"/>
  <c r="N35" s="1"/>
  <c r="N37"/>
  <c r="M37" s="1"/>
  <c r="I37" s="1"/>
  <c r="P38"/>
  <c r="J38" s="1"/>
  <c r="N39"/>
  <c r="M39" s="1"/>
  <c r="I39" s="1"/>
  <c r="P40"/>
  <c r="J40" s="1"/>
  <c r="N42"/>
  <c r="M42" s="1"/>
  <c r="I42" s="1"/>
  <c r="N44"/>
  <c r="N45"/>
  <c r="M45" s="1"/>
  <c r="I45" s="1"/>
  <c r="N46"/>
  <c r="N47"/>
  <c r="M47" s="1"/>
  <c r="I47" s="1"/>
  <c r="P48"/>
  <c r="J48" s="1"/>
  <c r="N49"/>
  <c r="M49" s="1"/>
  <c r="I49" s="1"/>
  <c r="P50"/>
  <c r="J50" s="1"/>
  <c r="N52"/>
  <c r="M52" s="1"/>
  <c r="N53"/>
  <c r="N56"/>
  <c r="M56" s="1"/>
  <c r="I56" s="1"/>
  <c r="P29" l="1"/>
  <c r="J29" s="1"/>
  <c r="P9"/>
  <c r="J9" s="1"/>
  <c r="P21"/>
  <c r="J21" s="1"/>
  <c r="N28"/>
  <c r="M28" s="1"/>
  <c r="I28" s="1"/>
  <c r="P25"/>
  <c r="J25" s="1"/>
  <c r="N50"/>
  <c r="M50" s="1"/>
  <c r="I50" s="1"/>
  <c r="N48"/>
  <c r="M48" s="1"/>
  <c r="I48" s="1"/>
  <c r="N40"/>
  <c r="M40" s="1"/>
  <c r="I40" s="1"/>
  <c r="N38"/>
  <c r="M38" s="1"/>
  <c r="I38" s="1"/>
  <c r="P13"/>
  <c r="J13" s="1"/>
  <c r="N33"/>
  <c r="M33" s="1"/>
  <c r="I33" s="1"/>
  <c r="P31"/>
  <c r="J31" s="1"/>
  <c r="P17"/>
  <c r="J17" s="1"/>
  <c r="M44"/>
  <c r="I44" s="1"/>
  <c r="N31"/>
  <c r="M31" s="1"/>
  <c r="I31" s="1"/>
  <c r="P23"/>
  <c r="J23" s="1"/>
  <c r="P15"/>
  <c r="J15" s="1"/>
  <c r="J5"/>
  <c r="M53"/>
  <c r="I53" s="1"/>
  <c r="P46"/>
  <c r="J46" s="1"/>
  <c r="P35"/>
  <c r="J35" s="1"/>
  <c r="P53"/>
  <c r="J53" s="1"/>
  <c r="P44"/>
  <c r="J44" s="1"/>
  <c r="P33"/>
  <c r="J33" s="1"/>
  <c r="M29"/>
  <c r="I29" s="1"/>
  <c r="P19"/>
  <c r="J19" s="1"/>
  <c r="P11"/>
  <c r="J11" s="1"/>
  <c r="N9"/>
  <c r="M9" s="1"/>
  <c r="I9" s="1"/>
  <c r="P7"/>
  <c r="J7" s="1"/>
  <c r="N5"/>
  <c r="M5" s="1"/>
  <c r="I5" s="1"/>
  <c r="M46"/>
  <c r="I46" s="1"/>
  <c r="M35"/>
  <c r="I35" s="1"/>
  <c r="M27"/>
  <c r="I27" s="1"/>
  <c r="M6"/>
  <c r="I6" s="1"/>
  <c r="M26"/>
  <c r="I26" s="1"/>
  <c r="M25"/>
  <c r="I25" s="1"/>
  <c r="M23"/>
  <c r="I23" s="1"/>
  <c r="M22"/>
  <c r="I22" s="1"/>
  <c r="M21"/>
  <c r="I21" s="1"/>
  <c r="M20"/>
  <c r="I20" s="1"/>
  <c r="M19"/>
  <c r="I19" s="1"/>
  <c r="M18"/>
  <c r="I18" s="1"/>
  <c r="M17"/>
  <c r="I17" s="1"/>
  <c r="M15"/>
  <c r="I15" s="1"/>
  <c r="M14"/>
  <c r="I14" s="1"/>
  <c r="M13"/>
  <c r="I13" s="1"/>
  <c r="M12"/>
  <c r="I12" s="1"/>
  <c r="M11"/>
  <c r="I11" s="1"/>
  <c r="M10"/>
  <c r="I10" s="1"/>
  <c r="N8"/>
  <c r="M8" s="1"/>
  <c r="I8" s="1"/>
  <c r="P27"/>
  <c r="J27" s="1"/>
  <c r="N24"/>
  <c r="M24" s="1"/>
  <c r="I24" s="1"/>
  <c r="N16"/>
  <c r="M16" s="1"/>
  <c r="I16" s="1"/>
  <c r="P56"/>
  <c r="J56" s="1"/>
  <c r="P52"/>
  <c r="P49"/>
  <c r="J49" s="1"/>
  <c r="P47"/>
  <c r="J47" s="1"/>
  <c r="P45"/>
  <c r="J45" s="1"/>
  <c r="P42"/>
  <c r="J42" s="1"/>
  <c r="P39"/>
  <c r="J39" s="1"/>
  <c r="P37"/>
  <c r="J37" s="1"/>
  <c r="P34"/>
  <c r="J34" s="1"/>
  <c r="I34"/>
  <c r="P32"/>
  <c r="J32" s="1"/>
  <c r="I32"/>
  <c r="P30"/>
  <c r="J30" s="1"/>
  <c r="I30"/>
  <c r="P28"/>
  <c r="J28" s="1"/>
  <c r="P26"/>
  <c r="J26" s="1"/>
  <c r="P24"/>
  <c r="J24" s="1"/>
  <c r="P22"/>
  <c r="J22" s="1"/>
  <c r="P20"/>
  <c r="J20" s="1"/>
  <c r="P18"/>
  <c r="J18" s="1"/>
  <c r="P16"/>
  <c r="J16" s="1"/>
  <c r="P14"/>
  <c r="J14" s="1"/>
  <c r="P12"/>
  <c r="J12" s="1"/>
  <c r="P10"/>
  <c r="J10" s="1"/>
  <c r="P8"/>
  <c r="J8" s="1"/>
  <c r="P6"/>
  <c r="J6" s="1"/>
</calcChain>
</file>

<file path=xl/sharedStrings.xml><?xml version="1.0" encoding="utf-8"?>
<sst xmlns="http://schemas.openxmlformats.org/spreadsheetml/2006/main" count="91" uniqueCount="82">
  <si>
    <t>Pseudo</t>
  </si>
  <si>
    <t>Points</t>
  </si>
  <si>
    <t>Christian</t>
  </si>
  <si>
    <t>Fab</t>
  </si>
  <si>
    <t>Robin-HG</t>
  </si>
  <si>
    <t>Survivor</t>
  </si>
  <si>
    <t>Chti74</t>
  </si>
  <si>
    <t>Total auto</t>
  </si>
  <si>
    <t>Popol</t>
  </si>
  <si>
    <t>Chat des Bois</t>
  </si>
  <si>
    <t>Adeline</t>
  </si>
  <si>
    <t>Bérangère</t>
  </si>
  <si>
    <t>Bons34</t>
  </si>
  <si>
    <t>Deladje</t>
  </si>
  <si>
    <t>Indy180</t>
  </si>
  <si>
    <t>Patrice</t>
  </si>
  <si>
    <t>Patrick</t>
  </si>
  <si>
    <t>Seb375</t>
  </si>
  <si>
    <t>Romain</t>
  </si>
  <si>
    <t>Treabice</t>
  </si>
  <si>
    <t>Eric</t>
  </si>
  <si>
    <t>Pippo74</t>
  </si>
  <si>
    <t>Florian</t>
  </si>
  <si>
    <t>Boris</t>
  </si>
  <si>
    <t>Cristiano</t>
  </si>
  <si>
    <t>Mickael</t>
  </si>
  <si>
    <t>Jimmy</t>
  </si>
  <si>
    <t>Ginz</t>
  </si>
  <si>
    <t>Byno</t>
  </si>
  <si>
    <t>Adrien</t>
  </si>
  <si>
    <t>Guillaume</t>
  </si>
  <si>
    <t>Thomas</t>
  </si>
  <si>
    <t>Mika</t>
  </si>
  <si>
    <t>Emmanuel</t>
  </si>
  <si>
    <t>Romu</t>
  </si>
  <si>
    <t>Claude</t>
  </si>
  <si>
    <t>Franck</t>
  </si>
  <si>
    <t>Darboul</t>
  </si>
  <si>
    <t>Bruno</t>
  </si>
  <si>
    <t>Coin-Coin</t>
  </si>
  <si>
    <t>Kevinpro</t>
  </si>
  <si>
    <t>Dje</t>
  </si>
  <si>
    <t>Elson</t>
  </si>
  <si>
    <t>Entrée</t>
  </si>
  <si>
    <t>Pascal</t>
  </si>
  <si>
    <t>Thibault</t>
  </si>
  <si>
    <t>Fred</t>
  </si>
  <si>
    <t>Emilie</t>
  </si>
  <si>
    <t>Laetitia</t>
  </si>
  <si>
    <t>Julien</t>
  </si>
  <si>
    <t>Veton</t>
  </si>
  <si>
    <t>Sebastiano</t>
  </si>
  <si>
    <t>Kenny</t>
  </si>
  <si>
    <t>Kevin</t>
  </si>
  <si>
    <t>Antho</t>
  </si>
  <si>
    <t>Cameleon74</t>
  </si>
  <si>
    <t>ReptPAPA</t>
  </si>
  <si>
    <t>Miki</t>
  </si>
  <si>
    <t>Le Kiwi</t>
  </si>
  <si>
    <t>Jo</t>
  </si>
  <si>
    <t>Gerald</t>
  </si>
  <si>
    <t>Gabriel</t>
  </si>
  <si>
    <t>Enzo</t>
  </si>
  <si>
    <t>Nemo</t>
  </si>
  <si>
    <t>Christian_R</t>
  </si>
  <si>
    <t>Cedeviuz</t>
  </si>
  <si>
    <t>Avni</t>
  </si>
  <si>
    <t>Aurelie</t>
  </si>
  <si>
    <t>total =</t>
  </si>
  <si>
    <t>Sebastien</t>
  </si>
  <si>
    <t>Philou</t>
  </si>
  <si>
    <t>Christophe</t>
  </si>
  <si>
    <t>Jerome</t>
  </si>
  <si>
    <t>Christelle</t>
  </si>
  <si>
    <t>Frederic</t>
  </si>
  <si>
    <t>Bidi</t>
  </si>
  <si>
    <t>Sandra</t>
  </si>
  <si>
    <t>Michel</t>
  </si>
  <si>
    <t>Picpic</t>
  </si>
  <si>
    <t>Jocelyn</t>
  </si>
  <si>
    <t>Caroline</t>
  </si>
  <si>
    <t>Karl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</si>
</sst>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26"/>
      <color rgb="FFFFC000"/>
      <name val="Corbel"/>
      <family val="2"/>
    </font>
    <font>
      <b/>
      <sz val="14"/>
      <name val="Corbel"/>
      <family val="2"/>
    </font>
    <font>
      <sz val="11"/>
      <name val="Corbel"/>
      <family val="2"/>
    </font>
    <font>
      <sz val="14"/>
      <name val="Corbel"/>
      <family val="2"/>
    </font>
    <font>
      <b/>
      <i/>
      <sz val="12"/>
      <color rgb="FFFFFF00"/>
      <name val="Corbel"/>
      <family val="2"/>
    </font>
    <font>
      <sz val="16"/>
      <name val="Corbel"/>
      <family val="2"/>
    </font>
    <font>
      <b/>
      <u/>
      <sz val="16"/>
      <name val="Corbel"/>
      <family val="2"/>
    </font>
    <font>
      <b/>
      <sz val="18"/>
      <name val="Corbel"/>
      <family val="2"/>
    </font>
    <font>
      <sz val="18"/>
      <name val="Corbel"/>
      <family val="2"/>
    </font>
    <font>
      <sz val="11"/>
      <color theme="1"/>
      <name val="Corbel"/>
      <family val="2"/>
    </font>
    <font>
      <sz val="14"/>
      <color theme="1"/>
      <name val="Corbel"/>
      <family val="2"/>
    </font>
    <font>
      <sz val="14"/>
      <color theme="1"/>
      <name val="Calibri"/>
      <family val="2"/>
      <scheme val="minor"/>
    </font>
    <font>
      <sz val="14"/>
      <name val="Wingdings"/>
      <charset val="2"/>
    </font>
    <font>
      <sz val="18"/>
      <name val="Wingdings"/>
      <charset val="2"/>
    </font>
    <font>
      <sz val="18"/>
      <name val="Calibri"/>
      <family val="2"/>
      <scheme val="minor"/>
    </font>
    <font>
      <sz val="14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gradientFill degree="270">
        <stop position="0">
          <color rgb="FF009900"/>
        </stop>
        <stop position="1">
          <color rgb="FFCC9900"/>
        </stop>
      </gradientFill>
    </fill>
    <fill>
      <patternFill patternType="solid">
        <fgColor indexed="9"/>
        <bgColor indexed="64"/>
      </patternFill>
    </fill>
    <fill>
      <patternFill patternType="solid">
        <fgColor theme="1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3"/>
      </bottom>
      <diagonal/>
    </border>
    <border>
      <left/>
      <right style="thin">
        <color indexed="23"/>
      </right>
      <top/>
      <bottom style="thin">
        <color indexed="63"/>
      </bottom>
      <diagonal/>
    </border>
    <border>
      <left/>
      <right/>
      <top/>
      <bottom style="thin">
        <color indexed="22"/>
      </bottom>
      <diagonal/>
    </border>
    <border>
      <left/>
      <right/>
      <top style="thin">
        <color indexed="63"/>
      </top>
      <bottom/>
      <diagonal/>
    </border>
    <border>
      <left/>
      <right style="thin">
        <color indexed="22"/>
      </right>
      <top/>
      <bottom style="thin">
        <color indexed="22"/>
      </bottom>
      <diagonal/>
    </border>
    <border>
      <left/>
      <right style="thin">
        <color theme="0" tint="-0.1498764000366222"/>
      </right>
      <top style="thin">
        <color theme="0" tint="-0.1498764000366222"/>
      </top>
      <bottom style="thin">
        <color theme="0" tint="-0.14987640003662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theme="0" tint="-0.14990691854609822"/>
      </right>
      <top/>
      <bottom style="thin">
        <color theme="0" tint="-0.14990691854609822"/>
      </bottom>
      <diagonal/>
    </border>
    <border>
      <left/>
      <right style="thin">
        <color theme="0" tint="-0.14990691854609822"/>
      </right>
      <top style="thin">
        <color theme="0" tint="-0.14990691854609822"/>
      </top>
      <bottom/>
      <diagonal/>
    </border>
    <border>
      <left/>
      <right style="thin">
        <color theme="0" tint="-0.14990691854609822"/>
      </right>
      <top style="thin">
        <color theme="0" tint="-0.1498764000366222"/>
      </top>
      <bottom/>
      <diagonal/>
    </border>
    <border>
      <left style="thin">
        <color indexed="22"/>
      </left>
      <right/>
      <top/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22"/>
      </top>
      <bottom/>
      <diagonal/>
    </border>
    <border>
      <left style="thin">
        <color indexed="22"/>
      </left>
      <right/>
      <top style="thin">
        <color indexed="22"/>
      </top>
      <bottom/>
      <diagonal/>
    </border>
    <border>
      <left/>
      <right style="thin">
        <color indexed="22"/>
      </right>
      <top/>
      <bottom/>
      <diagonal/>
    </border>
  </borders>
  <cellStyleXfs count="1">
    <xf numFmtId="0" fontId="0" fillId="0" borderId="0"/>
  </cellStyleXfs>
  <cellXfs count="125"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vertical="center"/>
    </xf>
    <xf numFmtId="0" fontId="2" fillId="2" borderId="4" xfId="0" applyFont="1" applyFill="1" applyBorder="1" applyAlignment="1">
      <alignment vertical="center"/>
    </xf>
    <xf numFmtId="0" fontId="6" fillId="5" borderId="0" xfId="0" applyFont="1" applyFill="1" applyAlignment="1">
      <alignment vertical="center"/>
    </xf>
    <xf numFmtId="0" fontId="9" fillId="7" borderId="0" xfId="0" applyFont="1" applyFill="1" applyAlignment="1">
      <alignment vertical="center"/>
    </xf>
    <xf numFmtId="0" fontId="13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6" fillId="5" borderId="0" xfId="0" applyFont="1" applyFill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0" fontId="7" fillId="7" borderId="12" xfId="0" applyNumberFormat="1" applyFont="1" applyFill="1" applyBorder="1" applyAlignment="1">
      <alignment horizontal="center" vertical="center" wrapText="1"/>
    </xf>
    <xf numFmtId="0" fontId="7" fillId="7" borderId="18" xfId="0" applyFont="1" applyFill="1" applyBorder="1" applyAlignment="1">
      <alignment horizontal="left" vertical="center" wrapText="1"/>
    </xf>
    <xf numFmtId="0" fontId="7" fillId="7" borderId="15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11" fillId="8" borderId="0" xfId="0" applyFont="1" applyFill="1" applyBorder="1" applyAlignment="1">
      <alignment horizontal="center" vertical="center"/>
    </xf>
    <xf numFmtId="0" fontId="7" fillId="7" borderId="13" xfId="0" applyFont="1" applyFill="1" applyBorder="1" applyAlignment="1">
      <alignment horizontal="center" vertical="center" wrapText="1"/>
    </xf>
    <xf numFmtId="0" fontId="12" fillId="7" borderId="13" xfId="0" applyFont="1" applyFill="1" applyBorder="1" applyAlignment="1">
      <alignment horizontal="center" vertical="center" wrapText="1"/>
    </xf>
    <xf numFmtId="0" fontId="12" fillId="7" borderId="12" xfId="0" applyNumberFormat="1" applyFont="1" applyFill="1" applyBorder="1" applyAlignment="1">
      <alignment horizontal="center" vertical="center" wrapText="1"/>
    </xf>
    <xf numFmtId="0" fontId="12" fillId="7" borderId="18" xfId="0" applyFont="1" applyFill="1" applyBorder="1" applyAlignment="1">
      <alignment horizontal="left" vertical="center" wrapText="1"/>
    </xf>
    <xf numFmtId="0" fontId="7" fillId="9" borderId="12" xfId="0" applyNumberFormat="1" applyFont="1" applyFill="1" applyBorder="1" applyAlignment="1">
      <alignment horizontal="center" vertical="center" wrapText="1"/>
    </xf>
    <xf numFmtId="0" fontId="7" fillId="9" borderId="18" xfId="0" applyFont="1" applyFill="1" applyBorder="1" applyAlignment="1">
      <alignment horizontal="left" vertical="center" wrapText="1"/>
    </xf>
    <xf numFmtId="0" fontId="16" fillId="9" borderId="13" xfId="0" applyFont="1" applyFill="1" applyBorder="1" applyAlignment="1">
      <alignment horizontal="center" vertical="center" wrapText="1"/>
    </xf>
    <xf numFmtId="0" fontId="7" fillId="9" borderId="0" xfId="0" applyFont="1" applyFill="1"/>
    <xf numFmtId="0" fontId="0" fillId="0" borderId="0" xfId="0" applyFill="1" applyBorder="1"/>
    <xf numFmtId="0" fontId="7" fillId="7" borderId="0" xfId="0" applyFont="1" applyFill="1"/>
    <xf numFmtId="0" fontId="7" fillId="7" borderId="14" xfId="0" applyFont="1" applyFill="1" applyBorder="1" applyAlignment="1">
      <alignment horizontal="center" vertical="center"/>
    </xf>
    <xf numFmtId="0" fontId="7" fillId="7" borderId="0" xfId="0" applyFont="1" applyFill="1" applyAlignment="1">
      <alignment horizontal="center"/>
    </xf>
    <xf numFmtId="0" fontId="0" fillId="0" borderId="0" xfId="0" applyFill="1"/>
    <xf numFmtId="16" fontId="0" fillId="0" borderId="0" xfId="0" applyNumberFormat="1" applyFill="1"/>
    <xf numFmtId="0" fontId="0" fillId="0" borderId="20" xfId="0" applyBorder="1"/>
    <xf numFmtId="0" fontId="11" fillId="7" borderId="19" xfId="0" applyFont="1" applyFill="1" applyBorder="1" applyAlignment="1">
      <alignment horizontal="center" vertical="center"/>
    </xf>
    <xf numFmtId="0" fontId="8" fillId="6" borderId="9" xfId="0" applyFont="1" applyFill="1" applyBorder="1" applyAlignment="1">
      <alignment vertical="center"/>
    </xf>
    <xf numFmtId="0" fontId="4" fillId="4" borderId="6" xfId="0" applyFont="1" applyFill="1" applyBorder="1" applyAlignment="1"/>
    <xf numFmtId="0" fontId="4" fillId="4" borderId="7" xfId="0" applyFont="1" applyFill="1" applyBorder="1" applyAlignment="1"/>
    <xf numFmtId="0" fontId="14" fillId="9" borderId="13" xfId="0" applyFont="1" applyFill="1" applyBorder="1" applyAlignment="1">
      <alignment vertical="center"/>
    </xf>
    <xf numFmtId="0" fontId="14" fillId="9" borderId="22" xfId="0" applyFont="1" applyFill="1" applyBorder="1" applyAlignment="1">
      <alignment vertical="center"/>
    </xf>
    <xf numFmtId="0" fontId="5" fillId="8" borderId="0" xfId="0" applyFont="1" applyFill="1" applyBorder="1" applyAlignment="1">
      <alignment horizontal="center" vertical="center"/>
    </xf>
    <xf numFmtId="0" fontId="5" fillId="7" borderId="19" xfId="0" applyFont="1" applyFill="1" applyBorder="1" applyAlignment="1">
      <alignment horizontal="center" vertical="center"/>
    </xf>
    <xf numFmtId="0" fontId="5" fillId="9" borderId="19" xfId="0" applyFont="1" applyFill="1" applyBorder="1" applyAlignment="1">
      <alignment horizontal="center" vertical="center"/>
    </xf>
    <xf numFmtId="0" fontId="17" fillId="7" borderId="13" xfId="0" applyFont="1" applyFill="1" applyBorder="1" applyAlignment="1">
      <alignment horizontal="left" vertical="center" wrapText="1"/>
    </xf>
    <xf numFmtId="0" fontId="16" fillId="7" borderId="13" xfId="0" applyFont="1" applyFill="1" applyBorder="1" applyAlignment="1">
      <alignment horizontal="left" vertical="center" wrapText="1"/>
    </xf>
    <xf numFmtId="0" fontId="9" fillId="7" borderId="0" xfId="0" applyFont="1" applyFill="1" applyBorder="1" applyAlignment="1">
      <alignment horizontal="center" vertical="center"/>
    </xf>
    <xf numFmtId="0" fontId="0" fillId="0" borderId="20" xfId="0" applyFill="1" applyBorder="1"/>
    <xf numFmtId="0" fontId="7" fillId="9" borderId="0" xfId="0" applyFont="1" applyFill="1" applyAlignment="1">
      <alignment horizontal="center"/>
    </xf>
    <xf numFmtId="0" fontId="7" fillId="9" borderId="22" xfId="0" applyFont="1" applyFill="1" applyBorder="1" applyAlignment="1">
      <alignment vertical="center"/>
    </xf>
    <xf numFmtId="0" fontId="7" fillId="9" borderId="13" xfId="0" applyFont="1" applyFill="1" applyBorder="1" applyAlignment="1">
      <alignment vertical="center"/>
    </xf>
    <xf numFmtId="0" fontId="19" fillId="9" borderId="0" xfId="0" applyFont="1" applyFill="1"/>
    <xf numFmtId="0" fontId="19" fillId="9" borderId="0" xfId="0" applyFont="1" applyFill="1" applyAlignment="1">
      <alignment horizontal="center"/>
    </xf>
    <xf numFmtId="0" fontId="12" fillId="7" borderId="12" xfId="0" applyFont="1" applyFill="1" applyBorder="1" applyAlignment="1">
      <alignment horizontal="left" vertical="center"/>
    </xf>
    <xf numFmtId="0" fontId="12" fillId="7" borderId="18" xfId="0" applyFont="1" applyFill="1" applyBorder="1" applyAlignment="1">
      <alignment horizontal="center" vertical="center"/>
    </xf>
    <xf numFmtId="0" fontId="11" fillId="7" borderId="0" xfId="0" applyFont="1" applyFill="1" applyAlignment="1">
      <alignment horizontal="center"/>
    </xf>
    <xf numFmtId="0" fontId="11" fillId="7" borderId="0" xfId="0" applyFont="1" applyFill="1"/>
    <xf numFmtId="0" fontId="7" fillId="7" borderId="12" xfId="0" applyFont="1" applyFill="1" applyBorder="1" applyAlignment="1">
      <alignment horizontal="left" vertical="center"/>
    </xf>
    <xf numFmtId="0" fontId="7" fillId="7" borderId="18" xfId="0" applyFont="1" applyFill="1" applyBorder="1" applyAlignment="1">
      <alignment horizontal="center" vertical="center"/>
    </xf>
    <xf numFmtId="0" fontId="5" fillId="7" borderId="0" xfId="0" applyFont="1" applyFill="1"/>
    <xf numFmtId="0" fontId="7" fillId="7" borderId="22" xfId="0" applyFont="1" applyFill="1" applyBorder="1" applyAlignment="1">
      <alignment vertical="center"/>
    </xf>
    <xf numFmtId="0" fontId="7" fillId="7" borderId="13" xfId="0" applyFont="1" applyFill="1" applyBorder="1" applyAlignment="1">
      <alignment vertical="center"/>
    </xf>
    <xf numFmtId="0" fontId="16" fillId="7" borderId="13" xfId="0" applyFont="1" applyFill="1" applyBorder="1" applyAlignment="1">
      <alignment horizontal="center" vertical="center" wrapText="1"/>
    </xf>
    <xf numFmtId="0" fontId="0" fillId="10" borderId="0" xfId="0" applyFill="1"/>
    <xf numFmtId="0" fontId="15" fillId="9" borderId="0" xfId="0" applyFont="1" applyFill="1"/>
    <xf numFmtId="0" fontId="15" fillId="9" borderId="0" xfId="0" applyFont="1" applyFill="1" applyAlignment="1">
      <alignment horizontal="center"/>
    </xf>
    <xf numFmtId="0" fontId="14" fillId="9" borderId="0" xfId="0" applyFont="1" applyFill="1"/>
    <xf numFmtId="0" fontId="15" fillId="9" borderId="0" xfId="0" applyFont="1" applyFill="1" applyAlignment="1">
      <alignment horizontal="center" vertical="center"/>
    </xf>
    <xf numFmtId="0" fontId="15" fillId="9" borderId="0" xfId="0" applyFont="1" applyFill="1" applyBorder="1" applyAlignment="1">
      <alignment horizontal="center" vertical="center"/>
    </xf>
    <xf numFmtId="0" fontId="5" fillId="10" borderId="19" xfId="0" applyFont="1" applyFill="1" applyBorder="1" applyAlignment="1">
      <alignment horizontal="center" vertical="center"/>
    </xf>
    <xf numFmtId="0" fontId="11" fillId="9" borderId="19" xfId="0" applyFont="1" applyFill="1" applyBorder="1" applyAlignment="1">
      <alignment horizontal="center" vertical="center"/>
    </xf>
    <xf numFmtId="0" fontId="7" fillId="9" borderId="12" xfId="0" applyFont="1" applyFill="1" applyBorder="1" applyAlignment="1">
      <alignment horizontal="left" vertical="center"/>
    </xf>
    <xf numFmtId="0" fontId="7" fillId="9" borderId="18" xfId="0" applyFont="1" applyFill="1" applyBorder="1" applyAlignment="1">
      <alignment horizontal="center" vertical="center"/>
    </xf>
    <xf numFmtId="0" fontId="16" fillId="9" borderId="13" xfId="0" applyFont="1" applyFill="1" applyBorder="1" applyAlignment="1">
      <alignment horizontal="left" vertical="center" wrapText="1"/>
    </xf>
    <xf numFmtId="0" fontId="7" fillId="9" borderId="13" xfId="0" applyFont="1" applyFill="1" applyBorder="1" applyAlignment="1">
      <alignment horizontal="center" vertical="center" wrapText="1"/>
    </xf>
    <xf numFmtId="0" fontId="5" fillId="9" borderId="0" xfId="0" applyFont="1" applyFill="1"/>
    <xf numFmtId="0" fontId="7" fillId="9" borderId="14" xfId="0" applyFont="1" applyFill="1" applyBorder="1" applyAlignment="1">
      <alignment horizontal="center" vertical="center"/>
    </xf>
    <xf numFmtId="0" fontId="7" fillId="9" borderId="15" xfId="0" applyFont="1" applyFill="1" applyBorder="1" applyAlignment="1">
      <alignment horizontal="center" vertical="center"/>
    </xf>
    <xf numFmtId="0" fontId="7" fillId="9" borderId="0" xfId="0" applyFont="1" applyFill="1" applyBorder="1" applyAlignment="1">
      <alignment horizontal="center" vertical="center"/>
    </xf>
    <xf numFmtId="0" fontId="12" fillId="9" borderId="12" xfId="0" applyFont="1" applyFill="1" applyBorder="1" applyAlignment="1">
      <alignment horizontal="left" vertical="center"/>
    </xf>
    <xf numFmtId="0" fontId="12" fillId="9" borderId="18" xfId="0" applyFont="1" applyFill="1" applyBorder="1" applyAlignment="1">
      <alignment horizontal="center" vertical="center"/>
    </xf>
    <xf numFmtId="0" fontId="12" fillId="9" borderId="12" xfId="0" applyNumberFormat="1" applyFont="1" applyFill="1" applyBorder="1" applyAlignment="1">
      <alignment horizontal="center" vertical="center" wrapText="1"/>
    </xf>
    <xf numFmtId="0" fontId="12" fillId="9" borderId="18" xfId="0" applyFont="1" applyFill="1" applyBorder="1" applyAlignment="1">
      <alignment horizontal="left" vertical="center" wrapText="1"/>
    </xf>
    <xf numFmtId="0" fontId="17" fillId="9" borderId="13" xfId="0" applyFont="1" applyFill="1" applyBorder="1" applyAlignment="1">
      <alignment horizontal="left" vertical="center" wrapText="1"/>
    </xf>
    <xf numFmtId="0" fontId="12" fillId="9" borderId="11" xfId="0" applyFont="1" applyFill="1" applyBorder="1" applyAlignment="1">
      <alignment horizontal="center" vertical="center"/>
    </xf>
    <xf numFmtId="0" fontId="12" fillId="9" borderId="13" xfId="0" applyFont="1" applyFill="1" applyBorder="1" applyAlignment="1">
      <alignment horizontal="center" vertical="center" wrapText="1"/>
    </xf>
    <xf numFmtId="0" fontId="11" fillId="9" borderId="0" xfId="0" applyFont="1" applyFill="1"/>
    <xf numFmtId="0" fontId="11" fillId="9" borderId="0" xfId="0" applyFont="1" applyFill="1" applyAlignment="1">
      <alignment horizontal="center"/>
    </xf>
    <xf numFmtId="0" fontId="5" fillId="7" borderId="23" xfId="0" applyFont="1" applyFill="1" applyBorder="1" applyAlignment="1">
      <alignment horizontal="center" vertical="center"/>
    </xf>
    <xf numFmtId="0" fontId="15" fillId="0" borderId="0" xfId="0" applyFont="1"/>
    <xf numFmtId="0" fontId="15" fillId="0" borderId="0" xfId="0" applyFont="1" applyAlignment="1">
      <alignment horizontal="center" vertical="center"/>
    </xf>
    <xf numFmtId="0" fontId="15" fillId="0" borderId="0" xfId="0" applyFont="1" applyAlignment="1">
      <alignment horizontal="center"/>
    </xf>
    <xf numFmtId="0" fontId="14" fillId="0" borderId="0" xfId="0" applyFont="1"/>
    <xf numFmtId="0" fontId="0" fillId="0" borderId="0" xfId="0" applyFill="1" applyAlignment="1">
      <alignment horizontal="left"/>
    </xf>
    <xf numFmtId="0" fontId="0" fillId="0" borderId="0" xfId="0" applyFill="1" applyAlignment="1">
      <alignment horizontal="right"/>
    </xf>
    <xf numFmtId="0" fontId="11" fillId="9" borderId="0" xfId="0" applyFont="1" applyFill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7" fillId="9" borderId="16" xfId="0" applyFont="1" applyFill="1" applyBorder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14" fillId="9" borderId="21" xfId="0" applyFont="1" applyFill="1" applyBorder="1" applyAlignment="1">
      <alignment horizontal="center" vertical="center"/>
    </xf>
    <xf numFmtId="0" fontId="14" fillId="9" borderId="19" xfId="0" applyFont="1" applyFill="1" applyBorder="1" applyAlignment="1">
      <alignment horizontal="center" vertical="center"/>
    </xf>
    <xf numFmtId="0" fontId="7" fillId="7" borderId="21" xfId="0" applyFont="1" applyFill="1" applyBorder="1" applyAlignment="1">
      <alignment horizontal="center" vertical="center"/>
    </xf>
    <xf numFmtId="0" fontId="7" fillId="7" borderId="19" xfId="0" applyFont="1" applyFill="1" applyBorder="1" applyAlignment="1">
      <alignment horizontal="center" vertical="center"/>
    </xf>
    <xf numFmtId="0" fontId="7" fillId="9" borderId="21" xfId="0" applyFont="1" applyFill="1" applyBorder="1" applyAlignment="1">
      <alignment horizontal="center" vertical="center"/>
    </xf>
    <xf numFmtId="0" fontId="7" fillId="9" borderId="19" xfId="0" applyFont="1" applyFill="1" applyBorder="1" applyAlignment="1">
      <alignment horizontal="center" vertical="center"/>
    </xf>
    <xf numFmtId="0" fontId="7" fillId="9" borderId="12" xfId="0" applyFont="1" applyFill="1" applyBorder="1" applyAlignment="1">
      <alignment horizontal="center" vertical="center"/>
    </xf>
    <xf numFmtId="0" fontId="7" fillId="9" borderId="13" xfId="0" applyFont="1" applyFill="1" applyBorder="1" applyAlignment="1">
      <alignment horizontal="center" vertical="center"/>
    </xf>
    <xf numFmtId="0" fontId="8" fillId="8" borderId="9" xfId="0" applyFont="1" applyFill="1" applyBorder="1" applyAlignment="1">
      <alignment horizontal="center" vertical="center"/>
    </xf>
    <xf numFmtId="0" fontId="7" fillId="7" borderId="12" xfId="0" applyFont="1" applyFill="1" applyBorder="1" applyAlignment="1">
      <alignment horizontal="center" vertical="center"/>
    </xf>
    <xf numFmtId="0" fontId="19" fillId="7" borderId="13" xfId="0" applyFont="1" applyFill="1" applyBorder="1"/>
    <xf numFmtId="0" fontId="19" fillId="9" borderId="13" xfId="0" applyFont="1" applyFill="1" applyBorder="1"/>
    <xf numFmtId="0" fontId="7" fillId="7" borderId="13" xfId="0" applyFont="1" applyFill="1" applyBorder="1" applyAlignment="1">
      <alignment horizontal="center" vertical="center"/>
    </xf>
    <xf numFmtId="0" fontId="10" fillId="7" borderId="17" xfId="0" applyFont="1" applyFill="1" applyBorder="1" applyAlignment="1">
      <alignment horizontal="center" vertical="center" wrapText="1"/>
    </xf>
    <xf numFmtId="0" fontId="10" fillId="7" borderId="8" xfId="0" applyFont="1" applyFill="1" applyBorder="1" applyAlignment="1">
      <alignment horizontal="center" vertical="center" wrapText="1"/>
    </xf>
    <xf numFmtId="0" fontId="10" fillId="7" borderId="10" xfId="0" applyFont="1" applyFill="1" applyBorder="1" applyAlignment="1">
      <alignment horizontal="center" vertical="center" wrapText="1"/>
    </xf>
    <xf numFmtId="164" fontId="8" fillId="6" borderId="9" xfId="0" applyNumberFormat="1" applyFont="1" applyFill="1" applyBorder="1" applyAlignment="1">
      <alignment horizontal="center" vertical="center"/>
    </xf>
    <xf numFmtId="0" fontId="12" fillId="9" borderId="12" xfId="0" applyFont="1" applyFill="1" applyBorder="1" applyAlignment="1">
      <alignment horizontal="center" vertical="center"/>
    </xf>
    <xf numFmtId="0" fontId="18" fillId="9" borderId="13" xfId="0" applyFont="1" applyFill="1" applyBorder="1"/>
    <xf numFmtId="0" fontId="12" fillId="9" borderId="13" xfId="0" applyFont="1" applyFill="1" applyBorder="1" applyAlignment="1">
      <alignment horizontal="center" vertical="center"/>
    </xf>
    <xf numFmtId="0" fontId="12" fillId="7" borderId="12" xfId="0" applyFont="1" applyFill="1" applyBorder="1" applyAlignment="1">
      <alignment horizontal="center" vertical="center"/>
    </xf>
    <xf numFmtId="0" fontId="18" fillId="7" borderId="13" xfId="0" applyFont="1" applyFill="1" applyBorder="1"/>
    <xf numFmtId="0" fontId="4" fillId="4" borderId="6" xfId="0" applyFont="1" applyFill="1" applyBorder="1" applyAlignment="1">
      <alignment horizontal="center"/>
    </xf>
    <xf numFmtId="0" fontId="9" fillId="8" borderId="0" xfId="0" applyFont="1" applyFill="1" applyBorder="1" applyAlignment="1">
      <alignment horizontal="center" vertical="center"/>
    </xf>
    <xf numFmtId="0" fontId="7" fillId="7" borderId="1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231321</xdr:colOff>
      <xdr:row>0</xdr:row>
      <xdr:rowOff>0</xdr:rowOff>
    </xdr:from>
    <xdr:ext cx="5483679" cy="625929"/>
    <xdr:sp macro="" textlink="">
      <xdr:nvSpPr>
        <xdr:cNvPr id="3" name="Rectangle 2"/>
        <xdr:cNvSpPr/>
      </xdr:nvSpPr>
      <xdr:spPr>
        <a:xfrm>
          <a:off x="231321" y="0"/>
          <a:ext cx="5483679" cy="625929"/>
        </a:xfrm>
        <a:prstGeom prst="rect">
          <a:avLst/>
        </a:prstGeom>
        <a:noFill/>
        <a:ln>
          <a:noFill/>
        </a:ln>
        <a:scene3d>
          <a:camera prst="orthographicFront"/>
          <a:lightRig rig="threePt" dir="t"/>
        </a:scene3d>
        <a:sp3d extrusionH="76200">
          <a:extrusionClr>
            <a:schemeClr val="accent6"/>
          </a:extrusionClr>
        </a:sp3d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45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rgbClr val="FFC000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Classement</a:t>
          </a:r>
        </a:p>
      </xdr:txBody>
    </xdr:sp>
    <xdr:clientData/>
  </xdr:oneCellAnchor>
  <xdr:twoCellAnchor editAs="oneCell">
    <xdr:from>
      <xdr:col>0</xdr:col>
      <xdr:colOff>114300</xdr:colOff>
      <xdr:row>2</xdr:row>
      <xdr:rowOff>47625</xdr:rowOff>
    </xdr:from>
    <xdr:to>
      <xdr:col>1</xdr:col>
      <xdr:colOff>1343327</xdr:colOff>
      <xdr:row>3</xdr:row>
      <xdr:rowOff>314324</xdr:rowOff>
    </xdr:to>
    <xdr:pic>
      <xdr:nvPicPr>
        <xdr:cNvPr id="5" name="Image 4" descr="Logo PHP74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4300" y="3038475"/>
          <a:ext cx="1657652" cy="838199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459"/>
  <sheetViews>
    <sheetView tabSelected="1" zoomScale="70" zoomScaleNormal="70" workbookViewId="0">
      <selection sqref="A1:G1"/>
    </sheetView>
  </sheetViews>
  <sheetFormatPr baseColWidth="10" defaultRowHeight="15"/>
  <cols>
    <col min="1" max="1" width="6.42578125" style="1" customWidth="1"/>
    <col min="2" max="2" width="21.7109375" style="1" customWidth="1"/>
    <col min="3" max="3" width="5.7109375" style="10" customWidth="1"/>
    <col min="4" max="4" width="21.7109375" style="1" customWidth="1"/>
    <col min="5" max="5" width="5.7109375" style="1" customWidth="1"/>
    <col min="6" max="6" width="21.7109375" style="1" customWidth="1"/>
    <col min="7" max="8" width="5.7109375" style="1" customWidth="1"/>
    <col min="9" max="9" width="16.7109375" style="1" customWidth="1"/>
    <col min="10" max="10" width="5.7109375" style="10" customWidth="1"/>
    <col min="11" max="11" width="11.42578125" style="11"/>
    <col min="13" max="13" width="13.28515625" style="9" bestFit="1" customWidth="1"/>
    <col min="14" max="14" width="11.42578125" style="9"/>
  </cols>
  <sheetData>
    <row r="1" spans="1:18" ht="50.1" customHeight="1">
      <c r="A1" s="122"/>
      <c r="B1" s="122"/>
      <c r="C1" s="122"/>
      <c r="D1" s="122"/>
      <c r="E1" s="122"/>
      <c r="F1" s="122"/>
      <c r="G1" s="122"/>
      <c r="H1" s="37"/>
      <c r="I1" s="37"/>
      <c r="J1" s="38"/>
      <c r="K1" s="12"/>
      <c r="L1" s="7"/>
    </row>
    <row r="2" spans="1:18" ht="20.100000000000001" customHeight="1">
      <c r="A2" s="116">
        <v>41963</v>
      </c>
      <c r="B2" s="116"/>
      <c r="C2" s="116"/>
      <c r="D2" s="116"/>
      <c r="E2" s="116"/>
      <c r="F2" s="116"/>
      <c r="G2" s="116"/>
      <c r="H2" s="36"/>
      <c r="I2" s="108"/>
      <c r="J2" s="108"/>
      <c r="K2" s="13"/>
      <c r="L2" s="7"/>
    </row>
    <row r="3" spans="1:18" ht="45" customHeight="1">
      <c r="A3" s="123"/>
      <c r="B3" s="123"/>
      <c r="C3" s="46"/>
      <c r="D3" s="113" t="s">
        <v>0</v>
      </c>
      <c r="E3" s="114"/>
      <c r="F3" s="113" t="s">
        <v>1</v>
      </c>
      <c r="G3" s="115"/>
      <c r="H3" s="113"/>
      <c r="I3" s="114"/>
      <c r="J3" s="115"/>
      <c r="K3" s="14"/>
      <c r="L3" s="8"/>
    </row>
    <row r="4" spans="1:18" s="86" customFormat="1" ht="30.75" customHeight="1">
      <c r="A4" s="19">
        <f>C4</f>
        <v>1</v>
      </c>
      <c r="B4" s="19"/>
      <c r="C4" s="70">
        <v>1</v>
      </c>
      <c r="D4" s="79" t="str">
        <f t="array" ref="D4">INDEX('Tournoi jeudi'!A$1:A$81,MAX(IF('Tournoi jeudi'!B$5:B$81+ROW('Tournoi jeudi'!B$5:B$81)/10^3=LARGE('Tournoi jeudi'!B$5:B$81+ROW('Tournoi jeudi'!B$5:B$81)/10^3,ROWS(N$1:N1)),ROW('Tournoi jeudi'!A$5:A$81))))</f>
        <v>Jimmy</v>
      </c>
      <c r="E4" s="80"/>
      <c r="F4" s="117">
        <f>LARGE('Tournoi jeudi'!B$5:B$81,ROWS(N$1:N1))</f>
        <v>542</v>
      </c>
      <c r="G4" s="119"/>
      <c r="H4" s="81">
        <f>K4-A4</f>
        <v>3</v>
      </c>
      <c r="I4" s="82" t="str">
        <f>IF(H4=-1,"Place",M4)</f>
        <v>Places</v>
      </c>
      <c r="J4" s="83" t="str">
        <f>IF(H4=0,"è",P4)</f>
        <v>é</v>
      </c>
      <c r="K4" s="84">
        <v>4</v>
      </c>
      <c r="L4" s="85"/>
      <c r="M4" s="81" t="str">
        <f>IF(H4=1,"Place",N4)</f>
        <v>Places</v>
      </c>
      <c r="N4" s="81" t="str">
        <f>IF(H4=0,"Place","Places")</f>
        <v>Places</v>
      </c>
      <c r="P4" s="86" t="str">
        <f>IF(H4&gt;0,"é","ê")</f>
        <v>é</v>
      </c>
      <c r="R4" s="70">
        <v>1</v>
      </c>
    </row>
    <row r="5" spans="1:18" s="56" customFormat="1" ht="30.75" customHeight="1">
      <c r="A5" s="19">
        <f>C5</f>
        <v>2</v>
      </c>
      <c r="B5" s="19">
        <f>IF(F5=F4,C4,R5)</f>
        <v>2</v>
      </c>
      <c r="C5" s="35">
        <f>IF(F5=F4,C4,R5)</f>
        <v>2</v>
      </c>
      <c r="D5" s="53" t="str">
        <f t="array" ref="D5">INDEX('Tournoi jeudi'!A$1:A$81,MAX(IF('Tournoi jeudi'!B$5:B$81+ROW('Tournoi jeudi'!B$5:B$81)/10^3=LARGE('Tournoi jeudi'!B$5:B$81+ROW('Tournoi jeudi'!B$5:B$81)/10^3,ROWS(N$1:N2)),ROW('Tournoi jeudi'!A$5:A$81))))</f>
        <v>Nemo</v>
      </c>
      <c r="E5" s="54"/>
      <c r="F5" s="120">
        <f>LARGE('Tournoi jeudi'!B$5:B$81,ROWS(N$1:N2))</f>
        <v>527</v>
      </c>
      <c r="G5" s="121"/>
      <c r="H5" s="22">
        <f t="shared" ref="H5:H35" si="0">K5-A5</f>
        <v>-1</v>
      </c>
      <c r="I5" s="23" t="str">
        <f t="shared" ref="I5:I35" si="1">IF(H5=-1,"Place",M5)</f>
        <v>Place</v>
      </c>
      <c r="J5" s="44" t="str">
        <f t="shared" ref="J5:J35" si="2">IF(H5=0,"è",P5)</f>
        <v>ê</v>
      </c>
      <c r="K5" s="55">
        <v>1</v>
      </c>
      <c r="L5" s="21"/>
      <c r="M5" s="22" t="str">
        <f t="shared" ref="M5:M49" si="3">IF(H5=1,"Place",N5)</f>
        <v>Places</v>
      </c>
      <c r="N5" s="22" t="str">
        <f t="shared" ref="N5:N49" si="4">IF(H5=0,"Place","Places")</f>
        <v>Places</v>
      </c>
      <c r="P5" s="56" t="str">
        <f t="shared" ref="P5:P49" si="5">IF(H5&gt;0,"é","ê")</f>
        <v>ê</v>
      </c>
      <c r="R5" s="35">
        <v>2</v>
      </c>
    </row>
    <row r="6" spans="1:18" s="86" customFormat="1" ht="30.75" customHeight="1">
      <c r="A6" s="19">
        <f t="shared" ref="A6:A69" si="6">C6</f>
        <v>3</v>
      </c>
      <c r="B6" s="19">
        <f t="shared" ref="B6:B69" si="7">IF(F6=F5,C5,R6)</f>
        <v>3</v>
      </c>
      <c r="C6" s="70">
        <f t="shared" ref="C6:C69" si="8">IF(F6=F5,C5,R6)</f>
        <v>3</v>
      </c>
      <c r="D6" s="79" t="str">
        <f t="array" ref="D6">INDEX('Tournoi jeudi'!A$1:A$81,MAX(IF('Tournoi jeudi'!B$5:B$81+ROW('Tournoi jeudi'!B$5:B$81)/10^3=LARGE('Tournoi jeudi'!B$5:B$81+ROW('Tournoi jeudi'!B$5:B$81)/10^3,ROWS(N$1:N3)),ROW('Tournoi jeudi'!A$5:A$81))))</f>
        <v>Chti74</v>
      </c>
      <c r="E6" s="80"/>
      <c r="F6" s="117">
        <f>LARGE('Tournoi jeudi'!B$5:B$81,ROWS(N$1:N3))</f>
        <v>457</v>
      </c>
      <c r="G6" s="118"/>
      <c r="H6" s="81">
        <f t="shared" si="0"/>
        <v>-1</v>
      </c>
      <c r="I6" s="82" t="str">
        <f t="shared" si="1"/>
        <v>Place</v>
      </c>
      <c r="J6" s="83" t="str">
        <f t="shared" si="2"/>
        <v>ê</v>
      </c>
      <c r="K6" s="87">
        <v>2</v>
      </c>
      <c r="L6" s="85"/>
      <c r="M6" s="81" t="str">
        <f t="shared" si="3"/>
        <v>Places</v>
      </c>
      <c r="N6" s="81" t="str">
        <f t="shared" si="4"/>
        <v>Places</v>
      </c>
      <c r="P6" s="86" t="str">
        <f t="shared" si="5"/>
        <v>ê</v>
      </c>
      <c r="R6" s="70">
        <v>3</v>
      </c>
    </row>
    <row r="7" spans="1:18" s="29" customFormat="1" ht="19.5" customHeight="1">
      <c r="A7" s="19">
        <f t="shared" si="6"/>
        <v>4</v>
      </c>
      <c r="B7" s="41">
        <f t="shared" si="7"/>
        <v>4</v>
      </c>
      <c r="C7" s="42">
        <f t="shared" si="8"/>
        <v>4</v>
      </c>
      <c r="D7" s="57" t="str">
        <f t="array" ref="D7">INDEX('Tournoi jeudi'!A$1:A$81,MAX(IF('Tournoi jeudi'!B$5:B$81+ROW('Tournoi jeudi'!B$5:B$81)/10^3=LARGE('Tournoi jeudi'!B$5:B$81+ROW('Tournoi jeudi'!B$5:B$81)/10^3,ROWS(N$1:N4)),ROW('Tournoi jeudi'!A$5:A$81))))</f>
        <v>Coin-Coin</v>
      </c>
      <c r="E7" s="58"/>
      <c r="F7" s="109">
        <f>LARGE('Tournoi jeudi'!B$5:B$81,ROWS(N$1:N4))</f>
        <v>453</v>
      </c>
      <c r="G7" s="112"/>
      <c r="H7" s="15">
        <f t="shared" si="0"/>
        <v>0</v>
      </c>
      <c r="I7" s="16" t="str">
        <f t="shared" si="1"/>
        <v>Place</v>
      </c>
      <c r="J7" s="45" t="str">
        <f t="shared" si="2"/>
        <v>è</v>
      </c>
      <c r="K7" s="31">
        <v>4</v>
      </c>
      <c r="L7" s="20"/>
      <c r="M7" s="15" t="str">
        <f t="shared" si="3"/>
        <v>Place</v>
      </c>
      <c r="N7" s="15" t="str">
        <f t="shared" si="4"/>
        <v>Place</v>
      </c>
      <c r="P7" s="59" t="str">
        <f t="shared" si="5"/>
        <v>ê</v>
      </c>
      <c r="R7" s="42">
        <v>4</v>
      </c>
    </row>
    <row r="8" spans="1:18" s="27" customFormat="1" ht="19.5" customHeight="1">
      <c r="A8" s="19">
        <f t="shared" si="6"/>
        <v>5</v>
      </c>
      <c r="B8" s="41">
        <f t="shared" si="7"/>
        <v>5</v>
      </c>
      <c r="C8" s="43">
        <f t="shared" si="8"/>
        <v>5</v>
      </c>
      <c r="D8" s="71" t="str">
        <f t="array" ref="D8">INDEX('Tournoi jeudi'!A$1:A$81,MAX(IF('Tournoi jeudi'!B$5:B$81+ROW('Tournoi jeudi'!B$5:B$81)/10^3=LARGE('Tournoi jeudi'!B$5:B$81+ROW('Tournoi jeudi'!B$5:B$81)/10^3,ROWS(N$1:N5)),ROW('Tournoi jeudi'!A$5:A$81))))</f>
        <v>Adeline</v>
      </c>
      <c r="E8" s="72"/>
      <c r="F8" s="106">
        <f>LARGE('Tournoi jeudi'!B$5:B$81,ROWS(N$1:N5))</f>
        <v>444</v>
      </c>
      <c r="G8" s="111"/>
      <c r="H8" s="24">
        <f t="shared" si="0"/>
        <v>-2</v>
      </c>
      <c r="I8" s="25" t="str">
        <f t="shared" si="1"/>
        <v>Places</v>
      </c>
      <c r="J8" s="73" t="str">
        <f t="shared" si="2"/>
        <v>ê</v>
      </c>
      <c r="K8" s="48">
        <v>3</v>
      </c>
      <c r="L8" s="74"/>
      <c r="M8" s="24" t="str">
        <f t="shared" si="3"/>
        <v>Places</v>
      </c>
      <c r="N8" s="24" t="str">
        <f t="shared" si="4"/>
        <v>Places</v>
      </c>
      <c r="P8" s="75" t="str">
        <f t="shared" si="5"/>
        <v>ê</v>
      </c>
      <c r="R8" s="43">
        <v>5</v>
      </c>
    </row>
    <row r="9" spans="1:18" s="29" customFormat="1" ht="19.5" customHeight="1">
      <c r="A9" s="19">
        <f t="shared" si="6"/>
        <v>6</v>
      </c>
      <c r="B9" s="41">
        <f t="shared" si="7"/>
        <v>6</v>
      </c>
      <c r="C9" s="42">
        <f t="shared" si="8"/>
        <v>6</v>
      </c>
      <c r="D9" s="57" t="str">
        <f t="array" ref="D9">INDEX('Tournoi jeudi'!A$1:A$81,MAX(IF('Tournoi jeudi'!B$5:B$81+ROW('Tournoi jeudi'!B$5:B$81)/10^3=LARGE('Tournoi jeudi'!B$5:B$81+ROW('Tournoi jeudi'!B$5:B$81)/10^3,ROWS(N$1:N6)),ROW('Tournoi jeudi'!A$5:A$81))))</f>
        <v>Cedeviuz</v>
      </c>
      <c r="E9" s="58"/>
      <c r="F9" s="109">
        <f>LARGE('Tournoi jeudi'!B$5:B$81,ROWS(N$1:N6))</f>
        <v>438</v>
      </c>
      <c r="G9" s="112"/>
      <c r="H9" s="15">
        <f t="shared" si="0"/>
        <v>12</v>
      </c>
      <c r="I9" s="16" t="str">
        <f t="shared" si="1"/>
        <v>Places</v>
      </c>
      <c r="J9" s="45" t="str">
        <f t="shared" si="2"/>
        <v>é</v>
      </c>
      <c r="K9" s="31">
        <v>18</v>
      </c>
      <c r="L9" s="20"/>
      <c r="M9" s="15" t="str">
        <f t="shared" si="3"/>
        <v>Places</v>
      </c>
      <c r="N9" s="15" t="str">
        <f t="shared" si="4"/>
        <v>Places</v>
      </c>
      <c r="P9" s="59" t="str">
        <f t="shared" si="5"/>
        <v>é</v>
      </c>
      <c r="R9" s="42">
        <v>6</v>
      </c>
    </row>
    <row r="10" spans="1:18" s="27" customFormat="1" ht="19.5" customHeight="1">
      <c r="A10" s="19">
        <f t="shared" si="6"/>
        <v>7</v>
      </c>
      <c r="B10" s="41">
        <f t="shared" si="7"/>
        <v>7</v>
      </c>
      <c r="C10" s="43">
        <f t="shared" si="8"/>
        <v>7</v>
      </c>
      <c r="D10" s="71" t="str">
        <f t="array" ref="D10">INDEX('Tournoi jeudi'!A$1:A$81,MAX(IF('Tournoi jeudi'!B$5:B$81+ROW('Tournoi jeudi'!B$5:B$81)/10^3=LARGE('Tournoi jeudi'!B$5:B$81+ROW('Tournoi jeudi'!B$5:B$81)/10^3,ROWS(N$1:N7)),ROW('Tournoi jeudi'!A$5:A$81))))</f>
        <v>Fab</v>
      </c>
      <c r="E10" s="72"/>
      <c r="F10" s="106">
        <f>LARGE('Tournoi jeudi'!B$5:B$81,ROWS(N$1:N7))</f>
        <v>424</v>
      </c>
      <c r="G10" s="111"/>
      <c r="H10" s="24">
        <f t="shared" si="0"/>
        <v>3</v>
      </c>
      <c r="I10" s="25" t="str">
        <f t="shared" si="1"/>
        <v>Places</v>
      </c>
      <c r="J10" s="73" t="str">
        <f t="shared" si="2"/>
        <v>é</v>
      </c>
      <c r="K10" s="48">
        <v>10</v>
      </c>
      <c r="L10" s="74"/>
      <c r="M10" s="24" t="str">
        <f t="shared" si="3"/>
        <v>Places</v>
      </c>
      <c r="N10" s="24" t="str">
        <f t="shared" si="4"/>
        <v>Places</v>
      </c>
      <c r="P10" s="75" t="str">
        <f t="shared" si="5"/>
        <v>é</v>
      </c>
      <c r="R10" s="43">
        <v>7</v>
      </c>
    </row>
    <row r="11" spans="1:18" s="29" customFormat="1" ht="21.75" customHeight="1">
      <c r="A11" s="19">
        <f t="shared" si="6"/>
        <v>8</v>
      </c>
      <c r="B11" s="41">
        <f t="shared" si="7"/>
        <v>8</v>
      </c>
      <c r="C11" s="42">
        <f t="shared" si="8"/>
        <v>8</v>
      </c>
      <c r="D11" s="57" t="str">
        <f t="array" ref="D11">INDEX('Tournoi jeudi'!A$1:A$81,MAX(IF('Tournoi jeudi'!B$5:B$81+ROW('Tournoi jeudi'!B$5:B$81)/10^3=LARGE('Tournoi jeudi'!B$5:B$81+ROW('Tournoi jeudi'!B$5:B$81)/10^3,ROWS(N$1:N8)),ROW('Tournoi jeudi'!A$5:A$81))))</f>
        <v>Pascal</v>
      </c>
      <c r="E11" s="58"/>
      <c r="F11" s="109">
        <f>LARGE('Tournoi jeudi'!B$5:B$81,ROWS(N$1:N8))</f>
        <v>393</v>
      </c>
      <c r="G11" s="110"/>
      <c r="H11" s="15">
        <f t="shared" si="0"/>
        <v>-2</v>
      </c>
      <c r="I11" s="16" t="str">
        <f t="shared" si="1"/>
        <v>Places</v>
      </c>
      <c r="J11" s="45" t="str">
        <f t="shared" si="2"/>
        <v>ê</v>
      </c>
      <c r="K11" s="31">
        <v>6</v>
      </c>
      <c r="L11" s="20"/>
      <c r="M11" s="15" t="str">
        <f t="shared" si="3"/>
        <v>Places</v>
      </c>
      <c r="N11" s="15" t="str">
        <f t="shared" si="4"/>
        <v>Places</v>
      </c>
      <c r="P11" s="59" t="str">
        <f t="shared" si="5"/>
        <v>ê</v>
      </c>
      <c r="R11" s="42">
        <v>8</v>
      </c>
    </row>
    <row r="12" spans="1:18" s="29" customFormat="1" ht="19.5" customHeight="1">
      <c r="A12" s="19">
        <f t="shared" si="6"/>
        <v>8</v>
      </c>
      <c r="B12" s="41">
        <f t="shared" si="7"/>
        <v>8</v>
      </c>
      <c r="C12" s="42">
        <f t="shared" si="8"/>
        <v>8</v>
      </c>
      <c r="D12" s="57" t="str">
        <f t="array" ref="D12">INDEX('Tournoi jeudi'!A$1:A$81,MAX(IF('Tournoi jeudi'!B$5:B$81+ROW('Tournoi jeudi'!B$5:B$81)/10^3=LARGE('Tournoi jeudi'!B$5:B$81+ROW('Tournoi jeudi'!B$5:B$81)/10^3,ROWS(N$1:N9)),ROW('Tournoi jeudi'!A$5:A$81))))</f>
        <v>Robin-HG</v>
      </c>
      <c r="E12" s="58"/>
      <c r="F12" s="109">
        <f>LARGE('Tournoi jeudi'!B$5:B$81,ROWS(N$1:N9))</f>
        <v>393</v>
      </c>
      <c r="G12" s="112"/>
      <c r="H12" s="15">
        <f t="shared" si="0"/>
        <v>6</v>
      </c>
      <c r="I12" s="16" t="str">
        <f t="shared" si="1"/>
        <v>Places</v>
      </c>
      <c r="J12" s="45" t="str">
        <f t="shared" si="2"/>
        <v>é</v>
      </c>
      <c r="K12" s="31">
        <v>14</v>
      </c>
      <c r="L12" s="20"/>
      <c r="M12" s="15" t="str">
        <f t="shared" si="3"/>
        <v>Places</v>
      </c>
      <c r="N12" s="15" t="str">
        <f t="shared" si="4"/>
        <v>Places</v>
      </c>
      <c r="P12" s="59" t="str">
        <f t="shared" si="5"/>
        <v>é</v>
      </c>
      <c r="R12" s="42">
        <v>9</v>
      </c>
    </row>
    <row r="13" spans="1:18" s="27" customFormat="1" ht="19.5" customHeight="1">
      <c r="A13" s="19">
        <f t="shared" si="6"/>
        <v>10</v>
      </c>
      <c r="B13" s="41">
        <f t="shared" si="7"/>
        <v>10</v>
      </c>
      <c r="C13" s="43">
        <f t="shared" si="8"/>
        <v>10</v>
      </c>
      <c r="D13" s="71" t="str">
        <f t="array" ref="D13">INDEX('Tournoi jeudi'!A$1:A$81,MAX(IF('Tournoi jeudi'!B$5:B$81+ROW('Tournoi jeudi'!B$5:B$81)/10^3=LARGE('Tournoi jeudi'!B$5:B$81+ROW('Tournoi jeudi'!B$5:B$81)/10^3,ROWS(N$1:N10)),ROW('Tournoi jeudi'!A$5:A$81))))</f>
        <v>Fred</v>
      </c>
      <c r="E13" s="72"/>
      <c r="F13" s="106">
        <f>LARGE('Tournoi jeudi'!B$5:B$81,ROWS(N$1:N10))</f>
        <v>392</v>
      </c>
      <c r="G13" s="111"/>
      <c r="H13" s="24">
        <f t="shared" si="0"/>
        <v>-1</v>
      </c>
      <c r="I13" s="25" t="str">
        <f t="shared" si="1"/>
        <v>Place</v>
      </c>
      <c r="J13" s="73" t="str">
        <f t="shared" si="2"/>
        <v>ê</v>
      </c>
      <c r="K13" s="48">
        <v>9</v>
      </c>
      <c r="L13" s="74"/>
      <c r="M13" s="24" t="str">
        <f t="shared" si="3"/>
        <v>Places</v>
      </c>
      <c r="N13" s="24" t="str">
        <f t="shared" si="4"/>
        <v>Places</v>
      </c>
      <c r="P13" s="75" t="str">
        <f t="shared" si="5"/>
        <v>ê</v>
      </c>
      <c r="R13" s="43">
        <v>10</v>
      </c>
    </row>
    <row r="14" spans="1:18" s="29" customFormat="1" ht="19.5" customHeight="1">
      <c r="A14" s="19">
        <f t="shared" si="6"/>
        <v>11</v>
      </c>
      <c r="B14" s="41">
        <f t="shared" si="7"/>
        <v>11</v>
      </c>
      <c r="C14" s="42">
        <f t="shared" si="8"/>
        <v>11</v>
      </c>
      <c r="D14" s="57" t="str">
        <f t="array" ref="D14">INDEX('Tournoi jeudi'!A$1:A$81,MAX(IF('Tournoi jeudi'!B$5:B$81+ROW('Tournoi jeudi'!B$5:B$81)/10^3=LARGE('Tournoi jeudi'!B$5:B$81+ROW('Tournoi jeudi'!B$5:B$81)/10^3,ROWS(N$1:N11)),ROW('Tournoi jeudi'!A$5:A$81))))</f>
        <v>Enzo</v>
      </c>
      <c r="E14" s="58"/>
      <c r="F14" s="109">
        <f>LARGE('Tournoi jeudi'!B$5:B$81,ROWS(N$1:N11))</f>
        <v>389</v>
      </c>
      <c r="G14" s="110"/>
      <c r="H14" s="15">
        <f t="shared" si="0"/>
        <v>8</v>
      </c>
      <c r="I14" s="16" t="str">
        <f t="shared" si="1"/>
        <v>Places</v>
      </c>
      <c r="J14" s="45" t="str">
        <f t="shared" si="2"/>
        <v>é</v>
      </c>
      <c r="K14" s="31">
        <v>19</v>
      </c>
      <c r="L14" s="20"/>
      <c r="M14" s="15" t="str">
        <f t="shared" si="3"/>
        <v>Places</v>
      </c>
      <c r="N14" s="15" t="str">
        <f t="shared" si="4"/>
        <v>Places</v>
      </c>
      <c r="P14" s="59" t="str">
        <f t="shared" si="5"/>
        <v>é</v>
      </c>
      <c r="R14" s="42">
        <v>11</v>
      </c>
    </row>
    <row r="15" spans="1:18" s="29" customFormat="1" ht="19.5" customHeight="1">
      <c r="A15" s="19">
        <f t="shared" si="6"/>
        <v>11</v>
      </c>
      <c r="B15" s="41">
        <f t="shared" si="7"/>
        <v>11</v>
      </c>
      <c r="C15" s="42">
        <f t="shared" si="8"/>
        <v>11</v>
      </c>
      <c r="D15" s="57" t="str">
        <f t="array" ref="D15">INDEX('Tournoi jeudi'!A$1:A$81,MAX(IF('Tournoi jeudi'!B$5:B$81+ROW('Tournoi jeudi'!B$5:B$81)/10^3=LARGE('Tournoi jeudi'!B$5:B$81+ROW('Tournoi jeudi'!B$5:B$81)/10^3,ROWS(N$1:N12)),ROW('Tournoi jeudi'!A$5:A$81))))</f>
        <v>Florian</v>
      </c>
      <c r="E15" s="58"/>
      <c r="F15" s="109">
        <f>LARGE('Tournoi jeudi'!B$5:B$81,ROWS(N$1:N12))</f>
        <v>389</v>
      </c>
      <c r="G15" s="112"/>
      <c r="H15" s="15">
        <f t="shared" si="0"/>
        <v>-4</v>
      </c>
      <c r="I15" s="16" t="str">
        <f t="shared" si="1"/>
        <v>Places</v>
      </c>
      <c r="J15" s="45" t="str">
        <f t="shared" si="2"/>
        <v>ê</v>
      </c>
      <c r="K15" s="30">
        <v>7</v>
      </c>
      <c r="L15" s="20"/>
      <c r="M15" s="15" t="str">
        <f t="shared" si="3"/>
        <v>Places</v>
      </c>
      <c r="N15" s="15" t="str">
        <f t="shared" si="4"/>
        <v>Places</v>
      </c>
      <c r="P15" s="59" t="str">
        <f t="shared" si="5"/>
        <v>ê</v>
      </c>
      <c r="R15" s="42">
        <v>12</v>
      </c>
    </row>
    <row r="16" spans="1:18" s="27" customFormat="1" ht="19.5" customHeight="1">
      <c r="A16" s="19">
        <f t="shared" si="6"/>
        <v>13</v>
      </c>
      <c r="B16" s="41">
        <f t="shared" si="7"/>
        <v>13</v>
      </c>
      <c r="C16" s="43">
        <f t="shared" si="8"/>
        <v>13</v>
      </c>
      <c r="D16" s="71" t="str">
        <f t="array" ref="D16">INDEX('Tournoi jeudi'!A$1:A$81,MAX(IF('Tournoi jeudi'!B$5:B$81+ROW('Tournoi jeudi'!B$5:B$81)/10^3=LARGE('Tournoi jeudi'!B$5:B$81+ROW('Tournoi jeudi'!B$5:B$81)/10^3,ROWS(N$1:N13)),ROW('Tournoi jeudi'!A$5:A$81))))</f>
        <v>Patrice</v>
      </c>
      <c r="E16" s="72"/>
      <c r="F16" s="106">
        <f>LARGE('Tournoi jeudi'!B$5:B$81,ROWS(N$1:N13))</f>
        <v>367</v>
      </c>
      <c r="G16" s="111"/>
      <c r="H16" s="24">
        <f t="shared" si="0"/>
        <v>4</v>
      </c>
      <c r="I16" s="25" t="str">
        <f t="shared" si="1"/>
        <v>Places</v>
      </c>
      <c r="J16" s="73" t="str">
        <f t="shared" si="2"/>
        <v>é</v>
      </c>
      <c r="K16" s="77">
        <v>17</v>
      </c>
      <c r="L16" s="74"/>
      <c r="M16" s="24" t="str">
        <f t="shared" si="3"/>
        <v>Places</v>
      </c>
      <c r="N16" s="24" t="str">
        <f t="shared" si="4"/>
        <v>Places</v>
      </c>
      <c r="P16" s="75" t="str">
        <f t="shared" si="5"/>
        <v>é</v>
      </c>
      <c r="R16" s="43">
        <v>13</v>
      </c>
    </row>
    <row r="17" spans="1:18" s="29" customFormat="1" ht="19.5" customHeight="1">
      <c r="A17" s="19">
        <f t="shared" si="6"/>
        <v>14</v>
      </c>
      <c r="B17" s="41">
        <f t="shared" si="7"/>
        <v>14</v>
      </c>
      <c r="C17" s="42">
        <f t="shared" si="8"/>
        <v>14</v>
      </c>
      <c r="D17" s="57" t="str">
        <f t="array" ref="D17">INDEX('Tournoi jeudi'!A$1:A$81,MAX(IF('Tournoi jeudi'!B$5:B$81+ROW('Tournoi jeudi'!B$5:B$81)/10^3=LARGE('Tournoi jeudi'!B$5:B$81+ROW('Tournoi jeudi'!B$5:B$81)/10^3,ROWS(N$1:N14)),ROW('Tournoi jeudi'!A$5:A$81))))</f>
        <v>Adrien</v>
      </c>
      <c r="E17" s="58"/>
      <c r="F17" s="109">
        <f>LARGE('Tournoi jeudi'!B$5:B$81,ROWS(N$1:N14))</f>
        <v>361</v>
      </c>
      <c r="G17" s="112"/>
      <c r="H17" s="15">
        <f t="shared" si="0"/>
        <v>2</v>
      </c>
      <c r="I17" s="16" t="str">
        <f t="shared" si="1"/>
        <v>Places</v>
      </c>
      <c r="J17" s="45" t="str">
        <f t="shared" si="2"/>
        <v>é</v>
      </c>
      <c r="K17" s="17">
        <v>16</v>
      </c>
      <c r="L17" s="20"/>
      <c r="M17" s="15" t="str">
        <f t="shared" si="3"/>
        <v>Places</v>
      </c>
      <c r="N17" s="15" t="str">
        <f t="shared" si="4"/>
        <v>Places</v>
      </c>
      <c r="P17" s="59" t="str">
        <f t="shared" si="5"/>
        <v>é</v>
      </c>
      <c r="R17" s="42">
        <v>14</v>
      </c>
    </row>
    <row r="18" spans="1:18" s="27" customFormat="1" ht="19.5" customHeight="1">
      <c r="A18" s="19">
        <f t="shared" si="6"/>
        <v>15</v>
      </c>
      <c r="B18" s="41">
        <f t="shared" si="7"/>
        <v>15</v>
      </c>
      <c r="C18" s="43">
        <f t="shared" si="8"/>
        <v>15</v>
      </c>
      <c r="D18" s="71" t="str">
        <f t="array" ref="D18">INDEX('Tournoi jeudi'!A$1:A$81,MAX(IF('Tournoi jeudi'!B$5:B$81+ROW('Tournoi jeudi'!B$5:B$81)/10^3=LARGE('Tournoi jeudi'!B$5:B$81+ROW('Tournoi jeudi'!B$5:B$81)/10^3,ROWS(N$1:N15)),ROW('Tournoi jeudi'!A$5:A$81))))</f>
        <v>Veton</v>
      </c>
      <c r="E18" s="72"/>
      <c r="F18" s="106">
        <f>LARGE('Tournoi jeudi'!B$5:B$81,ROWS(N$1:N15))</f>
        <v>359</v>
      </c>
      <c r="G18" s="111"/>
      <c r="H18" s="24">
        <f t="shared" si="0"/>
        <v>-2</v>
      </c>
      <c r="I18" s="25" t="str">
        <f t="shared" si="1"/>
        <v>Places</v>
      </c>
      <c r="J18" s="73" t="str">
        <f t="shared" si="2"/>
        <v>ê</v>
      </c>
      <c r="K18" s="76">
        <v>13</v>
      </c>
      <c r="L18" s="74"/>
      <c r="M18" s="24" t="str">
        <f t="shared" si="3"/>
        <v>Places</v>
      </c>
      <c r="N18" s="24" t="str">
        <f t="shared" si="4"/>
        <v>Places</v>
      </c>
      <c r="P18" s="75" t="str">
        <f t="shared" si="5"/>
        <v>ê</v>
      </c>
      <c r="R18" s="43">
        <v>15</v>
      </c>
    </row>
    <row r="19" spans="1:18" s="29" customFormat="1" ht="19.5" customHeight="1">
      <c r="A19" s="19">
        <f t="shared" si="6"/>
        <v>16</v>
      </c>
      <c r="B19" s="41">
        <f t="shared" si="7"/>
        <v>16</v>
      </c>
      <c r="C19" s="42">
        <f t="shared" si="8"/>
        <v>16</v>
      </c>
      <c r="D19" s="57" t="str">
        <f t="array" ref="D19">INDEX('Tournoi jeudi'!A$1:A$81,MAX(IF('Tournoi jeudi'!B$5:B$81+ROW('Tournoi jeudi'!B$5:B$81)/10^3=LARGE('Tournoi jeudi'!B$5:B$81+ROW('Tournoi jeudi'!B$5:B$81)/10^3,ROWS(N$1:N16)),ROW('Tournoi jeudi'!A$5:A$81))))</f>
        <v>Popol</v>
      </c>
      <c r="E19" s="58"/>
      <c r="F19" s="109">
        <f>LARGE('Tournoi jeudi'!B$5:B$81,ROWS(N$1:N16))</f>
        <v>351</v>
      </c>
      <c r="G19" s="112"/>
      <c r="H19" s="15">
        <f t="shared" si="0"/>
        <v>-4</v>
      </c>
      <c r="I19" s="16" t="str">
        <f t="shared" si="1"/>
        <v>Places</v>
      </c>
      <c r="J19" s="45" t="str">
        <f t="shared" si="2"/>
        <v>ê</v>
      </c>
      <c r="K19" s="30">
        <v>12</v>
      </c>
      <c r="L19" s="20"/>
      <c r="M19" s="15" t="str">
        <f t="shared" si="3"/>
        <v>Places</v>
      </c>
      <c r="N19" s="15" t="str">
        <f t="shared" si="4"/>
        <v>Places</v>
      </c>
      <c r="P19" s="59" t="str">
        <f t="shared" si="5"/>
        <v>ê</v>
      </c>
      <c r="R19" s="42">
        <v>16</v>
      </c>
    </row>
    <row r="20" spans="1:18" s="27" customFormat="1" ht="19.5" customHeight="1">
      <c r="A20" s="19">
        <f t="shared" si="6"/>
        <v>17</v>
      </c>
      <c r="B20" s="41">
        <f t="shared" si="7"/>
        <v>17</v>
      </c>
      <c r="C20" s="43">
        <f t="shared" si="8"/>
        <v>17</v>
      </c>
      <c r="D20" s="71" t="str">
        <f t="array" ref="D20">INDEX('Tournoi jeudi'!A$1:A$81,MAX(IF('Tournoi jeudi'!B$5:B$81+ROW('Tournoi jeudi'!B$5:B$81)/10^3=LARGE('Tournoi jeudi'!B$5:B$81+ROW('Tournoi jeudi'!B$5:B$81)/10^3,ROWS(N$1:N17)),ROW('Tournoi jeudi'!A$5:A$81))))</f>
        <v>Deladje</v>
      </c>
      <c r="E20" s="72"/>
      <c r="F20" s="106">
        <f>LARGE('Tournoi jeudi'!B$5:B$81,ROWS(N$1:N17))</f>
        <v>343</v>
      </c>
      <c r="G20" s="111"/>
      <c r="H20" s="24">
        <f t="shared" si="0"/>
        <v>4</v>
      </c>
      <c r="I20" s="25" t="str">
        <f t="shared" si="1"/>
        <v>Places</v>
      </c>
      <c r="J20" s="73" t="str">
        <f t="shared" si="2"/>
        <v>é</v>
      </c>
      <c r="K20" s="77">
        <v>21</v>
      </c>
      <c r="L20" s="74"/>
      <c r="M20" s="24" t="str">
        <f t="shared" si="3"/>
        <v>Places</v>
      </c>
      <c r="N20" s="24" t="str">
        <f t="shared" si="4"/>
        <v>Places</v>
      </c>
      <c r="P20" s="75" t="str">
        <f t="shared" si="5"/>
        <v>é</v>
      </c>
      <c r="R20" s="43">
        <v>17</v>
      </c>
    </row>
    <row r="21" spans="1:18" s="29" customFormat="1" ht="19.5" customHeight="1">
      <c r="A21" s="19">
        <f t="shared" si="6"/>
        <v>18</v>
      </c>
      <c r="B21" s="41">
        <f t="shared" si="7"/>
        <v>18</v>
      </c>
      <c r="C21" s="42">
        <f t="shared" si="8"/>
        <v>18</v>
      </c>
      <c r="D21" s="57" t="str">
        <f t="array" ref="D21">INDEX('Tournoi jeudi'!A$1:A$81,MAX(IF('Tournoi jeudi'!B$5:B$81+ROW('Tournoi jeudi'!B$5:B$81)/10^3=LARGE('Tournoi jeudi'!B$5:B$81+ROW('Tournoi jeudi'!B$5:B$81)/10^3,ROWS(N$1:N18)),ROW('Tournoi jeudi'!A$5:A$81))))</f>
        <v>Cameleon74</v>
      </c>
      <c r="E21" s="58"/>
      <c r="F21" s="109">
        <f>LARGE('Tournoi jeudi'!B$5:B$81,ROWS(N$1:N18))</f>
        <v>336</v>
      </c>
      <c r="G21" s="110"/>
      <c r="H21" s="15">
        <f t="shared" si="0"/>
        <v>-3</v>
      </c>
      <c r="I21" s="16" t="str">
        <f t="shared" si="1"/>
        <v>Places</v>
      </c>
      <c r="J21" s="45" t="str">
        <f t="shared" si="2"/>
        <v>ê</v>
      </c>
      <c r="K21" s="17">
        <v>15</v>
      </c>
      <c r="L21" s="20"/>
      <c r="M21" s="15" t="str">
        <f t="shared" si="3"/>
        <v>Places</v>
      </c>
      <c r="N21" s="15" t="str">
        <f t="shared" si="4"/>
        <v>Places</v>
      </c>
      <c r="P21" s="59" t="str">
        <f t="shared" si="5"/>
        <v>ê</v>
      </c>
      <c r="R21" s="42">
        <v>18</v>
      </c>
    </row>
    <row r="22" spans="1:18" s="27" customFormat="1" ht="19.5" customHeight="1">
      <c r="A22" s="19">
        <f t="shared" si="6"/>
        <v>19</v>
      </c>
      <c r="B22" s="41">
        <f t="shared" si="7"/>
        <v>19</v>
      </c>
      <c r="C22" s="43">
        <f t="shared" si="8"/>
        <v>19</v>
      </c>
      <c r="D22" s="71" t="str">
        <f t="array" ref="D22">INDEX('Tournoi jeudi'!A$1:A$81,MAX(IF('Tournoi jeudi'!B$5:B$81+ROW('Tournoi jeudi'!B$5:B$81)/10^3=LARGE('Tournoi jeudi'!B$5:B$81+ROW('Tournoi jeudi'!B$5:B$81)/10^3,ROWS(N$1:N19)),ROW('Tournoi jeudi'!A$5:A$81))))</f>
        <v>Kevinpro</v>
      </c>
      <c r="E22" s="72"/>
      <c r="F22" s="106">
        <f>LARGE('Tournoi jeudi'!B$5:B$81,ROWS(N$1:N19))</f>
        <v>326</v>
      </c>
      <c r="G22" s="111"/>
      <c r="H22" s="24">
        <f t="shared" si="0"/>
        <v>-8</v>
      </c>
      <c r="I22" s="25" t="str">
        <f t="shared" si="1"/>
        <v>Places</v>
      </c>
      <c r="J22" s="73" t="str">
        <f t="shared" si="2"/>
        <v>ê</v>
      </c>
      <c r="K22" s="76">
        <v>11</v>
      </c>
      <c r="L22" s="74"/>
      <c r="M22" s="24" t="str">
        <f t="shared" si="3"/>
        <v>Places</v>
      </c>
      <c r="N22" s="24" t="str">
        <f t="shared" si="4"/>
        <v>Places</v>
      </c>
      <c r="P22" s="75" t="str">
        <f t="shared" si="5"/>
        <v>ê</v>
      </c>
      <c r="R22" s="43">
        <v>19</v>
      </c>
    </row>
    <row r="23" spans="1:18" s="29" customFormat="1" ht="19.5" customHeight="1">
      <c r="A23" s="19">
        <f t="shared" si="6"/>
        <v>20</v>
      </c>
      <c r="B23" s="41">
        <f t="shared" si="7"/>
        <v>20</v>
      </c>
      <c r="C23" s="42">
        <f t="shared" si="8"/>
        <v>20</v>
      </c>
      <c r="D23" s="57" t="str">
        <f t="array" ref="D23">INDEX('Tournoi jeudi'!A$1:A$81,MAX(IF('Tournoi jeudi'!B$5:B$81+ROW('Tournoi jeudi'!B$5:B$81)/10^3=LARGE('Tournoi jeudi'!B$5:B$81+ROW('Tournoi jeudi'!B$5:B$81)/10^3,ROWS(N$1:N20)),ROW('Tournoi jeudi'!A$5:A$81))))</f>
        <v>Chat des Bois</v>
      </c>
      <c r="E23" s="58"/>
      <c r="F23" s="109">
        <f>LARGE('Tournoi jeudi'!B$5:B$81,ROWS(N$1:N20))</f>
        <v>296</v>
      </c>
      <c r="G23" s="112"/>
      <c r="H23" s="15">
        <f t="shared" si="0"/>
        <v>6</v>
      </c>
      <c r="I23" s="16" t="str">
        <f t="shared" si="1"/>
        <v>Places</v>
      </c>
      <c r="J23" s="45" t="str">
        <f t="shared" si="2"/>
        <v>é</v>
      </c>
      <c r="K23" s="124">
        <v>26</v>
      </c>
      <c r="L23" s="20"/>
      <c r="M23" s="15" t="str">
        <f t="shared" si="3"/>
        <v>Places</v>
      </c>
      <c r="N23" s="15" t="str">
        <f t="shared" si="4"/>
        <v>Places</v>
      </c>
      <c r="P23" s="59" t="str">
        <f t="shared" si="5"/>
        <v>é</v>
      </c>
      <c r="R23" s="42">
        <v>20</v>
      </c>
    </row>
    <row r="24" spans="1:18" s="27" customFormat="1" ht="18.75" customHeight="1">
      <c r="A24" s="19">
        <f t="shared" si="6"/>
        <v>21</v>
      </c>
      <c r="B24" s="41">
        <f t="shared" si="7"/>
        <v>21</v>
      </c>
      <c r="C24" s="43">
        <f t="shared" si="8"/>
        <v>21</v>
      </c>
      <c r="D24" s="71" t="str">
        <f t="array" ref="D24">INDEX('Tournoi jeudi'!A$1:A$81,MAX(IF('Tournoi jeudi'!B$5:B$81+ROW('Tournoi jeudi'!B$5:B$81)/10^3=LARGE('Tournoi jeudi'!B$5:B$81+ROW('Tournoi jeudi'!B$5:B$81)/10^3,ROWS(N$1:N21)),ROW('Tournoi jeudi'!A$5:A$81))))</f>
        <v>Mika</v>
      </c>
      <c r="E24" s="72"/>
      <c r="F24" s="106">
        <f>LARGE('Tournoi jeudi'!B$5:B$81,ROWS(N$1:N21))</f>
        <v>295</v>
      </c>
      <c r="G24" s="111"/>
      <c r="H24" s="24">
        <f t="shared" si="0"/>
        <v>1</v>
      </c>
      <c r="I24" s="25" t="str">
        <f t="shared" si="1"/>
        <v>Place</v>
      </c>
      <c r="J24" s="73" t="str">
        <f t="shared" si="2"/>
        <v>é</v>
      </c>
      <c r="K24" s="76">
        <v>22</v>
      </c>
      <c r="L24" s="74"/>
      <c r="M24" s="24" t="str">
        <f t="shared" si="3"/>
        <v>Place</v>
      </c>
      <c r="N24" s="24" t="str">
        <f t="shared" si="4"/>
        <v>Places</v>
      </c>
      <c r="P24" s="75" t="str">
        <f t="shared" si="5"/>
        <v>é</v>
      </c>
      <c r="R24" s="43">
        <v>21</v>
      </c>
    </row>
    <row r="25" spans="1:18" s="29" customFormat="1" ht="19.5" customHeight="1">
      <c r="A25" s="19">
        <f t="shared" si="6"/>
        <v>22</v>
      </c>
      <c r="B25" s="41">
        <f t="shared" si="7"/>
        <v>22</v>
      </c>
      <c r="C25" s="42">
        <f t="shared" si="8"/>
        <v>22</v>
      </c>
      <c r="D25" s="57" t="str">
        <f t="array" ref="D25">INDEX('Tournoi jeudi'!A$1:A$81,MAX(IF('Tournoi jeudi'!B$5:B$81+ROW('Tournoi jeudi'!B$5:B$81)/10^3=LARGE('Tournoi jeudi'!B$5:B$81+ROW('Tournoi jeudi'!B$5:B$81)/10^3,ROWS(N$1:N22)),ROW('Tournoi jeudi'!A$5:A$81))))</f>
        <v>ReptPAPA</v>
      </c>
      <c r="E25" s="58"/>
      <c r="F25" s="109">
        <f>LARGE('Tournoi jeudi'!B$5:B$81,ROWS(N$1:N22))</f>
        <v>289</v>
      </c>
      <c r="G25" s="112"/>
      <c r="H25" s="15">
        <f t="shared" si="0"/>
        <v>2</v>
      </c>
      <c r="I25" s="16" t="str">
        <f t="shared" si="1"/>
        <v>Places</v>
      </c>
      <c r="J25" s="45" t="str">
        <f t="shared" si="2"/>
        <v>é</v>
      </c>
      <c r="K25" s="17">
        <v>24</v>
      </c>
      <c r="L25" s="20"/>
      <c r="M25" s="15" t="str">
        <f t="shared" si="3"/>
        <v>Places</v>
      </c>
      <c r="N25" s="15" t="str">
        <f t="shared" si="4"/>
        <v>Places</v>
      </c>
      <c r="P25" s="59" t="str">
        <f t="shared" si="5"/>
        <v>é</v>
      </c>
      <c r="R25" s="42">
        <v>22</v>
      </c>
    </row>
    <row r="26" spans="1:18" s="27" customFormat="1" ht="19.5" customHeight="1">
      <c r="A26" s="19">
        <f t="shared" si="6"/>
        <v>23</v>
      </c>
      <c r="B26" s="41">
        <f t="shared" si="7"/>
        <v>23</v>
      </c>
      <c r="C26" s="43">
        <f t="shared" si="8"/>
        <v>23</v>
      </c>
      <c r="D26" s="71" t="str">
        <f t="array" ref="D26">INDEX('Tournoi jeudi'!A$1:A$81,MAX(IF('Tournoi jeudi'!B$5:B$81+ROW('Tournoi jeudi'!B$5:B$81)/10^3=LARGE('Tournoi jeudi'!B$5:B$81+ROW('Tournoi jeudi'!B$5:B$81)/10^3,ROWS(N$1:N23)),ROW('Tournoi jeudi'!A$5:A$81))))</f>
        <v>Emmanuel</v>
      </c>
      <c r="E26" s="72"/>
      <c r="F26" s="106">
        <f>LARGE('Tournoi jeudi'!B$5:B$81,ROWS(N$1:N23))</f>
        <v>247</v>
      </c>
      <c r="G26" s="107"/>
      <c r="H26" s="24">
        <f t="shared" si="0"/>
        <v>-15</v>
      </c>
      <c r="I26" s="25" t="str">
        <f t="shared" si="1"/>
        <v>Places</v>
      </c>
      <c r="J26" s="73" t="str">
        <f t="shared" si="2"/>
        <v>ê</v>
      </c>
      <c r="K26" s="77">
        <v>8</v>
      </c>
      <c r="L26" s="74"/>
      <c r="M26" s="24" t="str">
        <f t="shared" si="3"/>
        <v>Places</v>
      </c>
      <c r="N26" s="24" t="str">
        <f t="shared" si="4"/>
        <v>Places</v>
      </c>
      <c r="P26" s="75" t="str">
        <f t="shared" si="5"/>
        <v>ê</v>
      </c>
      <c r="R26" s="43">
        <v>23</v>
      </c>
    </row>
    <row r="27" spans="1:18" s="29" customFormat="1" ht="18" customHeight="1">
      <c r="A27" s="19">
        <f t="shared" si="6"/>
        <v>24</v>
      </c>
      <c r="B27" s="41">
        <f t="shared" si="7"/>
        <v>24</v>
      </c>
      <c r="C27" s="42">
        <f t="shared" si="8"/>
        <v>24</v>
      </c>
      <c r="D27" s="57" t="str">
        <f t="array" ref="D27">INDEX('Tournoi jeudi'!A$1:A$81,MAX(IF('Tournoi jeudi'!B$5:B$81+ROW('Tournoi jeudi'!B$5:B$81)/10^3=LARGE('Tournoi jeudi'!B$5:B$81+ROW('Tournoi jeudi'!B$5:B$81)/10^3,ROWS(N$1:N24)),ROW('Tournoi jeudi'!A$5:A$81))))</f>
        <v>Kenny</v>
      </c>
      <c r="E27" s="58"/>
      <c r="F27" s="109">
        <f>LARGE('Tournoi jeudi'!B$5:B$81,ROWS(N$1:N24))</f>
        <v>244</v>
      </c>
      <c r="G27" s="110"/>
      <c r="H27" s="15">
        <f t="shared" si="0"/>
        <v>6</v>
      </c>
      <c r="I27" s="16" t="str">
        <f t="shared" si="1"/>
        <v>Places</v>
      </c>
      <c r="J27" s="45" t="str">
        <f t="shared" si="2"/>
        <v>é</v>
      </c>
      <c r="K27" s="96">
        <v>30</v>
      </c>
      <c r="L27" s="20"/>
      <c r="M27" s="15" t="str">
        <f t="shared" si="3"/>
        <v>Places</v>
      </c>
      <c r="N27" s="15" t="str">
        <f t="shared" si="4"/>
        <v>Places</v>
      </c>
      <c r="P27" s="59" t="str">
        <f t="shared" si="5"/>
        <v>é</v>
      </c>
      <c r="R27" s="42">
        <v>24</v>
      </c>
    </row>
    <row r="28" spans="1:18" s="27" customFormat="1" ht="18.75" customHeight="1">
      <c r="A28" s="19">
        <f t="shared" si="6"/>
        <v>25</v>
      </c>
      <c r="B28" s="41">
        <f t="shared" si="7"/>
        <v>25</v>
      </c>
      <c r="C28" s="43">
        <f t="shared" si="8"/>
        <v>25</v>
      </c>
      <c r="D28" s="71" t="str">
        <f t="array" ref="D28">INDEX('Tournoi jeudi'!A$1:A$81,MAX(IF('Tournoi jeudi'!B$5:B$81+ROW('Tournoi jeudi'!B$5:B$81)/10^3=LARGE('Tournoi jeudi'!B$5:B$81+ROW('Tournoi jeudi'!B$5:B$81)/10^3,ROWS(N$1:N25)),ROW('Tournoi jeudi'!A$5:A$81))))</f>
        <v>Boris</v>
      </c>
      <c r="E28" s="72"/>
      <c r="F28" s="106">
        <f>LARGE('Tournoi jeudi'!B$5:B$81,ROWS(N$1:N25))</f>
        <v>234</v>
      </c>
      <c r="G28" s="107"/>
      <c r="H28" s="24">
        <f t="shared" si="0"/>
        <v>0</v>
      </c>
      <c r="I28" s="25" t="str">
        <f t="shared" si="1"/>
        <v>Place</v>
      </c>
      <c r="J28" s="73" t="str">
        <f t="shared" si="2"/>
        <v>è</v>
      </c>
      <c r="K28" s="98">
        <v>25</v>
      </c>
      <c r="L28" s="74"/>
      <c r="M28" s="24" t="str">
        <f t="shared" si="3"/>
        <v>Place</v>
      </c>
      <c r="N28" s="24" t="str">
        <f t="shared" si="4"/>
        <v>Place</v>
      </c>
      <c r="P28" s="75" t="str">
        <f t="shared" si="5"/>
        <v>ê</v>
      </c>
      <c r="R28" s="43">
        <v>25</v>
      </c>
    </row>
    <row r="29" spans="1:18" s="29" customFormat="1" ht="19.5" customHeight="1">
      <c r="A29" s="19">
        <f t="shared" si="6"/>
        <v>26</v>
      </c>
      <c r="B29" s="41">
        <f t="shared" si="7"/>
        <v>26</v>
      </c>
      <c r="C29" s="42">
        <f t="shared" si="8"/>
        <v>26</v>
      </c>
      <c r="D29" s="57" t="str">
        <f t="array" ref="D29">INDEX('Tournoi jeudi'!A$1:A$81,MAX(IF('Tournoi jeudi'!B$5:B$81+ROW('Tournoi jeudi'!B$5:B$81)/10^3=LARGE('Tournoi jeudi'!B$5:B$81+ROW('Tournoi jeudi'!B$5:B$81)/10^3,ROWS(N$1:N26)),ROW('Tournoi jeudi'!A$5:A$81))))</f>
        <v>Mickael</v>
      </c>
      <c r="E29" s="58"/>
      <c r="F29" s="109">
        <f>LARGE('Tournoi jeudi'!B$5:B$81,ROWS(N$1:N26))</f>
        <v>232</v>
      </c>
      <c r="G29" s="110"/>
      <c r="H29" s="15">
        <f t="shared" si="0"/>
        <v>-3</v>
      </c>
      <c r="I29" s="16" t="str">
        <f t="shared" si="1"/>
        <v>Places</v>
      </c>
      <c r="J29" s="45" t="str">
        <f t="shared" si="2"/>
        <v>ê</v>
      </c>
      <c r="K29" s="18">
        <v>23</v>
      </c>
      <c r="L29" s="20"/>
      <c r="M29" s="15" t="str">
        <f t="shared" si="3"/>
        <v>Places</v>
      </c>
      <c r="N29" s="15" t="str">
        <f t="shared" si="4"/>
        <v>Places</v>
      </c>
      <c r="P29" s="59" t="str">
        <f t="shared" si="5"/>
        <v>ê</v>
      </c>
      <c r="R29" s="42">
        <v>26</v>
      </c>
    </row>
    <row r="30" spans="1:18" s="27" customFormat="1" ht="19.5" customHeight="1">
      <c r="A30" s="19">
        <f t="shared" si="6"/>
        <v>27</v>
      </c>
      <c r="B30" s="41">
        <f t="shared" si="7"/>
        <v>27</v>
      </c>
      <c r="C30" s="43">
        <f t="shared" si="8"/>
        <v>27</v>
      </c>
      <c r="D30" s="71" t="str">
        <f t="array" ref="D30">INDEX('Tournoi jeudi'!A$1:A$81,MAX(IF('Tournoi jeudi'!B$5:B$81+ROW('Tournoi jeudi'!B$5:B$81)/10^3=LARGE('Tournoi jeudi'!B$5:B$81+ROW('Tournoi jeudi'!B$5:B$81)/10^3,ROWS(N$1:N27)),ROW('Tournoi jeudi'!A$5:A$81))))</f>
        <v>Cristiano</v>
      </c>
      <c r="E30" s="72"/>
      <c r="F30" s="106">
        <f>LARGE('Tournoi jeudi'!B$5:B$81,ROWS(N$1:N27))</f>
        <v>230</v>
      </c>
      <c r="G30" s="107"/>
      <c r="H30" s="24">
        <f t="shared" si="0"/>
        <v>-7</v>
      </c>
      <c r="I30" s="25" t="str">
        <f t="shared" si="1"/>
        <v>Places</v>
      </c>
      <c r="J30" s="73" t="str">
        <f t="shared" si="2"/>
        <v>ê</v>
      </c>
      <c r="K30" s="78">
        <v>20</v>
      </c>
      <c r="L30" s="74"/>
      <c r="M30" s="24" t="str">
        <f t="shared" si="3"/>
        <v>Places</v>
      </c>
      <c r="N30" s="24" t="str">
        <f t="shared" si="4"/>
        <v>Places</v>
      </c>
      <c r="P30" s="75" t="str">
        <f t="shared" si="5"/>
        <v>ê</v>
      </c>
      <c r="R30" s="43">
        <v>27</v>
      </c>
    </row>
    <row r="31" spans="1:18" s="29" customFormat="1" ht="19.5" customHeight="1">
      <c r="A31" s="19">
        <f t="shared" si="6"/>
        <v>28</v>
      </c>
      <c r="B31" s="41">
        <f t="shared" si="7"/>
        <v>28</v>
      </c>
      <c r="C31" s="42">
        <f t="shared" si="8"/>
        <v>28</v>
      </c>
      <c r="D31" s="57" t="str">
        <f t="array" ref="D31">INDEX('Tournoi jeudi'!A$1:A$81,MAX(IF('Tournoi jeudi'!B$5:B$81+ROW('Tournoi jeudi'!B$5:B$81)/10^3=LARGE('Tournoi jeudi'!B$5:B$81+ROW('Tournoi jeudi'!B$5:B$81)/10^3,ROWS(N$1:N28)),ROW('Tournoi jeudi'!A$5:A$81))))</f>
        <v>Sebastien</v>
      </c>
      <c r="E31" s="58"/>
      <c r="F31" s="109">
        <f>LARGE('Tournoi jeudi'!B$5:B$81,ROWS(N$1:N28))</f>
        <v>216</v>
      </c>
      <c r="G31" s="110"/>
      <c r="H31" s="15">
        <f t="shared" si="0"/>
        <v>-1</v>
      </c>
      <c r="I31" s="16" t="str">
        <f t="shared" si="1"/>
        <v>Place</v>
      </c>
      <c r="J31" s="45" t="str">
        <f t="shared" si="2"/>
        <v>ê</v>
      </c>
      <c r="K31" s="18">
        <v>27</v>
      </c>
      <c r="L31" s="20"/>
      <c r="M31" s="15" t="str">
        <f t="shared" si="3"/>
        <v>Places</v>
      </c>
      <c r="N31" s="15" t="str">
        <f t="shared" si="4"/>
        <v>Places</v>
      </c>
      <c r="P31" s="59" t="str">
        <f t="shared" si="5"/>
        <v>ê</v>
      </c>
      <c r="R31" s="42">
        <v>28</v>
      </c>
    </row>
    <row r="32" spans="1:18" s="27" customFormat="1" ht="19.5" customHeight="1">
      <c r="A32" s="19">
        <f t="shared" si="6"/>
        <v>29</v>
      </c>
      <c r="B32" s="41">
        <f t="shared" si="7"/>
        <v>29</v>
      </c>
      <c r="C32" s="43">
        <f t="shared" si="8"/>
        <v>29</v>
      </c>
      <c r="D32" s="71" t="str">
        <f t="array" ref="D32">INDEX('Tournoi jeudi'!A$1:A$81,MAX(IF('Tournoi jeudi'!B$5:B$81+ROW('Tournoi jeudi'!B$5:B$81)/10^3=LARGE('Tournoi jeudi'!B$5:B$81+ROW('Tournoi jeudi'!B$5:B$81)/10^3,ROWS(N$1:N29)),ROW('Tournoi jeudi'!A$5:A$81))))</f>
        <v>Thomas</v>
      </c>
      <c r="E32" s="72"/>
      <c r="F32" s="106">
        <f>LARGE('Tournoi jeudi'!B$5:B$81,ROWS(N$1:N29))</f>
        <v>197</v>
      </c>
      <c r="G32" s="107"/>
      <c r="H32" s="24">
        <f t="shared" si="0"/>
        <v>-1</v>
      </c>
      <c r="I32" s="25" t="str">
        <f t="shared" si="1"/>
        <v>Place</v>
      </c>
      <c r="J32" s="73" t="str">
        <f t="shared" si="2"/>
        <v>ê</v>
      </c>
      <c r="K32" s="78">
        <v>28</v>
      </c>
      <c r="L32" s="74"/>
      <c r="M32" s="24" t="str">
        <f t="shared" si="3"/>
        <v>Places</v>
      </c>
      <c r="N32" s="24" t="str">
        <f t="shared" si="4"/>
        <v>Places</v>
      </c>
      <c r="P32" s="75" t="str">
        <f t="shared" si="5"/>
        <v>ê</v>
      </c>
      <c r="R32" s="43">
        <v>29</v>
      </c>
    </row>
    <row r="33" spans="1:18" s="29" customFormat="1" ht="19.5" customHeight="1">
      <c r="A33" s="19">
        <f t="shared" si="6"/>
        <v>30</v>
      </c>
      <c r="B33" s="41">
        <f t="shared" si="7"/>
        <v>30</v>
      </c>
      <c r="C33" s="42">
        <f t="shared" si="8"/>
        <v>30</v>
      </c>
      <c r="D33" s="57" t="str">
        <f t="array" ref="D33">INDEX('Tournoi jeudi'!A$1:A$81,MAX(IF('Tournoi jeudi'!B$5:B$81+ROW('Tournoi jeudi'!B$5:B$81)/10^3=LARGE('Tournoi jeudi'!B$5:B$81+ROW('Tournoi jeudi'!B$5:B$81)/10^3,ROWS(N$1:N30)),ROW('Tournoi jeudi'!A$5:A$81))))</f>
        <v>Treabice</v>
      </c>
      <c r="E33" s="58"/>
      <c r="F33" s="109">
        <f>LARGE('Tournoi jeudi'!B$5:B$81,ROWS(N$1:N30))</f>
        <v>196</v>
      </c>
      <c r="G33" s="112"/>
      <c r="H33" s="15">
        <f t="shared" si="0"/>
        <v>1</v>
      </c>
      <c r="I33" s="16" t="str">
        <f t="shared" si="1"/>
        <v>Place</v>
      </c>
      <c r="J33" s="45" t="str">
        <f t="shared" si="2"/>
        <v>é</v>
      </c>
      <c r="K33" s="18">
        <v>31</v>
      </c>
      <c r="L33" s="20"/>
      <c r="M33" s="15" t="str">
        <f t="shared" si="3"/>
        <v>Place</v>
      </c>
      <c r="N33" s="15" t="str">
        <f t="shared" si="4"/>
        <v>Places</v>
      </c>
      <c r="P33" s="59" t="str">
        <f t="shared" si="5"/>
        <v>é</v>
      </c>
      <c r="R33" s="42">
        <v>30</v>
      </c>
    </row>
    <row r="34" spans="1:18" s="27" customFormat="1" ht="19.5" customHeight="1">
      <c r="A34" s="19">
        <f t="shared" si="6"/>
        <v>31</v>
      </c>
      <c r="B34" s="41">
        <f t="shared" si="7"/>
        <v>31</v>
      </c>
      <c r="C34" s="43">
        <f t="shared" si="8"/>
        <v>31</v>
      </c>
      <c r="D34" s="71" t="str">
        <f t="array" ref="D34">INDEX('Tournoi jeudi'!A$1:A$81,MAX(IF('Tournoi jeudi'!B$5:B$81+ROW('Tournoi jeudi'!B$5:B$81)/10^3=LARGE('Tournoi jeudi'!B$5:B$81+ROW('Tournoi jeudi'!B$5:B$81)/10^3,ROWS(N$1:N31)),ROW('Tournoi jeudi'!A$5:A$81))))</f>
        <v>Bons34</v>
      </c>
      <c r="E34" s="72"/>
      <c r="F34" s="106">
        <f>LARGE('Tournoi jeudi'!B$5:B$81,ROWS(N$1:N31))</f>
        <v>180</v>
      </c>
      <c r="G34" s="111"/>
      <c r="H34" s="24">
        <f t="shared" si="0"/>
        <v>1</v>
      </c>
      <c r="I34" s="25" t="str">
        <f t="shared" si="1"/>
        <v>Place</v>
      </c>
      <c r="J34" s="73" t="str">
        <f t="shared" si="2"/>
        <v>é</v>
      </c>
      <c r="K34" s="78">
        <v>32</v>
      </c>
      <c r="L34" s="74"/>
      <c r="M34" s="24" t="str">
        <f t="shared" si="3"/>
        <v>Place</v>
      </c>
      <c r="N34" s="24" t="str">
        <f t="shared" si="4"/>
        <v>Places</v>
      </c>
      <c r="P34" s="75" t="str">
        <f t="shared" si="5"/>
        <v>é</v>
      </c>
      <c r="R34" s="43">
        <v>31</v>
      </c>
    </row>
    <row r="35" spans="1:18" s="29" customFormat="1" ht="19.5" customHeight="1">
      <c r="A35" s="19">
        <f t="shared" si="6"/>
        <v>32</v>
      </c>
      <c r="B35" s="41">
        <f t="shared" si="7"/>
        <v>32</v>
      </c>
      <c r="C35" s="42">
        <f t="shared" si="8"/>
        <v>32</v>
      </c>
      <c r="D35" s="57" t="str">
        <f t="array" ref="D35">INDEX('Tournoi jeudi'!A$1:A$81,MAX(IF('Tournoi jeudi'!B$5:B$81+ROW('Tournoi jeudi'!B$5:B$81)/10^3=LARGE('Tournoi jeudi'!B$5:B$81+ROW('Tournoi jeudi'!B$5:B$81)/10^3,ROWS(N$1:N32)),ROW('Tournoi jeudi'!A$5:A$81))))</f>
        <v>Christian</v>
      </c>
      <c r="E35" s="58"/>
      <c r="F35" s="109">
        <f>LARGE('Tournoi jeudi'!B$5:B$81,ROWS(N$1:N32))</f>
        <v>175</v>
      </c>
      <c r="G35" s="112"/>
      <c r="H35" s="15">
        <f t="shared" si="0"/>
        <v>4</v>
      </c>
      <c r="I35" s="16" t="str">
        <f t="shared" si="1"/>
        <v>Places</v>
      </c>
      <c r="J35" s="45" t="str">
        <f t="shared" si="2"/>
        <v>é</v>
      </c>
      <c r="K35" s="18">
        <v>36</v>
      </c>
      <c r="L35" s="20"/>
      <c r="M35" s="15" t="str">
        <f t="shared" si="3"/>
        <v>Places</v>
      </c>
      <c r="N35" s="15" t="str">
        <f t="shared" si="4"/>
        <v>Places</v>
      </c>
      <c r="P35" s="59" t="str">
        <f t="shared" si="5"/>
        <v>é</v>
      </c>
      <c r="R35" s="42">
        <v>32</v>
      </c>
    </row>
    <row r="36" spans="1:18" s="27" customFormat="1" ht="19.5" customHeight="1">
      <c r="A36" s="19">
        <f t="shared" si="6"/>
        <v>33</v>
      </c>
      <c r="B36" s="41">
        <f t="shared" si="7"/>
        <v>33</v>
      </c>
      <c r="C36" s="43">
        <f t="shared" si="8"/>
        <v>33</v>
      </c>
      <c r="D36" s="71" t="str">
        <f t="array" ref="D36">INDEX('Tournoi jeudi'!A$1:A$81,MAX(IF('Tournoi jeudi'!B$5:B$81+ROW('Tournoi jeudi'!B$5:B$81)/10^3=LARGE('Tournoi jeudi'!B$5:B$81+ROW('Tournoi jeudi'!B$5:B$81)/10^3,ROWS(N$1:N33)),ROW('Tournoi jeudi'!A$5:A$81))))</f>
        <v>Elson</v>
      </c>
      <c r="E36" s="72"/>
      <c r="F36" s="106">
        <f>LARGE('Tournoi jeudi'!B$5:B$81,ROWS(N$1:N33))</f>
        <v>173</v>
      </c>
      <c r="G36" s="107"/>
      <c r="H36" s="24">
        <f t="shared" ref="H36:H58" si="9">K36-A36</f>
        <v>5</v>
      </c>
      <c r="I36" s="25" t="str">
        <f t="shared" ref="I36:I58" si="10">IF(H36=-1,"Place",M36)</f>
        <v>Places</v>
      </c>
      <c r="J36" s="73" t="str">
        <f t="shared" ref="J36:J58" si="11">IF(H36=0,"è",P36)</f>
        <v>é</v>
      </c>
      <c r="K36" s="78">
        <v>38</v>
      </c>
      <c r="L36" s="74"/>
      <c r="M36" s="24" t="str">
        <f t="shared" si="3"/>
        <v>Places</v>
      </c>
      <c r="N36" s="24" t="str">
        <f t="shared" si="4"/>
        <v>Places</v>
      </c>
      <c r="P36" s="75" t="str">
        <f t="shared" si="5"/>
        <v>é</v>
      </c>
      <c r="R36" s="43">
        <v>33</v>
      </c>
    </row>
    <row r="37" spans="1:18" s="29" customFormat="1" ht="18.75" customHeight="1">
      <c r="A37" s="19">
        <f t="shared" si="6"/>
        <v>34</v>
      </c>
      <c r="B37" s="41">
        <f t="shared" si="7"/>
        <v>34</v>
      </c>
      <c r="C37" s="42">
        <f t="shared" si="8"/>
        <v>34</v>
      </c>
      <c r="D37" s="57" t="str">
        <f t="array" ref="D37">INDEX('Tournoi jeudi'!A$1:A$81,MAX(IF('Tournoi jeudi'!B$5:B$81+ROW('Tournoi jeudi'!B$5:B$81)/10^3=LARGE('Tournoi jeudi'!B$5:B$81+ROW('Tournoi jeudi'!B$5:B$81)/10^3,ROWS(N$1:N34)),ROW('Tournoi jeudi'!A$5:A$81))))</f>
        <v>Survivor</v>
      </c>
      <c r="E37" s="58"/>
      <c r="F37" s="109">
        <f>LARGE('Tournoi jeudi'!B$5:B$81,ROWS(N$1:N34))</f>
        <v>124</v>
      </c>
      <c r="G37" s="112"/>
      <c r="H37" s="15">
        <f t="shared" si="9"/>
        <v>-5</v>
      </c>
      <c r="I37" s="16" t="str">
        <f t="shared" si="10"/>
        <v>Places</v>
      </c>
      <c r="J37" s="45" t="str">
        <f t="shared" si="11"/>
        <v>ê</v>
      </c>
      <c r="K37" s="18">
        <v>29</v>
      </c>
      <c r="L37" s="20"/>
      <c r="M37" s="15" t="str">
        <f t="shared" si="3"/>
        <v>Places</v>
      </c>
      <c r="N37" s="15" t="str">
        <f t="shared" si="4"/>
        <v>Places</v>
      </c>
      <c r="P37" s="59" t="str">
        <f t="shared" si="5"/>
        <v>ê</v>
      </c>
      <c r="R37" s="42">
        <v>34</v>
      </c>
    </row>
    <row r="38" spans="1:18" s="27" customFormat="1" ht="19.5" customHeight="1">
      <c r="A38" s="19">
        <f t="shared" si="6"/>
        <v>35</v>
      </c>
      <c r="B38" s="41">
        <f t="shared" si="7"/>
        <v>35</v>
      </c>
      <c r="C38" s="43">
        <f t="shared" si="8"/>
        <v>35</v>
      </c>
      <c r="D38" s="71" t="str">
        <f t="array" ref="D38">INDEX('Tournoi jeudi'!A$1:A$81,MAX(IF('Tournoi jeudi'!B$5:B$81+ROW('Tournoi jeudi'!B$5:B$81)/10^3=LARGE('Tournoi jeudi'!B$5:B$81+ROW('Tournoi jeudi'!B$5:B$81)/10^3,ROWS(N$1:N35)),ROW('Tournoi jeudi'!A$5:A$81))))</f>
        <v>Christophe</v>
      </c>
      <c r="E38" s="72"/>
      <c r="F38" s="106">
        <f>LARGE('Tournoi jeudi'!B$5:B$81,ROWS(N$1:N35))</f>
        <v>115</v>
      </c>
      <c r="G38" s="111"/>
      <c r="H38" s="24">
        <f t="shared" si="9"/>
        <v>-2</v>
      </c>
      <c r="I38" s="25" t="str">
        <f t="shared" si="10"/>
        <v>Places</v>
      </c>
      <c r="J38" s="73" t="str">
        <f t="shared" si="11"/>
        <v>ê</v>
      </c>
      <c r="K38" s="78">
        <v>33</v>
      </c>
      <c r="L38" s="74"/>
      <c r="M38" s="24" t="str">
        <f t="shared" si="3"/>
        <v>Places</v>
      </c>
      <c r="N38" s="24" t="str">
        <f t="shared" si="4"/>
        <v>Places</v>
      </c>
      <c r="P38" s="75" t="str">
        <f t="shared" si="5"/>
        <v>ê</v>
      </c>
      <c r="R38" s="43">
        <v>35</v>
      </c>
    </row>
    <row r="39" spans="1:18" s="29" customFormat="1" ht="19.5" customHeight="1">
      <c r="A39" s="19">
        <f t="shared" si="6"/>
        <v>36</v>
      </c>
      <c r="B39" s="41">
        <f t="shared" si="7"/>
        <v>36</v>
      </c>
      <c r="C39" s="42">
        <f t="shared" si="8"/>
        <v>36</v>
      </c>
      <c r="D39" s="57" t="str">
        <f t="array" ref="D39">INDEX('Tournoi jeudi'!A$1:A$81,MAX(IF('Tournoi jeudi'!B$5:B$81+ROW('Tournoi jeudi'!B$5:B$81)/10^3=LARGE('Tournoi jeudi'!B$5:B$81+ROW('Tournoi jeudi'!B$5:B$81)/10^3,ROWS(N$1:N36)),ROW('Tournoi jeudi'!A$5:A$81))))</f>
        <v>Sebastiano</v>
      </c>
      <c r="E39" s="58"/>
      <c r="F39" s="109">
        <f>LARGE('Tournoi jeudi'!B$5:B$81,ROWS(N$1:N36))</f>
        <v>96</v>
      </c>
      <c r="G39" s="110"/>
      <c r="H39" s="15">
        <f t="shared" si="9"/>
        <v>-2</v>
      </c>
      <c r="I39" s="16" t="str">
        <f t="shared" si="10"/>
        <v>Places</v>
      </c>
      <c r="J39" s="45" t="str">
        <f t="shared" si="11"/>
        <v>ê</v>
      </c>
      <c r="K39" s="18">
        <v>34</v>
      </c>
      <c r="L39" s="20"/>
      <c r="M39" s="15" t="str">
        <f t="shared" si="3"/>
        <v>Places</v>
      </c>
      <c r="N39" s="15" t="str">
        <f t="shared" si="4"/>
        <v>Places</v>
      </c>
      <c r="P39" s="59" t="str">
        <f t="shared" si="5"/>
        <v>ê</v>
      </c>
      <c r="R39" s="42">
        <v>36</v>
      </c>
    </row>
    <row r="40" spans="1:18" s="27" customFormat="1" ht="19.5" customHeight="1">
      <c r="A40" s="19">
        <f t="shared" si="6"/>
        <v>37</v>
      </c>
      <c r="B40" s="41">
        <f t="shared" si="7"/>
        <v>37</v>
      </c>
      <c r="C40" s="43">
        <f t="shared" si="8"/>
        <v>37</v>
      </c>
      <c r="D40" s="71" t="str">
        <f t="array" ref="D40">INDEX('Tournoi jeudi'!A$1:A$81,MAX(IF('Tournoi jeudi'!B$5:B$81+ROW('Tournoi jeudi'!B$5:B$81)/10^3=LARGE('Tournoi jeudi'!B$5:B$81+ROW('Tournoi jeudi'!B$5:B$81)/10^3,ROWS(N$1:N37)),ROW('Tournoi jeudi'!A$5:A$81))))</f>
        <v>Pippo74</v>
      </c>
      <c r="E40" s="72"/>
      <c r="F40" s="106">
        <f>LARGE('Tournoi jeudi'!B$5:B$81,ROWS(N$1:N37))</f>
        <v>95</v>
      </c>
      <c r="G40" s="111"/>
      <c r="H40" s="24">
        <f t="shared" si="9"/>
        <v>-2</v>
      </c>
      <c r="I40" s="25" t="str">
        <f t="shared" si="10"/>
        <v>Places</v>
      </c>
      <c r="J40" s="73" t="str">
        <f t="shared" si="11"/>
        <v>ê</v>
      </c>
      <c r="K40" s="78">
        <v>35</v>
      </c>
      <c r="L40" s="74"/>
      <c r="M40" s="24" t="str">
        <f t="shared" si="3"/>
        <v>Places</v>
      </c>
      <c r="N40" s="24" t="str">
        <f t="shared" si="4"/>
        <v>Places</v>
      </c>
      <c r="P40" s="75" t="str">
        <f t="shared" si="5"/>
        <v>ê</v>
      </c>
      <c r="R40" s="43">
        <v>37</v>
      </c>
    </row>
    <row r="41" spans="1:18" s="29" customFormat="1" ht="19.5" customHeight="1">
      <c r="A41" s="19">
        <f t="shared" si="6"/>
        <v>38</v>
      </c>
      <c r="B41" s="41">
        <f t="shared" si="7"/>
        <v>38</v>
      </c>
      <c r="C41" s="42">
        <f t="shared" si="8"/>
        <v>38</v>
      </c>
      <c r="D41" s="57" t="str">
        <f t="array" ref="D41">INDEX('Tournoi jeudi'!A$1:A$81,MAX(IF('Tournoi jeudi'!B$5:B$81+ROW('Tournoi jeudi'!B$5:B$81)/10^3=LARGE('Tournoi jeudi'!B$5:B$81+ROW('Tournoi jeudi'!B$5:B$81)/10^3,ROWS(N$1:N38)),ROW('Tournoi jeudi'!A$5:A$81))))</f>
        <v>Claude</v>
      </c>
      <c r="E41" s="58"/>
      <c r="F41" s="109">
        <f>LARGE('Tournoi jeudi'!B$5:B$81,ROWS(N$1:N38))</f>
        <v>90</v>
      </c>
      <c r="G41" s="112"/>
      <c r="H41" s="15">
        <f t="shared" si="9"/>
        <v>8</v>
      </c>
      <c r="I41" s="16" t="str">
        <f t="shared" si="10"/>
        <v>Places</v>
      </c>
      <c r="J41" s="45" t="str">
        <f t="shared" si="11"/>
        <v>é</v>
      </c>
      <c r="K41" s="18">
        <v>46</v>
      </c>
      <c r="L41" s="20"/>
      <c r="M41" s="15" t="str">
        <f t="shared" si="3"/>
        <v>Places</v>
      </c>
      <c r="N41" s="15" t="str">
        <f t="shared" si="4"/>
        <v>Places</v>
      </c>
      <c r="P41" s="59" t="str">
        <f t="shared" si="5"/>
        <v>é</v>
      </c>
      <c r="R41" s="42">
        <v>38</v>
      </c>
    </row>
    <row r="42" spans="1:18" s="27" customFormat="1" ht="19.5" customHeight="1">
      <c r="A42" s="19">
        <f t="shared" si="6"/>
        <v>39</v>
      </c>
      <c r="B42" s="41">
        <f t="shared" si="7"/>
        <v>39</v>
      </c>
      <c r="C42" s="43">
        <f t="shared" si="8"/>
        <v>39</v>
      </c>
      <c r="D42" s="71" t="str">
        <f t="array" ref="D42">INDEX('Tournoi jeudi'!A$1:A$81,MAX(IF('Tournoi jeudi'!B$5:B$81+ROW('Tournoi jeudi'!B$5:B$81)/10^3=LARGE('Tournoi jeudi'!B$5:B$81+ROW('Tournoi jeudi'!B$5:B$81)/10^3,ROWS(N$1:N39)),ROW('Tournoi jeudi'!A$5:A$81))))</f>
        <v>Philou</v>
      </c>
      <c r="E42" s="72"/>
      <c r="F42" s="106">
        <f>LARGE('Tournoi jeudi'!B$5:B$81,ROWS(N$1:N39))</f>
        <v>87</v>
      </c>
      <c r="G42" s="111"/>
      <c r="H42" s="24">
        <f t="shared" si="9"/>
        <v>-2</v>
      </c>
      <c r="I42" s="25" t="str">
        <f t="shared" si="10"/>
        <v>Places</v>
      </c>
      <c r="J42" s="73" t="str">
        <f t="shared" si="11"/>
        <v>ê</v>
      </c>
      <c r="K42" s="78">
        <v>37</v>
      </c>
      <c r="L42" s="74"/>
      <c r="M42" s="24" t="str">
        <f t="shared" si="3"/>
        <v>Places</v>
      </c>
      <c r="N42" s="24" t="str">
        <f t="shared" si="4"/>
        <v>Places</v>
      </c>
      <c r="P42" s="75" t="str">
        <f t="shared" si="5"/>
        <v>ê</v>
      </c>
      <c r="R42" s="43">
        <v>39</v>
      </c>
    </row>
    <row r="43" spans="1:18" s="29" customFormat="1" ht="19.5" customHeight="1">
      <c r="A43" s="19">
        <f t="shared" si="6"/>
        <v>40</v>
      </c>
      <c r="B43" s="41">
        <f t="shared" si="7"/>
        <v>40</v>
      </c>
      <c r="C43" s="42">
        <f t="shared" si="8"/>
        <v>40</v>
      </c>
      <c r="D43" s="57" t="str">
        <f t="array" ref="D43">INDEX('Tournoi jeudi'!A$1:A$81,MAX(IF('Tournoi jeudi'!B$5:B$81+ROW('Tournoi jeudi'!B$5:B$81)/10^3=LARGE('Tournoi jeudi'!B$5:B$81+ROW('Tournoi jeudi'!B$5:B$81)/10^3,ROWS(N$1:N40)),ROW('Tournoi jeudi'!A$5:A$81))))</f>
        <v>Franck</v>
      </c>
      <c r="E43" s="58"/>
      <c r="F43" s="109">
        <f>LARGE('Tournoi jeudi'!B$5:B$81,ROWS(N$1:N40))</f>
        <v>65</v>
      </c>
      <c r="G43" s="112"/>
      <c r="H43" s="15">
        <f t="shared" si="9"/>
        <v>8</v>
      </c>
      <c r="I43" s="16" t="str">
        <f t="shared" si="10"/>
        <v>Places</v>
      </c>
      <c r="J43" s="45" t="str">
        <f t="shared" si="11"/>
        <v>é</v>
      </c>
      <c r="K43" s="18">
        <v>48</v>
      </c>
      <c r="L43" s="20"/>
      <c r="M43" s="15" t="str">
        <f t="shared" si="3"/>
        <v>Places</v>
      </c>
      <c r="N43" s="15" t="str">
        <f t="shared" si="4"/>
        <v>Places</v>
      </c>
      <c r="P43" s="59" t="str">
        <f t="shared" si="5"/>
        <v>é</v>
      </c>
      <c r="R43" s="42">
        <v>40</v>
      </c>
    </row>
    <row r="44" spans="1:18" s="27" customFormat="1" ht="19.5" customHeight="1">
      <c r="A44" s="19">
        <f t="shared" si="6"/>
        <v>41</v>
      </c>
      <c r="B44" s="41">
        <f t="shared" si="7"/>
        <v>41</v>
      </c>
      <c r="C44" s="43">
        <f t="shared" si="8"/>
        <v>41</v>
      </c>
      <c r="D44" s="71" t="str">
        <f t="array" ref="D44">INDEX('Tournoi jeudi'!A$1:A$81,MAX(IF('Tournoi jeudi'!B$5:B$81+ROW('Tournoi jeudi'!B$5:B$81)/10^3=LARGE('Tournoi jeudi'!B$5:B$81+ROW('Tournoi jeudi'!B$5:B$81)/10^3,ROWS(N$1:N41)),ROW('Tournoi jeudi'!A$5:A$81))))</f>
        <v>Jocelyn</v>
      </c>
      <c r="E44" s="72"/>
      <c r="F44" s="106">
        <f>LARGE('Tournoi jeudi'!B$5:B$81,ROWS(N$1:N41))</f>
        <v>63</v>
      </c>
      <c r="G44" s="107"/>
      <c r="H44" s="24">
        <f t="shared" si="9"/>
        <v>-2</v>
      </c>
      <c r="I44" s="25" t="str">
        <f t="shared" si="10"/>
        <v>Places</v>
      </c>
      <c r="J44" s="73" t="str">
        <f t="shared" si="11"/>
        <v>ê</v>
      </c>
      <c r="K44" s="78">
        <v>39</v>
      </c>
      <c r="L44" s="74"/>
      <c r="M44" s="24" t="str">
        <f t="shared" si="3"/>
        <v>Places</v>
      </c>
      <c r="N44" s="24" t="str">
        <f t="shared" si="4"/>
        <v>Places</v>
      </c>
      <c r="P44" s="75" t="str">
        <f t="shared" si="5"/>
        <v>ê</v>
      </c>
      <c r="R44" s="43">
        <v>41</v>
      </c>
    </row>
    <row r="45" spans="1:18" s="29" customFormat="1" ht="19.5" customHeight="1">
      <c r="A45" s="19">
        <f t="shared" si="6"/>
        <v>42</v>
      </c>
      <c r="B45" s="41">
        <f t="shared" si="7"/>
        <v>42</v>
      </c>
      <c r="C45" s="42">
        <f t="shared" si="8"/>
        <v>42</v>
      </c>
      <c r="D45" s="57" t="str">
        <f t="array" ref="D45">INDEX('Tournoi jeudi'!A$1:A$81,MAX(IF('Tournoi jeudi'!B$5:B$81+ROW('Tournoi jeudi'!B$5:B$81)/10^3=LARGE('Tournoi jeudi'!B$5:B$81+ROW('Tournoi jeudi'!B$5:B$81)/10^3,ROWS(N$1:N42)),ROW('Tournoi jeudi'!A$5:A$81))))</f>
        <v>Michel</v>
      </c>
      <c r="E45" s="58"/>
      <c r="F45" s="109">
        <f>LARGE('Tournoi jeudi'!B$5:B$81,ROWS(N$1:N42))</f>
        <v>50</v>
      </c>
      <c r="G45" s="110"/>
      <c r="H45" s="15">
        <f t="shared" si="9"/>
        <v>-3</v>
      </c>
      <c r="I45" s="16" t="str">
        <f t="shared" si="10"/>
        <v>Places</v>
      </c>
      <c r="J45" s="45" t="str">
        <f t="shared" si="11"/>
        <v>ê</v>
      </c>
      <c r="K45" s="18">
        <v>39</v>
      </c>
      <c r="L45" s="20"/>
      <c r="M45" s="15" t="str">
        <f t="shared" si="3"/>
        <v>Places</v>
      </c>
      <c r="N45" s="15" t="str">
        <f t="shared" si="4"/>
        <v>Places</v>
      </c>
      <c r="P45" s="59" t="str">
        <f t="shared" si="5"/>
        <v>ê</v>
      </c>
      <c r="R45" s="42">
        <v>42</v>
      </c>
    </row>
    <row r="46" spans="1:18" s="27" customFormat="1" ht="19.5" customHeight="1">
      <c r="A46" s="19">
        <f t="shared" si="6"/>
        <v>43</v>
      </c>
      <c r="B46" s="41">
        <f t="shared" si="7"/>
        <v>43</v>
      </c>
      <c r="C46" s="43">
        <f t="shared" si="8"/>
        <v>43</v>
      </c>
      <c r="D46" s="71" t="str">
        <f t="array" ref="D46">INDEX('Tournoi jeudi'!A$1:A$81,MAX(IF('Tournoi jeudi'!B$5:B$81+ROW('Tournoi jeudi'!B$5:B$81)/10^3=LARGE('Tournoi jeudi'!B$5:B$81+ROW('Tournoi jeudi'!B$5:B$81)/10^3,ROWS(N$1:N43)),ROW('Tournoi jeudi'!A$5:A$81))))</f>
        <v>Guillaume</v>
      </c>
      <c r="E46" s="72"/>
      <c r="F46" s="106">
        <f>LARGE('Tournoi jeudi'!B$5:B$81,ROWS(N$1:N43))</f>
        <v>49</v>
      </c>
      <c r="G46" s="107"/>
      <c r="H46" s="24">
        <f t="shared" si="9"/>
        <v>-2</v>
      </c>
      <c r="I46" s="25" t="str">
        <f t="shared" si="10"/>
        <v>Places</v>
      </c>
      <c r="J46" s="73" t="str">
        <f t="shared" si="11"/>
        <v>ê</v>
      </c>
      <c r="K46" s="78">
        <v>41</v>
      </c>
      <c r="L46" s="74"/>
      <c r="M46" s="24" t="str">
        <f t="shared" si="3"/>
        <v>Places</v>
      </c>
      <c r="N46" s="24" t="str">
        <f t="shared" si="4"/>
        <v>Places</v>
      </c>
      <c r="P46" s="75" t="str">
        <f t="shared" si="5"/>
        <v>ê</v>
      </c>
      <c r="R46" s="43">
        <v>43</v>
      </c>
    </row>
    <row r="47" spans="1:18" s="29" customFormat="1" ht="19.5" customHeight="1">
      <c r="A47" s="19">
        <f t="shared" si="6"/>
        <v>44</v>
      </c>
      <c r="B47" s="41">
        <f t="shared" si="7"/>
        <v>44</v>
      </c>
      <c r="C47" s="42">
        <f t="shared" si="8"/>
        <v>44</v>
      </c>
      <c r="D47" s="57" t="str">
        <f t="array" ref="D47">INDEX('Tournoi jeudi'!A$1:A$81,MAX(IF('Tournoi jeudi'!B$5:B$81+ROW('Tournoi jeudi'!B$5:B$81)/10^3=LARGE('Tournoi jeudi'!B$5:B$81+ROW('Tournoi jeudi'!B$5:B$81)/10^3,ROWS(N$1:N44)),ROW('Tournoi jeudi'!A$5:A$81))))</f>
        <v>Romain</v>
      </c>
      <c r="E47" s="58"/>
      <c r="F47" s="109">
        <f>LARGE('Tournoi jeudi'!B$5:B$81,ROWS(N$1:N44))</f>
        <v>39</v>
      </c>
      <c r="G47" s="112"/>
      <c r="H47" s="15">
        <f t="shared" si="9"/>
        <v>-3</v>
      </c>
      <c r="I47" s="16" t="str">
        <f t="shared" si="10"/>
        <v>Places</v>
      </c>
      <c r="J47" s="45" t="str">
        <f t="shared" si="11"/>
        <v>ê</v>
      </c>
      <c r="K47" s="18">
        <v>41</v>
      </c>
      <c r="L47" s="20"/>
      <c r="M47" s="15" t="str">
        <f t="shared" si="3"/>
        <v>Places</v>
      </c>
      <c r="N47" s="15" t="str">
        <f t="shared" si="4"/>
        <v>Places</v>
      </c>
      <c r="P47" s="59" t="str">
        <f t="shared" si="5"/>
        <v>ê</v>
      </c>
      <c r="R47" s="42">
        <v>44</v>
      </c>
    </row>
    <row r="48" spans="1:18" s="27" customFormat="1" ht="19.5" customHeight="1">
      <c r="A48" s="19">
        <f t="shared" si="6"/>
        <v>45</v>
      </c>
      <c r="B48" s="41">
        <f t="shared" si="7"/>
        <v>45</v>
      </c>
      <c r="C48" s="43">
        <f t="shared" si="8"/>
        <v>45</v>
      </c>
      <c r="D48" s="71" t="str">
        <f t="array" ref="D48">INDEX('Tournoi jeudi'!A$1:A$81,MAX(IF('Tournoi jeudi'!B$5:B$81+ROW('Tournoi jeudi'!B$5:B$81)/10^3=LARGE('Tournoi jeudi'!B$5:B$81+ROW('Tournoi jeudi'!B$5:B$81)/10^3,ROWS(N$1:N45)),ROW('Tournoi jeudi'!A$5:A$81))))</f>
        <v>Darboul</v>
      </c>
      <c r="E48" s="72"/>
      <c r="F48" s="106">
        <f>LARGE('Tournoi jeudi'!B$5:B$81,ROWS(N$1:N45))</f>
        <v>33</v>
      </c>
      <c r="G48" s="111"/>
      <c r="H48" s="24">
        <f t="shared" si="9"/>
        <v>-2</v>
      </c>
      <c r="I48" s="25" t="str">
        <f t="shared" si="10"/>
        <v>Places</v>
      </c>
      <c r="J48" s="73" t="str">
        <f t="shared" si="11"/>
        <v>ê</v>
      </c>
      <c r="K48" s="78">
        <v>43</v>
      </c>
      <c r="L48" s="74"/>
      <c r="M48" s="24" t="str">
        <f t="shared" si="3"/>
        <v>Places</v>
      </c>
      <c r="N48" s="24" t="str">
        <f t="shared" si="4"/>
        <v>Places</v>
      </c>
      <c r="P48" s="75" t="str">
        <f t="shared" si="5"/>
        <v>ê</v>
      </c>
      <c r="R48" s="43">
        <v>45</v>
      </c>
    </row>
    <row r="49" spans="1:18" s="27" customFormat="1" ht="19.5" customHeight="1">
      <c r="A49" s="19">
        <f t="shared" si="6"/>
        <v>45</v>
      </c>
      <c r="B49" s="41">
        <f t="shared" si="7"/>
        <v>45</v>
      </c>
      <c r="C49" s="43">
        <f t="shared" si="8"/>
        <v>45</v>
      </c>
      <c r="D49" s="71" t="str">
        <f t="array" ref="D49">INDEX('Tournoi jeudi'!A$1:A$81,MAX(IF('Tournoi jeudi'!B$5:B$81+ROW('Tournoi jeudi'!B$5:B$81)/10^3=LARGE('Tournoi jeudi'!B$5:B$81+ROW('Tournoi jeudi'!B$5:B$81)/10^3,ROWS(N$1:N46)),ROW('Tournoi jeudi'!A$5:A$81))))</f>
        <v>Indy180</v>
      </c>
      <c r="E49" s="72"/>
      <c r="F49" s="106">
        <f>LARGE('Tournoi jeudi'!B$5:B$81,ROWS(N$1:N46))</f>
        <v>33</v>
      </c>
      <c r="G49" s="111"/>
      <c r="H49" s="24">
        <f t="shared" si="9"/>
        <v>-2</v>
      </c>
      <c r="I49" s="25" t="str">
        <f t="shared" si="10"/>
        <v>Places</v>
      </c>
      <c r="J49" s="73" t="str">
        <f t="shared" si="11"/>
        <v>ê</v>
      </c>
      <c r="K49" s="78">
        <v>43</v>
      </c>
      <c r="M49" s="24" t="str">
        <f t="shared" si="3"/>
        <v>Places</v>
      </c>
      <c r="N49" s="24" t="str">
        <f t="shared" si="4"/>
        <v>Places</v>
      </c>
      <c r="P49" s="75" t="str">
        <f t="shared" si="5"/>
        <v>ê</v>
      </c>
      <c r="R49" s="43">
        <v>46</v>
      </c>
    </row>
    <row r="50" spans="1:18" s="29" customFormat="1" ht="18.75" customHeight="1">
      <c r="A50" s="19">
        <f t="shared" si="6"/>
        <v>47</v>
      </c>
      <c r="B50" s="41">
        <f t="shared" si="7"/>
        <v>47</v>
      </c>
      <c r="C50" s="42">
        <f t="shared" si="8"/>
        <v>47</v>
      </c>
      <c r="D50" s="57" t="str">
        <f t="array" ref="D50">INDEX('Tournoi jeudi'!A$1:A$81,MAX(IF('Tournoi jeudi'!B$5:B$81+ROW('Tournoi jeudi'!B$5:B$81)/10^3=LARGE('Tournoi jeudi'!B$5:B$81+ROW('Tournoi jeudi'!B$5:B$81)/10^3,ROWS(N$1:N47)),ROW('Tournoi jeudi'!A$5:A$81))))</f>
        <v>Avni</v>
      </c>
      <c r="E50" s="58"/>
      <c r="F50" s="109">
        <f>LARGE('Tournoi jeudi'!B$5:B$81,ROWS(N$1:N47))</f>
        <v>31</v>
      </c>
      <c r="G50" s="110"/>
      <c r="H50" s="15">
        <f t="shared" si="9"/>
        <v>-4</v>
      </c>
      <c r="I50" s="16" t="str">
        <f t="shared" si="10"/>
        <v>Places</v>
      </c>
      <c r="J50" s="45" t="str">
        <f t="shared" si="11"/>
        <v>ê</v>
      </c>
      <c r="K50" s="31">
        <v>43</v>
      </c>
      <c r="M50" s="15" t="str">
        <f t="shared" ref="M50:M52" si="12">IF(H50=1,"Place",N50)</f>
        <v>Places</v>
      </c>
      <c r="N50" s="15" t="str">
        <f t="shared" ref="N50:N52" si="13">IF(H50=0,"Place","Places")</f>
        <v>Places</v>
      </c>
      <c r="P50" s="59" t="str">
        <f t="shared" ref="P50:P52" si="14">IF(H50&gt;0,"é","ê")</f>
        <v>ê</v>
      </c>
      <c r="R50" s="42">
        <v>47</v>
      </c>
    </row>
    <row r="51" spans="1:18" s="29" customFormat="1" ht="19.5" customHeight="1">
      <c r="A51" s="19">
        <f t="shared" si="6"/>
        <v>47</v>
      </c>
      <c r="B51" s="41">
        <f t="shared" si="7"/>
        <v>47</v>
      </c>
      <c r="C51" s="42">
        <f t="shared" si="8"/>
        <v>47</v>
      </c>
      <c r="D51" s="57" t="str">
        <f t="array" ref="D51">INDEX('Tournoi jeudi'!A$1:A$81,MAX(IF('Tournoi jeudi'!B$5:B$81+ROW('Tournoi jeudi'!B$5:B$81)/10^3=LARGE('Tournoi jeudi'!B$5:B$81+ROW('Tournoi jeudi'!B$5:B$81)/10^3,ROWS(N$1:N48)),ROW('Tournoi jeudi'!A$5:A$81))))</f>
        <v>Gabriel</v>
      </c>
      <c r="E51" s="58"/>
      <c r="F51" s="109">
        <f>LARGE('Tournoi jeudi'!B$5:B$81,ROWS(N$1:N48))</f>
        <v>31</v>
      </c>
      <c r="G51" s="110"/>
      <c r="H51" s="15">
        <f t="shared" si="9"/>
        <v>0</v>
      </c>
      <c r="I51" s="16" t="str">
        <f t="shared" si="10"/>
        <v>Place</v>
      </c>
      <c r="J51" s="45" t="str">
        <f t="shared" si="11"/>
        <v>è</v>
      </c>
      <c r="K51" s="99">
        <v>47</v>
      </c>
      <c r="M51" s="15" t="str">
        <f t="shared" si="12"/>
        <v>Place</v>
      </c>
      <c r="N51" s="15" t="str">
        <f t="shared" si="13"/>
        <v>Place</v>
      </c>
      <c r="P51" s="59" t="str">
        <f t="shared" si="14"/>
        <v>ê</v>
      </c>
      <c r="R51" s="42">
        <v>48</v>
      </c>
    </row>
    <row r="52" spans="1:18" s="27" customFormat="1" ht="19.5" customHeight="1">
      <c r="A52" s="19">
        <f t="shared" si="6"/>
        <v>49</v>
      </c>
      <c r="B52" s="41">
        <f t="shared" si="7"/>
        <v>49</v>
      </c>
      <c r="C52" s="43">
        <f t="shared" si="8"/>
        <v>49</v>
      </c>
      <c r="D52" s="71" t="str">
        <f t="array" ref="D52">INDEX('Tournoi jeudi'!A$1:A$81,MAX(IF('Tournoi jeudi'!B$5:B$81+ROW('Tournoi jeudi'!B$5:B$81)/10^3=LARGE('Tournoi jeudi'!B$5:B$81+ROW('Tournoi jeudi'!B$5:B$81)/10^3,ROWS(N$1:N49)),ROW('Tournoi jeudi'!A$5:A$81))))</f>
        <v>Jerome</v>
      </c>
      <c r="E52" s="72"/>
      <c r="F52" s="106">
        <f>LARGE('Tournoi jeudi'!B$5:B$81,ROWS(N$1:N49))</f>
        <v>30</v>
      </c>
      <c r="G52" s="107"/>
      <c r="H52" s="24"/>
      <c r="I52" s="25" t="s">
        <v>43</v>
      </c>
      <c r="J52" s="73"/>
      <c r="K52" s="48"/>
      <c r="M52" s="24" t="str">
        <f t="shared" si="12"/>
        <v>Place</v>
      </c>
      <c r="N52" s="24" t="str">
        <f t="shared" si="13"/>
        <v>Place</v>
      </c>
      <c r="P52" s="75" t="str">
        <f t="shared" si="14"/>
        <v>ê</v>
      </c>
      <c r="R52" s="43">
        <v>49</v>
      </c>
    </row>
    <row r="53" spans="1:18" s="29" customFormat="1" ht="19.5" customHeight="1">
      <c r="A53" s="19">
        <f t="shared" si="6"/>
        <v>50</v>
      </c>
      <c r="B53" s="41">
        <f t="shared" si="7"/>
        <v>50</v>
      </c>
      <c r="C53" s="42">
        <f t="shared" si="8"/>
        <v>50</v>
      </c>
      <c r="D53" s="57" t="str">
        <f t="array" ref="D53">INDEX('Tournoi jeudi'!A$1:A$81,MAX(IF('Tournoi jeudi'!B$5:B$81+ROW('Tournoi jeudi'!B$5:B$81)/10^3=LARGE('Tournoi jeudi'!B$5:B$81+ROW('Tournoi jeudi'!B$5:B$81)/10^3,ROWS(N$1:N50)),ROW('Tournoi jeudi'!A$5:A$81))))</f>
        <v>Antho</v>
      </c>
      <c r="E53" s="58"/>
      <c r="F53" s="109">
        <f>LARGE('Tournoi jeudi'!B$5:B$81,ROWS(N$1:N50))</f>
        <v>26</v>
      </c>
      <c r="G53" s="112"/>
      <c r="H53" s="15">
        <f t="shared" si="9"/>
        <v>-1</v>
      </c>
      <c r="I53" s="16" t="str">
        <f t="shared" si="10"/>
        <v>Place</v>
      </c>
      <c r="J53" s="45" t="str">
        <f t="shared" si="11"/>
        <v>ê</v>
      </c>
      <c r="K53" s="99">
        <v>49</v>
      </c>
      <c r="M53" s="15" t="str">
        <f t="shared" ref="M53:M56" si="15">IF(H53=1,"Place",N53)</f>
        <v>Places</v>
      </c>
      <c r="N53" s="15" t="str">
        <f t="shared" ref="N53:N56" si="16">IF(H53=0,"Place","Places")</f>
        <v>Places</v>
      </c>
      <c r="P53" s="59" t="str">
        <f t="shared" ref="P53:P56" si="17">IF(H53&gt;0,"é","ê")</f>
        <v>ê</v>
      </c>
      <c r="R53" s="42">
        <v>50</v>
      </c>
    </row>
    <row r="54" spans="1:18" s="29" customFormat="1" ht="19.5" customHeight="1">
      <c r="A54" s="19">
        <f t="shared" si="6"/>
        <v>50</v>
      </c>
      <c r="B54" s="41">
        <f t="shared" si="7"/>
        <v>50</v>
      </c>
      <c r="C54" s="42">
        <f t="shared" si="8"/>
        <v>50</v>
      </c>
      <c r="D54" s="57" t="str">
        <f t="array" ref="D54">INDEX('Tournoi jeudi'!A$1:A$81,MAX(IF('Tournoi jeudi'!B$5:B$81+ROW('Tournoi jeudi'!B$5:B$81)/10^3=LARGE('Tournoi jeudi'!B$5:B$81+ROW('Tournoi jeudi'!B$5:B$81)/10^3,ROWS(N$1:N51)),ROW('Tournoi jeudi'!A$5:A$81))))</f>
        <v>Gerald</v>
      </c>
      <c r="E54" s="58"/>
      <c r="F54" s="109">
        <f>LARGE('Tournoi jeudi'!B$5:B$81,ROWS(N$1:N51))</f>
        <v>26</v>
      </c>
      <c r="G54" s="112"/>
      <c r="H54" s="15"/>
      <c r="I54" s="16" t="s">
        <v>43</v>
      </c>
      <c r="J54" s="45"/>
      <c r="K54" s="31"/>
      <c r="M54" s="15" t="str">
        <f t="shared" si="15"/>
        <v>Place</v>
      </c>
      <c r="N54" s="15" t="str">
        <f t="shared" si="16"/>
        <v>Place</v>
      </c>
      <c r="P54" s="59" t="str">
        <f t="shared" si="17"/>
        <v>ê</v>
      </c>
      <c r="R54" s="42">
        <v>51</v>
      </c>
    </row>
    <row r="55" spans="1:18" s="29" customFormat="1" ht="19.5" customHeight="1">
      <c r="A55" s="19">
        <f t="shared" si="6"/>
        <v>50</v>
      </c>
      <c r="B55" s="41">
        <f t="shared" si="7"/>
        <v>50</v>
      </c>
      <c r="C55" s="42">
        <f t="shared" si="8"/>
        <v>50</v>
      </c>
      <c r="D55" s="57" t="str">
        <f t="array" ref="D55">INDEX('Tournoi jeudi'!A$1:A$81,MAX(IF('Tournoi jeudi'!B$5:B$81+ROW('Tournoi jeudi'!B$5:B$81)/10^3=LARGE('Tournoi jeudi'!B$5:B$81+ROW('Tournoi jeudi'!B$5:B$81)/10^3,ROWS(N$1:N52)),ROW('Tournoi jeudi'!A$5:A$81))))</f>
        <v>Miki</v>
      </c>
      <c r="E55" s="58"/>
      <c r="F55" s="109">
        <f>LARGE('Tournoi jeudi'!B$5:B$81,ROWS(N$1:N52))</f>
        <v>26</v>
      </c>
      <c r="G55" s="112"/>
      <c r="H55" s="15"/>
      <c r="I55" s="16" t="s">
        <v>43</v>
      </c>
      <c r="J55" s="45"/>
      <c r="K55" s="31"/>
      <c r="M55" s="15" t="str">
        <f t="shared" si="15"/>
        <v>Place</v>
      </c>
      <c r="N55" s="15" t="str">
        <f t="shared" si="16"/>
        <v>Place</v>
      </c>
      <c r="P55" s="59" t="str">
        <f t="shared" si="17"/>
        <v>ê</v>
      </c>
      <c r="R55" s="42">
        <v>52</v>
      </c>
    </row>
    <row r="56" spans="1:18" s="27" customFormat="1" ht="19.5" customHeight="1">
      <c r="A56" s="19">
        <f t="shared" si="6"/>
        <v>53</v>
      </c>
      <c r="B56" s="41">
        <f t="shared" si="7"/>
        <v>53</v>
      </c>
      <c r="C56" s="43">
        <f t="shared" si="8"/>
        <v>53</v>
      </c>
      <c r="D56" s="71" t="str">
        <f t="array" ref="D56">INDEX('Tournoi jeudi'!A$1:A$81,MAX(IF('Tournoi jeudi'!B$5:B$81+ROW('Tournoi jeudi'!B$5:B$81)/10^3=LARGE('Tournoi jeudi'!B$5:B$81+ROW('Tournoi jeudi'!B$5:B$81)/10^3,ROWS(N$1:N53)),ROW('Tournoi jeudi'!A$5:A$81))))</f>
        <v>Bruno</v>
      </c>
      <c r="E56" s="25"/>
      <c r="F56" s="106">
        <f>LARGE('Tournoi jeudi'!B$5:B$81,ROWS(N$1:N53))</f>
        <v>24</v>
      </c>
      <c r="G56" s="107"/>
      <c r="H56" s="24">
        <f t="shared" si="9"/>
        <v>-3</v>
      </c>
      <c r="I56" s="25" t="str">
        <f t="shared" si="10"/>
        <v>Places</v>
      </c>
      <c r="J56" s="73" t="str">
        <f t="shared" si="11"/>
        <v>ê</v>
      </c>
      <c r="K56" s="48">
        <v>50</v>
      </c>
      <c r="M56" s="24" t="str">
        <f t="shared" si="15"/>
        <v>Places</v>
      </c>
      <c r="N56" s="24" t="str">
        <f t="shared" si="16"/>
        <v>Places</v>
      </c>
      <c r="P56" s="75" t="str">
        <f t="shared" si="17"/>
        <v>ê</v>
      </c>
      <c r="R56" s="43">
        <v>53</v>
      </c>
    </row>
    <row r="57" spans="1:18" s="29" customFormat="1" ht="19.5" customHeight="1">
      <c r="A57" s="19">
        <f t="shared" si="6"/>
        <v>54</v>
      </c>
      <c r="B57" s="41">
        <f t="shared" si="7"/>
        <v>54</v>
      </c>
      <c r="C57" s="42">
        <f t="shared" si="8"/>
        <v>54</v>
      </c>
      <c r="D57" s="57" t="str">
        <f t="array" ref="D57">INDEX('Tournoi jeudi'!A$1:A$81,MAX(IF('Tournoi jeudi'!B$5:B$81+ROW('Tournoi jeudi'!B$5:B$81)/10^3=LARGE('Tournoi jeudi'!B$5:B$81+ROW('Tournoi jeudi'!B$5:B$81)/10^3,ROWS(N$1:N54)),ROW('Tournoi jeudi'!A$5:A$81))))</f>
        <v>Caroline</v>
      </c>
      <c r="E57" s="16"/>
      <c r="F57" s="109">
        <f>LARGE('Tournoi jeudi'!B$5:B$81,ROWS(N$1:N54))</f>
        <v>22</v>
      </c>
      <c r="G57" s="112"/>
      <c r="H57" s="15">
        <f t="shared" si="9"/>
        <v>-4</v>
      </c>
      <c r="I57" s="16" t="str">
        <f t="shared" si="10"/>
        <v>Places</v>
      </c>
      <c r="J57" s="45" t="str">
        <f t="shared" si="11"/>
        <v>ê</v>
      </c>
      <c r="K57" s="31">
        <v>50</v>
      </c>
      <c r="M57" s="15" t="str">
        <f t="shared" ref="M57:M58" si="18">IF(H57=1,"Place",N57)</f>
        <v>Places</v>
      </c>
      <c r="N57" s="15" t="str">
        <f t="shared" ref="N57:N58" si="19">IF(H57=0,"Place","Places")</f>
        <v>Places</v>
      </c>
      <c r="P57" s="59" t="str">
        <f t="shared" ref="P57:P58" si="20">IF(H57&gt;0,"é","ê")</f>
        <v>ê</v>
      </c>
      <c r="R57" s="42">
        <v>54</v>
      </c>
    </row>
    <row r="58" spans="1:18" s="27" customFormat="1" ht="19.5" customHeight="1">
      <c r="A58" s="19">
        <f t="shared" si="6"/>
        <v>55</v>
      </c>
      <c r="B58" s="41">
        <f t="shared" si="7"/>
        <v>55</v>
      </c>
      <c r="C58" s="43">
        <f t="shared" si="8"/>
        <v>55</v>
      </c>
      <c r="D58" s="71" t="str">
        <f t="array" ref="D58">INDEX('Tournoi jeudi'!A$1:A$81,MAX(IF('Tournoi jeudi'!B$5:B$81+ROW('Tournoi jeudi'!B$5:B$81)/10^3=LARGE('Tournoi jeudi'!B$5:B$81+ROW('Tournoi jeudi'!B$5:B$81)/10^3,ROWS(N$1:N55)),ROW('Tournoi jeudi'!A$5:A$81))))</f>
        <v>Byno</v>
      </c>
      <c r="E58" s="25"/>
      <c r="F58" s="106">
        <f>LARGE('Tournoi jeudi'!B$5:B$81,ROWS(N$1:N55))</f>
        <v>15</v>
      </c>
      <c r="G58" s="107"/>
      <c r="H58" s="24">
        <f t="shared" si="9"/>
        <v>-3</v>
      </c>
      <c r="I58" s="25" t="str">
        <f t="shared" si="10"/>
        <v>Places</v>
      </c>
      <c r="J58" s="73" t="str">
        <f t="shared" si="11"/>
        <v>ê</v>
      </c>
      <c r="K58" s="48">
        <v>52</v>
      </c>
      <c r="M58" s="27" t="str">
        <f t="shared" si="18"/>
        <v>Places</v>
      </c>
      <c r="N58" s="27" t="str">
        <f t="shared" si="19"/>
        <v>Places</v>
      </c>
      <c r="P58" s="27" t="str">
        <f t="shared" si="20"/>
        <v>ê</v>
      </c>
      <c r="R58" s="43">
        <v>55</v>
      </c>
    </row>
    <row r="59" spans="1:18" s="29" customFormat="1" ht="19.5" customHeight="1">
      <c r="A59" s="19">
        <f t="shared" si="6"/>
        <v>56</v>
      </c>
      <c r="B59" s="41">
        <f t="shared" si="7"/>
        <v>56</v>
      </c>
      <c r="C59" s="42">
        <f t="shared" si="8"/>
        <v>56</v>
      </c>
      <c r="D59" s="57" t="str">
        <f t="array" ref="D59">INDEX('Tournoi jeudi'!A$1:A$81,MAX(IF('Tournoi jeudi'!B$5:B$81+ROW('Tournoi jeudi'!B$5:B$81)/10^3=LARGE('Tournoi jeudi'!B$5:B$81+ROW('Tournoi jeudi'!B$5:B$81)/10^3,ROWS(N$1:N56)),ROW('Tournoi jeudi'!A$5:A$81))))</f>
        <v>Frederic</v>
      </c>
      <c r="E59" s="16"/>
      <c r="F59" s="109">
        <f>LARGE('Tournoi jeudi'!B$5:B$81,ROWS(N$1:N56))</f>
        <v>13</v>
      </c>
      <c r="G59" s="112"/>
      <c r="H59" s="15"/>
      <c r="I59" s="16" t="s">
        <v>43</v>
      </c>
      <c r="J59" s="45"/>
      <c r="K59" s="31"/>
      <c r="M59" s="29" t="str">
        <f t="shared" ref="M59:M92" si="21">IF(H59=1,"Place",N59)</f>
        <v>Place</v>
      </c>
      <c r="N59" s="29" t="str">
        <f t="shared" ref="N59:N92" si="22">IF(H59=0,"Place","Places")</f>
        <v>Place</v>
      </c>
      <c r="P59" s="29" t="str">
        <f t="shared" ref="P59:P92" si="23">IF(H59&gt;0,"é","ê")</f>
        <v>ê</v>
      </c>
      <c r="R59" s="42">
        <v>56</v>
      </c>
    </row>
    <row r="60" spans="1:18" s="29" customFormat="1" ht="19.5" customHeight="1">
      <c r="A60" s="19">
        <f t="shared" si="6"/>
        <v>56</v>
      </c>
      <c r="B60" s="41">
        <f t="shared" si="7"/>
        <v>56</v>
      </c>
      <c r="C60" s="42">
        <f t="shared" si="8"/>
        <v>56</v>
      </c>
      <c r="D60" s="57" t="str">
        <f t="array" ref="D60">INDEX('Tournoi jeudi'!A$1:A$81,MAX(IF('Tournoi jeudi'!B$5:B$81+ROW('Tournoi jeudi'!B$5:B$81)/10^3=LARGE('Tournoi jeudi'!B$5:B$81+ROW('Tournoi jeudi'!B$5:B$81)/10^3,ROWS(N$1:N57)),ROW('Tournoi jeudi'!A$5:A$81))))</f>
        <v>Jo</v>
      </c>
      <c r="E60" s="58"/>
      <c r="F60" s="109">
        <f>LARGE('Tournoi jeudi'!B$5:B$81,ROWS(N$1:N57))</f>
        <v>13</v>
      </c>
      <c r="G60" s="112"/>
      <c r="H60" s="15">
        <f t="shared" ref="H60:H70" si="24">K60-A60</f>
        <v>-3</v>
      </c>
      <c r="I60" s="16" t="str">
        <f t="shared" ref="I60:I70" si="25">IF(H60=-1,"Place",M60)</f>
        <v>Places</v>
      </c>
      <c r="J60" s="45" t="str">
        <f t="shared" ref="J60:J70" si="26">IF(H60=0,"è",P60)</f>
        <v>ê</v>
      </c>
      <c r="K60" s="31">
        <v>53</v>
      </c>
      <c r="M60" s="29" t="str">
        <f t="shared" si="21"/>
        <v>Places</v>
      </c>
      <c r="N60" s="29" t="str">
        <f t="shared" si="22"/>
        <v>Places</v>
      </c>
      <c r="P60" s="29" t="str">
        <f t="shared" si="23"/>
        <v>ê</v>
      </c>
      <c r="R60" s="42">
        <v>57</v>
      </c>
    </row>
    <row r="61" spans="1:18" s="29" customFormat="1" ht="20.25" customHeight="1">
      <c r="A61" s="19">
        <f t="shared" si="6"/>
        <v>56</v>
      </c>
      <c r="B61" s="41">
        <f t="shared" si="7"/>
        <v>56</v>
      </c>
      <c r="C61" s="42">
        <f t="shared" si="8"/>
        <v>56</v>
      </c>
      <c r="D61" s="57" t="str">
        <f t="array" ref="D61">INDEX('Tournoi jeudi'!A$1:A$81,MAX(IF('Tournoi jeudi'!B$5:B$81+ROW('Tournoi jeudi'!B$5:B$81)/10^3=LARGE('Tournoi jeudi'!B$5:B$81+ROW('Tournoi jeudi'!B$5:B$81)/10^3,ROWS(N$1:N58)),ROW('Tournoi jeudi'!A$5:A$81))))</f>
        <v>Le Kiwi</v>
      </c>
      <c r="E61" s="58"/>
      <c r="F61" s="109">
        <f>LARGE('Tournoi jeudi'!B$5:B$81,ROWS(N$1:N58))</f>
        <v>13</v>
      </c>
      <c r="G61" s="112"/>
      <c r="H61" s="15">
        <f t="shared" si="24"/>
        <v>-2</v>
      </c>
      <c r="I61" s="16" t="str">
        <f t="shared" si="25"/>
        <v>Places</v>
      </c>
      <c r="J61" s="45" t="str">
        <f t="shared" si="26"/>
        <v>ê</v>
      </c>
      <c r="K61" s="31">
        <v>54</v>
      </c>
      <c r="M61" s="29" t="str">
        <f t="shared" si="21"/>
        <v>Places</v>
      </c>
      <c r="N61" s="29" t="str">
        <f t="shared" si="22"/>
        <v>Places</v>
      </c>
      <c r="P61" s="29" t="str">
        <f t="shared" si="23"/>
        <v>ê</v>
      </c>
      <c r="R61" s="42">
        <v>58</v>
      </c>
    </row>
    <row r="62" spans="1:18" s="27" customFormat="1" ht="19.5" customHeight="1">
      <c r="A62" s="19">
        <f t="shared" si="6"/>
        <v>59</v>
      </c>
      <c r="B62" s="41">
        <f t="shared" si="7"/>
        <v>59</v>
      </c>
      <c r="C62" s="43">
        <f t="shared" si="8"/>
        <v>59</v>
      </c>
      <c r="D62" s="71" t="str">
        <f t="array" ref="D62">INDEX('Tournoi jeudi'!A$1:A$81,MAX(IF('Tournoi jeudi'!B$5:B$81+ROW('Tournoi jeudi'!B$5:B$81)/10^3=LARGE('Tournoi jeudi'!B$5:B$81+ROW('Tournoi jeudi'!B$5:B$81)/10^3,ROWS(N$1:N59)),ROW('Tournoi jeudi'!A$5:A$81))))</f>
        <v>Laetitia</v>
      </c>
      <c r="E62" s="72"/>
      <c r="F62" s="106">
        <f>LARGE('Tournoi jeudi'!B$5:B$81,ROWS(N$1:N59))</f>
        <v>11</v>
      </c>
      <c r="G62" s="107"/>
      <c r="H62" s="24">
        <f t="shared" si="24"/>
        <v>-5</v>
      </c>
      <c r="I62" s="25" t="str">
        <f t="shared" si="25"/>
        <v>Places</v>
      </c>
      <c r="J62" s="73" t="str">
        <f t="shared" si="26"/>
        <v>ê</v>
      </c>
      <c r="K62" s="48">
        <v>54</v>
      </c>
      <c r="M62" s="27" t="str">
        <f t="shared" si="21"/>
        <v>Places</v>
      </c>
      <c r="N62" s="27" t="str">
        <f t="shared" si="22"/>
        <v>Places</v>
      </c>
      <c r="P62" s="27" t="str">
        <f t="shared" si="23"/>
        <v>ê</v>
      </c>
      <c r="R62" s="43">
        <v>59</v>
      </c>
    </row>
    <row r="63" spans="1:18" s="29" customFormat="1" ht="19.5" customHeight="1">
      <c r="A63" s="19">
        <f t="shared" si="6"/>
        <v>60</v>
      </c>
      <c r="B63" s="41">
        <f t="shared" si="7"/>
        <v>60</v>
      </c>
      <c r="C63" s="42">
        <f t="shared" si="8"/>
        <v>60</v>
      </c>
      <c r="D63" s="57" t="str">
        <f t="array" ref="D63">INDEX('Tournoi jeudi'!A$1:A$81,MAX(IF('Tournoi jeudi'!B$5:B$81+ROW('Tournoi jeudi'!B$5:B$81)/10^3=LARGE('Tournoi jeudi'!B$5:B$81+ROW('Tournoi jeudi'!B$5:B$81)/10^3,ROWS(N$1:N60)),ROW('Tournoi jeudi'!A$5:A$81))))</f>
        <v>Bidi</v>
      </c>
      <c r="E63" s="58"/>
      <c r="F63" s="109">
        <f>LARGE('Tournoi jeudi'!B$5:B$81,ROWS(N$1:N60))</f>
        <v>9</v>
      </c>
      <c r="G63" s="112"/>
      <c r="H63" s="15"/>
      <c r="I63" s="16" t="s">
        <v>43</v>
      </c>
      <c r="J63" s="45"/>
      <c r="K63" s="31"/>
      <c r="M63" s="29" t="str">
        <f t="shared" si="21"/>
        <v>Place</v>
      </c>
      <c r="N63" s="29" t="str">
        <f t="shared" si="22"/>
        <v>Place</v>
      </c>
      <c r="P63" s="29" t="str">
        <f t="shared" si="23"/>
        <v>ê</v>
      </c>
      <c r="R63" s="42">
        <v>60</v>
      </c>
    </row>
    <row r="64" spans="1:18" s="29" customFormat="1" ht="19.5" customHeight="1">
      <c r="A64" s="19">
        <f t="shared" si="6"/>
        <v>60</v>
      </c>
      <c r="B64" s="41">
        <f t="shared" si="7"/>
        <v>60</v>
      </c>
      <c r="C64" s="42">
        <f t="shared" si="8"/>
        <v>60</v>
      </c>
      <c r="D64" s="57" t="str">
        <f t="array" ref="D64">INDEX('Tournoi jeudi'!A$1:A$81,MAX(IF('Tournoi jeudi'!B$5:B$81+ROW('Tournoi jeudi'!B$5:B$81)/10^3=LARGE('Tournoi jeudi'!B$5:B$81+ROW('Tournoi jeudi'!B$5:B$81)/10^3,ROWS(N$1:N61)),ROW('Tournoi jeudi'!A$5:A$81))))</f>
        <v>Ginz</v>
      </c>
      <c r="E64" s="58"/>
      <c r="F64" s="109">
        <f>LARGE('Tournoi jeudi'!B$5:B$81,ROWS(N$1:N61))</f>
        <v>9</v>
      </c>
      <c r="G64" s="112"/>
      <c r="H64" s="15"/>
      <c r="I64" s="16" t="s">
        <v>43</v>
      </c>
      <c r="J64" s="45"/>
      <c r="K64" s="31"/>
      <c r="M64" s="29" t="str">
        <f t="shared" si="21"/>
        <v>Place</v>
      </c>
      <c r="N64" s="29" t="str">
        <f t="shared" si="22"/>
        <v>Place</v>
      </c>
      <c r="P64" s="29" t="str">
        <f t="shared" si="23"/>
        <v>ê</v>
      </c>
      <c r="R64" s="42">
        <v>61</v>
      </c>
    </row>
    <row r="65" spans="1:18" s="29" customFormat="1" ht="19.5" customHeight="1">
      <c r="A65" s="19">
        <f t="shared" si="6"/>
        <v>60</v>
      </c>
      <c r="B65" s="41">
        <f t="shared" si="7"/>
        <v>60</v>
      </c>
      <c r="C65" s="42">
        <f t="shared" si="8"/>
        <v>60</v>
      </c>
      <c r="D65" s="57" t="str">
        <f t="array" ref="D65">INDEX('Tournoi jeudi'!A$1:A$81,MAX(IF('Tournoi jeudi'!B$5:B$81+ROW('Tournoi jeudi'!B$5:B$81)/10^3=LARGE('Tournoi jeudi'!B$5:B$81+ROW('Tournoi jeudi'!B$5:B$81)/10^3,ROWS(N$1:N62)),ROW('Tournoi jeudi'!A$5:A$81))))</f>
        <v>Picpic</v>
      </c>
      <c r="E65" s="58"/>
      <c r="F65" s="109">
        <f>LARGE('Tournoi jeudi'!B$5:B$81,ROWS(N$1:N62))</f>
        <v>9</v>
      </c>
      <c r="G65" s="112"/>
      <c r="H65" s="15">
        <f t="shared" si="24"/>
        <v>-6</v>
      </c>
      <c r="I65" s="16" t="str">
        <f t="shared" si="25"/>
        <v>Places</v>
      </c>
      <c r="J65" s="45" t="str">
        <f t="shared" si="26"/>
        <v>ê</v>
      </c>
      <c r="K65" s="31">
        <v>54</v>
      </c>
      <c r="M65" s="29" t="str">
        <f t="shared" si="21"/>
        <v>Places</v>
      </c>
      <c r="N65" s="29" t="str">
        <f t="shared" si="22"/>
        <v>Places</v>
      </c>
      <c r="P65" s="29" t="str">
        <f t="shared" si="23"/>
        <v>ê</v>
      </c>
      <c r="R65" s="42">
        <v>62</v>
      </c>
    </row>
    <row r="66" spans="1:18" s="27" customFormat="1" ht="19.5" customHeight="1">
      <c r="A66" s="19">
        <f t="shared" si="6"/>
        <v>63</v>
      </c>
      <c r="B66" s="41">
        <f t="shared" si="7"/>
        <v>63</v>
      </c>
      <c r="C66" s="43">
        <f t="shared" si="8"/>
        <v>63</v>
      </c>
      <c r="D66" s="71" t="str">
        <f t="array" ref="D66">INDEX('Tournoi jeudi'!A$1:A$81,MAX(IF('Tournoi jeudi'!B$5:B$81+ROW('Tournoi jeudi'!B$5:B$81)/10^3=LARGE('Tournoi jeudi'!B$5:B$81+ROW('Tournoi jeudi'!B$5:B$81)/10^3,ROWS(N$1:N63)),ROW('Tournoi jeudi'!A$5:A$81))))</f>
        <v>Aurelie</v>
      </c>
      <c r="E66" s="72"/>
      <c r="F66" s="106">
        <f>LARGE('Tournoi jeudi'!B$5:B$81,ROWS(N$1:N63))</f>
        <v>6</v>
      </c>
      <c r="G66" s="107"/>
      <c r="H66" s="24">
        <f t="shared" si="24"/>
        <v>-9</v>
      </c>
      <c r="I66" s="25" t="str">
        <f t="shared" si="25"/>
        <v>Places</v>
      </c>
      <c r="J66" s="73" t="str">
        <f t="shared" si="26"/>
        <v>ê</v>
      </c>
      <c r="K66" s="48">
        <v>54</v>
      </c>
      <c r="M66" s="27" t="str">
        <f t="shared" si="21"/>
        <v>Places</v>
      </c>
      <c r="N66" s="27" t="str">
        <f t="shared" si="22"/>
        <v>Places</v>
      </c>
      <c r="P66" s="27" t="str">
        <f t="shared" si="23"/>
        <v>ê</v>
      </c>
      <c r="R66" s="43">
        <v>63</v>
      </c>
    </row>
    <row r="67" spans="1:18" s="27" customFormat="1" ht="19.5" customHeight="1">
      <c r="A67" s="19">
        <f t="shared" si="6"/>
        <v>63</v>
      </c>
      <c r="B67" s="41">
        <f t="shared" si="7"/>
        <v>63</v>
      </c>
      <c r="C67" s="43">
        <f t="shared" si="8"/>
        <v>63</v>
      </c>
      <c r="D67" s="71" t="str">
        <f t="array" ref="D67">INDEX('Tournoi jeudi'!A$1:A$81,MAX(IF('Tournoi jeudi'!B$5:B$81+ROW('Tournoi jeudi'!B$5:B$81)/10^3=LARGE('Tournoi jeudi'!B$5:B$81+ROW('Tournoi jeudi'!B$5:B$81)/10^3,ROWS(N$1:N64)),ROW('Tournoi jeudi'!A$5:A$81))))</f>
        <v>Christelle</v>
      </c>
      <c r="E67" s="72"/>
      <c r="F67" s="106">
        <f>LARGE('Tournoi jeudi'!B$5:B$81,ROWS(N$1:N64))</f>
        <v>6</v>
      </c>
      <c r="G67" s="107"/>
      <c r="H67" s="24"/>
      <c r="I67" s="25" t="s">
        <v>43</v>
      </c>
      <c r="J67" s="73"/>
      <c r="K67" s="48"/>
      <c r="M67" s="27" t="str">
        <f t="shared" si="21"/>
        <v>Place</v>
      </c>
      <c r="N67" s="27" t="str">
        <f t="shared" si="22"/>
        <v>Place</v>
      </c>
      <c r="P67" s="27" t="str">
        <f t="shared" si="23"/>
        <v>ê</v>
      </c>
      <c r="R67" s="43">
        <v>64</v>
      </c>
    </row>
    <row r="68" spans="1:18" s="29" customFormat="1" ht="19.5" customHeight="1">
      <c r="A68" s="19">
        <f t="shared" si="6"/>
        <v>65</v>
      </c>
      <c r="B68" s="41">
        <f t="shared" si="7"/>
        <v>65</v>
      </c>
      <c r="C68" s="42">
        <f t="shared" si="8"/>
        <v>65</v>
      </c>
      <c r="D68" s="57" t="str">
        <f t="array" ref="D68">INDEX('Tournoi jeudi'!A$1:A$81,MAX(IF('Tournoi jeudi'!B$5:B$81+ROW('Tournoi jeudi'!B$5:B$81)/10^3=LARGE('Tournoi jeudi'!B$5:B$81+ROW('Tournoi jeudi'!B$5:B$81)/10^3,ROWS(N$1:N65)),ROW('Tournoi jeudi'!A$5:A$81))))</f>
        <v>Karl</v>
      </c>
      <c r="E68" s="58"/>
      <c r="F68" s="109">
        <f>LARGE('Tournoi jeudi'!B$5:B$81,ROWS(N$1:N65))</f>
        <v>1</v>
      </c>
      <c r="G68" s="112"/>
      <c r="H68" s="15">
        <f t="shared" si="24"/>
        <v>-8</v>
      </c>
      <c r="I68" s="16" t="str">
        <f t="shared" si="25"/>
        <v>Places</v>
      </c>
      <c r="J68" s="45" t="str">
        <f t="shared" si="26"/>
        <v>ê</v>
      </c>
      <c r="K68" s="31">
        <v>57</v>
      </c>
      <c r="M68" s="29" t="str">
        <f t="shared" si="21"/>
        <v>Places</v>
      </c>
      <c r="N68" s="29" t="str">
        <f t="shared" si="22"/>
        <v>Places</v>
      </c>
      <c r="P68" s="29" t="str">
        <f t="shared" si="23"/>
        <v>ê</v>
      </c>
      <c r="R68" s="42">
        <v>65</v>
      </c>
    </row>
    <row r="69" spans="1:18" s="29" customFormat="1" ht="19.5" customHeight="1">
      <c r="A69" s="19">
        <f t="shared" si="6"/>
        <v>65</v>
      </c>
      <c r="B69" s="41">
        <f t="shared" si="7"/>
        <v>65</v>
      </c>
      <c r="C69" s="42">
        <f t="shared" si="8"/>
        <v>65</v>
      </c>
      <c r="D69" s="57" t="str">
        <f t="array" ref="D69">INDEX('Tournoi jeudi'!A$1:A$81,MAX(IF('Tournoi jeudi'!B$5:B$81+ROW('Tournoi jeudi'!B$5:B$81)/10^3=LARGE('Tournoi jeudi'!B$5:B$81+ROW('Tournoi jeudi'!B$5:B$81)/10^3,ROWS(N$1:N66)),ROW('Tournoi jeudi'!A$5:A$81))))</f>
        <v>Sandra</v>
      </c>
      <c r="E69" s="58"/>
      <c r="F69" s="109">
        <f>LARGE('Tournoi jeudi'!B$5:B$81,ROWS(N$1:N66))</f>
        <v>1</v>
      </c>
      <c r="G69" s="112"/>
      <c r="H69" s="15">
        <f t="shared" si="24"/>
        <v>-8</v>
      </c>
      <c r="I69" s="16" t="str">
        <f t="shared" si="25"/>
        <v>Places</v>
      </c>
      <c r="J69" s="45" t="str">
        <f t="shared" si="26"/>
        <v>ê</v>
      </c>
      <c r="K69" s="31">
        <v>57</v>
      </c>
      <c r="M69" s="29" t="str">
        <f t="shared" si="21"/>
        <v>Places</v>
      </c>
      <c r="N69" s="29" t="str">
        <f t="shared" si="22"/>
        <v>Places</v>
      </c>
      <c r="P69" s="29" t="str">
        <f t="shared" si="23"/>
        <v>ê</v>
      </c>
      <c r="R69" s="42">
        <v>66</v>
      </c>
    </row>
    <row r="70" spans="1:18" s="27" customFormat="1" ht="19.5" customHeight="1">
      <c r="A70" s="95">
        <f t="shared" ref="A70:A88" si="27">C70</f>
        <v>67</v>
      </c>
      <c r="B70" s="97">
        <f t="shared" ref="B70:B110" si="28">IF(F70=F69,C69,R70)</f>
        <v>67</v>
      </c>
      <c r="C70" s="43">
        <f t="shared" ref="C70:C91" si="29">IF(F70=F69,C69,R70)</f>
        <v>67</v>
      </c>
      <c r="D70" s="71" t="str">
        <f t="array" ref="D70">INDEX('Tournoi jeudi'!A$1:A$81,MAX(IF('Tournoi jeudi'!B$5:B$81+ROW('Tournoi jeudi'!B$5:B$81)/10^3=LARGE('Tournoi jeudi'!B$5:B$81+ROW('Tournoi jeudi'!B$5:B$81)/10^3,ROWS(N$1:N67)),ROW('Tournoi jeudi'!A$5:A$81))))</f>
        <v>Bérangère</v>
      </c>
      <c r="E70" s="72"/>
      <c r="F70" s="106">
        <f>LARGE('Tournoi jeudi'!B$5:B$81,ROWS(N$1:N67))</f>
        <v>0</v>
      </c>
      <c r="G70" s="107"/>
      <c r="H70" s="24">
        <f t="shared" si="24"/>
        <v>-10</v>
      </c>
      <c r="I70" s="25" t="str">
        <f t="shared" si="25"/>
        <v>Places</v>
      </c>
      <c r="J70" s="73" t="str">
        <f t="shared" si="26"/>
        <v>ê</v>
      </c>
      <c r="K70" s="48">
        <v>57</v>
      </c>
      <c r="M70" s="27" t="str">
        <f t="shared" si="21"/>
        <v>Places</v>
      </c>
      <c r="N70" s="27" t="str">
        <f t="shared" si="22"/>
        <v>Places</v>
      </c>
      <c r="P70" s="27" t="str">
        <f t="shared" si="23"/>
        <v>ê</v>
      </c>
      <c r="R70" s="43">
        <v>67</v>
      </c>
    </row>
    <row r="71" spans="1:18" s="27" customFormat="1" ht="19.5" customHeight="1">
      <c r="A71" s="95">
        <f t="shared" si="27"/>
        <v>67</v>
      </c>
      <c r="B71" s="97">
        <f t="shared" si="28"/>
        <v>67</v>
      </c>
      <c r="C71" s="43">
        <f t="shared" si="29"/>
        <v>67</v>
      </c>
      <c r="D71" s="49" t="str">
        <f t="array" ref="D71">INDEX('Tournoi jeudi'!A$1:A$81,MAX(IF('Tournoi jeudi'!B$5:B$81+ROW('Tournoi jeudi'!B$5:B$81)/10^3=LARGE('Tournoi jeudi'!B$5:B$81+ROW('Tournoi jeudi'!B$5:B$81)/10^3,ROWS(N$1:N68)),ROW('Tournoi jeudi'!A$5:A$81))))</f>
        <v>Christian_R</v>
      </c>
      <c r="E71" s="50"/>
      <c r="F71" s="104">
        <f>LARGE('Tournoi jeudi'!B$5:B$81,ROWS(B$1:B68))</f>
        <v>0</v>
      </c>
      <c r="G71" s="105"/>
      <c r="H71" s="24"/>
      <c r="I71" s="25"/>
      <c r="J71" s="26"/>
      <c r="K71" s="48"/>
      <c r="M71" s="27" t="str">
        <f t="shared" si="21"/>
        <v>Place</v>
      </c>
      <c r="N71" s="27" t="str">
        <f t="shared" si="22"/>
        <v>Place</v>
      </c>
      <c r="P71" s="27" t="str">
        <f t="shared" si="23"/>
        <v>ê</v>
      </c>
      <c r="R71" s="43">
        <v>68</v>
      </c>
    </row>
    <row r="72" spans="1:18" s="27" customFormat="1" ht="19.5" customHeight="1">
      <c r="A72" s="95">
        <f t="shared" si="27"/>
        <v>67</v>
      </c>
      <c r="B72" s="97">
        <f t="shared" si="28"/>
        <v>67</v>
      </c>
      <c r="C72" s="43">
        <f t="shared" si="29"/>
        <v>67</v>
      </c>
      <c r="D72" s="49" t="str">
        <f t="array" ref="D72">INDEX('Tournoi jeudi'!A$1:A$81,MAX(IF('Tournoi jeudi'!B$5:B$81+ROW('Tournoi jeudi'!B$5:B$81)/10^3=LARGE('Tournoi jeudi'!B$5:B$81+ROW('Tournoi jeudi'!B$5:B$81)/10^3,ROWS(N$1:N69)),ROW('Tournoi jeudi'!A$5:A$81))))</f>
        <v>Dje</v>
      </c>
      <c r="E72" s="50"/>
      <c r="F72" s="104">
        <f>LARGE('Tournoi jeudi'!B$5:B$81,ROWS(B$1:B69))</f>
        <v>0</v>
      </c>
      <c r="G72" s="105"/>
      <c r="H72" s="24"/>
      <c r="I72" s="25"/>
      <c r="J72" s="26"/>
      <c r="K72" s="48"/>
      <c r="M72" s="27" t="str">
        <f t="shared" si="21"/>
        <v>Place</v>
      </c>
      <c r="N72" s="27" t="str">
        <f t="shared" si="22"/>
        <v>Place</v>
      </c>
      <c r="P72" s="27" t="str">
        <f t="shared" si="23"/>
        <v>ê</v>
      </c>
      <c r="R72" s="43">
        <v>69</v>
      </c>
    </row>
    <row r="73" spans="1:18" s="27" customFormat="1" ht="19.5" customHeight="1">
      <c r="A73" s="95">
        <f t="shared" si="27"/>
        <v>67</v>
      </c>
      <c r="B73" s="97">
        <f t="shared" si="28"/>
        <v>67</v>
      </c>
      <c r="C73" s="43">
        <f t="shared" si="29"/>
        <v>67</v>
      </c>
      <c r="D73" s="49" t="str">
        <f t="array" ref="D73">INDEX('Tournoi jeudi'!A$1:A$81,MAX(IF('Tournoi jeudi'!B$5:B$81+ROW('Tournoi jeudi'!B$5:B$81)/10^3=LARGE('Tournoi jeudi'!B$5:B$81+ROW('Tournoi jeudi'!B$5:B$81)/10^3,ROWS(N$1:N70)),ROW('Tournoi jeudi'!A$5:A$81))))</f>
        <v>Emilie</v>
      </c>
      <c r="E73" s="50"/>
      <c r="F73" s="104">
        <f>LARGE('Tournoi jeudi'!B$5:B$81,ROWS(B$1:B70))</f>
        <v>0</v>
      </c>
      <c r="G73" s="105"/>
      <c r="H73" s="24"/>
      <c r="I73" s="25"/>
      <c r="J73" s="26"/>
      <c r="K73" s="48"/>
      <c r="M73" s="27" t="str">
        <f t="shared" si="21"/>
        <v>Place</v>
      </c>
      <c r="N73" s="27" t="str">
        <f t="shared" si="22"/>
        <v>Place</v>
      </c>
      <c r="P73" s="27" t="str">
        <f t="shared" si="23"/>
        <v>ê</v>
      </c>
      <c r="R73" s="43">
        <v>70</v>
      </c>
    </row>
    <row r="74" spans="1:18" s="27" customFormat="1" ht="19.5" customHeight="1">
      <c r="A74" s="95">
        <f t="shared" si="27"/>
        <v>67</v>
      </c>
      <c r="B74" s="97">
        <f t="shared" si="28"/>
        <v>67</v>
      </c>
      <c r="C74" s="43">
        <f t="shared" si="29"/>
        <v>67</v>
      </c>
      <c r="D74" s="49" t="str">
        <f t="array" ref="D74">INDEX('Tournoi jeudi'!A$1:A$81,MAX(IF('Tournoi jeudi'!B$5:B$81+ROW('Tournoi jeudi'!B$5:B$81)/10^3=LARGE('Tournoi jeudi'!B$5:B$81+ROW('Tournoi jeudi'!B$5:B$81)/10^3,ROWS(N$1:N71)),ROW('Tournoi jeudi'!A$5:A$81))))</f>
        <v>Eric</v>
      </c>
      <c r="E74" s="50"/>
      <c r="F74" s="104">
        <f>LARGE('Tournoi jeudi'!B$5:B$81,ROWS(B$1:B71))</f>
        <v>0</v>
      </c>
      <c r="G74" s="105"/>
      <c r="H74" s="24"/>
      <c r="I74" s="25"/>
      <c r="J74" s="26"/>
      <c r="K74" s="48"/>
      <c r="M74" s="27" t="str">
        <f t="shared" si="21"/>
        <v>Place</v>
      </c>
      <c r="N74" s="27" t="str">
        <f t="shared" si="22"/>
        <v>Place</v>
      </c>
      <c r="P74" s="27" t="str">
        <f t="shared" si="23"/>
        <v>ê</v>
      </c>
      <c r="R74" s="43">
        <v>71</v>
      </c>
    </row>
    <row r="75" spans="1:18" s="27" customFormat="1" ht="19.5" customHeight="1">
      <c r="A75" s="95">
        <f t="shared" si="27"/>
        <v>67</v>
      </c>
      <c r="B75" s="97">
        <f t="shared" si="28"/>
        <v>67</v>
      </c>
      <c r="C75" s="43">
        <f t="shared" si="29"/>
        <v>67</v>
      </c>
      <c r="D75" s="49" t="str">
        <f t="array" ref="D75">INDEX('Tournoi jeudi'!A$1:A$81,MAX(IF('Tournoi jeudi'!B$5:B$81+ROW('Tournoi jeudi'!B$5:B$81)/10^3=LARGE('Tournoi jeudi'!B$5:B$81+ROW('Tournoi jeudi'!B$5:B$81)/10^3,ROWS(N$1:N72)),ROW('Tournoi jeudi'!A$5:A$81))))</f>
        <v>Julien</v>
      </c>
      <c r="E75" s="50"/>
      <c r="F75" s="104">
        <f>LARGE('Tournoi jeudi'!B$5:B$81,ROWS(B$1:B72))</f>
        <v>0</v>
      </c>
      <c r="G75" s="105"/>
      <c r="H75" s="24"/>
      <c r="I75" s="25"/>
      <c r="J75" s="26"/>
      <c r="K75" s="48"/>
      <c r="M75" s="27" t="str">
        <f t="shared" si="21"/>
        <v>Place</v>
      </c>
      <c r="N75" s="27" t="str">
        <f t="shared" si="22"/>
        <v>Place</v>
      </c>
      <c r="P75" s="27" t="str">
        <f t="shared" si="23"/>
        <v>ê</v>
      </c>
      <c r="R75" s="43">
        <v>72</v>
      </c>
    </row>
    <row r="76" spans="1:18" s="27" customFormat="1" ht="19.5" customHeight="1">
      <c r="A76" s="95">
        <f t="shared" si="27"/>
        <v>67</v>
      </c>
      <c r="B76" s="97">
        <f t="shared" si="28"/>
        <v>67</v>
      </c>
      <c r="C76" s="43">
        <f t="shared" si="29"/>
        <v>67</v>
      </c>
      <c r="D76" s="49" t="str">
        <f t="array" ref="D76">INDEX('Tournoi jeudi'!A$1:A$81,MAX(IF('Tournoi jeudi'!B$5:B$81+ROW('Tournoi jeudi'!B$5:B$81)/10^3=LARGE('Tournoi jeudi'!B$5:B$81+ROW('Tournoi jeudi'!B$5:B$81)/10^3,ROWS(N$1:N73)),ROW('Tournoi jeudi'!A$5:A$81))))</f>
        <v>Kevin</v>
      </c>
      <c r="E76" s="50"/>
      <c r="F76" s="104">
        <f>LARGE('Tournoi jeudi'!B$5:B$81,ROWS(B$1:B73))</f>
        <v>0</v>
      </c>
      <c r="G76" s="105"/>
      <c r="H76" s="24"/>
      <c r="I76" s="25"/>
      <c r="J76" s="26"/>
      <c r="K76" s="48"/>
      <c r="M76" s="27" t="str">
        <f t="shared" si="21"/>
        <v>Place</v>
      </c>
      <c r="N76" s="27" t="str">
        <f t="shared" si="22"/>
        <v>Place</v>
      </c>
      <c r="P76" s="27" t="str">
        <f t="shared" si="23"/>
        <v>ê</v>
      </c>
      <c r="R76" s="43">
        <v>73</v>
      </c>
    </row>
    <row r="77" spans="1:18" s="27" customFormat="1" ht="19.5" customHeight="1">
      <c r="A77" s="95">
        <f t="shared" si="27"/>
        <v>67</v>
      </c>
      <c r="B77" s="97">
        <f t="shared" si="28"/>
        <v>67</v>
      </c>
      <c r="C77" s="43">
        <f t="shared" si="29"/>
        <v>67</v>
      </c>
      <c r="D77" s="49" t="str">
        <f t="array" ref="D77">INDEX('Tournoi jeudi'!A$1:A$81,MAX(IF('Tournoi jeudi'!B$5:B$81+ROW('Tournoi jeudi'!B$5:B$81)/10^3=LARGE('Tournoi jeudi'!B$5:B$81+ROW('Tournoi jeudi'!B$5:B$81)/10^3,ROWS(N$1:N74)),ROW('Tournoi jeudi'!A$5:A$81))))</f>
        <v>Patrick</v>
      </c>
      <c r="E77" s="50"/>
      <c r="F77" s="104">
        <f>LARGE('Tournoi jeudi'!B$5:B$81,ROWS(B$1:B74))</f>
        <v>0</v>
      </c>
      <c r="G77" s="105"/>
      <c r="H77" s="24"/>
      <c r="I77" s="25"/>
      <c r="J77" s="26"/>
      <c r="K77" s="48"/>
      <c r="M77" s="27" t="str">
        <f t="shared" si="21"/>
        <v>Place</v>
      </c>
      <c r="N77" s="27" t="str">
        <f t="shared" si="22"/>
        <v>Place</v>
      </c>
      <c r="P77" s="27" t="str">
        <f t="shared" si="23"/>
        <v>ê</v>
      </c>
      <c r="R77" s="43">
        <v>74</v>
      </c>
    </row>
    <row r="78" spans="1:18" s="27" customFormat="1" ht="19.5" customHeight="1">
      <c r="A78" s="95">
        <f t="shared" si="27"/>
        <v>67</v>
      </c>
      <c r="B78" s="97">
        <f t="shared" si="28"/>
        <v>67</v>
      </c>
      <c r="C78" s="43">
        <f t="shared" si="29"/>
        <v>67</v>
      </c>
      <c r="D78" s="49" t="str">
        <f t="array" ref="D78">INDEX('Tournoi jeudi'!A$1:A$81,MAX(IF('Tournoi jeudi'!B$5:B$81+ROW('Tournoi jeudi'!B$5:B$81)/10^3=LARGE('Tournoi jeudi'!B$5:B$81+ROW('Tournoi jeudi'!B$5:B$81)/10^3,ROWS(N$1:N75)),ROW('Tournoi jeudi'!A$5:A$81))))</f>
        <v>Romu</v>
      </c>
      <c r="E78" s="50"/>
      <c r="F78" s="104">
        <f>LARGE('Tournoi jeudi'!B$5:B$81,ROWS(B$1:B75))</f>
        <v>0</v>
      </c>
      <c r="G78" s="105"/>
      <c r="H78" s="24"/>
      <c r="I78" s="25"/>
      <c r="J78" s="26"/>
      <c r="K78" s="48"/>
      <c r="M78" s="27" t="str">
        <f t="shared" si="21"/>
        <v>Place</v>
      </c>
      <c r="N78" s="27" t="str">
        <f t="shared" si="22"/>
        <v>Place</v>
      </c>
      <c r="P78" s="27" t="str">
        <f t="shared" si="23"/>
        <v>ê</v>
      </c>
      <c r="R78" s="43">
        <v>75</v>
      </c>
    </row>
    <row r="79" spans="1:18" s="27" customFormat="1" ht="19.5" customHeight="1">
      <c r="A79" s="95">
        <f t="shared" si="27"/>
        <v>67</v>
      </c>
      <c r="B79" s="97">
        <f t="shared" si="28"/>
        <v>67</v>
      </c>
      <c r="C79" s="43">
        <f t="shared" si="29"/>
        <v>67</v>
      </c>
      <c r="D79" s="49" t="str">
        <f t="array" ref="D79">INDEX('Tournoi jeudi'!A$1:A$81,MAX(IF('Tournoi jeudi'!B$5:B$81+ROW('Tournoi jeudi'!B$5:B$81)/10^3=LARGE('Tournoi jeudi'!B$5:B$81+ROW('Tournoi jeudi'!B$5:B$81)/10^3,ROWS(N$1:N76)),ROW('Tournoi jeudi'!A$5:A$81))))</f>
        <v>Seb375</v>
      </c>
      <c r="E79" s="50"/>
      <c r="F79" s="104">
        <f>LARGE('Tournoi jeudi'!B$5:B$81,ROWS(B$1:B76))</f>
        <v>0</v>
      </c>
      <c r="G79" s="105"/>
      <c r="H79" s="24"/>
      <c r="I79" s="25"/>
      <c r="J79" s="26"/>
      <c r="K79" s="48"/>
      <c r="M79" s="27" t="str">
        <f t="shared" si="21"/>
        <v>Place</v>
      </c>
      <c r="N79" s="27" t="str">
        <f t="shared" si="22"/>
        <v>Place</v>
      </c>
      <c r="P79" s="27" t="str">
        <f t="shared" si="23"/>
        <v>ê</v>
      </c>
      <c r="R79" s="43">
        <v>76</v>
      </c>
    </row>
    <row r="80" spans="1:18" s="27" customFormat="1" ht="19.5" customHeight="1">
      <c r="A80" s="95">
        <f t="shared" si="27"/>
        <v>67</v>
      </c>
      <c r="B80" s="41">
        <f t="shared" si="28"/>
        <v>67</v>
      </c>
      <c r="C80" s="43">
        <f t="shared" si="29"/>
        <v>67</v>
      </c>
      <c r="D80" s="49" t="str">
        <f t="array" ref="D80">INDEX('Tournoi jeudi'!A$1:A$81,MAX(IF('Tournoi jeudi'!B$5:B$81+ROW('Tournoi jeudi'!B$5:B$81)/10^3=LARGE('Tournoi jeudi'!B$5:B$81+ROW('Tournoi jeudi'!B$5:B$81)/10^3,ROWS(N$1:N77)),ROW('Tournoi jeudi'!A$5:A$81))))</f>
        <v>Thibault</v>
      </c>
      <c r="E80" s="50"/>
      <c r="F80" s="104">
        <f>LARGE('Tournoi jeudi'!B$5:B$81,ROWS(B$1:B77))</f>
        <v>0</v>
      </c>
      <c r="G80" s="105"/>
      <c r="H80" s="24"/>
      <c r="I80" s="25"/>
      <c r="J80" s="26"/>
      <c r="K80" s="48"/>
      <c r="M80" s="27" t="str">
        <f t="shared" si="21"/>
        <v>Place</v>
      </c>
      <c r="N80" s="27" t="str">
        <f t="shared" si="22"/>
        <v>Place</v>
      </c>
      <c r="P80" s="27" t="str">
        <f t="shared" si="23"/>
        <v>ê</v>
      </c>
      <c r="R80" s="43">
        <v>77</v>
      </c>
    </row>
    <row r="81" spans="1:27" s="29" customFormat="1" ht="19.5" customHeight="1">
      <c r="A81" s="95" t="e">
        <f t="shared" si="27"/>
        <v>#NUM!</v>
      </c>
      <c r="B81" s="41" t="e">
        <f t="shared" si="28"/>
        <v>#NUM!</v>
      </c>
      <c r="C81" s="42" t="e">
        <f t="shared" si="29"/>
        <v>#NUM!</v>
      </c>
      <c r="D81" s="60" t="e">
        <f t="array" ref="D81">INDEX('Tournoi jeudi'!A$1:A$81,MAX(IF('Tournoi jeudi'!B$5:B$81+ROW('Tournoi jeudi'!B$5:B$81)/10^3=LARGE('Tournoi jeudi'!B$5:B$81+ROW('Tournoi jeudi'!B$5:B$81)/10^3,ROWS(N$1:N78)),ROW('Tournoi jeudi'!A$5:A$81))))</f>
        <v>#NUM!</v>
      </c>
      <c r="E81" s="61"/>
      <c r="F81" s="102" t="e">
        <f>LARGE('Tournoi jeudi'!B$5:B$81,ROWS(B$1:B78))</f>
        <v>#NUM!</v>
      </c>
      <c r="G81" s="103"/>
      <c r="H81" s="15"/>
      <c r="I81" s="16"/>
      <c r="J81" s="62"/>
      <c r="K81" s="31"/>
      <c r="M81" s="29" t="str">
        <f t="shared" si="21"/>
        <v>Place</v>
      </c>
      <c r="N81" s="29" t="str">
        <f t="shared" si="22"/>
        <v>Place</v>
      </c>
      <c r="P81" s="29" t="str">
        <f t="shared" si="23"/>
        <v>ê</v>
      </c>
      <c r="R81" s="42">
        <v>78</v>
      </c>
    </row>
    <row r="82" spans="1:27" s="27" customFormat="1" ht="19.5" customHeight="1">
      <c r="A82" s="95" t="e">
        <f t="shared" si="27"/>
        <v>#NUM!</v>
      </c>
      <c r="B82" s="41" t="e">
        <f t="shared" si="28"/>
        <v>#NUM!</v>
      </c>
      <c r="C82" s="43" t="e">
        <f t="shared" si="29"/>
        <v>#NUM!</v>
      </c>
      <c r="D82" s="49" t="e">
        <f t="array" ref="D82">INDEX('Tournoi jeudi'!A$1:A$81,MAX(IF('Tournoi jeudi'!B$5:B$81+ROW('Tournoi jeudi'!B$5:B$81)/10^3=LARGE('Tournoi jeudi'!B$5:B$81+ROW('Tournoi jeudi'!B$5:B$81)/10^3,ROWS(N$1:N79)),ROW('Tournoi jeudi'!A$5:A$81))))</f>
        <v>#NUM!</v>
      </c>
      <c r="E82" s="50"/>
      <c r="F82" s="104" t="e">
        <f>LARGE('Tournoi jeudi'!B$5:B$81,ROWS(B$1:B79))</f>
        <v>#NUM!</v>
      </c>
      <c r="G82" s="105"/>
      <c r="H82" s="24"/>
      <c r="I82" s="25"/>
      <c r="J82" s="26"/>
      <c r="K82" s="48"/>
      <c r="M82" s="27" t="str">
        <f t="shared" si="21"/>
        <v>Place</v>
      </c>
      <c r="N82" s="27" t="str">
        <f t="shared" si="22"/>
        <v>Place</v>
      </c>
      <c r="P82" s="27" t="str">
        <f t="shared" si="23"/>
        <v>ê</v>
      </c>
      <c r="R82" s="43">
        <v>79</v>
      </c>
    </row>
    <row r="83" spans="1:27" s="27" customFormat="1" ht="19.5" customHeight="1">
      <c r="A83" s="95" t="e">
        <f t="shared" si="27"/>
        <v>#NUM!</v>
      </c>
      <c r="B83" s="41" t="e">
        <f t="shared" si="28"/>
        <v>#NUM!</v>
      </c>
      <c r="C83" s="43" t="e">
        <f t="shared" si="29"/>
        <v>#NUM!</v>
      </c>
      <c r="D83" s="49" t="e">
        <f t="array" ref="D83">INDEX('Tournoi jeudi'!A$1:A$81,MAX(IF('Tournoi jeudi'!B$5:B$81+ROW('Tournoi jeudi'!B$5:B$81)/10^3=LARGE('Tournoi jeudi'!B$5:B$81+ROW('Tournoi jeudi'!B$5:B$81)/10^3,ROWS(N$1:N80)),ROW('Tournoi jeudi'!A$5:A$81))))</f>
        <v>#NUM!</v>
      </c>
      <c r="E83" s="50"/>
      <c r="F83" s="104" t="e">
        <f>LARGE('Tournoi jeudi'!B$5:B$81,ROWS(B$1:B80))</f>
        <v>#NUM!</v>
      </c>
      <c r="G83" s="105"/>
      <c r="H83" s="24"/>
      <c r="I83" s="25"/>
      <c r="J83" s="26"/>
      <c r="K83" s="48"/>
      <c r="M83" s="27" t="str">
        <f t="shared" si="21"/>
        <v>Place</v>
      </c>
      <c r="N83" s="27" t="str">
        <f t="shared" si="22"/>
        <v>Place</v>
      </c>
      <c r="P83" s="27" t="str">
        <f t="shared" si="23"/>
        <v>ê</v>
      </c>
      <c r="R83" s="43">
        <v>80</v>
      </c>
    </row>
    <row r="84" spans="1:27" s="29" customFormat="1" ht="19.5" customHeight="1">
      <c r="A84" s="95" t="e">
        <f t="shared" si="27"/>
        <v>#NUM!</v>
      </c>
      <c r="B84" s="41" t="e">
        <f t="shared" si="28"/>
        <v>#NUM!</v>
      </c>
      <c r="C84" s="42" t="e">
        <f t="shared" si="29"/>
        <v>#NUM!</v>
      </c>
      <c r="D84" s="60" t="e">
        <f t="array" ref="D84">INDEX('Tournoi jeudi'!A$1:A$81,MAX(IF('Tournoi jeudi'!B$5:B$81+ROW('Tournoi jeudi'!B$5:B$81)/10^3=LARGE('Tournoi jeudi'!B$5:B$81+ROW('Tournoi jeudi'!B$5:B$81)/10^3,ROWS(N$1:N81)),ROW('Tournoi jeudi'!A$5:A$81))))</f>
        <v>#NUM!</v>
      </c>
      <c r="E84" s="61"/>
      <c r="F84" s="102" t="e">
        <f>LARGE('Tournoi jeudi'!B$5:B$81,ROWS(B$1:B81))</f>
        <v>#NUM!</v>
      </c>
      <c r="G84" s="103"/>
      <c r="H84" s="15"/>
      <c r="I84" s="16"/>
      <c r="J84" s="62"/>
      <c r="K84" s="31"/>
      <c r="M84" s="29" t="str">
        <f t="shared" si="21"/>
        <v>Place</v>
      </c>
      <c r="N84" s="29" t="str">
        <f t="shared" si="22"/>
        <v>Place</v>
      </c>
      <c r="P84" s="29" t="str">
        <f t="shared" si="23"/>
        <v>ê</v>
      </c>
      <c r="R84" s="42">
        <v>81</v>
      </c>
    </row>
    <row r="85" spans="1:27" s="29" customFormat="1" ht="19.5" customHeight="1">
      <c r="A85" s="95" t="e">
        <f t="shared" si="27"/>
        <v>#NUM!</v>
      </c>
      <c r="B85" s="41" t="e">
        <f t="shared" si="28"/>
        <v>#NUM!</v>
      </c>
      <c r="C85" s="42" t="e">
        <f t="shared" si="29"/>
        <v>#NUM!</v>
      </c>
      <c r="D85" s="60" t="e">
        <f t="array" ref="D85">INDEX('Tournoi jeudi'!A$1:A$81,MAX(IF('Tournoi jeudi'!B$5:B$81+ROW('Tournoi jeudi'!B$5:B$81)/10^3=LARGE('Tournoi jeudi'!B$5:B$81+ROW('Tournoi jeudi'!B$5:B$81)/10^3,ROWS(N$1:N82)),ROW('Tournoi jeudi'!A$5:A$81))))</f>
        <v>#NUM!</v>
      </c>
      <c r="E85" s="61"/>
      <c r="F85" s="102" t="e">
        <f>LARGE('Tournoi jeudi'!B$5:B$81,ROWS(B$1:B82))</f>
        <v>#NUM!</v>
      </c>
      <c r="G85" s="103"/>
      <c r="H85" s="15"/>
      <c r="I85" s="16"/>
      <c r="J85" s="62"/>
      <c r="K85" s="31"/>
      <c r="M85" s="29" t="str">
        <f t="shared" si="21"/>
        <v>Place</v>
      </c>
      <c r="N85" s="29" t="str">
        <f t="shared" si="22"/>
        <v>Place</v>
      </c>
      <c r="P85" s="29" t="str">
        <f t="shared" si="23"/>
        <v>ê</v>
      </c>
      <c r="R85" s="42">
        <v>82</v>
      </c>
    </row>
    <row r="86" spans="1:27" s="27" customFormat="1" ht="19.5" customHeight="1">
      <c r="A86" s="95" t="e">
        <f t="shared" si="27"/>
        <v>#NUM!</v>
      </c>
      <c r="B86" s="41" t="e">
        <f t="shared" si="28"/>
        <v>#NUM!</v>
      </c>
      <c r="C86" s="43" t="e">
        <f t="shared" si="29"/>
        <v>#NUM!</v>
      </c>
      <c r="D86" s="49" t="e">
        <f t="array" ref="D86">INDEX('Tournoi jeudi'!A$1:A$81,MAX(IF('Tournoi jeudi'!B$5:B$81+ROW('Tournoi jeudi'!B$5:B$81)/10^3=LARGE('Tournoi jeudi'!B$5:B$81+ROW('Tournoi jeudi'!B$5:B$81)/10^3,ROWS(N$1:N83)),ROW('Tournoi jeudi'!A$5:A$81))))</f>
        <v>#NUM!</v>
      </c>
      <c r="E86" s="50"/>
      <c r="F86" s="104" t="e">
        <f>LARGE('Tournoi jeudi'!B$5:B$81,ROWS(B$1:B83))</f>
        <v>#NUM!</v>
      </c>
      <c r="G86" s="105"/>
      <c r="H86" s="24"/>
      <c r="I86" s="25"/>
      <c r="J86" s="26"/>
      <c r="K86" s="48"/>
      <c r="M86" s="27" t="str">
        <f t="shared" si="21"/>
        <v>Place</v>
      </c>
      <c r="N86" s="27" t="str">
        <f t="shared" si="22"/>
        <v>Place</v>
      </c>
      <c r="P86" s="27" t="str">
        <f t="shared" si="23"/>
        <v>ê</v>
      </c>
      <c r="R86" s="43">
        <v>83</v>
      </c>
    </row>
    <row r="87" spans="1:27" s="29" customFormat="1" ht="19.5" customHeight="1">
      <c r="A87" s="95" t="e">
        <f t="shared" si="27"/>
        <v>#NUM!</v>
      </c>
      <c r="B87" s="41" t="e">
        <f t="shared" si="28"/>
        <v>#NUM!</v>
      </c>
      <c r="C87" s="42" t="e">
        <f t="shared" si="29"/>
        <v>#NUM!</v>
      </c>
      <c r="D87" s="60" t="e">
        <f t="array" ref="D87">INDEX('Tournoi jeudi'!A$1:A$81,MAX(IF('Tournoi jeudi'!B$5:B$81+ROW('Tournoi jeudi'!B$5:B$81)/10^3=LARGE('Tournoi jeudi'!B$5:B$81+ROW('Tournoi jeudi'!B$5:B$81)/10^3,ROWS(N$1:N84)),ROW('Tournoi jeudi'!A$5:A$81))))</f>
        <v>#NUM!</v>
      </c>
      <c r="E87" s="61"/>
      <c r="F87" s="102" t="e">
        <f>LARGE('Tournoi jeudi'!B$5:B$81,ROWS(B$1:B84))</f>
        <v>#NUM!</v>
      </c>
      <c r="G87" s="103"/>
      <c r="H87" s="15"/>
      <c r="I87" s="16"/>
      <c r="J87" s="62"/>
      <c r="K87" s="31"/>
      <c r="M87" s="29" t="str">
        <f t="shared" si="21"/>
        <v>Place</v>
      </c>
      <c r="N87" s="29" t="str">
        <f t="shared" si="22"/>
        <v>Place</v>
      </c>
      <c r="P87" s="29" t="str">
        <f t="shared" si="23"/>
        <v>ê</v>
      </c>
      <c r="R87" s="42">
        <v>84</v>
      </c>
    </row>
    <row r="88" spans="1:27" s="29" customFormat="1" ht="19.5" customHeight="1">
      <c r="A88" s="95" t="e">
        <f t="shared" si="27"/>
        <v>#NUM!</v>
      </c>
      <c r="B88" s="41" t="e">
        <f t="shared" si="28"/>
        <v>#NUM!</v>
      </c>
      <c r="C88" s="42" t="e">
        <f t="shared" si="29"/>
        <v>#NUM!</v>
      </c>
      <c r="D88" s="60" t="e">
        <f t="array" ref="D88">INDEX('Tournoi jeudi'!A$1:A$81,MAX(IF('Tournoi jeudi'!B$5:B$81+ROW('Tournoi jeudi'!B$5:B$81)/10^3=LARGE('Tournoi jeudi'!B$5:B$81+ROW('Tournoi jeudi'!B$5:B$81)/10^3,ROWS(N$1:N85)),ROW('Tournoi jeudi'!A$5:A$81))))</f>
        <v>#NUM!</v>
      </c>
      <c r="E88" s="61"/>
      <c r="F88" s="102" t="e">
        <f>LARGE('Tournoi jeudi'!B$5:B$81,ROWS(B$1:B85))</f>
        <v>#NUM!</v>
      </c>
      <c r="G88" s="103"/>
      <c r="H88" s="15"/>
      <c r="I88" s="16"/>
      <c r="J88" s="62"/>
      <c r="K88" s="31"/>
      <c r="M88" s="29" t="str">
        <f t="shared" si="21"/>
        <v>Place</v>
      </c>
      <c r="N88" s="29" t="str">
        <f t="shared" si="22"/>
        <v>Place</v>
      </c>
      <c r="P88" s="29" t="str">
        <f t="shared" si="23"/>
        <v>ê</v>
      </c>
      <c r="R88" s="42">
        <v>85</v>
      </c>
    </row>
    <row r="89" spans="1:27" s="29" customFormat="1" ht="19.5" customHeight="1">
      <c r="A89" s="41" t="e">
        <f t="shared" ref="A89:A110" si="30">B89</f>
        <v>#NUM!</v>
      </c>
      <c r="B89" s="41" t="e">
        <f t="shared" si="28"/>
        <v>#NUM!</v>
      </c>
      <c r="C89" s="42" t="e">
        <f t="shared" si="29"/>
        <v>#NUM!</v>
      </c>
      <c r="D89" s="60" t="e">
        <f t="array" ref="D89">INDEX('Tournoi jeudi'!A$1:A$81,MAX(IF('Tournoi jeudi'!B$5:B$81+ROW('Tournoi jeudi'!B$5:B$81)/10^3=LARGE('Tournoi jeudi'!B$5:B$81+ROW('Tournoi jeudi'!B$5:B$81)/10^3,ROWS(N$1:N86)),ROW('Tournoi jeudi'!A$5:A$81))))</f>
        <v>#NUM!</v>
      </c>
      <c r="E89" s="61"/>
      <c r="F89" s="102" t="e">
        <f>LARGE('Tournoi jeudi'!B$5:B$81,ROWS(B$1:B86))</f>
        <v>#NUM!</v>
      </c>
      <c r="G89" s="103"/>
      <c r="H89" s="15"/>
      <c r="I89" s="16"/>
      <c r="J89" s="62"/>
      <c r="K89" s="31"/>
      <c r="M89" s="29" t="str">
        <f t="shared" si="21"/>
        <v>Place</v>
      </c>
      <c r="N89" s="29" t="str">
        <f t="shared" si="22"/>
        <v>Place</v>
      </c>
      <c r="P89" s="29" t="str">
        <f t="shared" si="23"/>
        <v>ê</v>
      </c>
      <c r="R89" s="42">
        <v>86</v>
      </c>
    </row>
    <row r="90" spans="1:27" s="29" customFormat="1" ht="19.5" customHeight="1">
      <c r="A90" s="41" t="e">
        <f t="shared" si="30"/>
        <v>#NUM!</v>
      </c>
      <c r="B90" s="41" t="e">
        <f t="shared" si="28"/>
        <v>#NUM!</v>
      </c>
      <c r="C90" s="42" t="e">
        <f t="shared" si="29"/>
        <v>#NUM!</v>
      </c>
      <c r="D90" s="60" t="e">
        <f t="array" ref="D90">INDEX('Tournoi jeudi'!A$1:A$81,MAX(IF('Tournoi jeudi'!B$5:B$81+ROW('Tournoi jeudi'!B$5:B$81)/10^3=LARGE('Tournoi jeudi'!B$5:B$81+ROW('Tournoi jeudi'!B$5:B$81)/10^3,ROWS(N$1:N87)),ROW('Tournoi jeudi'!A$5:A$81))))</f>
        <v>#NUM!</v>
      </c>
      <c r="E90" s="61"/>
      <c r="F90" s="102" t="e">
        <f>LARGE('Tournoi jeudi'!B$5:B$81,ROWS(B$1:B87))</f>
        <v>#NUM!</v>
      </c>
      <c r="G90" s="103"/>
      <c r="H90" s="15"/>
      <c r="I90" s="16"/>
      <c r="J90" s="62"/>
      <c r="K90" s="31"/>
      <c r="M90" s="29" t="str">
        <f t="shared" si="21"/>
        <v>Place</v>
      </c>
      <c r="N90" s="29" t="str">
        <f t="shared" si="22"/>
        <v>Place</v>
      </c>
      <c r="P90" s="29" t="str">
        <f t="shared" si="23"/>
        <v>ê</v>
      </c>
      <c r="R90" s="42">
        <v>87</v>
      </c>
    </row>
    <row r="91" spans="1:27" s="29" customFormat="1" ht="19.5" customHeight="1">
      <c r="A91" s="41" t="e">
        <f t="shared" si="30"/>
        <v>#NUM!</v>
      </c>
      <c r="B91" s="41" t="e">
        <f t="shared" si="28"/>
        <v>#NUM!</v>
      </c>
      <c r="C91" s="42" t="e">
        <f t="shared" si="29"/>
        <v>#NUM!</v>
      </c>
      <c r="D91" s="60" t="e">
        <f t="array" ref="D91">INDEX('Tournoi jeudi'!A$1:A$81,MAX(IF('Tournoi jeudi'!B$5:B$81+ROW('Tournoi jeudi'!B$5:B$81)/10^3=LARGE('Tournoi jeudi'!B$5:B$81+ROW('Tournoi jeudi'!B$5:B$81)/10^3,ROWS(N$1:N88)),ROW('Tournoi jeudi'!A$5:A$81))))</f>
        <v>#NUM!</v>
      </c>
      <c r="E91" s="61"/>
      <c r="F91" s="102" t="e">
        <f>LARGE('Tournoi jeudi'!B$5:B$81,ROWS(B$1:B88))</f>
        <v>#NUM!</v>
      </c>
      <c r="G91" s="103"/>
      <c r="H91" s="15"/>
      <c r="I91" s="16"/>
      <c r="J91" s="62"/>
      <c r="K91" s="31"/>
      <c r="M91" s="29" t="str">
        <f t="shared" si="21"/>
        <v>Place</v>
      </c>
      <c r="N91" s="29" t="str">
        <f t="shared" si="22"/>
        <v>Place</v>
      </c>
      <c r="P91" s="29" t="str">
        <f t="shared" si="23"/>
        <v>ê</v>
      </c>
      <c r="R91" s="42">
        <v>88</v>
      </c>
    </row>
    <row r="92" spans="1:27" s="51" customFormat="1" ht="19.5" customHeight="1">
      <c r="A92" s="41" t="e">
        <f t="shared" si="30"/>
        <v>#NUM!</v>
      </c>
      <c r="B92" s="88" t="e">
        <f t="shared" si="28"/>
        <v>#NUM!</v>
      </c>
      <c r="C92" s="42" t="e">
        <f t="shared" ref="C92:C110" si="31">IF(F92=F91,C91,R92)</f>
        <v>#NUM!</v>
      </c>
      <c r="D92" s="49" t="e">
        <f t="array" ref="D92">INDEX('Tournoi jeudi'!A$1:A$81,MAX(IF('Tournoi jeudi'!B$5:B$81+ROW('Tournoi jeudi'!B$5:B$81)/10^3=LARGE('Tournoi jeudi'!B$5:B$81+ROW('Tournoi jeudi'!B$5:B$81)/10^3,ROWS(N$1:N89)),ROW('Tournoi jeudi'!A$5:A$81))))</f>
        <v>#NUM!</v>
      </c>
      <c r="E92" s="50"/>
      <c r="F92" s="104" t="e">
        <f>LARGE('Tournoi jeudi'!B$5:B$81,ROWS(B$1:B89))</f>
        <v>#NUM!</v>
      </c>
      <c r="G92" s="105"/>
      <c r="H92" s="24"/>
      <c r="I92" s="25"/>
      <c r="J92" s="26"/>
      <c r="K92" s="52"/>
      <c r="M92" s="27" t="str">
        <f t="shared" si="21"/>
        <v>Place</v>
      </c>
      <c r="N92" s="27" t="str">
        <f t="shared" si="22"/>
        <v>Place</v>
      </c>
      <c r="O92" s="27"/>
      <c r="P92" s="27" t="str">
        <f t="shared" si="23"/>
        <v>ê</v>
      </c>
      <c r="R92" s="69">
        <v>89</v>
      </c>
      <c r="Z92" s="27"/>
      <c r="AA92" s="27"/>
    </row>
    <row r="93" spans="1:27" s="51" customFormat="1" ht="19.5" customHeight="1">
      <c r="A93" s="41" t="e">
        <f t="shared" si="30"/>
        <v>#NUM!</v>
      </c>
      <c r="B93" s="42" t="e">
        <f t="shared" si="28"/>
        <v>#NUM!</v>
      </c>
      <c r="C93" s="42" t="e">
        <f t="shared" si="31"/>
        <v>#NUM!</v>
      </c>
      <c r="D93" s="49" t="e">
        <f t="array" ref="D93">INDEX('Tournoi jeudi'!A$1:A$81,MAX(IF('Tournoi jeudi'!B$5:B$81+ROW('Tournoi jeudi'!B$5:B$81)/10^3=LARGE('Tournoi jeudi'!B$5:B$81+ROW('Tournoi jeudi'!B$5:B$81)/10^3,ROWS(N$1:N90)),ROW('Tournoi jeudi'!A$5:A$81))))</f>
        <v>#NUM!</v>
      </c>
      <c r="E93" s="50"/>
      <c r="F93" s="104" t="e">
        <f>LARGE('Tournoi jeudi'!B$5:B$81,ROWS(B$1:B90))</f>
        <v>#NUM!</v>
      </c>
      <c r="G93" s="105"/>
      <c r="H93" s="24"/>
      <c r="I93" s="25"/>
      <c r="J93" s="26"/>
      <c r="K93" s="52"/>
      <c r="M93" s="27"/>
      <c r="N93" s="27"/>
      <c r="R93" s="42">
        <v>90</v>
      </c>
      <c r="Z93" s="27"/>
      <c r="AA93" s="27"/>
    </row>
    <row r="94" spans="1:27" s="64" customFormat="1" ht="19.5" customHeight="1">
      <c r="A94" s="41" t="e">
        <f t="shared" si="30"/>
        <v>#NUM!</v>
      </c>
      <c r="B94" s="42" t="e">
        <f t="shared" si="28"/>
        <v>#NUM!</v>
      </c>
      <c r="C94" s="42" t="e">
        <f t="shared" si="31"/>
        <v>#NUM!</v>
      </c>
      <c r="D94" s="40" t="e">
        <f t="array" ref="D94">INDEX('Tournoi jeudi'!A$1:A$81,MAX(IF('Tournoi jeudi'!B$5:B$81+ROW('Tournoi jeudi'!B$5:B$81)/10^3=LARGE('Tournoi jeudi'!B$5:B$81+ROW('Tournoi jeudi'!B$5:B$81)/10^3,ROWS(N$1:N91)),ROW('Tournoi jeudi'!A$5:A$81))))</f>
        <v>#NUM!</v>
      </c>
      <c r="E94" s="39"/>
      <c r="F94" s="100" t="e">
        <f>LARGE('Tournoi jeudi'!B$5:B$81,ROWS(B$1:B91))</f>
        <v>#NUM!</v>
      </c>
      <c r="G94" s="101"/>
      <c r="H94" s="24"/>
      <c r="I94" s="25"/>
      <c r="J94" s="26"/>
      <c r="K94" s="65"/>
      <c r="M94" s="66"/>
      <c r="N94" s="66"/>
      <c r="R94" s="69">
        <v>91</v>
      </c>
      <c r="Z94" s="66"/>
      <c r="AA94" s="66"/>
    </row>
    <row r="95" spans="1:27" s="64" customFormat="1" ht="19.5" customHeight="1">
      <c r="A95" s="41" t="e">
        <f t="shared" si="30"/>
        <v>#NUM!</v>
      </c>
      <c r="B95" s="42" t="e">
        <f t="shared" si="28"/>
        <v>#NUM!</v>
      </c>
      <c r="C95" s="42" t="e">
        <f t="shared" si="31"/>
        <v>#NUM!</v>
      </c>
      <c r="D95" s="40" t="e">
        <f t="array" ref="D95">INDEX('Tournoi jeudi'!A$1:A$81,MAX(IF('Tournoi jeudi'!B$5:B$81+ROW('Tournoi jeudi'!B$5:B$81)/10^3=LARGE('Tournoi jeudi'!B$5:B$81+ROW('Tournoi jeudi'!B$5:B$81)/10^3,ROWS(N$1:N92)),ROW('Tournoi jeudi'!A$5:A$81))))</f>
        <v>#NUM!</v>
      </c>
      <c r="E95" s="39"/>
      <c r="F95" s="100" t="e">
        <f>LARGE('Tournoi jeudi'!B$5:B$81,ROWS(B$1:B92))</f>
        <v>#NUM!</v>
      </c>
      <c r="G95" s="101"/>
      <c r="H95" s="24"/>
      <c r="I95" s="25"/>
      <c r="J95" s="26"/>
      <c r="K95" s="65"/>
      <c r="M95" s="66"/>
      <c r="N95" s="66"/>
      <c r="R95" s="42">
        <v>92</v>
      </c>
      <c r="Z95" s="66"/>
      <c r="AA95" s="66"/>
    </row>
    <row r="96" spans="1:27" s="64" customFormat="1" ht="19.5" customHeight="1">
      <c r="A96" s="41" t="e">
        <f t="shared" si="30"/>
        <v>#NUM!</v>
      </c>
      <c r="B96" s="42" t="e">
        <f t="shared" si="28"/>
        <v>#NUM!</v>
      </c>
      <c r="C96" s="42" t="e">
        <f t="shared" si="31"/>
        <v>#NUM!</v>
      </c>
      <c r="D96" s="40" t="e">
        <f t="array" ref="D96">INDEX('Tournoi jeudi'!A$1:A$81,MAX(IF('Tournoi jeudi'!B$5:B$81+ROW('Tournoi jeudi'!B$5:B$81)/10^3=LARGE('Tournoi jeudi'!B$5:B$81+ROW('Tournoi jeudi'!B$5:B$81)/10^3,ROWS(N$1:N93)),ROW('Tournoi jeudi'!A$5:A$81))))</f>
        <v>#NUM!</v>
      </c>
      <c r="E96" s="39"/>
      <c r="F96" s="100" t="e">
        <f>LARGE('Tournoi jeudi'!B$5:B$81,ROWS(B$1:B93))</f>
        <v>#NUM!</v>
      </c>
      <c r="G96" s="101"/>
      <c r="H96" s="24"/>
      <c r="I96" s="25"/>
      <c r="J96" s="26"/>
      <c r="K96" s="65"/>
      <c r="M96" s="66"/>
      <c r="N96" s="66"/>
      <c r="R96" s="69">
        <v>93</v>
      </c>
      <c r="Z96" s="66"/>
      <c r="AA96" s="66"/>
    </row>
    <row r="97" spans="1:27" s="64" customFormat="1" ht="19.5" customHeight="1">
      <c r="A97" s="41" t="e">
        <f t="shared" si="30"/>
        <v>#NUM!</v>
      </c>
      <c r="B97" s="42" t="e">
        <f t="shared" si="28"/>
        <v>#NUM!</v>
      </c>
      <c r="C97" s="42" t="e">
        <f t="shared" si="31"/>
        <v>#NUM!</v>
      </c>
      <c r="D97" s="40" t="e">
        <f t="array" ref="D97">INDEX('Tournoi jeudi'!A$1:A$81,MAX(IF('Tournoi jeudi'!B$5:B$81+ROW('Tournoi jeudi'!B$5:B$81)/10^3=LARGE('Tournoi jeudi'!B$5:B$81+ROW('Tournoi jeudi'!B$5:B$81)/10^3,ROWS(N$1:N94)),ROW('Tournoi jeudi'!A$5:A$81))))</f>
        <v>#NUM!</v>
      </c>
      <c r="E97" s="39"/>
      <c r="F97" s="100" t="e">
        <f>LARGE('Tournoi jeudi'!B$5:B$81,ROWS(B$1:B94))</f>
        <v>#NUM!</v>
      </c>
      <c r="G97" s="101"/>
      <c r="H97" s="24"/>
      <c r="I97" s="25"/>
      <c r="J97" s="26"/>
      <c r="K97" s="65"/>
      <c r="M97" s="66"/>
      <c r="N97" s="66"/>
      <c r="R97" s="42">
        <v>94</v>
      </c>
      <c r="Z97" s="66"/>
      <c r="AA97" s="66"/>
    </row>
    <row r="98" spans="1:27" s="64" customFormat="1" ht="19.5" customHeight="1">
      <c r="A98" s="41" t="e">
        <f t="shared" si="30"/>
        <v>#NUM!</v>
      </c>
      <c r="B98" s="42" t="e">
        <f t="shared" si="28"/>
        <v>#NUM!</v>
      </c>
      <c r="C98" s="42" t="e">
        <f t="shared" si="31"/>
        <v>#NUM!</v>
      </c>
      <c r="D98" s="40" t="e">
        <f t="array" ref="D98">INDEX('Tournoi jeudi'!A$1:A$81,MAX(IF('Tournoi jeudi'!B$5:B$81+ROW('Tournoi jeudi'!B$5:B$81)/10^3=LARGE('Tournoi jeudi'!B$5:B$81+ROW('Tournoi jeudi'!B$5:B$81)/10^3,ROWS(N$1:N95)),ROW('Tournoi jeudi'!A$5:A$81))))</f>
        <v>#NUM!</v>
      </c>
      <c r="E98" s="39"/>
      <c r="F98" s="100" t="e">
        <f>LARGE('Tournoi jeudi'!B$5:B$81,ROWS(B$1:B95))</f>
        <v>#NUM!</v>
      </c>
      <c r="G98" s="101"/>
      <c r="H98" s="24"/>
      <c r="I98" s="25"/>
      <c r="J98" s="26"/>
      <c r="K98" s="65"/>
      <c r="M98" s="66"/>
      <c r="N98" s="66"/>
      <c r="R98" s="69">
        <v>95</v>
      </c>
      <c r="Z98" s="66"/>
      <c r="AA98" s="66"/>
    </row>
    <row r="99" spans="1:27" s="64" customFormat="1" ht="19.5" customHeight="1">
      <c r="A99" s="41" t="e">
        <f t="shared" si="30"/>
        <v>#NUM!</v>
      </c>
      <c r="B99" s="42" t="e">
        <f t="shared" si="28"/>
        <v>#NUM!</v>
      </c>
      <c r="C99" s="42" t="e">
        <f t="shared" si="31"/>
        <v>#NUM!</v>
      </c>
      <c r="D99" s="40" t="e">
        <f t="array" ref="D99">INDEX('Tournoi jeudi'!A$1:A$81,MAX(IF('Tournoi jeudi'!B$5:B$81+ROW('Tournoi jeudi'!B$5:B$81)/10^3=LARGE('Tournoi jeudi'!B$5:B$81+ROW('Tournoi jeudi'!B$5:B$81)/10^3,ROWS(N$1:N96)),ROW('Tournoi jeudi'!A$5:A$81))))</f>
        <v>#NUM!</v>
      </c>
      <c r="E99" s="39"/>
      <c r="F99" s="100" t="e">
        <f>LARGE('Tournoi jeudi'!B$5:B$81,ROWS(B$1:B96))</f>
        <v>#NUM!</v>
      </c>
      <c r="G99" s="101"/>
      <c r="H99" s="24"/>
      <c r="I99" s="25"/>
      <c r="J99" s="26"/>
      <c r="K99" s="65"/>
      <c r="M99" s="66"/>
      <c r="N99" s="66"/>
      <c r="R99" s="42">
        <v>96</v>
      </c>
      <c r="Z99" s="66"/>
      <c r="AA99" s="66"/>
    </row>
    <row r="100" spans="1:27" s="64" customFormat="1" ht="19.5" customHeight="1">
      <c r="A100" s="41" t="e">
        <f t="shared" si="30"/>
        <v>#NUM!</v>
      </c>
      <c r="B100" s="42" t="e">
        <f t="shared" si="28"/>
        <v>#NUM!</v>
      </c>
      <c r="C100" s="42" t="e">
        <f t="shared" si="31"/>
        <v>#NUM!</v>
      </c>
      <c r="D100" s="40" t="e">
        <f t="array" ref="D100">INDEX('Tournoi jeudi'!A$1:A$81,MAX(IF('Tournoi jeudi'!B$5:B$81+ROW('Tournoi jeudi'!B$5:B$81)/10^3=LARGE('Tournoi jeudi'!B$5:B$81+ROW('Tournoi jeudi'!B$5:B$81)/10^3,ROWS(N$1:N97)),ROW('Tournoi jeudi'!A$5:A$81))))</f>
        <v>#NUM!</v>
      </c>
      <c r="E100" s="39"/>
      <c r="F100" s="100" t="e">
        <f>LARGE('Tournoi jeudi'!B$5:B$81,ROWS(B$1:B97))</f>
        <v>#NUM!</v>
      </c>
      <c r="G100" s="101"/>
      <c r="H100" s="24"/>
      <c r="I100" s="25"/>
      <c r="J100" s="26"/>
      <c r="K100" s="65"/>
      <c r="M100" s="66"/>
      <c r="N100" s="66"/>
      <c r="R100" s="69">
        <v>97</v>
      </c>
      <c r="Z100" s="66"/>
      <c r="AA100" s="66"/>
    </row>
    <row r="101" spans="1:27" s="64" customFormat="1" ht="19.5" customHeight="1">
      <c r="A101" s="41" t="e">
        <f t="shared" si="30"/>
        <v>#NUM!</v>
      </c>
      <c r="B101" s="42" t="e">
        <f t="shared" si="28"/>
        <v>#NUM!</v>
      </c>
      <c r="C101" s="42" t="e">
        <f t="shared" si="31"/>
        <v>#NUM!</v>
      </c>
      <c r="D101" s="40" t="e">
        <f t="array" ref="D101">INDEX('Tournoi jeudi'!A$1:A$81,MAX(IF('Tournoi jeudi'!B$5:B$81+ROW('Tournoi jeudi'!B$5:B$81)/10^3=LARGE('Tournoi jeudi'!B$5:B$81+ROW('Tournoi jeudi'!B$5:B$81)/10^3,ROWS(N$1:N98)),ROW('Tournoi jeudi'!A$5:A$81))))</f>
        <v>#NUM!</v>
      </c>
      <c r="E101" s="39"/>
      <c r="F101" s="100" t="e">
        <f>LARGE('Tournoi jeudi'!B$5:B$81,ROWS(B$1:B98))</f>
        <v>#NUM!</v>
      </c>
      <c r="G101" s="101"/>
      <c r="H101" s="24"/>
      <c r="I101" s="25"/>
      <c r="J101" s="26"/>
      <c r="K101" s="65"/>
      <c r="M101" s="66"/>
      <c r="N101" s="66"/>
      <c r="R101" s="42">
        <v>98</v>
      </c>
      <c r="Z101" s="66"/>
      <c r="AA101" s="66"/>
    </row>
    <row r="102" spans="1:27" s="64" customFormat="1" ht="19.5" customHeight="1">
      <c r="A102" s="41" t="e">
        <f t="shared" si="30"/>
        <v>#NUM!</v>
      </c>
      <c r="B102" s="42" t="e">
        <f t="shared" si="28"/>
        <v>#NUM!</v>
      </c>
      <c r="C102" s="42" t="e">
        <f t="shared" si="31"/>
        <v>#NUM!</v>
      </c>
      <c r="D102" s="40" t="e">
        <f t="array" ref="D102">INDEX('Tournoi jeudi'!A$1:A$81,MAX(IF('Tournoi jeudi'!B$5:B$81+ROW('Tournoi jeudi'!B$5:B$81)/10^3=LARGE('Tournoi jeudi'!B$5:B$81+ROW('Tournoi jeudi'!B$5:B$81)/10^3,ROWS(N$1:N99)),ROW('Tournoi jeudi'!A$5:A$81))))</f>
        <v>#NUM!</v>
      </c>
      <c r="E102" s="39"/>
      <c r="F102" s="100" t="e">
        <f>LARGE('Tournoi jeudi'!B$5:B$81,ROWS(B$1:B99))</f>
        <v>#NUM!</v>
      </c>
      <c r="G102" s="101"/>
      <c r="H102" s="24"/>
      <c r="I102" s="25"/>
      <c r="J102" s="26"/>
      <c r="K102" s="65"/>
      <c r="M102" s="66"/>
      <c r="N102" s="66"/>
      <c r="R102" s="69">
        <v>99</v>
      </c>
      <c r="Z102" s="66"/>
      <c r="AA102" s="66"/>
    </row>
    <row r="103" spans="1:27" s="64" customFormat="1" ht="19.5" customHeight="1">
      <c r="A103" s="41" t="e">
        <f t="shared" si="30"/>
        <v>#NUM!</v>
      </c>
      <c r="B103" s="42" t="e">
        <f t="shared" si="28"/>
        <v>#NUM!</v>
      </c>
      <c r="C103" s="42" t="e">
        <f t="shared" si="31"/>
        <v>#NUM!</v>
      </c>
      <c r="D103" s="40" t="e">
        <f t="array" ref="D103">INDEX('Tournoi jeudi'!A$1:A$81,MAX(IF('Tournoi jeudi'!B$5:B$81+ROW('Tournoi jeudi'!B$5:B$81)/10^3=LARGE('Tournoi jeudi'!B$5:B$81+ROW('Tournoi jeudi'!B$5:B$81)/10^3,ROWS(N$1:N100)),ROW('Tournoi jeudi'!A$5:A$81))))</f>
        <v>#NUM!</v>
      </c>
      <c r="E103" s="39"/>
      <c r="F103" s="100" t="e">
        <f>LARGE('Tournoi jeudi'!B$5:B$81,ROWS(B$1:B100))</f>
        <v>#NUM!</v>
      </c>
      <c r="G103" s="101"/>
      <c r="H103" s="24"/>
      <c r="I103" s="25"/>
      <c r="J103" s="26"/>
      <c r="K103" s="65"/>
      <c r="M103" s="66"/>
      <c r="N103" s="66"/>
      <c r="R103" s="42">
        <v>100</v>
      </c>
      <c r="Z103" s="66"/>
      <c r="AA103" s="66"/>
    </row>
    <row r="104" spans="1:27" s="64" customFormat="1" ht="19.5" customHeight="1">
      <c r="A104" s="41" t="e">
        <f t="shared" si="30"/>
        <v>#NUM!</v>
      </c>
      <c r="B104" s="42" t="e">
        <f t="shared" si="28"/>
        <v>#NUM!</v>
      </c>
      <c r="C104" s="42" t="e">
        <f t="shared" si="31"/>
        <v>#NUM!</v>
      </c>
      <c r="D104" s="40" t="e">
        <f t="array" ref="D104">INDEX('Tournoi jeudi'!A$1:A$81,MAX(IF('Tournoi jeudi'!B$5:B$81+ROW('Tournoi jeudi'!B$5:B$81)/10^3=LARGE('Tournoi jeudi'!B$5:B$81+ROW('Tournoi jeudi'!B$5:B$81)/10^3,ROWS(N$1:N101)),ROW('Tournoi jeudi'!A$5:A$81))))</f>
        <v>#NUM!</v>
      </c>
      <c r="E104" s="39"/>
      <c r="F104" s="100" t="e">
        <f>LARGE('Tournoi jeudi'!B$5:B$81,ROWS(B$1:B101))</f>
        <v>#NUM!</v>
      </c>
      <c r="G104" s="101"/>
      <c r="H104" s="24"/>
      <c r="I104" s="25"/>
      <c r="J104" s="26"/>
      <c r="K104" s="65"/>
      <c r="M104" s="66"/>
      <c r="N104" s="66"/>
      <c r="R104" s="69">
        <v>101</v>
      </c>
      <c r="Z104" s="66"/>
      <c r="AA104" s="66"/>
    </row>
    <row r="105" spans="1:27" s="64" customFormat="1" ht="19.5" customHeight="1">
      <c r="A105" s="41" t="e">
        <f t="shared" si="30"/>
        <v>#NUM!</v>
      </c>
      <c r="B105" s="42" t="e">
        <f t="shared" si="28"/>
        <v>#NUM!</v>
      </c>
      <c r="C105" s="42" t="e">
        <f t="shared" si="31"/>
        <v>#NUM!</v>
      </c>
      <c r="D105" s="40" t="e">
        <f t="array" ref="D105">INDEX('Tournoi jeudi'!A$1:A$81,MAX(IF('Tournoi jeudi'!B$5:B$81+ROW('Tournoi jeudi'!B$5:B$81)/10^3=LARGE('Tournoi jeudi'!B$5:B$81+ROW('Tournoi jeudi'!B$5:B$81)/10^3,ROWS(N$1:N102)),ROW('Tournoi jeudi'!A$5:A$81))))</f>
        <v>#NUM!</v>
      </c>
      <c r="E105" s="39"/>
      <c r="F105" s="100" t="e">
        <f>LARGE('Tournoi jeudi'!B$5:B$81,ROWS(B$1:B102))</f>
        <v>#NUM!</v>
      </c>
      <c r="G105" s="101"/>
      <c r="H105" s="24"/>
      <c r="I105" s="25"/>
      <c r="J105" s="26"/>
      <c r="K105" s="65"/>
      <c r="M105" s="66"/>
      <c r="N105" s="66"/>
      <c r="R105" s="42">
        <v>102</v>
      </c>
      <c r="Z105" s="66"/>
      <c r="AA105" s="66"/>
    </row>
    <row r="106" spans="1:27" s="64" customFormat="1" ht="19.5" customHeight="1">
      <c r="A106" s="41" t="e">
        <f t="shared" si="30"/>
        <v>#NUM!</v>
      </c>
      <c r="B106" s="42" t="e">
        <f t="shared" si="28"/>
        <v>#NUM!</v>
      </c>
      <c r="C106" s="42" t="e">
        <f t="shared" si="31"/>
        <v>#NUM!</v>
      </c>
      <c r="D106" s="40" t="e">
        <f t="array" ref="D106">INDEX('Tournoi jeudi'!A$1:A$81,MAX(IF('Tournoi jeudi'!B$5:B$81+ROW('Tournoi jeudi'!B$5:B$81)/10^3=LARGE('Tournoi jeudi'!B$5:B$81+ROW('Tournoi jeudi'!B$5:B$81)/10^3,ROWS(N$1:N103)),ROW('Tournoi jeudi'!A$5:A$81))))</f>
        <v>#NUM!</v>
      </c>
      <c r="E106" s="39"/>
      <c r="F106" s="100" t="e">
        <f>LARGE('Tournoi jeudi'!B$5:B$81,ROWS(B$1:B103))</f>
        <v>#NUM!</v>
      </c>
      <c r="G106" s="101"/>
      <c r="H106" s="24"/>
      <c r="I106" s="25"/>
      <c r="J106" s="26"/>
      <c r="K106" s="65"/>
      <c r="M106" s="66"/>
      <c r="N106" s="66"/>
      <c r="R106" s="69">
        <v>103</v>
      </c>
      <c r="Z106" s="66"/>
      <c r="AA106" s="66"/>
    </row>
    <row r="107" spans="1:27" s="64" customFormat="1" ht="19.5" customHeight="1">
      <c r="A107" s="41" t="e">
        <f t="shared" si="30"/>
        <v>#NUM!</v>
      </c>
      <c r="B107" s="42" t="e">
        <f t="shared" si="28"/>
        <v>#NUM!</v>
      </c>
      <c r="C107" s="42" t="e">
        <f t="shared" si="31"/>
        <v>#NUM!</v>
      </c>
      <c r="D107" s="40" t="e">
        <f t="array" ref="D107">INDEX('Tournoi jeudi'!A$1:A$81,MAX(IF('Tournoi jeudi'!B$5:B$81+ROW('Tournoi jeudi'!B$5:B$81)/10^3=LARGE('Tournoi jeudi'!B$5:B$81+ROW('Tournoi jeudi'!B$5:B$81)/10^3,ROWS(N$1:N104)),ROW('Tournoi jeudi'!A$5:A$81))))</f>
        <v>#NUM!</v>
      </c>
      <c r="E107" s="39"/>
      <c r="F107" s="100" t="e">
        <f>LARGE('Tournoi jeudi'!B$5:B$81,ROWS(B$1:B104))</f>
        <v>#NUM!</v>
      </c>
      <c r="G107" s="101"/>
      <c r="H107" s="24"/>
      <c r="I107" s="25"/>
      <c r="J107" s="26"/>
      <c r="K107" s="65"/>
      <c r="M107" s="66"/>
      <c r="N107" s="66"/>
      <c r="R107" s="42">
        <v>104</v>
      </c>
      <c r="Z107" s="66"/>
      <c r="AA107" s="66"/>
    </row>
    <row r="108" spans="1:27" s="64" customFormat="1" ht="19.5" customHeight="1">
      <c r="A108" s="41" t="e">
        <f t="shared" si="30"/>
        <v>#NUM!</v>
      </c>
      <c r="B108" s="42" t="e">
        <f t="shared" si="28"/>
        <v>#NUM!</v>
      </c>
      <c r="C108" s="42" t="e">
        <f t="shared" si="31"/>
        <v>#NUM!</v>
      </c>
      <c r="D108" s="40" t="e">
        <f t="array" ref="D108">INDEX('Tournoi jeudi'!A$1:A$81,MAX(IF('Tournoi jeudi'!B$5:B$81+ROW('Tournoi jeudi'!B$5:B$81)/10^3=LARGE('Tournoi jeudi'!B$5:B$81+ROW('Tournoi jeudi'!B$5:B$81)/10^3,ROWS(N$1:N105)),ROW('Tournoi jeudi'!A$5:A$81))))</f>
        <v>#NUM!</v>
      </c>
      <c r="E108" s="39"/>
      <c r="F108" s="100" t="e">
        <f>LARGE('Tournoi jeudi'!B$5:B$81,ROWS(B$1:B105))</f>
        <v>#NUM!</v>
      </c>
      <c r="G108" s="101"/>
      <c r="H108" s="24"/>
      <c r="I108" s="25"/>
      <c r="J108" s="26"/>
      <c r="K108" s="65"/>
      <c r="M108" s="66"/>
      <c r="N108" s="66"/>
      <c r="R108" s="69">
        <v>105</v>
      </c>
      <c r="Z108" s="66"/>
      <c r="AA108" s="66"/>
    </row>
    <row r="109" spans="1:27" s="64" customFormat="1" ht="19.5" customHeight="1">
      <c r="A109" s="41" t="e">
        <f t="shared" si="30"/>
        <v>#NUM!</v>
      </c>
      <c r="B109" s="42" t="e">
        <f t="shared" si="28"/>
        <v>#NUM!</v>
      </c>
      <c r="C109" s="42" t="e">
        <f t="shared" si="31"/>
        <v>#NUM!</v>
      </c>
      <c r="D109" s="40" t="e">
        <f t="array" ref="D109">INDEX('Tournoi jeudi'!A$1:A$81,MAX(IF('Tournoi jeudi'!B$5:B$81+ROW('Tournoi jeudi'!B$5:B$81)/10^3=LARGE('Tournoi jeudi'!B$5:B$81+ROW('Tournoi jeudi'!B$5:B$81)/10^3,ROWS(N$1:N106)),ROW('Tournoi jeudi'!A$5:A$81))))</f>
        <v>#NUM!</v>
      </c>
      <c r="E109" s="39"/>
      <c r="F109" s="100" t="e">
        <f>LARGE('Tournoi jeudi'!B$5:B$81,ROWS(B$1:B106))</f>
        <v>#NUM!</v>
      </c>
      <c r="G109" s="101"/>
      <c r="H109" s="24"/>
      <c r="I109" s="25"/>
      <c r="J109" s="26"/>
      <c r="K109" s="65"/>
      <c r="M109" s="66"/>
      <c r="N109" s="66"/>
      <c r="R109" s="43">
        <v>106</v>
      </c>
      <c r="Z109" s="66"/>
      <c r="AA109" s="66"/>
    </row>
    <row r="110" spans="1:27" s="64" customFormat="1" ht="19.5" customHeight="1">
      <c r="A110" s="41" t="e">
        <f t="shared" si="30"/>
        <v>#NUM!</v>
      </c>
      <c r="B110" s="42" t="e">
        <f t="shared" si="28"/>
        <v>#NUM!</v>
      </c>
      <c r="C110" s="42" t="e">
        <f t="shared" si="31"/>
        <v>#NUM!</v>
      </c>
      <c r="D110" s="40" t="e">
        <f t="array" ref="D110">INDEX('Tournoi jeudi'!A$1:A$81,MAX(IF('Tournoi jeudi'!B$5:B$81+ROW('Tournoi jeudi'!B$5:B$81)/10^3=LARGE('Tournoi jeudi'!B$5:B$81+ROW('Tournoi jeudi'!B$5:B$81)/10^3,ROWS(N$1:N107)),ROW('Tournoi jeudi'!A$5:A$81))))</f>
        <v>#NUM!</v>
      </c>
      <c r="E110" s="39"/>
      <c r="F110" s="100" t="e">
        <f>LARGE('Tournoi jeudi'!B$5:B$81,ROWS(B$1:B107))</f>
        <v>#NUM!</v>
      </c>
      <c r="G110" s="101"/>
      <c r="H110" s="24"/>
      <c r="I110" s="25"/>
      <c r="J110" s="26"/>
      <c r="K110" s="65"/>
      <c r="M110" s="66"/>
      <c r="N110" s="66"/>
      <c r="R110" s="43">
        <v>107</v>
      </c>
    </row>
    <row r="111" spans="1:27" s="64" customFormat="1" ht="19.5" customHeight="1">
      <c r="C111" s="67"/>
      <c r="D111" s="68" t="e">
        <f t="array" ref="D111">INDEX('Tournoi jeudi'!A$1:A$81,MAX(IF('Tournoi jeudi'!B$5:B$81+ROW('Tournoi jeudi'!B$5:B$81)/10^3=LARGE('Tournoi jeudi'!B$5:B$81+ROW('Tournoi jeudi'!B$5:B$81)/10^3,ROWS(B$1:B108)),ROW('Tournoi jeudi'!A$5:A$81))))</f>
        <v>#NUM!</v>
      </c>
      <c r="E111" s="68"/>
      <c r="F111" s="68" t="e">
        <f>LARGE('Tournoi jeudi'!B$5:B$81,ROWS(B$1:B108))</f>
        <v>#NUM!</v>
      </c>
      <c r="G111" s="68"/>
      <c r="J111" s="67"/>
      <c r="K111" s="65"/>
      <c r="M111" s="66"/>
      <c r="N111" s="66"/>
    </row>
    <row r="112" spans="1:27" s="64" customFormat="1" ht="19.5" customHeight="1">
      <c r="C112" s="67"/>
      <c r="J112" s="67"/>
      <c r="K112" s="65"/>
      <c r="M112" s="66"/>
      <c r="N112" s="66"/>
    </row>
    <row r="113" spans="3:15" s="64" customFormat="1" ht="19.5" customHeight="1">
      <c r="C113" s="67"/>
      <c r="J113" s="67"/>
      <c r="K113" s="65"/>
      <c r="M113" s="66"/>
      <c r="N113" s="66"/>
    </row>
    <row r="114" spans="3:15" s="64" customFormat="1" ht="19.5" customHeight="1">
      <c r="C114" s="67"/>
      <c r="J114" s="67"/>
      <c r="K114" s="65"/>
      <c r="M114" s="66"/>
      <c r="N114" s="66"/>
    </row>
    <row r="115" spans="3:15" s="64" customFormat="1" ht="19.5" customHeight="1">
      <c r="C115" s="67"/>
      <c r="J115" s="67"/>
      <c r="K115" s="65"/>
      <c r="M115" s="66"/>
      <c r="N115" s="66"/>
    </row>
    <row r="116" spans="3:15" s="64" customFormat="1" ht="19.5" customHeight="1">
      <c r="C116" s="67"/>
      <c r="J116" s="67"/>
      <c r="K116" s="65"/>
      <c r="M116" s="66"/>
      <c r="N116" s="66"/>
    </row>
    <row r="117" spans="3:15" s="64" customFormat="1" ht="19.5" customHeight="1">
      <c r="C117" s="67"/>
      <c r="J117" s="67"/>
      <c r="K117" s="65"/>
      <c r="M117" s="66"/>
      <c r="N117" s="66"/>
    </row>
    <row r="118" spans="3:15" s="64" customFormat="1" ht="19.5" customHeight="1">
      <c r="C118" s="67"/>
      <c r="J118" s="67"/>
      <c r="K118" s="65"/>
      <c r="N118" s="66"/>
      <c r="O118" s="66"/>
    </row>
    <row r="119" spans="3:15" s="64" customFormat="1" ht="19.5" customHeight="1">
      <c r="C119" s="67"/>
      <c r="J119" s="67"/>
      <c r="K119" s="65"/>
      <c r="M119" s="66"/>
      <c r="N119" s="66"/>
    </row>
    <row r="120" spans="3:15" s="64" customFormat="1" ht="19.5" customHeight="1">
      <c r="C120" s="67"/>
      <c r="J120" s="67"/>
      <c r="K120" s="65"/>
      <c r="M120" s="66"/>
      <c r="N120" s="66"/>
    </row>
    <row r="121" spans="3:15" s="64" customFormat="1" ht="19.5" customHeight="1">
      <c r="C121" s="67"/>
      <c r="J121" s="67"/>
      <c r="K121" s="65"/>
      <c r="M121" s="66"/>
      <c r="N121" s="66"/>
    </row>
    <row r="122" spans="3:15" s="64" customFormat="1" ht="19.5" customHeight="1">
      <c r="C122" s="67"/>
      <c r="J122" s="67"/>
      <c r="K122" s="65"/>
      <c r="M122" s="66"/>
      <c r="N122" s="66"/>
    </row>
    <row r="123" spans="3:15" s="64" customFormat="1" ht="19.5" customHeight="1">
      <c r="C123" s="67"/>
      <c r="J123" s="67"/>
      <c r="K123" s="65"/>
      <c r="M123" s="66"/>
      <c r="N123" s="66"/>
    </row>
    <row r="124" spans="3:15" s="64" customFormat="1" ht="19.5" customHeight="1">
      <c r="C124" s="67"/>
      <c r="J124" s="67"/>
      <c r="K124" s="65"/>
      <c r="M124" s="66"/>
      <c r="N124" s="66"/>
    </row>
    <row r="125" spans="3:15" s="64" customFormat="1" ht="19.5" customHeight="1">
      <c r="C125" s="67"/>
      <c r="J125" s="67"/>
      <c r="K125" s="65"/>
      <c r="M125" s="66"/>
      <c r="N125" s="66"/>
    </row>
    <row r="126" spans="3:15" s="64" customFormat="1" ht="19.5" customHeight="1">
      <c r="C126" s="67"/>
      <c r="J126" s="67"/>
      <c r="K126" s="65"/>
      <c r="M126" s="66"/>
      <c r="N126" s="66"/>
    </row>
    <row r="127" spans="3:15" s="64" customFormat="1" ht="19.5" customHeight="1">
      <c r="C127" s="67"/>
      <c r="J127" s="67"/>
      <c r="K127" s="65"/>
      <c r="M127" s="66"/>
      <c r="N127" s="66"/>
    </row>
    <row r="128" spans="3:15" s="64" customFormat="1" ht="19.5" customHeight="1">
      <c r="C128" s="67"/>
      <c r="J128" s="67"/>
      <c r="K128" s="65"/>
      <c r="M128" s="66"/>
      <c r="N128" s="66"/>
    </row>
    <row r="129" spans="3:14" s="64" customFormat="1" ht="19.5" customHeight="1">
      <c r="C129" s="67"/>
      <c r="J129" s="67"/>
      <c r="K129" s="65"/>
      <c r="M129" s="66"/>
      <c r="N129" s="66"/>
    </row>
    <row r="130" spans="3:14" s="64" customFormat="1" ht="19.5" customHeight="1">
      <c r="C130" s="67"/>
      <c r="J130" s="67"/>
      <c r="K130" s="65"/>
      <c r="M130" s="66"/>
      <c r="N130" s="66"/>
    </row>
    <row r="131" spans="3:14" s="64" customFormat="1" ht="19.5" customHeight="1">
      <c r="C131" s="67"/>
      <c r="J131" s="67"/>
      <c r="K131" s="65"/>
      <c r="M131" s="66"/>
      <c r="N131" s="66"/>
    </row>
    <row r="132" spans="3:14" s="64" customFormat="1" ht="19.5" customHeight="1">
      <c r="C132" s="67"/>
      <c r="J132" s="67"/>
      <c r="K132" s="65"/>
      <c r="M132" s="66"/>
      <c r="N132" s="66"/>
    </row>
    <row r="133" spans="3:14" s="64" customFormat="1" ht="19.5" customHeight="1">
      <c r="C133" s="67"/>
      <c r="J133" s="67"/>
      <c r="K133" s="65"/>
      <c r="M133" s="66"/>
      <c r="N133" s="66"/>
    </row>
    <row r="134" spans="3:14" s="64" customFormat="1" ht="19.5" customHeight="1">
      <c r="C134" s="67"/>
      <c r="J134" s="67"/>
      <c r="K134" s="65"/>
      <c r="M134" s="66"/>
      <c r="N134" s="66"/>
    </row>
    <row r="135" spans="3:14" s="89" customFormat="1" ht="19.5" customHeight="1">
      <c r="C135" s="90"/>
      <c r="J135" s="90"/>
      <c r="K135" s="91"/>
      <c r="M135" s="92"/>
      <c r="N135" s="92"/>
    </row>
    <row r="136" spans="3:14" ht="19.5" customHeight="1"/>
    <row r="137" spans="3:14" ht="19.5" customHeight="1"/>
    <row r="138" spans="3:14" ht="19.5" customHeight="1"/>
    <row r="139" spans="3:14" ht="19.5" customHeight="1"/>
    <row r="140" spans="3:14" ht="19.5" customHeight="1"/>
    <row r="141" spans="3:14" ht="19.5" customHeight="1"/>
    <row r="142" spans="3:14" ht="19.5" customHeight="1"/>
    <row r="143" spans="3:14" ht="19.5" customHeight="1"/>
    <row r="144" spans="3:14" ht="19.5" customHeight="1"/>
    <row r="145" ht="19.5" customHeight="1"/>
    <row r="146" ht="19.5" customHeight="1"/>
    <row r="147" ht="19.5" customHeight="1"/>
    <row r="148" ht="19.5" customHeight="1"/>
    <row r="149" ht="19.5" customHeight="1"/>
    <row r="150" ht="19.5" customHeight="1"/>
    <row r="151" ht="19.5" customHeight="1"/>
    <row r="152" ht="19.5" customHeight="1"/>
    <row r="153" ht="19.5" customHeight="1"/>
    <row r="154" ht="19.5" customHeight="1"/>
    <row r="155" ht="19.5" customHeight="1"/>
    <row r="156" ht="19.5" customHeight="1"/>
    <row r="157" ht="19.5" customHeight="1"/>
    <row r="158" ht="19.5" customHeight="1"/>
    <row r="159" ht="19.5" customHeight="1"/>
    <row r="160" ht="19.5" customHeight="1"/>
    <row r="161" ht="19.5" customHeight="1"/>
    <row r="162" ht="19.5" customHeight="1"/>
    <row r="163" ht="19.5" customHeight="1"/>
    <row r="164" ht="19.5" customHeight="1"/>
    <row r="165" ht="19.5" customHeight="1"/>
    <row r="166" ht="19.5" customHeight="1"/>
    <row r="167" ht="19.5" customHeight="1"/>
    <row r="168" ht="19.5" customHeight="1"/>
    <row r="169" ht="19.5" customHeight="1"/>
    <row r="170" ht="19.5" customHeight="1"/>
    <row r="171" ht="19.5" customHeight="1"/>
    <row r="172" ht="19.5" customHeight="1"/>
    <row r="173" ht="19.5" customHeight="1"/>
    <row r="174" ht="19.5" customHeight="1"/>
    <row r="175" ht="19.5" customHeight="1"/>
    <row r="176" ht="19.5" customHeight="1"/>
    <row r="177" ht="19.5" customHeight="1"/>
    <row r="178" ht="19.5" customHeight="1"/>
    <row r="179" ht="19.5" customHeight="1"/>
    <row r="180" ht="19.5" customHeight="1"/>
    <row r="181" ht="19.5" customHeight="1"/>
    <row r="182" ht="19.5" customHeight="1"/>
    <row r="183" ht="19.5" customHeight="1"/>
    <row r="184" ht="19.5" customHeight="1"/>
    <row r="185" ht="19.5" customHeight="1"/>
    <row r="186" ht="19.5" customHeight="1"/>
    <row r="187" ht="19.5" customHeight="1"/>
    <row r="188" ht="19.5" customHeight="1"/>
    <row r="189" ht="19.5" customHeight="1"/>
    <row r="190" ht="19.5" customHeight="1"/>
    <row r="191" ht="19.5" customHeight="1"/>
    <row r="192" ht="19.5" customHeight="1"/>
    <row r="193" ht="19.5" customHeight="1"/>
    <row r="194" ht="19.5" customHeight="1"/>
    <row r="195" ht="19.5" customHeight="1"/>
    <row r="196" ht="19.5" customHeight="1"/>
    <row r="197" ht="19.5" customHeight="1"/>
    <row r="198" ht="19.5" customHeight="1"/>
    <row r="199" ht="19.5" customHeight="1"/>
    <row r="200" ht="19.5" customHeight="1"/>
    <row r="201" ht="19.5" customHeight="1"/>
    <row r="202" ht="19.5" customHeight="1"/>
    <row r="203" ht="19.5" customHeight="1"/>
    <row r="204" ht="19.5" customHeight="1"/>
    <row r="205" ht="19.5" customHeight="1"/>
    <row r="206" ht="19.5" customHeight="1"/>
    <row r="207" ht="19.5" customHeight="1"/>
    <row r="208" ht="19.5" customHeight="1"/>
    <row r="209" ht="19.5" customHeight="1"/>
    <row r="210" ht="19.5" customHeight="1"/>
    <row r="211" ht="19.5" customHeight="1"/>
    <row r="212" ht="19.5" customHeight="1"/>
    <row r="213" ht="19.5" customHeight="1"/>
    <row r="214" ht="19.5" customHeight="1"/>
    <row r="215" ht="19.5" customHeight="1"/>
    <row r="216" ht="19.5" customHeight="1"/>
    <row r="217" ht="19.5" customHeight="1"/>
    <row r="218" ht="19.5" customHeight="1"/>
    <row r="219" ht="19.5" customHeight="1"/>
    <row r="220" ht="19.5" customHeight="1"/>
    <row r="221" ht="19.5" customHeight="1"/>
    <row r="222" ht="19.5" customHeight="1"/>
    <row r="223" ht="19.5" customHeight="1"/>
    <row r="224" ht="19.5" customHeight="1"/>
    <row r="225" ht="19.5" customHeight="1"/>
    <row r="226" ht="19.5" customHeight="1"/>
    <row r="227" ht="19.5" customHeight="1"/>
    <row r="228" ht="19.5" customHeight="1"/>
    <row r="229" ht="19.5" customHeight="1"/>
    <row r="230" ht="19.5" customHeight="1"/>
    <row r="231" ht="19.5" customHeight="1"/>
    <row r="232" ht="19.5" customHeight="1"/>
    <row r="233" ht="19.5" customHeight="1"/>
    <row r="234" ht="19.5" customHeight="1"/>
    <row r="235" ht="19.5" customHeight="1"/>
    <row r="236" ht="19.5" customHeight="1"/>
    <row r="237" ht="19.5" customHeight="1"/>
    <row r="238" ht="19.5" customHeight="1"/>
    <row r="239" ht="19.5" customHeight="1"/>
    <row r="240" ht="19.5" customHeight="1"/>
    <row r="241" ht="19.5" customHeight="1"/>
    <row r="242" ht="19.5" customHeight="1"/>
    <row r="243" ht="19.5" customHeight="1"/>
    <row r="244" ht="19.5" customHeight="1"/>
    <row r="245" ht="19.5" customHeight="1"/>
    <row r="246" ht="19.5" customHeight="1"/>
    <row r="247" ht="19.5" customHeight="1"/>
    <row r="248" ht="19.5" customHeight="1"/>
    <row r="249" ht="19.5" customHeight="1"/>
    <row r="250" ht="19.5" customHeight="1"/>
    <row r="251" ht="19.5" customHeight="1"/>
    <row r="252" ht="19.5" customHeight="1"/>
    <row r="253" ht="19.5" customHeight="1"/>
    <row r="254" ht="19.5" customHeight="1"/>
    <row r="255" ht="19.5" customHeight="1"/>
    <row r="256" ht="19.5" customHeight="1"/>
    <row r="257" ht="19.5" customHeight="1"/>
    <row r="258" ht="19.5" customHeight="1"/>
    <row r="259" ht="19.5" customHeight="1"/>
    <row r="260" ht="19.5" customHeight="1"/>
    <row r="261" ht="19.5" customHeight="1"/>
    <row r="262" ht="19.5" customHeight="1"/>
    <row r="263" ht="19.5" customHeight="1"/>
    <row r="264" ht="19.5" customHeight="1"/>
    <row r="265" ht="19.5" customHeight="1"/>
    <row r="266" ht="19.5" customHeight="1"/>
    <row r="267" ht="19.5" customHeight="1"/>
    <row r="268" ht="19.5" customHeight="1"/>
    <row r="269" ht="19.5" customHeight="1"/>
    <row r="270" ht="19.5" customHeight="1"/>
    <row r="271" ht="19.5" customHeight="1"/>
    <row r="272" ht="19.5" customHeight="1"/>
    <row r="273" ht="19.5" customHeight="1"/>
    <row r="274" ht="19.5" customHeight="1"/>
    <row r="275" ht="19.5" customHeight="1"/>
    <row r="276" ht="19.5" customHeight="1"/>
    <row r="277" ht="19.5" customHeight="1"/>
    <row r="278" ht="19.5" customHeight="1"/>
    <row r="279" ht="19.5" customHeight="1"/>
    <row r="280" ht="19.5" customHeight="1"/>
    <row r="281" ht="19.5" customHeight="1"/>
    <row r="282" ht="19.5" customHeight="1"/>
    <row r="283" ht="19.5" customHeight="1"/>
    <row r="284" ht="19.5" customHeight="1"/>
    <row r="285" ht="19.5" customHeight="1"/>
    <row r="286" ht="19.5" customHeight="1"/>
    <row r="287" ht="19.5" customHeight="1"/>
    <row r="288" ht="19.5" customHeight="1"/>
    <row r="289" ht="19.5" customHeight="1"/>
    <row r="290" ht="19.5" customHeight="1"/>
    <row r="291" ht="19.5" customHeight="1"/>
    <row r="292" ht="19.5" customHeight="1"/>
    <row r="293" ht="19.5" customHeight="1"/>
    <row r="294" ht="19.5" customHeight="1"/>
    <row r="295" ht="19.5" customHeight="1"/>
    <row r="296" ht="19.5" customHeight="1"/>
    <row r="297" ht="19.5" customHeight="1"/>
    <row r="298" ht="19.5" customHeight="1"/>
    <row r="299" ht="19.5" customHeight="1"/>
    <row r="300" ht="19.5" customHeight="1"/>
    <row r="301" ht="19.5" customHeight="1"/>
    <row r="302" ht="19.5" customHeight="1"/>
    <row r="303" ht="19.5" customHeight="1"/>
    <row r="304" ht="19.5" customHeight="1"/>
    <row r="305" ht="19.5" customHeight="1"/>
    <row r="306" ht="19.5" customHeight="1"/>
    <row r="307" ht="19.5" customHeight="1"/>
    <row r="308" ht="19.5" customHeight="1"/>
    <row r="309" ht="19.5" customHeight="1"/>
    <row r="310" ht="19.5" customHeight="1"/>
    <row r="311" ht="19.5" customHeight="1"/>
    <row r="312" ht="19.5" customHeight="1"/>
    <row r="313" ht="19.5" customHeight="1"/>
    <row r="314" ht="19.5" customHeight="1"/>
    <row r="315" ht="19.5" customHeight="1"/>
    <row r="316" ht="19.5" customHeight="1"/>
    <row r="317" ht="19.5" customHeight="1"/>
    <row r="318" ht="19.5" customHeight="1"/>
    <row r="319" ht="19.5" customHeight="1"/>
    <row r="320" ht="19.5" customHeight="1"/>
    <row r="321" ht="19.5" customHeight="1"/>
    <row r="322" ht="19.5" customHeight="1"/>
    <row r="323" ht="19.5" customHeight="1"/>
    <row r="324" ht="19.5" customHeight="1"/>
    <row r="325" ht="19.5" customHeight="1"/>
    <row r="326" ht="19.5" customHeight="1"/>
    <row r="327" ht="19.5" customHeight="1"/>
    <row r="328" ht="19.5" customHeight="1"/>
    <row r="329" ht="19.5" customHeight="1"/>
    <row r="330" ht="19.5" customHeight="1"/>
    <row r="331" ht="19.5" customHeight="1"/>
    <row r="332" ht="19.5" customHeight="1"/>
    <row r="333" ht="19.5" customHeight="1"/>
    <row r="334" ht="19.5" customHeight="1"/>
    <row r="335" ht="19.5" customHeight="1"/>
    <row r="336" ht="19.5" customHeight="1"/>
    <row r="337" ht="19.5" customHeight="1"/>
    <row r="338" ht="19.5" customHeight="1"/>
    <row r="339" ht="19.5" customHeight="1"/>
    <row r="340" ht="19.5" customHeight="1"/>
    <row r="341" ht="19.5" customHeight="1"/>
    <row r="342" ht="19.5" customHeight="1"/>
    <row r="343" ht="19.5" customHeight="1"/>
    <row r="344" ht="19.5" customHeight="1"/>
    <row r="345" ht="19.5" customHeight="1"/>
    <row r="346" ht="19.5" customHeight="1"/>
    <row r="347" ht="19.5" customHeight="1"/>
    <row r="348" ht="19.5" customHeight="1"/>
    <row r="349" ht="19.5" customHeight="1"/>
    <row r="350" ht="19.5" customHeight="1"/>
    <row r="351" ht="19.5" customHeight="1"/>
    <row r="352" ht="19.5" customHeight="1"/>
    <row r="353" ht="19.5" customHeight="1"/>
    <row r="354" ht="19.5" customHeight="1"/>
    <row r="355" ht="19.5" customHeight="1"/>
    <row r="356" ht="19.5" customHeight="1"/>
    <row r="357" ht="19.5" customHeight="1"/>
    <row r="358" ht="19.5" customHeight="1"/>
    <row r="359" ht="19.5" customHeight="1"/>
    <row r="360" ht="19.5" customHeight="1"/>
    <row r="361" ht="19.5" customHeight="1"/>
    <row r="362" ht="19.5" customHeight="1"/>
    <row r="363" ht="19.5" customHeight="1"/>
    <row r="364" ht="19.5" customHeight="1"/>
    <row r="365" ht="19.5" customHeight="1"/>
    <row r="366" ht="19.5" customHeight="1"/>
    <row r="367" ht="19.5" customHeight="1"/>
    <row r="368" ht="19.5" customHeight="1"/>
    <row r="369" ht="19.5" customHeight="1"/>
    <row r="370" ht="19.5" customHeight="1"/>
    <row r="371" ht="19.5" customHeight="1"/>
    <row r="372" ht="19.5" customHeight="1"/>
    <row r="373" ht="19.5" customHeight="1"/>
    <row r="374" ht="19.5" customHeight="1"/>
    <row r="375" ht="19.5" customHeight="1"/>
    <row r="376" ht="19.5" customHeight="1"/>
    <row r="377" ht="19.5" customHeight="1"/>
    <row r="378" ht="19.5" customHeight="1"/>
    <row r="379" ht="19.5" customHeight="1"/>
    <row r="380" ht="19.5" customHeight="1"/>
    <row r="381" ht="19.5" customHeight="1"/>
    <row r="382" ht="19.5" customHeight="1"/>
    <row r="383" ht="19.5" customHeight="1"/>
    <row r="384" ht="19.5" customHeight="1"/>
    <row r="385" ht="19.5" customHeight="1"/>
    <row r="386" ht="19.5" customHeight="1"/>
    <row r="387" ht="19.5" customHeight="1"/>
    <row r="388" ht="19.5" customHeight="1"/>
    <row r="389" ht="19.5" customHeight="1"/>
    <row r="390" ht="19.5" customHeight="1"/>
    <row r="391" ht="19.5" customHeight="1"/>
    <row r="392" ht="19.5" customHeight="1"/>
    <row r="393" ht="19.5" customHeight="1"/>
    <row r="394" ht="19.5" customHeight="1"/>
    <row r="395" ht="19.5" customHeight="1"/>
    <row r="396" ht="19.5" customHeight="1"/>
    <row r="397" ht="19.5" customHeight="1"/>
    <row r="398" ht="19.5" customHeight="1"/>
    <row r="399" ht="19.5" customHeight="1"/>
    <row r="400" ht="19.5" customHeight="1"/>
    <row r="401" ht="19.5" customHeight="1"/>
    <row r="402" ht="19.5" customHeight="1"/>
    <row r="403" ht="19.5" customHeight="1"/>
    <row r="404" ht="19.5" customHeight="1"/>
    <row r="405" ht="19.5" customHeight="1"/>
    <row r="406" ht="19.5" customHeight="1"/>
    <row r="407" ht="19.5" customHeight="1"/>
    <row r="408" ht="19.5" customHeight="1"/>
    <row r="409" ht="19.5" customHeight="1"/>
    <row r="410" ht="19.5" customHeight="1"/>
    <row r="411" ht="19.5" customHeight="1"/>
    <row r="412" ht="19.5" customHeight="1"/>
    <row r="413" ht="19.5" customHeight="1"/>
    <row r="414" ht="19.5" customHeight="1"/>
    <row r="415" ht="19.5" customHeight="1"/>
    <row r="416" ht="19.5" customHeight="1"/>
    <row r="417" ht="19.5" customHeight="1"/>
    <row r="418" ht="19.5" customHeight="1"/>
    <row r="419" ht="19.5" customHeight="1"/>
    <row r="420" ht="19.5" customHeight="1"/>
    <row r="421" ht="19.5" customHeight="1"/>
    <row r="422" ht="19.5" customHeight="1"/>
    <row r="423" ht="19.5" customHeight="1"/>
    <row r="424" ht="19.5" customHeight="1"/>
    <row r="425" ht="19.5" customHeight="1"/>
    <row r="426" ht="19.5" customHeight="1"/>
    <row r="427" ht="19.5" customHeight="1"/>
    <row r="428" ht="19.5" customHeight="1"/>
    <row r="429" ht="19.5" customHeight="1"/>
    <row r="430" ht="19.5" customHeight="1"/>
    <row r="431" ht="19.5" customHeight="1"/>
    <row r="432" ht="19.5" customHeight="1"/>
    <row r="433" ht="19.5" customHeight="1"/>
    <row r="434" ht="19.5" customHeight="1"/>
    <row r="435" ht="19.5" customHeight="1"/>
    <row r="436" ht="19.5" customHeight="1"/>
    <row r="437" ht="19.5" customHeight="1"/>
    <row r="438" ht="19.5" customHeight="1"/>
    <row r="439" ht="19.5" customHeight="1"/>
    <row r="440" ht="19.5" customHeight="1"/>
    <row r="441" ht="19.5" customHeight="1"/>
    <row r="442" ht="19.5" customHeight="1"/>
    <row r="443" ht="19.5" customHeight="1"/>
    <row r="444" ht="19.5" customHeight="1"/>
    <row r="445" ht="19.5" customHeight="1"/>
    <row r="446" ht="19.5" customHeight="1"/>
    <row r="447" ht="19.5" customHeight="1"/>
    <row r="448" ht="19.5" customHeight="1"/>
    <row r="449" ht="19.5" customHeight="1"/>
    <row r="450" ht="19.5" customHeight="1"/>
    <row r="451" ht="19.5" customHeight="1"/>
    <row r="452" ht="19.5" customHeight="1"/>
    <row r="453" ht="19.5" customHeight="1"/>
    <row r="454" ht="19.5" customHeight="1"/>
    <row r="455" ht="19.5" customHeight="1"/>
    <row r="456" ht="19.5" customHeight="1"/>
    <row r="457" ht="19.5" customHeight="1"/>
    <row r="458" ht="19.5" customHeight="1"/>
    <row r="459" ht="19.5" customHeight="1"/>
  </sheetData>
  <sortState ref="AA3:AC116">
    <sortCondition descending="1" ref="AB3:AB116"/>
  </sortState>
  <mergeCells count="114">
    <mergeCell ref="F49:G49"/>
    <mergeCell ref="F48:G48"/>
    <mergeCell ref="D3:E3"/>
    <mergeCell ref="F51:G51"/>
    <mergeCell ref="F50:G50"/>
    <mergeCell ref="F42:G42"/>
    <mergeCell ref="F34:G34"/>
    <mergeCell ref="F33:G33"/>
    <mergeCell ref="F39:G39"/>
    <mergeCell ref="F36:G36"/>
    <mergeCell ref="F47:G47"/>
    <mergeCell ref="F44:G44"/>
    <mergeCell ref="F43:G43"/>
    <mergeCell ref="F46:G46"/>
    <mergeCell ref="F45:G45"/>
    <mergeCell ref="F65:G65"/>
    <mergeCell ref="F64:G64"/>
    <mergeCell ref="F66:G66"/>
    <mergeCell ref="F63:G63"/>
    <mergeCell ref="F62:G62"/>
    <mergeCell ref="F68:G68"/>
    <mergeCell ref="F67:G67"/>
    <mergeCell ref="A1:G1"/>
    <mergeCell ref="F9:G9"/>
    <mergeCell ref="F8:G8"/>
    <mergeCell ref="F7:G7"/>
    <mergeCell ref="F12:G12"/>
    <mergeCell ref="F32:G32"/>
    <mergeCell ref="F26:G26"/>
    <mergeCell ref="F29:G29"/>
    <mergeCell ref="F31:G31"/>
    <mergeCell ref="A3:B3"/>
    <mergeCell ref="F19:G19"/>
    <mergeCell ref="F30:G30"/>
    <mergeCell ref="F27:G27"/>
    <mergeCell ref="F22:G22"/>
    <mergeCell ref="F21:G21"/>
    <mergeCell ref="F20:G20"/>
    <mergeCell ref="F28:G28"/>
    <mergeCell ref="F61:G61"/>
    <mergeCell ref="F60:G60"/>
    <mergeCell ref="F59:G59"/>
    <mergeCell ref="F58:G58"/>
    <mergeCell ref="F56:G56"/>
    <mergeCell ref="F55:G55"/>
    <mergeCell ref="F54:G54"/>
    <mergeCell ref="F53:G53"/>
    <mergeCell ref="F52:G52"/>
    <mergeCell ref="F57:G57"/>
    <mergeCell ref="I2:J2"/>
    <mergeCell ref="F11:G11"/>
    <mergeCell ref="F10:G10"/>
    <mergeCell ref="F41:G41"/>
    <mergeCell ref="F40:G40"/>
    <mergeCell ref="F35:G35"/>
    <mergeCell ref="F13:G13"/>
    <mergeCell ref="F25:G25"/>
    <mergeCell ref="F18:G18"/>
    <mergeCell ref="F17:G17"/>
    <mergeCell ref="F16:G16"/>
    <mergeCell ref="F24:G24"/>
    <mergeCell ref="F23:G23"/>
    <mergeCell ref="H3:J3"/>
    <mergeCell ref="A2:G2"/>
    <mergeCell ref="F14:G14"/>
    <mergeCell ref="F15:G15"/>
    <mergeCell ref="F38:G38"/>
    <mergeCell ref="F37:G37"/>
    <mergeCell ref="F3:G3"/>
    <mergeCell ref="F6:G6"/>
    <mergeCell ref="F4:G4"/>
    <mergeCell ref="F5:G5"/>
    <mergeCell ref="F74:G74"/>
    <mergeCell ref="F75:G75"/>
    <mergeCell ref="F76:G76"/>
    <mergeCell ref="F77:G77"/>
    <mergeCell ref="F78:G78"/>
    <mergeCell ref="F69:G69"/>
    <mergeCell ref="F70:G70"/>
    <mergeCell ref="F71:G71"/>
    <mergeCell ref="F72:G72"/>
    <mergeCell ref="F73:G73"/>
    <mergeCell ref="F84:G84"/>
    <mergeCell ref="F85:G85"/>
    <mergeCell ref="F86:G86"/>
    <mergeCell ref="F87:G87"/>
    <mergeCell ref="F88:G88"/>
    <mergeCell ref="F79:G79"/>
    <mergeCell ref="F80:G80"/>
    <mergeCell ref="F81:G81"/>
    <mergeCell ref="F82:G82"/>
    <mergeCell ref="F83:G83"/>
    <mergeCell ref="F110:G110"/>
    <mergeCell ref="F104:G104"/>
    <mergeCell ref="F105:G105"/>
    <mergeCell ref="F106:G106"/>
    <mergeCell ref="F107:G107"/>
    <mergeCell ref="F108:G108"/>
    <mergeCell ref="F99:G99"/>
    <mergeCell ref="F100:G100"/>
    <mergeCell ref="F101:G101"/>
    <mergeCell ref="F102:G102"/>
    <mergeCell ref="F103:G103"/>
    <mergeCell ref="F94:G94"/>
    <mergeCell ref="F95:G95"/>
    <mergeCell ref="F96:G96"/>
    <mergeCell ref="F97:G97"/>
    <mergeCell ref="F98:G98"/>
    <mergeCell ref="F89:G89"/>
    <mergeCell ref="F90:G90"/>
    <mergeCell ref="F91:G91"/>
    <mergeCell ref="F109:G109"/>
    <mergeCell ref="F92:G92"/>
    <mergeCell ref="F93:G9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Z93"/>
  <sheetViews>
    <sheetView zoomScaleNormal="100" workbookViewId="0">
      <selection activeCell="AQ62" sqref="AQ62"/>
    </sheetView>
  </sheetViews>
  <sheetFormatPr baseColWidth="10" defaultRowHeight="15"/>
  <cols>
    <col min="1" max="1" width="14.42578125" bestFit="1" customWidth="1"/>
    <col min="3" max="24" width="1.5703125" style="32" hidden="1" customWidth="1"/>
    <col min="25" max="25" width="1.5703125" style="63" hidden="1" customWidth="1"/>
    <col min="26" max="27" width="1.5703125" style="1" hidden="1" customWidth="1"/>
    <col min="28" max="36" width="1.5703125" style="32" hidden="1" customWidth="1"/>
    <col min="37" max="37" width="1" style="32" hidden="1" customWidth="1"/>
    <col min="38" max="38" width="1" style="63" hidden="1" customWidth="1"/>
    <col min="39" max="40" width="1" style="1" hidden="1" customWidth="1"/>
    <col min="41" max="41" width="1" style="32" hidden="1" customWidth="1"/>
    <col min="42" max="42" width="7.5703125" style="32" hidden="1" customWidth="1"/>
    <col min="43" max="44" width="7.5703125" style="32" bestFit="1" customWidth="1"/>
    <col min="45" max="47" width="7.7109375" style="32" bestFit="1" customWidth="1"/>
    <col min="48" max="48" width="8" style="32" bestFit="1" customWidth="1"/>
    <col min="49" max="50" width="7" style="32" bestFit="1" customWidth="1"/>
    <col min="51" max="51" width="7" style="63" bestFit="1" customWidth="1"/>
    <col min="52" max="52" width="7" style="1" bestFit="1" customWidth="1"/>
  </cols>
  <sheetData>
    <row r="1" spans="1:52" ht="15.75" thickBot="1">
      <c r="A1" s="5" t="s">
        <v>7</v>
      </c>
      <c r="B1" s="6">
        <f>SUM(B5:B81)</f>
        <v>12149</v>
      </c>
      <c r="C1" s="93"/>
      <c r="D1" s="93"/>
      <c r="E1" s="93"/>
      <c r="P1" s="94" t="s">
        <v>68</v>
      </c>
      <c r="Z1" s="63"/>
      <c r="AC1" s="94" t="s">
        <v>68</v>
      </c>
      <c r="AM1" s="63"/>
      <c r="AP1" s="94"/>
      <c r="AZ1" s="63"/>
    </row>
    <row r="2" spans="1:52" ht="15.75" thickBot="1">
      <c r="A2" s="3" t="s">
        <v>0</v>
      </c>
      <c r="B2" s="4" t="s">
        <v>1</v>
      </c>
      <c r="C2" s="33">
        <v>41648</v>
      </c>
      <c r="D2" s="33">
        <v>41655</v>
      </c>
      <c r="E2" s="33">
        <v>41662</v>
      </c>
      <c r="F2" s="33">
        <v>41669</v>
      </c>
      <c r="G2" s="33">
        <v>41676</v>
      </c>
      <c r="H2" s="33">
        <v>41683</v>
      </c>
      <c r="I2" s="33">
        <v>41690</v>
      </c>
      <c r="J2" s="33">
        <v>41697</v>
      </c>
      <c r="K2" s="33">
        <v>41704</v>
      </c>
      <c r="L2" s="33">
        <v>41711</v>
      </c>
      <c r="M2" s="33">
        <v>41718</v>
      </c>
      <c r="N2" s="33">
        <v>41725</v>
      </c>
      <c r="O2" s="33">
        <v>41732</v>
      </c>
      <c r="P2" s="33">
        <v>41739</v>
      </c>
      <c r="Q2" s="33">
        <v>41746</v>
      </c>
      <c r="R2" s="33">
        <v>41753</v>
      </c>
      <c r="S2" s="33">
        <v>41760</v>
      </c>
      <c r="T2" s="33">
        <v>41767</v>
      </c>
      <c r="U2" s="33">
        <v>41774</v>
      </c>
      <c r="V2" s="33">
        <v>41781</v>
      </c>
      <c r="W2" s="33">
        <v>41788</v>
      </c>
      <c r="X2" s="33">
        <v>41795</v>
      </c>
      <c r="Y2" s="33">
        <v>41802</v>
      </c>
      <c r="Z2" s="33">
        <v>41809</v>
      </c>
      <c r="AA2" s="33">
        <v>41816</v>
      </c>
      <c r="AB2" s="33">
        <v>41823</v>
      </c>
      <c r="AC2" s="33">
        <v>41830</v>
      </c>
      <c r="AD2" s="33">
        <v>41837</v>
      </c>
      <c r="AE2" s="33">
        <v>41844</v>
      </c>
      <c r="AF2" s="33">
        <v>41851</v>
      </c>
      <c r="AG2" s="33">
        <v>41858</v>
      </c>
      <c r="AH2" s="33">
        <v>41865</v>
      </c>
      <c r="AI2" s="33">
        <v>41872</v>
      </c>
      <c r="AJ2" s="33">
        <v>41879</v>
      </c>
      <c r="AK2" s="33">
        <v>41886</v>
      </c>
      <c r="AL2" s="33">
        <v>41893</v>
      </c>
      <c r="AM2" s="33">
        <v>41900</v>
      </c>
      <c r="AN2" s="33">
        <v>41907</v>
      </c>
      <c r="AO2" s="33">
        <v>41914</v>
      </c>
      <c r="AP2" s="33">
        <v>41921</v>
      </c>
      <c r="AQ2" s="33">
        <v>41928</v>
      </c>
      <c r="AR2" s="33">
        <v>41935</v>
      </c>
      <c r="AS2" s="33">
        <v>41942</v>
      </c>
      <c r="AT2" s="33">
        <v>41949</v>
      </c>
      <c r="AU2" s="33">
        <v>41956</v>
      </c>
      <c r="AV2" s="33">
        <v>41963</v>
      </c>
      <c r="AW2" s="33">
        <v>41970</v>
      </c>
      <c r="AX2" s="33">
        <v>41977</v>
      </c>
      <c r="AY2" s="33">
        <v>41984</v>
      </c>
      <c r="AZ2" s="33">
        <v>41991</v>
      </c>
    </row>
    <row r="3" spans="1:52" s="1" customFormat="1"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O3" s="32"/>
      <c r="AP3" s="32"/>
      <c r="AQ3" s="32"/>
      <c r="AR3" s="32"/>
      <c r="AS3" s="32"/>
      <c r="AT3" s="32"/>
      <c r="AU3" s="32">
        <v>1</v>
      </c>
      <c r="AV3" s="32"/>
      <c r="AW3" s="32"/>
      <c r="AX3" s="32"/>
    </row>
    <row r="4" spans="1:52" s="1" customFormat="1"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O4" s="32"/>
      <c r="AP4" s="32"/>
      <c r="AQ4" s="32"/>
      <c r="AR4" s="32"/>
      <c r="AS4" s="32"/>
      <c r="AT4" s="32"/>
      <c r="AU4" s="32"/>
      <c r="AV4" s="32"/>
      <c r="AW4" s="32"/>
      <c r="AX4" s="32"/>
    </row>
    <row r="5" spans="1:52" s="1" customFormat="1">
      <c r="A5" s="1" t="s">
        <v>19</v>
      </c>
      <c r="B5" s="2">
        <f t="shared" ref="B5:B71" si="0">SUM(C5:AZ5)</f>
        <v>196</v>
      </c>
      <c r="C5" s="47">
        <v>1</v>
      </c>
      <c r="D5" s="47">
        <v>6</v>
      </c>
      <c r="E5" s="47">
        <v>1</v>
      </c>
      <c r="F5" s="47">
        <v>4</v>
      </c>
      <c r="G5" s="47"/>
      <c r="H5" s="47">
        <v>1</v>
      </c>
      <c r="I5" s="47"/>
      <c r="J5" s="47">
        <v>1</v>
      </c>
      <c r="K5" s="47">
        <v>4</v>
      </c>
      <c r="L5" s="47">
        <v>6</v>
      </c>
      <c r="M5" s="34">
        <v>1</v>
      </c>
      <c r="N5" s="34">
        <v>1</v>
      </c>
      <c r="O5" s="47">
        <v>2</v>
      </c>
      <c r="P5" s="47"/>
      <c r="Q5" s="47">
        <v>13</v>
      </c>
      <c r="R5" s="47">
        <v>4</v>
      </c>
      <c r="S5" s="47"/>
      <c r="T5" s="47">
        <v>1</v>
      </c>
      <c r="U5" s="47"/>
      <c r="V5" s="47"/>
      <c r="W5" s="47"/>
      <c r="X5" s="47">
        <v>25</v>
      </c>
      <c r="Y5" s="34"/>
      <c r="Z5" s="34">
        <v>1</v>
      </c>
      <c r="AA5" s="34"/>
      <c r="AB5" s="47">
        <v>1</v>
      </c>
      <c r="AC5" s="47">
        <v>25</v>
      </c>
      <c r="AD5" s="47">
        <v>1</v>
      </c>
      <c r="AE5" s="47"/>
      <c r="AF5" s="47">
        <v>25</v>
      </c>
      <c r="AG5" s="47">
        <v>2</v>
      </c>
      <c r="AH5" s="47">
        <v>2</v>
      </c>
      <c r="AI5" s="47">
        <v>9</v>
      </c>
      <c r="AJ5" s="47">
        <v>1</v>
      </c>
      <c r="AK5" s="47">
        <v>2</v>
      </c>
      <c r="AL5" s="34"/>
      <c r="AM5" s="34">
        <v>2</v>
      </c>
      <c r="AN5" s="34">
        <v>18</v>
      </c>
      <c r="AO5" s="47"/>
      <c r="AP5" s="47">
        <v>25</v>
      </c>
      <c r="AQ5" s="47">
        <v>1</v>
      </c>
      <c r="AR5" s="47">
        <v>9</v>
      </c>
      <c r="AS5" s="47"/>
      <c r="AT5" s="47">
        <v>1</v>
      </c>
      <c r="AU5" s="47"/>
      <c r="AV5" s="47"/>
      <c r="AW5" s="47"/>
      <c r="AX5" s="47"/>
      <c r="AY5" s="34"/>
      <c r="AZ5" s="34"/>
    </row>
    <row r="6" spans="1:52" s="1" customFormat="1">
      <c r="A6" s="28" t="s">
        <v>50</v>
      </c>
      <c r="B6" s="2">
        <f t="shared" si="0"/>
        <v>359</v>
      </c>
      <c r="C6" s="47"/>
      <c r="D6" s="47">
        <v>18</v>
      </c>
      <c r="E6" s="47">
        <v>2</v>
      </c>
      <c r="F6" s="47">
        <v>18</v>
      </c>
      <c r="G6" s="47">
        <v>25</v>
      </c>
      <c r="H6" s="47">
        <v>18</v>
      </c>
      <c r="I6" s="47">
        <v>1</v>
      </c>
      <c r="J6" s="47">
        <v>9</v>
      </c>
      <c r="K6" s="47">
        <v>2</v>
      </c>
      <c r="L6" s="47">
        <v>25</v>
      </c>
      <c r="M6" s="34">
        <v>18</v>
      </c>
      <c r="N6" s="34">
        <v>22</v>
      </c>
      <c r="O6" s="47">
        <v>6</v>
      </c>
      <c r="P6" s="47">
        <v>4</v>
      </c>
      <c r="Q6" s="47">
        <v>4</v>
      </c>
      <c r="R6" s="47"/>
      <c r="S6" s="47"/>
      <c r="T6" s="47">
        <v>6</v>
      </c>
      <c r="U6" s="47">
        <v>4</v>
      </c>
      <c r="V6" s="47">
        <v>4</v>
      </c>
      <c r="W6" s="47"/>
      <c r="X6" s="47"/>
      <c r="Y6" s="34">
        <v>6</v>
      </c>
      <c r="Z6" s="34">
        <v>1</v>
      </c>
      <c r="AA6" s="34">
        <v>32</v>
      </c>
      <c r="AB6" s="47">
        <v>6</v>
      </c>
      <c r="AC6" s="47">
        <v>18</v>
      </c>
      <c r="AD6" s="47">
        <v>9</v>
      </c>
      <c r="AE6" s="47">
        <v>2</v>
      </c>
      <c r="AF6" s="47"/>
      <c r="AG6" s="47"/>
      <c r="AH6" s="47"/>
      <c r="AI6" s="47"/>
      <c r="AJ6" s="47"/>
      <c r="AK6" s="47"/>
      <c r="AL6" s="34"/>
      <c r="AM6" s="34"/>
      <c r="AN6" s="34"/>
      <c r="AO6" s="47">
        <v>18</v>
      </c>
      <c r="AP6" s="47">
        <v>1</v>
      </c>
      <c r="AQ6" s="47">
        <v>25</v>
      </c>
      <c r="AR6" s="47">
        <v>2</v>
      </c>
      <c r="AS6" s="47">
        <v>25</v>
      </c>
      <c r="AT6" s="47">
        <v>18</v>
      </c>
      <c r="AU6" s="47">
        <v>9</v>
      </c>
      <c r="AV6" s="47">
        <v>1</v>
      </c>
      <c r="AW6" s="47"/>
      <c r="AX6" s="47"/>
      <c r="AY6" s="34"/>
      <c r="AZ6" s="34"/>
    </row>
    <row r="7" spans="1:52" s="1" customFormat="1">
      <c r="A7" s="1" t="s">
        <v>31</v>
      </c>
      <c r="B7" s="2">
        <f t="shared" si="0"/>
        <v>197</v>
      </c>
      <c r="C7" s="47"/>
      <c r="D7" s="47">
        <v>1</v>
      </c>
      <c r="E7" s="47"/>
      <c r="F7" s="47"/>
      <c r="G7" s="47"/>
      <c r="H7" s="47"/>
      <c r="I7" s="47">
        <v>9</v>
      </c>
      <c r="J7" s="47"/>
      <c r="K7" s="47">
        <v>9</v>
      </c>
      <c r="L7" s="47"/>
      <c r="M7" s="34">
        <v>13</v>
      </c>
      <c r="N7" s="34">
        <v>50</v>
      </c>
      <c r="O7" s="47">
        <v>13</v>
      </c>
      <c r="P7" s="47"/>
      <c r="Q7" s="47">
        <v>2</v>
      </c>
      <c r="R7" s="47"/>
      <c r="S7" s="47"/>
      <c r="T7" s="47">
        <v>9</v>
      </c>
      <c r="U7" s="47"/>
      <c r="V7" s="47">
        <v>2</v>
      </c>
      <c r="W7" s="47"/>
      <c r="X7" s="47">
        <v>9</v>
      </c>
      <c r="Y7" s="34">
        <v>1</v>
      </c>
      <c r="Z7" s="34">
        <v>6</v>
      </c>
      <c r="AA7" s="34">
        <v>2</v>
      </c>
      <c r="AB7" s="47">
        <v>9</v>
      </c>
      <c r="AC7" s="47">
        <v>6</v>
      </c>
      <c r="AD7" s="47">
        <v>2</v>
      </c>
      <c r="AE7" s="47">
        <v>18</v>
      </c>
      <c r="AF7" s="47">
        <v>18</v>
      </c>
      <c r="AG7" s="47"/>
      <c r="AH7" s="47"/>
      <c r="AI7" s="47"/>
      <c r="AJ7" s="47"/>
      <c r="AK7" s="47"/>
      <c r="AL7" s="34"/>
      <c r="AM7" s="34"/>
      <c r="AN7" s="34"/>
      <c r="AO7" s="47">
        <v>1</v>
      </c>
      <c r="AP7" s="47">
        <v>13</v>
      </c>
      <c r="AQ7" s="47"/>
      <c r="AR7" s="47"/>
      <c r="AS7" s="47"/>
      <c r="AT7" s="47"/>
      <c r="AU7" s="47"/>
      <c r="AV7" s="47">
        <v>4</v>
      </c>
      <c r="AW7" s="47"/>
      <c r="AX7" s="47"/>
      <c r="AY7" s="34"/>
      <c r="AZ7" s="34"/>
    </row>
    <row r="8" spans="1:52" s="1" customFormat="1">
      <c r="A8" s="28" t="s">
        <v>45</v>
      </c>
      <c r="B8" s="2">
        <f t="shared" si="0"/>
        <v>0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34"/>
      <c r="N8" s="34"/>
      <c r="O8" s="47"/>
      <c r="P8" s="47"/>
      <c r="Q8" s="47"/>
      <c r="R8" s="47"/>
      <c r="S8" s="47"/>
      <c r="T8" s="47"/>
      <c r="U8" s="47"/>
      <c r="V8" s="47"/>
      <c r="W8" s="47"/>
      <c r="X8" s="47"/>
      <c r="Y8" s="34"/>
      <c r="Z8" s="34"/>
      <c r="AA8" s="34"/>
      <c r="AB8" s="47"/>
      <c r="AC8" s="47"/>
      <c r="AD8" s="47"/>
      <c r="AE8" s="47"/>
      <c r="AF8" s="47"/>
      <c r="AG8" s="47"/>
      <c r="AH8" s="47"/>
      <c r="AI8" s="47"/>
      <c r="AJ8" s="47"/>
      <c r="AK8" s="47"/>
      <c r="AL8" s="34"/>
      <c r="AM8" s="34"/>
      <c r="AN8" s="34"/>
      <c r="AO8" s="47"/>
      <c r="AP8" s="47"/>
      <c r="AQ8" s="47"/>
      <c r="AR8" s="47"/>
      <c r="AS8" s="47"/>
      <c r="AT8" s="47"/>
      <c r="AU8" s="47"/>
      <c r="AV8" s="47"/>
      <c r="AW8" s="47"/>
      <c r="AX8" s="47"/>
      <c r="AY8" s="34"/>
      <c r="AZ8" s="34"/>
    </row>
    <row r="9" spans="1:52" s="1" customFormat="1">
      <c r="A9" s="1" t="s">
        <v>5</v>
      </c>
      <c r="B9" s="2">
        <f t="shared" si="0"/>
        <v>124</v>
      </c>
      <c r="C9" s="47">
        <v>18</v>
      </c>
      <c r="D9" s="47">
        <v>1</v>
      </c>
      <c r="E9" s="47">
        <v>6</v>
      </c>
      <c r="F9" s="47">
        <v>18</v>
      </c>
      <c r="G9" s="47"/>
      <c r="H9" s="47">
        <v>25</v>
      </c>
      <c r="I9" s="47">
        <v>1</v>
      </c>
      <c r="J9" s="47">
        <v>9</v>
      </c>
      <c r="K9" s="47"/>
      <c r="L9" s="47">
        <v>6</v>
      </c>
      <c r="M9" s="34">
        <v>25</v>
      </c>
      <c r="N9" s="34">
        <v>15</v>
      </c>
      <c r="O9" s="47"/>
      <c r="P9" s="47"/>
      <c r="Q9" s="47"/>
      <c r="R9" s="47"/>
      <c r="S9" s="47"/>
      <c r="T9" s="47"/>
      <c r="U9" s="47"/>
      <c r="V9" s="47"/>
      <c r="W9" s="47"/>
      <c r="X9" s="47"/>
      <c r="Y9" s="34"/>
      <c r="Z9" s="34"/>
      <c r="AA9" s="34"/>
      <c r="AB9" s="47"/>
      <c r="AC9" s="47"/>
      <c r="AD9" s="47"/>
      <c r="AE9" s="47"/>
      <c r="AF9" s="47"/>
      <c r="AG9" s="47"/>
      <c r="AH9" s="47"/>
      <c r="AI9" s="47"/>
      <c r="AJ9" s="47"/>
      <c r="AK9" s="47"/>
      <c r="AL9" s="34"/>
      <c r="AM9" s="34"/>
      <c r="AN9" s="34"/>
      <c r="AO9" s="47"/>
      <c r="AP9" s="47"/>
      <c r="AQ9" s="47"/>
      <c r="AR9" s="47"/>
      <c r="AS9" s="47"/>
      <c r="AT9" s="47"/>
      <c r="AU9" s="47"/>
      <c r="AV9" s="47"/>
      <c r="AW9" s="47"/>
      <c r="AX9" s="47"/>
      <c r="AY9" s="34"/>
      <c r="AZ9" s="34"/>
    </row>
    <row r="10" spans="1:52" s="1" customFormat="1">
      <c r="A10" s="1" t="s">
        <v>51</v>
      </c>
      <c r="B10" s="2">
        <f t="shared" si="0"/>
        <v>96</v>
      </c>
      <c r="C10" s="47">
        <v>9</v>
      </c>
      <c r="D10" s="47">
        <v>9</v>
      </c>
      <c r="E10" s="47">
        <v>4</v>
      </c>
      <c r="F10" s="47">
        <v>2</v>
      </c>
      <c r="G10" s="47">
        <v>9</v>
      </c>
      <c r="H10" s="47">
        <v>13</v>
      </c>
      <c r="I10" s="47">
        <v>18</v>
      </c>
      <c r="J10" s="47">
        <v>1</v>
      </c>
      <c r="K10" s="47">
        <v>13</v>
      </c>
      <c r="L10" s="47">
        <v>1</v>
      </c>
      <c r="M10" s="34">
        <v>13</v>
      </c>
      <c r="N10" s="34">
        <v>4</v>
      </c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34"/>
      <c r="Z10" s="34"/>
      <c r="AA10" s="34"/>
      <c r="AB10" s="47"/>
      <c r="AC10" s="47"/>
      <c r="AD10" s="47"/>
      <c r="AE10" s="47"/>
      <c r="AF10" s="47"/>
      <c r="AG10" s="47"/>
      <c r="AH10" s="47"/>
      <c r="AI10" s="47"/>
      <c r="AJ10" s="47"/>
      <c r="AK10" s="47"/>
      <c r="AL10" s="34"/>
      <c r="AM10" s="34"/>
      <c r="AN10" s="34"/>
      <c r="AO10" s="47"/>
      <c r="AP10" s="47"/>
      <c r="AQ10" s="47"/>
      <c r="AR10" s="47"/>
      <c r="AS10" s="47"/>
      <c r="AT10" s="47"/>
      <c r="AU10" s="47"/>
      <c r="AV10" s="47"/>
      <c r="AW10" s="47"/>
      <c r="AX10" s="47"/>
      <c r="AY10" s="34"/>
      <c r="AZ10" s="34"/>
    </row>
    <row r="11" spans="1:52" s="1" customFormat="1">
      <c r="A11" s="1" t="s">
        <v>17</v>
      </c>
      <c r="B11" s="2">
        <f t="shared" si="0"/>
        <v>0</v>
      </c>
      <c r="C11" s="47"/>
      <c r="D11" s="47"/>
      <c r="E11" s="47"/>
      <c r="F11" s="47"/>
      <c r="G11" s="47"/>
      <c r="H11" s="47"/>
      <c r="I11" s="47"/>
      <c r="J11" s="47"/>
      <c r="K11" s="47"/>
      <c r="L11" s="47"/>
      <c r="M11" s="34"/>
      <c r="N11" s="34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34"/>
      <c r="Z11" s="34"/>
      <c r="AA11" s="34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34"/>
      <c r="AM11" s="34"/>
      <c r="AN11" s="34"/>
      <c r="AO11" s="47"/>
      <c r="AP11" s="47"/>
      <c r="AQ11" s="47"/>
      <c r="AR11" s="47"/>
      <c r="AS11" s="47"/>
      <c r="AT11" s="47"/>
      <c r="AU11" s="47"/>
      <c r="AV11" s="47"/>
      <c r="AW11" s="47"/>
      <c r="AX11" s="47"/>
      <c r="AY11" s="34"/>
      <c r="AZ11" s="34"/>
    </row>
    <row r="12" spans="1:52" s="1" customFormat="1">
      <c r="A12" s="1" t="s">
        <v>69</v>
      </c>
      <c r="B12" s="2">
        <f t="shared" si="0"/>
        <v>216</v>
      </c>
      <c r="C12" s="47"/>
      <c r="D12" s="47"/>
      <c r="E12" s="47"/>
      <c r="F12" s="47"/>
      <c r="G12" s="47"/>
      <c r="H12" s="47"/>
      <c r="I12" s="47"/>
      <c r="J12" s="47"/>
      <c r="K12" s="47"/>
      <c r="L12" s="47"/>
      <c r="M12" s="34"/>
      <c r="N12" s="34"/>
      <c r="O12" s="47"/>
      <c r="P12" s="47"/>
      <c r="Q12" s="47"/>
      <c r="R12" s="47"/>
      <c r="S12" s="47"/>
      <c r="T12" s="47"/>
      <c r="U12" s="47"/>
      <c r="V12" s="47">
        <v>25</v>
      </c>
      <c r="W12" s="47">
        <v>25</v>
      </c>
      <c r="X12" s="47"/>
      <c r="Y12" s="34">
        <v>1</v>
      </c>
      <c r="Z12" s="34">
        <v>1</v>
      </c>
      <c r="AA12" s="34">
        <v>1</v>
      </c>
      <c r="AB12" s="47"/>
      <c r="AC12" s="47"/>
      <c r="AD12" s="47"/>
      <c r="AE12" s="47"/>
      <c r="AF12" s="47"/>
      <c r="AG12" s="47">
        <v>9</v>
      </c>
      <c r="AH12" s="47"/>
      <c r="AI12" s="47">
        <v>18</v>
      </c>
      <c r="AJ12" s="47">
        <v>25</v>
      </c>
      <c r="AK12" s="47">
        <v>9</v>
      </c>
      <c r="AL12" s="34">
        <v>18</v>
      </c>
      <c r="AM12" s="34"/>
      <c r="AN12" s="34">
        <v>9</v>
      </c>
      <c r="AO12" s="47">
        <v>25</v>
      </c>
      <c r="AP12" s="47">
        <v>18</v>
      </c>
      <c r="AQ12" s="47">
        <v>18</v>
      </c>
      <c r="AR12" s="47"/>
      <c r="AS12" s="47"/>
      <c r="AT12" s="47"/>
      <c r="AU12" s="47">
        <v>13</v>
      </c>
      <c r="AV12" s="47">
        <v>1</v>
      </c>
      <c r="AW12" s="47"/>
      <c r="AX12" s="47"/>
      <c r="AY12" s="34"/>
      <c r="AZ12" s="34"/>
    </row>
    <row r="13" spans="1:52" s="1" customFormat="1">
      <c r="A13" s="1" t="s">
        <v>76</v>
      </c>
      <c r="B13" s="2">
        <f t="shared" si="0"/>
        <v>1</v>
      </c>
      <c r="C13" s="47"/>
      <c r="D13" s="47"/>
      <c r="E13" s="47"/>
      <c r="F13" s="47"/>
      <c r="G13" s="47"/>
      <c r="H13" s="47"/>
      <c r="I13" s="47"/>
      <c r="J13" s="47"/>
      <c r="K13" s="47"/>
      <c r="L13" s="47"/>
      <c r="M13" s="34"/>
      <c r="N13" s="34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34"/>
      <c r="Z13" s="34"/>
      <c r="AA13" s="34"/>
      <c r="AB13" s="47"/>
      <c r="AC13" s="47"/>
      <c r="AD13" s="47"/>
      <c r="AE13" s="47"/>
      <c r="AF13" s="47"/>
      <c r="AG13" s="47"/>
      <c r="AH13" s="47"/>
      <c r="AI13" s="47"/>
      <c r="AJ13" s="47"/>
      <c r="AK13" s="47">
        <v>1</v>
      </c>
      <c r="AL13" s="34"/>
      <c r="AM13" s="34"/>
      <c r="AN13" s="34"/>
      <c r="AO13" s="47"/>
      <c r="AP13" s="47"/>
      <c r="AQ13" s="47"/>
      <c r="AR13" s="47"/>
      <c r="AS13" s="47"/>
      <c r="AT13" s="47"/>
      <c r="AU13" s="47"/>
      <c r="AV13" s="47"/>
      <c r="AW13" s="47"/>
      <c r="AX13" s="47"/>
      <c r="AY13" s="34"/>
      <c r="AZ13" s="34"/>
    </row>
    <row r="14" spans="1:52">
      <c r="A14" s="1" t="s">
        <v>34</v>
      </c>
      <c r="B14" s="2">
        <f t="shared" si="0"/>
        <v>0</v>
      </c>
      <c r="C14" s="47"/>
      <c r="D14" s="47"/>
      <c r="E14" s="47"/>
      <c r="F14" s="47"/>
      <c r="G14" s="47"/>
      <c r="H14" s="47"/>
      <c r="I14" s="47"/>
      <c r="J14" s="47"/>
      <c r="K14" s="47"/>
      <c r="L14" s="47"/>
      <c r="M14" s="34"/>
      <c r="N14" s="34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34"/>
      <c r="Z14" s="34"/>
      <c r="AA14" s="34"/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34"/>
      <c r="AM14" s="34"/>
      <c r="AN14" s="34"/>
      <c r="AO14" s="47"/>
      <c r="AP14" s="47"/>
      <c r="AQ14" s="47"/>
      <c r="AR14" s="47"/>
      <c r="AS14" s="47"/>
      <c r="AT14" s="47"/>
      <c r="AU14" s="47"/>
      <c r="AV14" s="47"/>
      <c r="AW14" s="47"/>
      <c r="AX14" s="47"/>
      <c r="AY14" s="34"/>
      <c r="AZ14" s="34"/>
    </row>
    <row r="15" spans="1:52" s="1" customFormat="1">
      <c r="A15" s="1" t="s">
        <v>18</v>
      </c>
      <c r="B15" s="2">
        <f t="shared" si="0"/>
        <v>39</v>
      </c>
      <c r="C15" s="47"/>
      <c r="D15" s="47"/>
      <c r="E15" s="47"/>
      <c r="F15" s="47"/>
      <c r="G15" s="47"/>
      <c r="H15" s="47">
        <v>4</v>
      </c>
      <c r="I15" s="47">
        <v>2</v>
      </c>
      <c r="J15" s="47"/>
      <c r="K15" s="47"/>
      <c r="L15" s="47"/>
      <c r="M15" s="34"/>
      <c r="N15" s="34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34"/>
      <c r="Z15" s="34"/>
      <c r="AA15" s="34"/>
      <c r="AB15" s="47"/>
      <c r="AC15" s="47"/>
      <c r="AD15" s="47"/>
      <c r="AE15" s="47"/>
      <c r="AF15" s="47"/>
      <c r="AG15" s="47"/>
      <c r="AH15" s="47"/>
      <c r="AI15" s="47"/>
      <c r="AJ15" s="47">
        <v>2</v>
      </c>
      <c r="AK15" s="47"/>
      <c r="AL15" s="34"/>
      <c r="AM15" s="34"/>
      <c r="AN15" s="34"/>
      <c r="AO15" s="47">
        <v>6</v>
      </c>
      <c r="AP15" s="47"/>
      <c r="AQ15" s="47"/>
      <c r="AR15" s="47"/>
      <c r="AS15" s="47"/>
      <c r="AT15" s="47"/>
      <c r="AU15" s="47"/>
      <c r="AV15" s="47">
        <v>25</v>
      </c>
      <c r="AW15" s="47"/>
      <c r="AX15" s="47"/>
      <c r="AY15" s="34"/>
      <c r="AZ15" s="34"/>
    </row>
    <row r="16" spans="1:52">
      <c r="A16" s="1" t="s">
        <v>4</v>
      </c>
      <c r="B16" s="2">
        <f t="shared" si="0"/>
        <v>393</v>
      </c>
      <c r="C16" s="47">
        <v>6</v>
      </c>
      <c r="D16" s="47">
        <v>9</v>
      </c>
      <c r="E16" s="47">
        <v>13</v>
      </c>
      <c r="F16" s="47">
        <v>9</v>
      </c>
      <c r="G16" s="47">
        <v>18</v>
      </c>
      <c r="H16" s="47"/>
      <c r="I16" s="47">
        <v>6</v>
      </c>
      <c r="J16" s="47">
        <v>18</v>
      </c>
      <c r="K16" s="47">
        <v>4</v>
      </c>
      <c r="L16" s="47">
        <v>4</v>
      </c>
      <c r="M16" s="34"/>
      <c r="N16" s="34">
        <v>5</v>
      </c>
      <c r="O16" s="47">
        <v>6</v>
      </c>
      <c r="P16" s="47">
        <v>25</v>
      </c>
      <c r="Q16" s="47">
        <v>25</v>
      </c>
      <c r="R16" s="47">
        <v>9</v>
      </c>
      <c r="S16" s="47">
        <v>1</v>
      </c>
      <c r="T16" s="47">
        <v>1</v>
      </c>
      <c r="U16" s="47">
        <v>9</v>
      </c>
      <c r="V16" s="47">
        <v>6</v>
      </c>
      <c r="W16" s="47">
        <v>13</v>
      </c>
      <c r="X16" s="47">
        <v>1</v>
      </c>
      <c r="Y16" s="34">
        <v>2</v>
      </c>
      <c r="Z16" s="34">
        <v>1</v>
      </c>
      <c r="AA16" s="34">
        <v>40</v>
      </c>
      <c r="AB16" s="47">
        <v>13</v>
      </c>
      <c r="AC16" s="47">
        <v>2</v>
      </c>
      <c r="AD16" s="47">
        <v>6</v>
      </c>
      <c r="AE16" s="47">
        <v>9</v>
      </c>
      <c r="AF16" s="47">
        <v>4</v>
      </c>
      <c r="AG16" s="47"/>
      <c r="AH16" s="47">
        <v>13</v>
      </c>
      <c r="AI16" s="47">
        <v>4</v>
      </c>
      <c r="AJ16" s="47">
        <v>13</v>
      </c>
      <c r="AK16" s="47">
        <v>4</v>
      </c>
      <c r="AL16" s="34"/>
      <c r="AM16" s="34">
        <v>8</v>
      </c>
      <c r="AN16" s="34">
        <v>25</v>
      </c>
      <c r="AO16" s="47">
        <v>13</v>
      </c>
      <c r="AP16" s="47">
        <v>13</v>
      </c>
      <c r="AQ16" s="47">
        <v>1</v>
      </c>
      <c r="AR16" s="47">
        <v>1</v>
      </c>
      <c r="AS16" s="47">
        <v>6</v>
      </c>
      <c r="AT16" s="47">
        <v>13</v>
      </c>
      <c r="AU16" s="47">
        <v>1</v>
      </c>
      <c r="AV16" s="47">
        <v>13</v>
      </c>
      <c r="AW16" s="47"/>
      <c r="AX16" s="47"/>
      <c r="AY16" s="34"/>
      <c r="AZ16" s="34"/>
    </row>
    <row r="17" spans="1:52" s="1" customFormat="1">
      <c r="A17" s="1" t="s">
        <v>56</v>
      </c>
      <c r="B17" s="2">
        <f t="shared" si="0"/>
        <v>289</v>
      </c>
      <c r="C17" s="47">
        <v>13</v>
      </c>
      <c r="D17" s="47">
        <v>18</v>
      </c>
      <c r="E17" s="47">
        <v>6</v>
      </c>
      <c r="F17" s="47">
        <v>1</v>
      </c>
      <c r="G17" s="47">
        <v>6</v>
      </c>
      <c r="H17" s="47">
        <v>2</v>
      </c>
      <c r="I17" s="47">
        <v>13</v>
      </c>
      <c r="J17" s="47">
        <v>1</v>
      </c>
      <c r="K17" s="47">
        <v>1</v>
      </c>
      <c r="L17" s="47">
        <v>9</v>
      </c>
      <c r="M17" s="34"/>
      <c r="N17" s="34">
        <v>1</v>
      </c>
      <c r="O17" s="47">
        <v>1</v>
      </c>
      <c r="P17" s="47">
        <v>1</v>
      </c>
      <c r="Q17" s="47">
        <v>18</v>
      </c>
      <c r="R17" s="47">
        <v>4</v>
      </c>
      <c r="S17" s="47"/>
      <c r="T17" s="47">
        <v>2</v>
      </c>
      <c r="U17" s="47">
        <v>9</v>
      </c>
      <c r="V17" s="47">
        <v>13</v>
      </c>
      <c r="W17" s="47">
        <v>18</v>
      </c>
      <c r="X17" s="47"/>
      <c r="Y17" s="34">
        <v>4</v>
      </c>
      <c r="Z17" s="34">
        <v>9</v>
      </c>
      <c r="AA17" s="34">
        <v>2</v>
      </c>
      <c r="AB17" s="47"/>
      <c r="AC17" s="47"/>
      <c r="AD17" s="47"/>
      <c r="AE17" s="47">
        <v>1</v>
      </c>
      <c r="AF17" s="47">
        <v>1</v>
      </c>
      <c r="AG17" s="47">
        <v>18</v>
      </c>
      <c r="AH17" s="47">
        <v>4</v>
      </c>
      <c r="AI17" s="47">
        <v>1</v>
      </c>
      <c r="AJ17" s="47">
        <v>13</v>
      </c>
      <c r="AK17" s="47">
        <v>4</v>
      </c>
      <c r="AL17" s="34">
        <v>13</v>
      </c>
      <c r="AM17" s="34">
        <v>1</v>
      </c>
      <c r="AN17" s="34"/>
      <c r="AO17" s="47">
        <v>4</v>
      </c>
      <c r="AP17" s="47">
        <v>6</v>
      </c>
      <c r="AQ17" s="47">
        <v>1</v>
      </c>
      <c r="AR17" s="47">
        <v>25</v>
      </c>
      <c r="AS17" s="47">
        <v>9</v>
      </c>
      <c r="AT17" s="47">
        <v>9</v>
      </c>
      <c r="AU17" s="47">
        <v>2</v>
      </c>
      <c r="AV17" s="47">
        <v>25</v>
      </c>
      <c r="AW17" s="47"/>
      <c r="AX17" s="47"/>
      <c r="AY17" s="34"/>
      <c r="AZ17" s="34"/>
    </row>
    <row r="18" spans="1:52" s="1" customFormat="1">
      <c r="A18" s="1" t="s">
        <v>8</v>
      </c>
      <c r="B18" s="2">
        <f t="shared" si="0"/>
        <v>351</v>
      </c>
      <c r="C18" s="47">
        <v>1</v>
      </c>
      <c r="D18" s="47">
        <v>4</v>
      </c>
      <c r="E18" s="47">
        <v>4</v>
      </c>
      <c r="F18" s="47">
        <v>1</v>
      </c>
      <c r="G18" s="47">
        <v>18</v>
      </c>
      <c r="H18" s="47">
        <v>1</v>
      </c>
      <c r="I18" s="47">
        <v>13</v>
      </c>
      <c r="J18" s="47">
        <v>9</v>
      </c>
      <c r="K18" s="47">
        <v>18</v>
      </c>
      <c r="L18" s="47"/>
      <c r="M18" s="34">
        <v>1</v>
      </c>
      <c r="N18" s="34">
        <v>1</v>
      </c>
      <c r="O18" s="47">
        <v>4</v>
      </c>
      <c r="P18" s="47">
        <v>6</v>
      </c>
      <c r="Q18" s="47">
        <v>9</v>
      </c>
      <c r="R18" s="47">
        <v>6</v>
      </c>
      <c r="S18" s="47">
        <v>13</v>
      </c>
      <c r="T18" s="47">
        <v>25</v>
      </c>
      <c r="U18" s="47">
        <v>4</v>
      </c>
      <c r="V18" s="47">
        <v>4</v>
      </c>
      <c r="W18" s="47"/>
      <c r="X18" s="47">
        <v>2</v>
      </c>
      <c r="Y18" s="34">
        <v>18</v>
      </c>
      <c r="Z18" s="34">
        <v>25</v>
      </c>
      <c r="AA18" s="34">
        <v>18</v>
      </c>
      <c r="AB18" s="47">
        <v>4</v>
      </c>
      <c r="AC18" s="47">
        <v>6</v>
      </c>
      <c r="AD18" s="47"/>
      <c r="AE18" s="47">
        <v>13</v>
      </c>
      <c r="AF18" s="47">
        <v>2</v>
      </c>
      <c r="AG18" s="47">
        <v>4</v>
      </c>
      <c r="AH18" s="47"/>
      <c r="AI18" s="47">
        <v>9</v>
      </c>
      <c r="AJ18" s="47">
        <v>4</v>
      </c>
      <c r="AK18" s="47">
        <v>13</v>
      </c>
      <c r="AL18" s="34">
        <v>2</v>
      </c>
      <c r="AM18" s="34">
        <v>1</v>
      </c>
      <c r="AN18" s="34">
        <v>9</v>
      </c>
      <c r="AO18" s="47"/>
      <c r="AP18" s="47">
        <v>13</v>
      </c>
      <c r="AQ18" s="47">
        <v>4</v>
      </c>
      <c r="AR18" s="47">
        <v>9</v>
      </c>
      <c r="AS18" s="47">
        <v>4</v>
      </c>
      <c r="AT18" s="47">
        <v>25</v>
      </c>
      <c r="AU18" s="47">
        <v>18</v>
      </c>
      <c r="AV18" s="47">
        <v>6</v>
      </c>
      <c r="AW18" s="47"/>
      <c r="AX18" s="47"/>
      <c r="AY18" s="34"/>
      <c r="AZ18" s="34"/>
    </row>
    <row r="19" spans="1:52" s="1" customFormat="1">
      <c r="A19" s="1" t="s">
        <v>70</v>
      </c>
      <c r="B19" s="2">
        <f t="shared" si="0"/>
        <v>87</v>
      </c>
      <c r="C19" s="47"/>
      <c r="D19" s="47"/>
      <c r="E19" s="47"/>
      <c r="F19" s="47"/>
      <c r="G19" s="47"/>
      <c r="H19" s="47"/>
      <c r="I19" s="47"/>
      <c r="J19" s="47"/>
      <c r="K19" s="47"/>
      <c r="L19" s="47"/>
      <c r="M19" s="34"/>
      <c r="N19" s="34"/>
      <c r="O19" s="47"/>
      <c r="P19" s="47"/>
      <c r="Q19" s="47"/>
      <c r="R19" s="47"/>
      <c r="S19" s="47"/>
      <c r="T19" s="47"/>
      <c r="U19" s="47">
        <v>18</v>
      </c>
      <c r="V19" s="47"/>
      <c r="W19" s="47"/>
      <c r="X19" s="47">
        <v>6</v>
      </c>
      <c r="Y19" s="34"/>
      <c r="Z19" s="34"/>
      <c r="AA19" s="34"/>
      <c r="AB19" s="47"/>
      <c r="AC19" s="47"/>
      <c r="AD19" s="47"/>
      <c r="AE19" s="47"/>
      <c r="AF19" s="47"/>
      <c r="AG19" s="47"/>
      <c r="AH19" s="47"/>
      <c r="AI19" s="47">
        <v>4</v>
      </c>
      <c r="AJ19" s="47">
        <v>6</v>
      </c>
      <c r="AK19" s="47">
        <v>1</v>
      </c>
      <c r="AL19" s="34"/>
      <c r="AM19" s="34"/>
      <c r="AN19" s="34"/>
      <c r="AO19" s="47">
        <v>25</v>
      </c>
      <c r="AP19" s="47"/>
      <c r="AQ19" s="47"/>
      <c r="AR19" s="47"/>
      <c r="AS19" s="47">
        <v>18</v>
      </c>
      <c r="AT19" s="47">
        <v>9</v>
      </c>
      <c r="AU19" s="47"/>
      <c r="AV19" s="47"/>
      <c r="AW19" s="47"/>
      <c r="AX19" s="47"/>
      <c r="AY19" s="34"/>
      <c r="AZ19" s="34"/>
    </row>
    <row r="20" spans="1:52">
      <c r="A20" s="1" t="s">
        <v>21</v>
      </c>
      <c r="B20" s="2">
        <f t="shared" si="0"/>
        <v>95</v>
      </c>
      <c r="C20" s="47">
        <v>2</v>
      </c>
      <c r="D20" s="47">
        <v>6</v>
      </c>
      <c r="E20" s="47"/>
      <c r="F20" s="47">
        <v>9</v>
      </c>
      <c r="G20" s="47">
        <v>4</v>
      </c>
      <c r="H20" s="47">
        <v>9</v>
      </c>
      <c r="I20" s="47">
        <v>25</v>
      </c>
      <c r="J20" s="47">
        <v>18</v>
      </c>
      <c r="K20" s="47">
        <v>13</v>
      </c>
      <c r="L20" s="47">
        <v>1</v>
      </c>
      <c r="M20" s="34">
        <v>2</v>
      </c>
      <c r="N20" s="34">
        <v>6</v>
      </c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34"/>
      <c r="Z20" s="34"/>
      <c r="AA20" s="34"/>
      <c r="AB20" s="47"/>
      <c r="AC20" s="47"/>
      <c r="AD20" s="47"/>
      <c r="AE20" s="47"/>
      <c r="AF20" s="47"/>
      <c r="AG20" s="47"/>
      <c r="AH20" s="47"/>
      <c r="AI20" s="47"/>
      <c r="AJ20" s="47"/>
      <c r="AK20" s="47"/>
      <c r="AL20" s="34"/>
      <c r="AM20" s="34"/>
      <c r="AN20" s="34"/>
      <c r="AO20" s="47"/>
      <c r="AP20" s="47"/>
      <c r="AQ20" s="47"/>
      <c r="AR20" s="47"/>
      <c r="AS20" s="47"/>
      <c r="AT20" s="47"/>
      <c r="AU20" s="47"/>
      <c r="AV20" s="47"/>
      <c r="AW20" s="47"/>
      <c r="AX20" s="47"/>
      <c r="AY20" s="34"/>
      <c r="AZ20" s="34"/>
    </row>
    <row r="21" spans="1:52" s="1" customFormat="1">
      <c r="A21" s="1" t="s">
        <v>78</v>
      </c>
      <c r="B21" s="2">
        <f t="shared" si="0"/>
        <v>9</v>
      </c>
      <c r="C21" s="47"/>
      <c r="D21" s="47"/>
      <c r="E21" s="47"/>
      <c r="F21" s="47"/>
      <c r="G21" s="47"/>
      <c r="H21" s="47"/>
      <c r="I21" s="47"/>
      <c r="J21" s="47"/>
      <c r="K21" s="47"/>
      <c r="L21" s="47"/>
      <c r="M21" s="34"/>
      <c r="N21" s="34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34"/>
      <c r="Z21" s="34"/>
      <c r="AA21" s="34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34"/>
      <c r="AM21" s="34"/>
      <c r="AN21" s="34"/>
      <c r="AO21" s="47"/>
      <c r="AP21" s="47">
        <v>9</v>
      </c>
      <c r="AQ21" s="47"/>
      <c r="AR21" s="47"/>
      <c r="AS21" s="47"/>
      <c r="AT21" s="47"/>
      <c r="AU21" s="47"/>
      <c r="AV21" s="47"/>
      <c r="AW21" s="47"/>
      <c r="AX21" s="47"/>
      <c r="AY21" s="34"/>
      <c r="AZ21" s="34"/>
    </row>
    <row r="22" spans="1:52" s="1" customFormat="1">
      <c r="A22" s="1" t="s">
        <v>16</v>
      </c>
      <c r="B22" s="2">
        <f t="shared" si="0"/>
        <v>0</v>
      </c>
      <c r="C22" s="47"/>
      <c r="D22" s="47"/>
      <c r="E22" s="47"/>
      <c r="F22" s="47"/>
      <c r="G22" s="47"/>
      <c r="H22" s="47"/>
      <c r="I22" s="47"/>
      <c r="J22" s="47"/>
      <c r="K22" s="47"/>
      <c r="L22" s="47"/>
      <c r="M22" s="34"/>
      <c r="N22" s="34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34"/>
      <c r="Z22" s="34"/>
      <c r="AA22" s="34"/>
      <c r="AB22" s="47"/>
      <c r="AC22" s="47"/>
      <c r="AD22" s="47"/>
      <c r="AE22" s="47"/>
      <c r="AF22" s="47"/>
      <c r="AG22" s="47"/>
      <c r="AH22" s="47"/>
      <c r="AI22" s="47"/>
      <c r="AJ22" s="47"/>
      <c r="AK22" s="47"/>
      <c r="AL22" s="34"/>
      <c r="AM22" s="34"/>
      <c r="AN22" s="34"/>
      <c r="AO22" s="47"/>
      <c r="AP22" s="47"/>
      <c r="AQ22" s="47"/>
      <c r="AR22" s="47"/>
      <c r="AS22" s="47"/>
      <c r="AT22" s="47"/>
      <c r="AU22" s="47"/>
      <c r="AV22" s="47"/>
      <c r="AW22" s="47"/>
      <c r="AX22" s="47"/>
      <c r="AY22" s="34"/>
      <c r="AZ22" s="34"/>
    </row>
    <row r="23" spans="1:52" s="1" customFormat="1">
      <c r="A23" s="1" t="s">
        <v>15</v>
      </c>
      <c r="B23" s="2">
        <f t="shared" si="0"/>
        <v>367</v>
      </c>
      <c r="C23" s="47"/>
      <c r="D23" s="47">
        <v>4</v>
      </c>
      <c r="E23" s="47"/>
      <c r="F23" s="47"/>
      <c r="G23" s="47">
        <v>1</v>
      </c>
      <c r="H23" s="47">
        <v>6</v>
      </c>
      <c r="I23" s="47"/>
      <c r="J23" s="47">
        <v>25</v>
      </c>
      <c r="K23" s="47">
        <v>9</v>
      </c>
      <c r="L23" s="47">
        <v>6</v>
      </c>
      <c r="M23" s="34"/>
      <c r="N23" s="34">
        <v>8</v>
      </c>
      <c r="O23" s="47">
        <v>18</v>
      </c>
      <c r="P23" s="47">
        <v>1</v>
      </c>
      <c r="Q23" s="47">
        <v>6</v>
      </c>
      <c r="R23" s="47">
        <v>13</v>
      </c>
      <c r="S23" s="47">
        <v>25</v>
      </c>
      <c r="T23" s="47">
        <v>13</v>
      </c>
      <c r="U23" s="47"/>
      <c r="V23" s="47">
        <v>25</v>
      </c>
      <c r="W23" s="47">
        <v>25</v>
      </c>
      <c r="X23" s="47">
        <v>1</v>
      </c>
      <c r="Y23" s="34">
        <v>9</v>
      </c>
      <c r="Z23" s="34">
        <v>25</v>
      </c>
      <c r="AA23" s="34"/>
      <c r="AB23" s="47">
        <v>13</v>
      </c>
      <c r="AC23" s="47">
        <v>4</v>
      </c>
      <c r="AD23" s="47">
        <v>6</v>
      </c>
      <c r="AE23" s="47"/>
      <c r="AF23" s="47">
        <v>2</v>
      </c>
      <c r="AG23" s="47">
        <v>25</v>
      </c>
      <c r="AH23" s="47"/>
      <c r="AI23" s="47"/>
      <c r="AJ23" s="47">
        <v>18</v>
      </c>
      <c r="AK23" s="47">
        <v>2</v>
      </c>
      <c r="AL23" s="34">
        <v>6</v>
      </c>
      <c r="AM23" s="34">
        <v>5</v>
      </c>
      <c r="AN23" s="34"/>
      <c r="AO23" s="47">
        <v>18</v>
      </c>
      <c r="AP23" s="47">
        <v>9</v>
      </c>
      <c r="AQ23" s="47"/>
      <c r="AR23" s="47">
        <v>1</v>
      </c>
      <c r="AS23" s="47">
        <v>2</v>
      </c>
      <c r="AT23" s="47">
        <v>9</v>
      </c>
      <c r="AU23" s="47">
        <v>18</v>
      </c>
      <c r="AV23" s="47">
        <v>9</v>
      </c>
      <c r="AW23" s="47"/>
      <c r="AX23" s="47"/>
      <c r="AY23" s="34"/>
      <c r="AZ23" s="34"/>
    </row>
    <row r="24" spans="1:52">
      <c r="A24" s="1" t="s">
        <v>44</v>
      </c>
      <c r="B24" s="2">
        <f t="shared" si="0"/>
        <v>393</v>
      </c>
      <c r="C24" s="47">
        <v>25</v>
      </c>
      <c r="D24" s="47">
        <v>25</v>
      </c>
      <c r="E24" s="47">
        <v>13</v>
      </c>
      <c r="F24" s="47">
        <v>25</v>
      </c>
      <c r="G24" s="47">
        <v>1</v>
      </c>
      <c r="H24" s="47">
        <v>18</v>
      </c>
      <c r="I24" s="47">
        <v>9</v>
      </c>
      <c r="J24" s="47">
        <v>9</v>
      </c>
      <c r="K24" s="47">
        <v>1</v>
      </c>
      <c r="L24" s="47">
        <v>1</v>
      </c>
      <c r="M24" s="34">
        <v>2</v>
      </c>
      <c r="N24" s="34">
        <v>8</v>
      </c>
      <c r="O24" s="47">
        <v>25</v>
      </c>
      <c r="P24" s="47">
        <v>2</v>
      </c>
      <c r="Q24" s="47">
        <v>2</v>
      </c>
      <c r="R24" s="47">
        <v>13</v>
      </c>
      <c r="S24" s="47">
        <v>1</v>
      </c>
      <c r="T24" s="47">
        <v>1</v>
      </c>
      <c r="U24" s="47">
        <v>4</v>
      </c>
      <c r="V24" s="47">
        <v>6</v>
      </c>
      <c r="W24" s="47">
        <v>2</v>
      </c>
      <c r="X24" s="47">
        <v>6</v>
      </c>
      <c r="Y24" s="34">
        <v>13</v>
      </c>
      <c r="Z24" s="34">
        <v>13</v>
      </c>
      <c r="AA24" s="34">
        <v>4</v>
      </c>
      <c r="AB24" s="47">
        <v>1</v>
      </c>
      <c r="AC24" s="47">
        <v>13</v>
      </c>
      <c r="AD24" s="47">
        <v>1</v>
      </c>
      <c r="AE24" s="47">
        <v>25</v>
      </c>
      <c r="AF24" s="47">
        <v>13</v>
      </c>
      <c r="AG24" s="47">
        <v>6</v>
      </c>
      <c r="AH24" s="47">
        <v>9</v>
      </c>
      <c r="AI24" s="47">
        <v>4</v>
      </c>
      <c r="AJ24" s="47">
        <v>2</v>
      </c>
      <c r="AK24" s="47">
        <v>18</v>
      </c>
      <c r="AL24" s="34">
        <v>9</v>
      </c>
      <c r="AM24" s="34">
        <v>10</v>
      </c>
      <c r="AN24" s="34">
        <v>9</v>
      </c>
      <c r="AO24" s="47">
        <v>4</v>
      </c>
      <c r="AP24" s="47">
        <v>1</v>
      </c>
      <c r="AQ24" s="47">
        <v>2</v>
      </c>
      <c r="AR24" s="47">
        <v>18</v>
      </c>
      <c r="AS24" s="47">
        <v>9</v>
      </c>
      <c r="AT24" s="47">
        <v>1</v>
      </c>
      <c r="AU24" s="47"/>
      <c r="AV24" s="47">
        <v>9</v>
      </c>
      <c r="AW24" s="47"/>
      <c r="AX24" s="47"/>
      <c r="AY24" s="34"/>
      <c r="AZ24" s="34"/>
    </row>
    <row r="25" spans="1:52" s="1" customFormat="1">
      <c r="A25" s="1" t="s">
        <v>57</v>
      </c>
      <c r="B25" s="2">
        <f t="shared" si="0"/>
        <v>26</v>
      </c>
      <c r="C25" s="47"/>
      <c r="D25" s="47"/>
      <c r="E25" s="47"/>
      <c r="F25" s="47">
        <v>13</v>
      </c>
      <c r="G25" s="47">
        <v>13</v>
      </c>
      <c r="H25" s="47"/>
      <c r="I25" s="47"/>
      <c r="J25" s="47"/>
      <c r="K25" s="47"/>
      <c r="L25" s="47"/>
      <c r="M25" s="34"/>
      <c r="N25" s="34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34"/>
      <c r="Z25" s="34"/>
      <c r="AA25" s="34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34"/>
      <c r="AM25" s="34"/>
      <c r="AN25" s="34"/>
      <c r="AO25" s="47"/>
      <c r="AP25" s="47"/>
      <c r="AQ25" s="47"/>
      <c r="AR25" s="47"/>
      <c r="AS25" s="47"/>
      <c r="AT25" s="47"/>
      <c r="AU25" s="47"/>
      <c r="AV25" s="47"/>
      <c r="AW25" s="47"/>
      <c r="AX25" s="47"/>
      <c r="AY25" s="34"/>
      <c r="AZ25" s="34"/>
    </row>
    <row r="26" spans="1:52" s="1" customFormat="1">
      <c r="A26" s="1" t="s">
        <v>32</v>
      </c>
      <c r="B26" s="2">
        <f t="shared" si="0"/>
        <v>295</v>
      </c>
      <c r="C26" s="47">
        <v>1</v>
      </c>
      <c r="D26" s="47">
        <v>4</v>
      </c>
      <c r="E26" s="47">
        <v>9</v>
      </c>
      <c r="F26" s="47">
        <v>6</v>
      </c>
      <c r="G26" s="47">
        <v>6</v>
      </c>
      <c r="H26" s="47">
        <v>2</v>
      </c>
      <c r="I26" s="47">
        <v>6</v>
      </c>
      <c r="J26" s="47">
        <v>25</v>
      </c>
      <c r="K26" s="47">
        <v>1</v>
      </c>
      <c r="L26" s="47">
        <v>9</v>
      </c>
      <c r="M26" s="34">
        <v>9</v>
      </c>
      <c r="N26" s="34">
        <v>10</v>
      </c>
      <c r="O26" s="47">
        <v>6</v>
      </c>
      <c r="P26" s="47"/>
      <c r="Q26" s="47"/>
      <c r="R26" s="47">
        <v>18</v>
      </c>
      <c r="S26" s="47">
        <v>18</v>
      </c>
      <c r="T26" s="47">
        <v>6</v>
      </c>
      <c r="U26" s="47">
        <v>13</v>
      </c>
      <c r="V26" s="47"/>
      <c r="W26" s="47"/>
      <c r="X26" s="47">
        <v>1</v>
      </c>
      <c r="Y26" s="34"/>
      <c r="Z26" s="34">
        <v>2</v>
      </c>
      <c r="AA26" s="34">
        <v>1</v>
      </c>
      <c r="AB26" s="47"/>
      <c r="AC26" s="47">
        <v>2</v>
      </c>
      <c r="AD26" s="47">
        <v>18</v>
      </c>
      <c r="AE26" s="47">
        <v>4</v>
      </c>
      <c r="AF26" s="47">
        <v>9</v>
      </c>
      <c r="AG26" s="47"/>
      <c r="AH26" s="47"/>
      <c r="AI26" s="47"/>
      <c r="AJ26" s="47">
        <v>4</v>
      </c>
      <c r="AK26" s="47">
        <v>25</v>
      </c>
      <c r="AL26" s="34">
        <v>4</v>
      </c>
      <c r="AM26" s="34">
        <v>6</v>
      </c>
      <c r="AN26" s="34">
        <v>18</v>
      </c>
      <c r="AO26" s="47">
        <v>18</v>
      </c>
      <c r="AP26" s="47">
        <v>2</v>
      </c>
      <c r="AQ26" s="47">
        <v>6</v>
      </c>
      <c r="AR26" s="47">
        <v>13</v>
      </c>
      <c r="AS26" s="47">
        <v>13</v>
      </c>
      <c r="AT26" s="47"/>
      <c r="AU26" s="47"/>
      <c r="AV26" s="47"/>
      <c r="AW26" s="47"/>
      <c r="AX26" s="47"/>
      <c r="AY26" s="34"/>
      <c r="AZ26" s="34"/>
    </row>
    <row r="27" spans="1:52" s="1" customFormat="1">
      <c r="A27" s="1" t="s">
        <v>25</v>
      </c>
      <c r="B27" s="2">
        <f t="shared" si="0"/>
        <v>232</v>
      </c>
      <c r="C27" s="47">
        <v>4</v>
      </c>
      <c r="D27" s="47">
        <v>25</v>
      </c>
      <c r="E27" s="47"/>
      <c r="F27" s="47">
        <v>6</v>
      </c>
      <c r="G27" s="47">
        <v>18</v>
      </c>
      <c r="H27" s="47">
        <v>25</v>
      </c>
      <c r="I27" s="47">
        <v>18</v>
      </c>
      <c r="J27" s="47"/>
      <c r="K27" s="47">
        <v>9</v>
      </c>
      <c r="L27" s="47">
        <v>18</v>
      </c>
      <c r="M27" s="34">
        <v>18</v>
      </c>
      <c r="N27" s="34">
        <v>4</v>
      </c>
      <c r="O27" s="47">
        <v>25</v>
      </c>
      <c r="P27" s="47">
        <v>18</v>
      </c>
      <c r="Q27" s="47">
        <v>13</v>
      </c>
      <c r="R27" s="47">
        <v>6</v>
      </c>
      <c r="S27" s="47">
        <v>6</v>
      </c>
      <c r="T27" s="47">
        <v>4</v>
      </c>
      <c r="U27" s="47">
        <v>2</v>
      </c>
      <c r="V27" s="47">
        <v>9</v>
      </c>
      <c r="W27" s="47">
        <v>2</v>
      </c>
      <c r="X27" s="47">
        <v>2</v>
      </c>
      <c r="Y27" s="34"/>
      <c r="Z27" s="34"/>
      <c r="AA27" s="34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34"/>
      <c r="AM27" s="34"/>
      <c r="AN27" s="34"/>
      <c r="AO27" s="47"/>
      <c r="AP27" s="47"/>
      <c r="AQ27" s="47"/>
      <c r="AR27" s="47"/>
      <c r="AS27" s="47"/>
      <c r="AT27" s="47"/>
      <c r="AU27" s="47"/>
      <c r="AV27" s="47"/>
      <c r="AW27" s="47"/>
      <c r="AX27" s="47"/>
      <c r="AY27" s="34"/>
      <c r="AZ27" s="34"/>
    </row>
    <row r="28" spans="1:52" s="1" customFormat="1">
      <c r="A28" s="1" t="s">
        <v>77</v>
      </c>
      <c r="B28" s="2">
        <f t="shared" si="0"/>
        <v>50</v>
      </c>
      <c r="C28" s="47"/>
      <c r="D28" s="47"/>
      <c r="E28" s="47"/>
      <c r="F28" s="47"/>
      <c r="G28" s="47"/>
      <c r="H28" s="47"/>
      <c r="I28" s="47"/>
      <c r="J28" s="47"/>
      <c r="K28" s="47"/>
      <c r="L28" s="47"/>
      <c r="M28" s="34"/>
      <c r="N28" s="34"/>
      <c r="O28" s="47"/>
      <c r="P28" s="47"/>
      <c r="Q28" s="47"/>
      <c r="R28" s="47"/>
      <c r="S28" s="47"/>
      <c r="T28" s="47"/>
      <c r="U28" s="47"/>
      <c r="V28" s="47"/>
      <c r="W28" s="47"/>
      <c r="X28" s="47"/>
      <c r="Y28" s="34"/>
      <c r="Z28" s="34"/>
      <c r="AA28" s="34"/>
      <c r="AB28" s="47"/>
      <c r="AC28" s="47"/>
      <c r="AD28" s="47"/>
      <c r="AE28" s="47"/>
      <c r="AF28" s="47"/>
      <c r="AG28" s="47"/>
      <c r="AH28" s="47"/>
      <c r="AI28" s="47"/>
      <c r="AJ28" s="47"/>
      <c r="AK28" s="47"/>
      <c r="AL28" s="34"/>
      <c r="AM28" s="34">
        <v>15</v>
      </c>
      <c r="AN28" s="34"/>
      <c r="AO28" s="47"/>
      <c r="AP28" s="47">
        <v>1</v>
      </c>
      <c r="AQ28" s="47">
        <v>2</v>
      </c>
      <c r="AR28" s="47">
        <v>6</v>
      </c>
      <c r="AS28" s="47">
        <v>13</v>
      </c>
      <c r="AT28" s="47">
        <v>2</v>
      </c>
      <c r="AU28" s="47">
        <v>9</v>
      </c>
      <c r="AV28" s="47">
        <v>2</v>
      </c>
      <c r="AW28" s="47"/>
      <c r="AX28" s="47"/>
      <c r="AY28" s="34"/>
      <c r="AZ28" s="34"/>
    </row>
    <row r="29" spans="1:52">
      <c r="A29" s="1" t="s">
        <v>58</v>
      </c>
      <c r="B29" s="2">
        <f t="shared" si="0"/>
        <v>13</v>
      </c>
      <c r="C29" s="47"/>
      <c r="D29" s="47"/>
      <c r="E29" s="47"/>
      <c r="F29" s="47"/>
      <c r="G29" s="47"/>
      <c r="H29" s="47"/>
      <c r="I29" s="47"/>
      <c r="J29" s="47"/>
      <c r="K29" s="47"/>
      <c r="L29" s="47"/>
      <c r="M29" s="34"/>
      <c r="N29" s="34"/>
      <c r="O29" s="47">
        <v>13</v>
      </c>
      <c r="P29" s="47"/>
      <c r="Q29" s="47"/>
      <c r="R29" s="47"/>
      <c r="S29" s="47"/>
      <c r="T29" s="47"/>
      <c r="U29" s="47"/>
      <c r="V29" s="47"/>
      <c r="W29" s="47"/>
      <c r="X29" s="47"/>
      <c r="Y29" s="34"/>
      <c r="Z29" s="34"/>
      <c r="AA29" s="34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34"/>
      <c r="AM29" s="34"/>
      <c r="AN29" s="34"/>
      <c r="AO29" s="47"/>
      <c r="AP29" s="47"/>
      <c r="AQ29" s="47"/>
      <c r="AR29" s="47"/>
      <c r="AS29" s="47"/>
      <c r="AT29" s="47"/>
      <c r="AU29" s="47"/>
      <c r="AV29" s="47"/>
      <c r="AW29" s="47"/>
      <c r="AX29" s="47"/>
      <c r="AY29" s="34"/>
      <c r="AZ29" s="34"/>
    </row>
    <row r="30" spans="1:52">
      <c r="A30" s="1" t="s">
        <v>48</v>
      </c>
      <c r="B30" s="2">
        <f t="shared" si="0"/>
        <v>11</v>
      </c>
      <c r="C30" s="47">
        <v>6</v>
      </c>
      <c r="D30" s="47"/>
      <c r="E30" s="47"/>
      <c r="F30" s="47">
        <v>2</v>
      </c>
      <c r="G30" s="47">
        <v>2</v>
      </c>
      <c r="H30" s="47"/>
      <c r="I30" s="47">
        <v>1</v>
      </c>
      <c r="J30" s="47"/>
      <c r="K30" s="47"/>
      <c r="L30" s="47"/>
      <c r="M30" s="34"/>
      <c r="N30" s="34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34"/>
      <c r="Z30" s="34"/>
      <c r="AA30" s="34"/>
      <c r="AB30" s="47"/>
      <c r="AC30" s="47"/>
      <c r="AD30" s="47"/>
      <c r="AE30" s="47"/>
      <c r="AF30" s="47"/>
      <c r="AG30" s="47"/>
      <c r="AH30" s="47"/>
      <c r="AI30" s="47"/>
      <c r="AJ30" s="47"/>
      <c r="AK30" s="47"/>
      <c r="AL30" s="34"/>
      <c r="AM30" s="34"/>
      <c r="AN30" s="34"/>
      <c r="AO30" s="47"/>
      <c r="AP30" s="47"/>
      <c r="AQ30" s="47"/>
      <c r="AR30" s="47"/>
      <c r="AS30" s="47"/>
      <c r="AT30" s="47"/>
      <c r="AU30" s="47"/>
      <c r="AV30" s="47"/>
      <c r="AW30" s="47"/>
      <c r="AX30" s="47"/>
      <c r="AY30" s="34"/>
      <c r="AZ30" s="34"/>
    </row>
    <row r="31" spans="1:52">
      <c r="A31" s="1" t="s">
        <v>40</v>
      </c>
      <c r="B31" s="2">
        <f t="shared" si="0"/>
        <v>326</v>
      </c>
      <c r="C31" s="47">
        <v>2</v>
      </c>
      <c r="D31" s="47">
        <v>1</v>
      </c>
      <c r="E31" s="47">
        <v>1</v>
      </c>
      <c r="F31" s="47">
        <v>1</v>
      </c>
      <c r="G31" s="47">
        <v>6</v>
      </c>
      <c r="H31" s="47">
        <v>2</v>
      </c>
      <c r="I31" s="47">
        <v>2</v>
      </c>
      <c r="J31" s="47">
        <v>4</v>
      </c>
      <c r="K31" s="47">
        <v>2</v>
      </c>
      <c r="L31" s="47">
        <v>2</v>
      </c>
      <c r="M31" s="34">
        <v>2</v>
      </c>
      <c r="N31" s="34">
        <v>2</v>
      </c>
      <c r="O31" s="47">
        <v>25</v>
      </c>
      <c r="P31" s="47"/>
      <c r="Q31" s="47">
        <v>2</v>
      </c>
      <c r="R31" s="47">
        <v>25</v>
      </c>
      <c r="S31" s="47">
        <v>9</v>
      </c>
      <c r="T31" s="47">
        <v>1</v>
      </c>
      <c r="U31" s="47">
        <v>25</v>
      </c>
      <c r="V31" s="47">
        <v>1</v>
      </c>
      <c r="W31" s="47">
        <v>18</v>
      </c>
      <c r="X31" s="47">
        <v>1</v>
      </c>
      <c r="Y31" s="34">
        <v>25</v>
      </c>
      <c r="Z31" s="34">
        <v>4</v>
      </c>
      <c r="AA31" s="34">
        <v>1</v>
      </c>
      <c r="AB31" s="47">
        <v>1</v>
      </c>
      <c r="AC31" s="47">
        <v>1</v>
      </c>
      <c r="AD31" s="47">
        <v>25</v>
      </c>
      <c r="AE31" s="47">
        <v>1</v>
      </c>
      <c r="AF31" s="47">
        <v>25</v>
      </c>
      <c r="AG31" s="47">
        <v>1</v>
      </c>
      <c r="AH31" s="47">
        <v>2</v>
      </c>
      <c r="AI31" s="47">
        <v>18</v>
      </c>
      <c r="AJ31" s="47">
        <v>1</v>
      </c>
      <c r="AK31" s="47">
        <v>1</v>
      </c>
      <c r="AL31" s="34">
        <v>25</v>
      </c>
      <c r="AM31" s="34">
        <v>12</v>
      </c>
      <c r="AN31" s="34">
        <v>1</v>
      </c>
      <c r="AO31" s="47">
        <v>13</v>
      </c>
      <c r="AP31" s="47">
        <v>1</v>
      </c>
      <c r="AQ31" s="47">
        <v>1</v>
      </c>
      <c r="AR31" s="47">
        <v>25</v>
      </c>
      <c r="AS31" s="47">
        <v>4</v>
      </c>
      <c r="AT31" s="47">
        <v>4</v>
      </c>
      <c r="AU31" s="47"/>
      <c r="AV31" s="47"/>
      <c r="AW31" s="47"/>
      <c r="AX31" s="47"/>
      <c r="AY31" s="34"/>
      <c r="AZ31" s="34"/>
    </row>
    <row r="32" spans="1:52" s="1" customFormat="1">
      <c r="A32" s="1" t="s">
        <v>53</v>
      </c>
      <c r="B32" s="2">
        <f t="shared" si="0"/>
        <v>0</v>
      </c>
      <c r="C32" s="47"/>
      <c r="D32" s="47"/>
      <c r="E32" s="47"/>
      <c r="F32" s="47"/>
      <c r="G32" s="47"/>
      <c r="H32" s="47"/>
      <c r="I32" s="47"/>
      <c r="J32" s="47"/>
      <c r="K32" s="47"/>
      <c r="L32" s="47"/>
      <c r="M32" s="34"/>
      <c r="N32" s="34"/>
      <c r="O32" s="47"/>
      <c r="P32" s="47"/>
      <c r="Q32" s="47"/>
      <c r="R32" s="47"/>
      <c r="S32" s="47"/>
      <c r="T32" s="47"/>
      <c r="U32" s="47"/>
      <c r="V32" s="47"/>
      <c r="W32" s="47"/>
      <c r="X32" s="47"/>
      <c r="Y32" s="34"/>
      <c r="Z32" s="34"/>
      <c r="AA32" s="34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34"/>
      <c r="AM32" s="34"/>
      <c r="AN32" s="34"/>
      <c r="AO32" s="47"/>
      <c r="AP32" s="47"/>
      <c r="AQ32" s="47"/>
      <c r="AR32" s="47"/>
      <c r="AS32" s="47"/>
      <c r="AT32" s="47"/>
      <c r="AU32" s="47"/>
      <c r="AV32" s="47"/>
      <c r="AW32" s="47"/>
      <c r="AX32" s="47"/>
      <c r="AY32" s="34"/>
      <c r="AZ32" s="34"/>
    </row>
    <row r="33" spans="1:52">
      <c r="A33" s="1" t="s">
        <v>52</v>
      </c>
      <c r="B33" s="2">
        <f t="shared" si="0"/>
        <v>244</v>
      </c>
      <c r="C33" s="47">
        <v>18</v>
      </c>
      <c r="D33" s="47">
        <v>4</v>
      </c>
      <c r="E33" s="47">
        <v>9</v>
      </c>
      <c r="F33" s="47">
        <v>1</v>
      </c>
      <c r="G33" s="47">
        <v>13</v>
      </c>
      <c r="H33" s="47">
        <v>13</v>
      </c>
      <c r="I33" s="47">
        <v>1</v>
      </c>
      <c r="J33" s="47">
        <v>25</v>
      </c>
      <c r="K33" s="47">
        <v>6</v>
      </c>
      <c r="L33" s="47">
        <v>13</v>
      </c>
      <c r="M33" s="34">
        <v>25</v>
      </c>
      <c r="N33" s="34">
        <v>4</v>
      </c>
      <c r="O33" s="47">
        <v>1</v>
      </c>
      <c r="P33" s="47"/>
      <c r="Q33" s="47">
        <v>6</v>
      </c>
      <c r="R33" s="47">
        <v>9</v>
      </c>
      <c r="S33" s="47">
        <v>2</v>
      </c>
      <c r="T33" s="47"/>
      <c r="U33" s="47">
        <v>9</v>
      </c>
      <c r="V33" s="47">
        <v>4</v>
      </c>
      <c r="W33" s="47">
        <v>6</v>
      </c>
      <c r="X33" s="47"/>
      <c r="Y33" s="34"/>
      <c r="Z33" s="34"/>
      <c r="AA33" s="34">
        <v>8</v>
      </c>
      <c r="AB33" s="47">
        <v>18</v>
      </c>
      <c r="AC33" s="47"/>
      <c r="AD33" s="47"/>
      <c r="AE33" s="47"/>
      <c r="AF33" s="47"/>
      <c r="AG33" s="47"/>
      <c r="AH33" s="47"/>
      <c r="AI33" s="47"/>
      <c r="AJ33" s="47"/>
      <c r="AK33" s="47"/>
      <c r="AL33" s="34">
        <v>2</v>
      </c>
      <c r="AM33" s="34">
        <v>2</v>
      </c>
      <c r="AN33" s="34"/>
      <c r="AO33" s="47"/>
      <c r="AP33" s="47"/>
      <c r="AQ33" s="47"/>
      <c r="AR33" s="47">
        <v>1</v>
      </c>
      <c r="AS33" s="47">
        <v>4</v>
      </c>
      <c r="AT33" s="47">
        <v>25</v>
      </c>
      <c r="AU33" s="47">
        <v>13</v>
      </c>
      <c r="AV33" s="47">
        <v>2</v>
      </c>
      <c r="AW33" s="47"/>
      <c r="AX33" s="47"/>
      <c r="AY33" s="34"/>
      <c r="AZ33" s="34"/>
    </row>
    <row r="34" spans="1:52" s="1" customFormat="1">
      <c r="A34" s="1" t="s">
        <v>81</v>
      </c>
      <c r="B34" s="2">
        <f t="shared" si="0"/>
        <v>1</v>
      </c>
      <c r="C34" s="47"/>
      <c r="D34" s="47"/>
      <c r="E34" s="47"/>
      <c r="F34" s="47"/>
      <c r="G34" s="47"/>
      <c r="H34" s="47"/>
      <c r="I34" s="47"/>
      <c r="J34" s="47"/>
      <c r="K34" s="47"/>
      <c r="L34" s="47"/>
      <c r="M34" s="34"/>
      <c r="N34" s="34"/>
      <c r="O34" s="47"/>
      <c r="P34" s="47"/>
      <c r="Q34" s="47"/>
      <c r="R34" s="47"/>
      <c r="S34" s="47"/>
      <c r="T34" s="47"/>
      <c r="U34" s="47"/>
      <c r="V34" s="47"/>
      <c r="W34" s="47"/>
      <c r="X34" s="47"/>
      <c r="Y34" s="34"/>
      <c r="Z34" s="34"/>
      <c r="AA34" s="34"/>
      <c r="AB34" s="47"/>
      <c r="AC34" s="47"/>
      <c r="AD34" s="47"/>
      <c r="AE34" s="47"/>
      <c r="AF34" s="47"/>
      <c r="AG34" s="47"/>
      <c r="AH34" s="47"/>
      <c r="AI34" s="47"/>
      <c r="AJ34" s="47"/>
      <c r="AK34" s="47"/>
      <c r="AL34" s="34"/>
      <c r="AM34" s="34"/>
      <c r="AN34" s="34"/>
      <c r="AO34" s="47"/>
      <c r="AP34" s="47"/>
      <c r="AQ34" s="47"/>
      <c r="AR34" s="47"/>
      <c r="AS34" s="47"/>
      <c r="AT34" s="47"/>
      <c r="AU34" s="47">
        <v>1</v>
      </c>
      <c r="AV34" s="47"/>
      <c r="AW34" s="47"/>
      <c r="AX34" s="47"/>
      <c r="AY34" s="34"/>
      <c r="AZ34" s="34"/>
    </row>
    <row r="35" spans="1:52" s="1" customFormat="1">
      <c r="A35" s="1" t="s">
        <v>49</v>
      </c>
      <c r="B35" s="2">
        <f t="shared" si="0"/>
        <v>0</v>
      </c>
      <c r="C35" s="47"/>
      <c r="D35" s="47"/>
      <c r="E35" s="47"/>
      <c r="F35" s="47"/>
      <c r="G35" s="47"/>
      <c r="H35" s="47"/>
      <c r="I35" s="47"/>
      <c r="J35" s="47"/>
      <c r="K35" s="47"/>
      <c r="L35" s="47"/>
      <c r="M35" s="34"/>
      <c r="N35" s="34"/>
      <c r="O35" s="47"/>
      <c r="P35" s="47"/>
      <c r="Q35" s="47"/>
      <c r="R35" s="47"/>
      <c r="S35" s="47"/>
      <c r="T35" s="47"/>
      <c r="U35" s="47"/>
      <c r="V35" s="47"/>
      <c r="W35" s="47"/>
      <c r="X35" s="47"/>
      <c r="Y35" s="34"/>
      <c r="Z35" s="34"/>
      <c r="AA35" s="34"/>
      <c r="AB35" s="47"/>
      <c r="AC35" s="47"/>
      <c r="AD35" s="47"/>
      <c r="AE35" s="47"/>
      <c r="AF35" s="47"/>
      <c r="AG35" s="47"/>
      <c r="AH35" s="47"/>
      <c r="AI35" s="47"/>
      <c r="AJ35" s="47"/>
      <c r="AK35" s="47"/>
      <c r="AL35" s="34"/>
      <c r="AM35" s="34"/>
      <c r="AN35" s="34"/>
      <c r="AO35" s="47"/>
      <c r="AP35" s="47"/>
      <c r="AQ35" s="47"/>
      <c r="AR35" s="47"/>
      <c r="AS35" s="47"/>
      <c r="AT35" s="47"/>
      <c r="AU35" s="47"/>
      <c r="AV35" s="47"/>
      <c r="AW35" s="47"/>
      <c r="AX35" s="47"/>
      <c r="AY35" s="34"/>
      <c r="AZ35" s="34"/>
    </row>
    <row r="36" spans="1:52" s="1" customFormat="1">
      <c r="A36" s="1" t="s">
        <v>79</v>
      </c>
      <c r="B36" s="2">
        <f t="shared" si="0"/>
        <v>63</v>
      </c>
      <c r="C36" s="47"/>
      <c r="D36" s="47"/>
      <c r="E36" s="47"/>
      <c r="F36" s="47"/>
      <c r="G36" s="47"/>
      <c r="H36" s="47"/>
      <c r="I36" s="47"/>
      <c r="J36" s="47"/>
      <c r="K36" s="47"/>
      <c r="L36" s="47"/>
      <c r="M36" s="34"/>
      <c r="N36" s="34"/>
      <c r="O36" s="47"/>
      <c r="P36" s="47"/>
      <c r="Q36" s="47"/>
      <c r="R36" s="47"/>
      <c r="S36" s="47"/>
      <c r="T36" s="47"/>
      <c r="U36" s="47"/>
      <c r="V36" s="47"/>
      <c r="W36" s="47"/>
      <c r="X36" s="47"/>
      <c r="Y36" s="34"/>
      <c r="Z36" s="34"/>
      <c r="AA36" s="34"/>
      <c r="AB36" s="47"/>
      <c r="AC36" s="47"/>
      <c r="AD36" s="47"/>
      <c r="AE36" s="47"/>
      <c r="AF36" s="47"/>
      <c r="AG36" s="47"/>
      <c r="AH36" s="47"/>
      <c r="AI36" s="47"/>
      <c r="AJ36" s="47"/>
      <c r="AK36" s="47"/>
      <c r="AL36" s="34"/>
      <c r="AM36" s="34"/>
      <c r="AN36" s="34"/>
      <c r="AO36" s="47"/>
      <c r="AP36" s="47">
        <v>2</v>
      </c>
      <c r="AQ36" s="47">
        <v>18</v>
      </c>
      <c r="AR36" s="47">
        <v>6</v>
      </c>
      <c r="AS36" s="47">
        <v>13</v>
      </c>
      <c r="AT36" s="47">
        <v>2</v>
      </c>
      <c r="AU36" s="47">
        <v>9</v>
      </c>
      <c r="AV36" s="47">
        <v>13</v>
      </c>
      <c r="AW36" s="47"/>
      <c r="AX36" s="47"/>
      <c r="AY36" s="34"/>
      <c r="AZ36" s="34"/>
    </row>
    <row r="37" spans="1:52">
      <c r="A37" s="1" t="s">
        <v>59</v>
      </c>
      <c r="B37" s="2">
        <f t="shared" si="0"/>
        <v>13</v>
      </c>
      <c r="C37" s="47"/>
      <c r="D37" s="47"/>
      <c r="E37" s="47"/>
      <c r="F37" s="47"/>
      <c r="G37" s="47"/>
      <c r="H37" s="47"/>
      <c r="I37" s="47">
        <v>13</v>
      </c>
      <c r="J37" s="47"/>
      <c r="K37" s="47"/>
      <c r="L37" s="47"/>
      <c r="M37" s="34"/>
      <c r="N37" s="34"/>
      <c r="O37" s="47"/>
      <c r="P37" s="47"/>
      <c r="Q37" s="47"/>
      <c r="R37" s="47"/>
      <c r="S37" s="47"/>
      <c r="T37" s="47"/>
      <c r="U37" s="47"/>
      <c r="V37" s="47"/>
      <c r="W37" s="47"/>
      <c r="X37" s="47"/>
      <c r="Y37" s="34"/>
      <c r="Z37" s="34"/>
      <c r="AA37" s="34"/>
      <c r="AB37" s="47"/>
      <c r="AC37" s="47"/>
      <c r="AD37" s="47"/>
      <c r="AE37" s="47"/>
      <c r="AF37" s="47"/>
      <c r="AG37" s="47"/>
      <c r="AH37" s="47"/>
      <c r="AI37" s="47"/>
      <c r="AJ37" s="47"/>
      <c r="AK37" s="47"/>
      <c r="AL37" s="34"/>
      <c r="AM37" s="34"/>
      <c r="AN37" s="34"/>
      <c r="AO37" s="47"/>
      <c r="AP37" s="47"/>
      <c r="AQ37" s="47"/>
      <c r="AR37" s="47"/>
      <c r="AS37" s="47"/>
      <c r="AT37" s="47"/>
      <c r="AU37" s="47"/>
      <c r="AV37" s="47"/>
      <c r="AW37" s="47"/>
      <c r="AX37" s="47"/>
      <c r="AY37" s="34"/>
      <c r="AZ37" s="34"/>
    </row>
    <row r="38" spans="1:52" s="1" customFormat="1">
      <c r="A38" s="1" t="s">
        <v>26</v>
      </c>
      <c r="B38" s="2">
        <f t="shared" si="0"/>
        <v>542</v>
      </c>
      <c r="C38" s="47">
        <v>4</v>
      </c>
      <c r="D38" s="47">
        <v>1</v>
      </c>
      <c r="E38" s="47">
        <v>4</v>
      </c>
      <c r="F38" s="47">
        <v>18</v>
      </c>
      <c r="G38" s="47">
        <v>25</v>
      </c>
      <c r="H38" s="47">
        <v>6</v>
      </c>
      <c r="I38" s="47">
        <v>1</v>
      </c>
      <c r="J38" s="47">
        <v>4</v>
      </c>
      <c r="K38" s="47">
        <v>4</v>
      </c>
      <c r="L38" s="47">
        <v>25</v>
      </c>
      <c r="M38" s="34">
        <v>25</v>
      </c>
      <c r="N38" s="34">
        <v>6</v>
      </c>
      <c r="O38" s="47">
        <v>1</v>
      </c>
      <c r="P38" s="47">
        <v>25</v>
      </c>
      <c r="Q38" s="47">
        <v>9</v>
      </c>
      <c r="R38" s="47">
        <v>2</v>
      </c>
      <c r="S38" s="47">
        <v>25</v>
      </c>
      <c r="T38" s="47">
        <v>18</v>
      </c>
      <c r="U38" s="47">
        <v>1</v>
      </c>
      <c r="V38" s="47">
        <v>25</v>
      </c>
      <c r="W38" s="47">
        <v>13</v>
      </c>
      <c r="X38" s="47">
        <v>18</v>
      </c>
      <c r="Y38" s="34">
        <v>9</v>
      </c>
      <c r="Z38" s="34">
        <v>6</v>
      </c>
      <c r="AA38" s="34">
        <v>8</v>
      </c>
      <c r="AB38" s="47">
        <v>9</v>
      </c>
      <c r="AC38" s="47">
        <v>1</v>
      </c>
      <c r="AD38" s="47">
        <v>25</v>
      </c>
      <c r="AE38" s="47">
        <v>18</v>
      </c>
      <c r="AF38" s="47"/>
      <c r="AG38" s="47">
        <v>2</v>
      </c>
      <c r="AH38" s="47">
        <v>9</v>
      </c>
      <c r="AI38" s="47">
        <v>6</v>
      </c>
      <c r="AJ38" s="47">
        <v>18</v>
      </c>
      <c r="AK38" s="47">
        <v>13</v>
      </c>
      <c r="AL38" s="34">
        <v>1</v>
      </c>
      <c r="AM38" s="34">
        <v>50</v>
      </c>
      <c r="AN38" s="34">
        <v>18</v>
      </c>
      <c r="AO38" s="47">
        <v>2</v>
      </c>
      <c r="AP38" s="47">
        <v>1</v>
      </c>
      <c r="AQ38" s="47">
        <v>25</v>
      </c>
      <c r="AR38" s="47">
        <v>13</v>
      </c>
      <c r="AS38" s="47">
        <v>25</v>
      </c>
      <c r="AT38" s="47">
        <v>13</v>
      </c>
      <c r="AU38" s="47">
        <v>1</v>
      </c>
      <c r="AV38" s="47">
        <v>9</v>
      </c>
      <c r="AW38" s="47"/>
      <c r="AX38" s="47"/>
      <c r="AY38" s="34"/>
      <c r="AZ38" s="34"/>
    </row>
    <row r="39" spans="1:52" s="1" customFormat="1">
      <c r="A39" s="1" t="s">
        <v>72</v>
      </c>
      <c r="B39" s="2">
        <f t="shared" si="0"/>
        <v>30</v>
      </c>
      <c r="C39" s="47"/>
      <c r="D39" s="47"/>
      <c r="E39" s="47"/>
      <c r="F39" s="47"/>
      <c r="G39" s="47"/>
      <c r="H39" s="47"/>
      <c r="I39" s="47"/>
      <c r="J39" s="47"/>
      <c r="K39" s="47"/>
      <c r="L39" s="47"/>
      <c r="M39" s="34"/>
      <c r="N39" s="34"/>
      <c r="O39" s="47"/>
      <c r="P39" s="47"/>
      <c r="Q39" s="47"/>
      <c r="R39" s="47"/>
      <c r="S39" s="47"/>
      <c r="T39" s="47"/>
      <c r="U39" s="47"/>
      <c r="V39" s="47"/>
      <c r="W39" s="47"/>
      <c r="X39" s="47"/>
      <c r="Y39" s="34"/>
      <c r="Z39" s="34"/>
      <c r="AA39" s="34"/>
      <c r="AB39" s="47"/>
      <c r="AC39" s="47"/>
      <c r="AD39" s="47">
        <v>13</v>
      </c>
      <c r="AE39" s="47">
        <v>4</v>
      </c>
      <c r="AF39" s="47"/>
      <c r="AG39" s="47"/>
      <c r="AH39" s="47"/>
      <c r="AI39" s="47"/>
      <c r="AJ39" s="47"/>
      <c r="AK39" s="47"/>
      <c r="AL39" s="34"/>
      <c r="AM39" s="34"/>
      <c r="AN39" s="34"/>
      <c r="AO39" s="47"/>
      <c r="AP39" s="47"/>
      <c r="AQ39" s="47">
        <v>13</v>
      </c>
      <c r="AR39" s="47"/>
      <c r="AS39" s="47"/>
      <c r="AT39" s="47"/>
      <c r="AU39" s="47"/>
      <c r="AV39" s="47"/>
      <c r="AW39" s="47"/>
      <c r="AX39" s="47"/>
      <c r="AY39" s="34"/>
      <c r="AZ39" s="34"/>
    </row>
    <row r="40" spans="1:52" s="1" customFormat="1">
      <c r="A40" s="1" t="s">
        <v>14</v>
      </c>
      <c r="B40" s="2">
        <f t="shared" si="0"/>
        <v>33</v>
      </c>
      <c r="C40" s="47"/>
      <c r="D40" s="47"/>
      <c r="E40" s="47">
        <v>6</v>
      </c>
      <c r="F40" s="47">
        <v>1</v>
      </c>
      <c r="G40" s="47"/>
      <c r="H40" s="47"/>
      <c r="I40" s="47"/>
      <c r="J40" s="47"/>
      <c r="K40" s="47">
        <v>25</v>
      </c>
      <c r="L40" s="47"/>
      <c r="M40" s="34"/>
      <c r="N40" s="34"/>
      <c r="O40" s="47">
        <v>1</v>
      </c>
      <c r="P40" s="47"/>
      <c r="Q40" s="47"/>
      <c r="R40" s="47"/>
      <c r="S40" s="47"/>
      <c r="T40" s="47"/>
      <c r="U40" s="47"/>
      <c r="V40" s="47"/>
      <c r="W40" s="47"/>
      <c r="X40" s="47"/>
      <c r="Y40" s="34"/>
      <c r="Z40" s="34"/>
      <c r="AA40" s="34"/>
      <c r="AB40" s="47"/>
      <c r="AC40" s="47"/>
      <c r="AD40" s="47"/>
      <c r="AE40" s="47"/>
      <c r="AF40" s="47"/>
      <c r="AG40" s="47"/>
      <c r="AH40" s="47"/>
      <c r="AI40" s="47"/>
      <c r="AJ40" s="47"/>
      <c r="AK40" s="47"/>
      <c r="AL40" s="34"/>
      <c r="AM40" s="34"/>
      <c r="AN40" s="34"/>
      <c r="AO40" s="47"/>
      <c r="AP40" s="47"/>
      <c r="AQ40" s="47"/>
      <c r="AR40" s="47"/>
      <c r="AS40" s="47"/>
      <c r="AT40" s="47"/>
      <c r="AU40" s="47"/>
      <c r="AV40" s="47"/>
      <c r="AW40" s="47"/>
      <c r="AX40" s="47"/>
      <c r="AY40" s="34"/>
      <c r="AZ40" s="34"/>
    </row>
    <row r="41" spans="1:52" s="1" customFormat="1">
      <c r="A41" s="1" t="s">
        <v>30</v>
      </c>
      <c r="B41" s="2">
        <f t="shared" si="0"/>
        <v>49</v>
      </c>
      <c r="C41" s="47"/>
      <c r="D41" s="47"/>
      <c r="E41" s="47"/>
      <c r="F41" s="47"/>
      <c r="G41" s="47">
        <v>9</v>
      </c>
      <c r="H41" s="47"/>
      <c r="I41" s="47"/>
      <c r="J41" s="47"/>
      <c r="K41" s="47"/>
      <c r="L41" s="47"/>
      <c r="M41" s="34"/>
      <c r="N41" s="34"/>
      <c r="O41" s="47"/>
      <c r="P41" s="47"/>
      <c r="Q41" s="47"/>
      <c r="R41" s="47"/>
      <c r="S41" s="47"/>
      <c r="T41" s="47"/>
      <c r="U41" s="47"/>
      <c r="V41" s="47">
        <v>13</v>
      </c>
      <c r="W41" s="47"/>
      <c r="X41" s="47"/>
      <c r="Y41" s="34"/>
      <c r="Z41" s="34"/>
      <c r="AA41" s="34"/>
      <c r="AB41" s="47"/>
      <c r="AC41" s="47"/>
      <c r="AD41" s="47">
        <v>2</v>
      </c>
      <c r="AE41" s="47"/>
      <c r="AF41" s="47"/>
      <c r="AG41" s="47"/>
      <c r="AH41" s="47"/>
      <c r="AI41" s="47"/>
      <c r="AJ41" s="47">
        <v>25</v>
      </c>
      <c r="AK41" s="47"/>
      <c r="AL41" s="34"/>
      <c r="AM41" s="34"/>
      <c r="AN41" s="34"/>
      <c r="AO41" s="47"/>
      <c r="AP41" s="47"/>
      <c r="AQ41" s="47"/>
      <c r="AR41" s="47"/>
      <c r="AS41" s="47"/>
      <c r="AT41" s="47"/>
      <c r="AU41" s="47"/>
      <c r="AV41" s="47"/>
      <c r="AW41" s="47"/>
      <c r="AX41" s="47"/>
      <c r="AY41" s="34"/>
      <c r="AZ41" s="34"/>
    </row>
    <row r="42" spans="1:52" s="1" customFormat="1">
      <c r="A42" s="1" t="s">
        <v>27</v>
      </c>
      <c r="B42" s="2">
        <f t="shared" si="0"/>
        <v>9</v>
      </c>
      <c r="C42" s="47"/>
      <c r="D42" s="47"/>
      <c r="E42" s="47"/>
      <c r="F42" s="47"/>
      <c r="G42" s="47"/>
      <c r="H42" s="47"/>
      <c r="I42" s="47"/>
      <c r="J42" s="47"/>
      <c r="K42" s="47"/>
      <c r="L42" s="47">
        <v>9</v>
      </c>
      <c r="M42" s="34"/>
      <c r="N42" s="34"/>
      <c r="O42" s="47"/>
      <c r="P42" s="47"/>
      <c r="Q42" s="47"/>
      <c r="R42" s="47"/>
      <c r="S42" s="47"/>
      <c r="T42" s="47"/>
      <c r="U42" s="47"/>
      <c r="V42" s="47"/>
      <c r="W42" s="47"/>
      <c r="X42" s="47"/>
      <c r="Y42" s="34"/>
      <c r="Z42" s="34"/>
      <c r="AA42" s="34"/>
      <c r="AB42" s="47"/>
      <c r="AC42" s="47"/>
      <c r="AD42" s="47"/>
      <c r="AE42" s="47"/>
      <c r="AF42" s="47"/>
      <c r="AG42" s="47"/>
      <c r="AH42" s="47"/>
      <c r="AI42" s="47"/>
      <c r="AJ42" s="47"/>
      <c r="AK42" s="47"/>
      <c r="AL42" s="34"/>
      <c r="AM42" s="34"/>
      <c r="AN42" s="34"/>
      <c r="AO42" s="47"/>
      <c r="AP42" s="47"/>
      <c r="AQ42" s="47"/>
      <c r="AR42" s="47"/>
      <c r="AS42" s="47"/>
      <c r="AT42" s="47"/>
      <c r="AU42" s="47"/>
      <c r="AV42" s="47"/>
      <c r="AW42" s="47"/>
      <c r="AX42" s="47"/>
      <c r="AY42" s="34"/>
      <c r="AZ42" s="34"/>
    </row>
    <row r="43" spans="1:52" s="1" customFormat="1">
      <c r="A43" s="1" t="s">
        <v>60</v>
      </c>
      <c r="B43" s="2">
        <f t="shared" si="0"/>
        <v>26</v>
      </c>
      <c r="C43" s="47">
        <v>9</v>
      </c>
      <c r="D43" s="47"/>
      <c r="E43" s="47"/>
      <c r="F43" s="47">
        <v>1</v>
      </c>
      <c r="G43" s="47"/>
      <c r="H43" s="47">
        <v>4</v>
      </c>
      <c r="I43" s="47"/>
      <c r="J43" s="47"/>
      <c r="K43" s="47"/>
      <c r="L43" s="47"/>
      <c r="M43" s="34"/>
      <c r="N43" s="34"/>
      <c r="O43" s="47">
        <v>6</v>
      </c>
      <c r="P43" s="47"/>
      <c r="Q43" s="47"/>
      <c r="R43" s="47"/>
      <c r="S43" s="47"/>
      <c r="T43" s="47"/>
      <c r="U43" s="47"/>
      <c r="V43" s="47">
        <v>6</v>
      </c>
      <c r="W43" s="47"/>
      <c r="X43" s="47"/>
      <c r="Y43" s="34"/>
      <c r="Z43" s="34"/>
      <c r="AA43" s="34"/>
      <c r="AB43" s="47"/>
      <c r="AC43" s="47"/>
      <c r="AD43" s="47"/>
      <c r="AE43" s="47"/>
      <c r="AF43" s="47"/>
      <c r="AG43" s="47"/>
      <c r="AH43" s="47"/>
      <c r="AI43" s="47"/>
      <c r="AJ43" s="47"/>
      <c r="AK43" s="47"/>
      <c r="AL43" s="34"/>
      <c r="AM43" s="34"/>
      <c r="AN43" s="34"/>
      <c r="AO43" s="47"/>
      <c r="AP43" s="47"/>
      <c r="AQ43" s="47"/>
      <c r="AR43" s="47"/>
      <c r="AS43" s="47"/>
      <c r="AT43" s="47"/>
      <c r="AU43" s="47"/>
      <c r="AV43" s="47"/>
      <c r="AW43" s="47"/>
      <c r="AX43" s="47"/>
      <c r="AY43" s="34"/>
      <c r="AZ43" s="34"/>
    </row>
    <row r="44" spans="1:52" s="1" customFormat="1">
      <c r="A44" s="1" t="s">
        <v>61</v>
      </c>
      <c r="B44" s="2">
        <f t="shared" si="0"/>
        <v>31</v>
      </c>
      <c r="C44" s="47"/>
      <c r="D44" s="47"/>
      <c r="E44" s="47"/>
      <c r="F44" s="47"/>
      <c r="G44" s="47"/>
      <c r="H44" s="47"/>
      <c r="I44" s="47"/>
      <c r="J44" s="47"/>
      <c r="K44" s="47">
        <v>18</v>
      </c>
      <c r="L44" s="47">
        <v>13</v>
      </c>
      <c r="M44" s="34"/>
      <c r="N44" s="34"/>
      <c r="O44" s="47"/>
      <c r="P44" s="47"/>
      <c r="Q44" s="47"/>
      <c r="R44" s="47"/>
      <c r="S44" s="47"/>
      <c r="T44" s="47"/>
      <c r="U44" s="47"/>
      <c r="V44" s="47"/>
      <c r="W44" s="47"/>
      <c r="X44" s="47"/>
      <c r="Y44" s="34"/>
      <c r="Z44" s="34"/>
      <c r="AA44" s="34"/>
      <c r="AB44" s="47"/>
      <c r="AC44" s="47"/>
      <c r="AD44" s="47"/>
      <c r="AE44" s="47"/>
      <c r="AF44" s="47"/>
      <c r="AG44" s="47"/>
      <c r="AH44" s="47"/>
      <c r="AI44" s="47"/>
      <c r="AJ44" s="47"/>
      <c r="AK44" s="47"/>
      <c r="AL44" s="34"/>
      <c r="AM44" s="34"/>
      <c r="AN44" s="34"/>
      <c r="AO44" s="47"/>
      <c r="AP44" s="47"/>
      <c r="AQ44" s="47"/>
      <c r="AR44" s="47"/>
      <c r="AS44" s="47"/>
      <c r="AT44" s="47"/>
      <c r="AU44" s="47"/>
      <c r="AV44" s="47"/>
      <c r="AW44" s="47"/>
      <c r="AX44" s="47"/>
      <c r="AY44" s="34"/>
      <c r="AZ44" s="34"/>
    </row>
    <row r="45" spans="1:52" s="1" customFormat="1">
      <c r="A45" s="1" t="s">
        <v>74</v>
      </c>
      <c r="B45" s="2">
        <f t="shared" si="0"/>
        <v>13</v>
      </c>
      <c r="C45" s="47"/>
      <c r="D45" s="47"/>
      <c r="E45" s="47"/>
      <c r="F45" s="47"/>
      <c r="G45" s="47"/>
      <c r="H45" s="47"/>
      <c r="I45" s="47"/>
      <c r="J45" s="47"/>
      <c r="K45" s="47"/>
      <c r="L45" s="47"/>
      <c r="M45" s="34"/>
      <c r="N45" s="34"/>
      <c r="O45" s="47"/>
      <c r="P45" s="47"/>
      <c r="Q45" s="47"/>
      <c r="R45" s="47"/>
      <c r="S45" s="47"/>
      <c r="T45" s="47"/>
      <c r="U45" s="47"/>
      <c r="V45" s="47"/>
      <c r="W45" s="47"/>
      <c r="X45" s="47"/>
      <c r="Y45" s="34"/>
      <c r="Z45" s="34"/>
      <c r="AA45" s="34"/>
      <c r="AB45" s="47"/>
      <c r="AC45" s="47"/>
      <c r="AD45" s="47"/>
      <c r="AE45" s="47"/>
      <c r="AF45" s="47"/>
      <c r="AG45" s="47">
        <v>13</v>
      </c>
      <c r="AH45" s="47"/>
      <c r="AI45" s="47"/>
      <c r="AJ45" s="47"/>
      <c r="AK45" s="47"/>
      <c r="AL45" s="34"/>
      <c r="AM45" s="34"/>
      <c r="AN45" s="34"/>
      <c r="AO45" s="47"/>
      <c r="AP45" s="47"/>
      <c r="AQ45" s="47"/>
      <c r="AR45" s="47"/>
      <c r="AS45" s="47"/>
      <c r="AT45" s="47"/>
      <c r="AU45" s="47"/>
      <c r="AV45" s="47"/>
      <c r="AW45" s="47"/>
      <c r="AX45" s="47"/>
      <c r="AY45" s="34"/>
      <c r="AZ45" s="34"/>
    </row>
    <row r="46" spans="1:52" s="1" customFormat="1">
      <c r="A46" s="1" t="s">
        <v>46</v>
      </c>
      <c r="B46" s="2">
        <f t="shared" si="0"/>
        <v>392</v>
      </c>
      <c r="C46" s="47">
        <v>18</v>
      </c>
      <c r="D46" s="47">
        <v>1</v>
      </c>
      <c r="E46" s="47">
        <v>25</v>
      </c>
      <c r="F46" s="47">
        <v>4</v>
      </c>
      <c r="G46" s="47">
        <v>4</v>
      </c>
      <c r="H46" s="47">
        <v>4</v>
      </c>
      <c r="I46" s="47">
        <v>9</v>
      </c>
      <c r="J46" s="47">
        <v>6</v>
      </c>
      <c r="K46" s="47">
        <v>9</v>
      </c>
      <c r="L46" s="47">
        <v>25</v>
      </c>
      <c r="M46" s="34">
        <v>2</v>
      </c>
      <c r="N46" s="34">
        <v>2</v>
      </c>
      <c r="O46" s="47">
        <v>1</v>
      </c>
      <c r="P46" s="47">
        <v>13</v>
      </c>
      <c r="Q46" s="47">
        <v>2</v>
      </c>
      <c r="R46" s="47">
        <v>9</v>
      </c>
      <c r="S46" s="47">
        <v>4</v>
      </c>
      <c r="T46" s="47">
        <v>13</v>
      </c>
      <c r="U46" s="47">
        <v>13</v>
      </c>
      <c r="V46" s="47">
        <v>2</v>
      </c>
      <c r="W46" s="47">
        <v>9</v>
      </c>
      <c r="X46" s="47">
        <v>1</v>
      </c>
      <c r="Y46" s="34">
        <v>13</v>
      </c>
      <c r="Z46" s="34">
        <v>9</v>
      </c>
      <c r="AA46" s="34">
        <v>1</v>
      </c>
      <c r="AB46" s="47">
        <v>18</v>
      </c>
      <c r="AC46" s="47">
        <v>25</v>
      </c>
      <c r="AD46" s="47">
        <v>9</v>
      </c>
      <c r="AE46" s="47">
        <v>6</v>
      </c>
      <c r="AF46" s="47">
        <v>25</v>
      </c>
      <c r="AG46" s="47">
        <v>1</v>
      </c>
      <c r="AH46" s="47">
        <v>13</v>
      </c>
      <c r="AI46" s="47">
        <v>2</v>
      </c>
      <c r="AJ46" s="47">
        <v>6</v>
      </c>
      <c r="AK46" s="47">
        <v>9</v>
      </c>
      <c r="AL46" s="34">
        <v>13</v>
      </c>
      <c r="AM46" s="34">
        <v>1</v>
      </c>
      <c r="AN46" s="34">
        <v>4</v>
      </c>
      <c r="AO46" s="47">
        <v>13</v>
      </c>
      <c r="AP46" s="47">
        <v>25</v>
      </c>
      <c r="AQ46" s="47">
        <v>4</v>
      </c>
      <c r="AR46" s="47">
        <v>9</v>
      </c>
      <c r="AS46" s="47">
        <v>1</v>
      </c>
      <c r="AT46" s="47">
        <v>6</v>
      </c>
      <c r="AU46" s="47">
        <v>2</v>
      </c>
      <c r="AV46" s="47">
        <v>1</v>
      </c>
      <c r="AW46" s="47"/>
      <c r="AX46" s="47"/>
      <c r="AY46" s="34"/>
      <c r="AZ46" s="34"/>
    </row>
    <row r="47" spans="1:52" s="1" customFormat="1">
      <c r="A47" s="1" t="s">
        <v>36</v>
      </c>
      <c r="B47" s="2">
        <f t="shared" si="0"/>
        <v>65</v>
      </c>
      <c r="C47" s="47"/>
      <c r="D47" s="47"/>
      <c r="E47" s="47"/>
      <c r="F47" s="47"/>
      <c r="G47" s="47">
        <v>9</v>
      </c>
      <c r="H47" s="47">
        <v>6</v>
      </c>
      <c r="I47" s="47">
        <v>1</v>
      </c>
      <c r="J47" s="47"/>
      <c r="K47" s="47"/>
      <c r="L47" s="47"/>
      <c r="M47" s="34">
        <v>13</v>
      </c>
      <c r="N47" s="34">
        <v>1</v>
      </c>
      <c r="O47" s="47"/>
      <c r="P47" s="47"/>
      <c r="Q47" s="47">
        <v>25</v>
      </c>
      <c r="R47" s="47">
        <v>9</v>
      </c>
      <c r="S47" s="47"/>
      <c r="T47" s="47"/>
      <c r="U47" s="47"/>
      <c r="V47" s="47"/>
      <c r="W47" s="47"/>
      <c r="X47" s="47">
        <v>1</v>
      </c>
      <c r="Y47" s="34"/>
      <c r="Z47" s="34"/>
      <c r="AA47" s="34"/>
      <c r="AB47" s="47"/>
      <c r="AC47" s="47"/>
      <c r="AD47" s="47"/>
      <c r="AE47" s="47"/>
      <c r="AF47" s="47"/>
      <c r="AG47" s="47"/>
      <c r="AH47" s="47"/>
      <c r="AI47" s="47"/>
      <c r="AJ47" s="47"/>
      <c r="AK47" s="47"/>
      <c r="AL47" s="34"/>
      <c r="AM47" s="34"/>
      <c r="AN47" s="34"/>
      <c r="AO47" s="47"/>
      <c r="AP47" s="47"/>
      <c r="AQ47" s="47"/>
      <c r="AR47" s="47"/>
      <c r="AS47" s="47"/>
      <c r="AT47" s="47"/>
      <c r="AU47" s="47"/>
      <c r="AV47" s="47"/>
      <c r="AW47" s="47"/>
      <c r="AX47" s="47"/>
      <c r="AY47" s="34"/>
      <c r="AZ47" s="34"/>
    </row>
    <row r="48" spans="1:52" s="1" customFormat="1">
      <c r="A48" s="1" t="s">
        <v>22</v>
      </c>
      <c r="B48" s="2">
        <f t="shared" si="0"/>
        <v>389</v>
      </c>
      <c r="C48" s="47">
        <v>25</v>
      </c>
      <c r="D48" s="47">
        <v>6</v>
      </c>
      <c r="E48" s="47">
        <v>4</v>
      </c>
      <c r="F48" s="47">
        <v>25</v>
      </c>
      <c r="G48" s="47">
        <v>6</v>
      </c>
      <c r="H48" s="47">
        <v>18</v>
      </c>
      <c r="I48" s="47">
        <v>2</v>
      </c>
      <c r="J48" s="47">
        <v>1</v>
      </c>
      <c r="K48" s="47">
        <v>1</v>
      </c>
      <c r="L48" s="47">
        <v>2</v>
      </c>
      <c r="M48" s="34">
        <v>4</v>
      </c>
      <c r="N48" s="34">
        <v>5</v>
      </c>
      <c r="O48" s="47">
        <v>18</v>
      </c>
      <c r="P48" s="47">
        <v>25</v>
      </c>
      <c r="Q48" s="47">
        <v>4</v>
      </c>
      <c r="R48" s="47">
        <v>2</v>
      </c>
      <c r="S48" s="47">
        <v>2</v>
      </c>
      <c r="T48" s="47">
        <v>18</v>
      </c>
      <c r="U48" s="47">
        <v>25</v>
      </c>
      <c r="V48" s="47">
        <v>2</v>
      </c>
      <c r="W48" s="47"/>
      <c r="X48" s="47">
        <v>25</v>
      </c>
      <c r="Y48" s="34">
        <v>18</v>
      </c>
      <c r="Z48" s="34">
        <v>4</v>
      </c>
      <c r="AA48" s="34">
        <v>50</v>
      </c>
      <c r="AB48" s="47">
        <v>2</v>
      </c>
      <c r="AC48" s="47">
        <v>13</v>
      </c>
      <c r="AD48" s="47">
        <v>18</v>
      </c>
      <c r="AE48" s="47">
        <v>9</v>
      </c>
      <c r="AF48" s="47">
        <v>6</v>
      </c>
      <c r="AG48" s="47"/>
      <c r="AH48" s="47">
        <v>18</v>
      </c>
      <c r="AI48" s="47"/>
      <c r="AJ48" s="47"/>
      <c r="AK48" s="47"/>
      <c r="AL48" s="34"/>
      <c r="AM48" s="34">
        <v>1</v>
      </c>
      <c r="AN48" s="34">
        <v>25</v>
      </c>
      <c r="AO48" s="47"/>
      <c r="AP48" s="47"/>
      <c r="AQ48" s="47"/>
      <c r="AR48" s="47"/>
      <c r="AS48" s="47"/>
      <c r="AT48" s="47"/>
      <c r="AU48" s="47">
        <v>4</v>
      </c>
      <c r="AV48" s="47">
        <v>1</v>
      </c>
      <c r="AW48" s="47"/>
      <c r="AX48" s="47"/>
      <c r="AY48" s="34"/>
      <c r="AZ48" s="34"/>
    </row>
    <row r="49" spans="1:52" s="1" customFormat="1">
      <c r="A49" s="1" t="s">
        <v>3</v>
      </c>
      <c r="B49" s="2">
        <f t="shared" si="0"/>
        <v>424</v>
      </c>
      <c r="C49" s="47">
        <v>25</v>
      </c>
      <c r="D49" s="47">
        <v>25</v>
      </c>
      <c r="E49" s="47">
        <v>1</v>
      </c>
      <c r="F49" s="47">
        <v>6</v>
      </c>
      <c r="G49" s="47">
        <v>25</v>
      </c>
      <c r="H49" s="47">
        <v>1</v>
      </c>
      <c r="I49" s="47">
        <v>4</v>
      </c>
      <c r="J49" s="47">
        <v>13</v>
      </c>
      <c r="K49" s="47">
        <v>13</v>
      </c>
      <c r="L49" s="47">
        <v>4</v>
      </c>
      <c r="M49" s="34">
        <v>1</v>
      </c>
      <c r="N49" s="34">
        <v>40</v>
      </c>
      <c r="O49" s="47">
        <v>9</v>
      </c>
      <c r="P49" s="47">
        <v>6</v>
      </c>
      <c r="Q49" s="47">
        <v>6</v>
      </c>
      <c r="R49" s="47">
        <v>4</v>
      </c>
      <c r="S49" s="47">
        <v>6</v>
      </c>
      <c r="T49" s="47">
        <v>13</v>
      </c>
      <c r="U49" s="47">
        <v>1</v>
      </c>
      <c r="V49" s="47">
        <v>18</v>
      </c>
      <c r="W49" s="47">
        <v>18</v>
      </c>
      <c r="X49" s="47">
        <v>9</v>
      </c>
      <c r="Y49" s="34">
        <v>2</v>
      </c>
      <c r="Z49" s="34">
        <v>18</v>
      </c>
      <c r="AA49" s="34">
        <v>15</v>
      </c>
      <c r="AB49" s="47">
        <v>6</v>
      </c>
      <c r="AC49" s="47">
        <v>9</v>
      </c>
      <c r="AD49" s="47">
        <v>1</v>
      </c>
      <c r="AE49" s="47">
        <v>1</v>
      </c>
      <c r="AF49" s="47">
        <v>18</v>
      </c>
      <c r="AG49" s="47">
        <v>13</v>
      </c>
      <c r="AH49" s="47">
        <v>18</v>
      </c>
      <c r="AI49" s="47">
        <v>25</v>
      </c>
      <c r="AJ49" s="47"/>
      <c r="AK49" s="47">
        <v>6</v>
      </c>
      <c r="AL49" s="34"/>
      <c r="AM49" s="34">
        <v>5</v>
      </c>
      <c r="AN49" s="34">
        <v>1</v>
      </c>
      <c r="AO49" s="47">
        <v>6</v>
      </c>
      <c r="AP49" s="47">
        <v>4</v>
      </c>
      <c r="AQ49" s="47">
        <v>13</v>
      </c>
      <c r="AR49" s="47">
        <v>4</v>
      </c>
      <c r="AS49" s="47">
        <v>1</v>
      </c>
      <c r="AT49" s="47">
        <v>6</v>
      </c>
      <c r="AU49" s="47">
        <v>4</v>
      </c>
      <c r="AV49" s="47"/>
      <c r="AW49" s="47"/>
      <c r="AX49" s="47"/>
      <c r="AY49" s="34"/>
      <c r="AZ49" s="34"/>
    </row>
    <row r="50" spans="1:52" s="1" customFormat="1">
      <c r="A50" s="1" t="s">
        <v>20</v>
      </c>
      <c r="B50" s="2">
        <f t="shared" si="0"/>
        <v>0</v>
      </c>
      <c r="C50" s="47"/>
      <c r="D50" s="47"/>
      <c r="E50" s="47"/>
      <c r="F50" s="47"/>
      <c r="G50" s="47"/>
      <c r="H50" s="47"/>
      <c r="I50" s="47"/>
      <c r="J50" s="47"/>
      <c r="K50" s="47"/>
      <c r="L50" s="47"/>
      <c r="M50" s="34"/>
      <c r="N50" s="34"/>
      <c r="O50" s="47"/>
      <c r="P50" s="47"/>
      <c r="Q50" s="47"/>
      <c r="R50" s="47"/>
      <c r="S50" s="47"/>
      <c r="T50" s="47"/>
      <c r="U50" s="47"/>
      <c r="V50" s="47"/>
      <c r="W50" s="47"/>
      <c r="X50" s="47"/>
      <c r="Y50" s="34"/>
      <c r="Z50" s="34"/>
      <c r="AA50" s="34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34"/>
      <c r="AM50" s="34"/>
      <c r="AN50" s="34"/>
      <c r="AO50" s="47"/>
      <c r="AP50" s="47"/>
      <c r="AQ50" s="47"/>
      <c r="AR50" s="47"/>
      <c r="AS50" s="47"/>
      <c r="AT50" s="47"/>
      <c r="AU50" s="47"/>
      <c r="AV50" s="47"/>
      <c r="AW50" s="47"/>
      <c r="AX50" s="47"/>
      <c r="AY50" s="34"/>
      <c r="AZ50" s="34"/>
    </row>
    <row r="51" spans="1:52">
      <c r="A51" s="1" t="s">
        <v>62</v>
      </c>
      <c r="B51" s="2">
        <f t="shared" si="0"/>
        <v>389</v>
      </c>
      <c r="C51" s="47">
        <v>2</v>
      </c>
      <c r="D51" s="47">
        <v>18</v>
      </c>
      <c r="E51" s="47">
        <v>1</v>
      </c>
      <c r="F51" s="47"/>
      <c r="G51" s="47"/>
      <c r="H51" s="47"/>
      <c r="I51" s="47">
        <v>1</v>
      </c>
      <c r="J51" s="47">
        <v>6</v>
      </c>
      <c r="K51" s="47">
        <v>2</v>
      </c>
      <c r="L51" s="47">
        <v>18</v>
      </c>
      <c r="M51" s="34">
        <v>9</v>
      </c>
      <c r="N51" s="34">
        <v>26</v>
      </c>
      <c r="O51" s="47">
        <v>1</v>
      </c>
      <c r="P51" s="47">
        <v>2</v>
      </c>
      <c r="Q51" s="47">
        <v>18</v>
      </c>
      <c r="R51" s="47">
        <v>2</v>
      </c>
      <c r="S51" s="47">
        <v>25</v>
      </c>
      <c r="T51" s="47">
        <v>1</v>
      </c>
      <c r="U51" s="47">
        <v>6</v>
      </c>
      <c r="V51" s="47">
        <v>25</v>
      </c>
      <c r="W51" s="47">
        <v>4</v>
      </c>
      <c r="X51" s="47">
        <v>25</v>
      </c>
      <c r="Y51" s="34">
        <v>1</v>
      </c>
      <c r="Z51" s="34">
        <v>1</v>
      </c>
      <c r="AA51" s="34">
        <v>10</v>
      </c>
      <c r="AB51" s="47">
        <v>25</v>
      </c>
      <c r="AC51" s="47">
        <v>2</v>
      </c>
      <c r="AD51" s="47">
        <v>1</v>
      </c>
      <c r="AE51" s="47">
        <v>1</v>
      </c>
      <c r="AF51" s="47">
        <v>9</v>
      </c>
      <c r="AG51" s="47">
        <v>18</v>
      </c>
      <c r="AH51" s="47">
        <v>6</v>
      </c>
      <c r="AI51" s="47">
        <v>13</v>
      </c>
      <c r="AJ51" s="47">
        <v>4</v>
      </c>
      <c r="AK51" s="47">
        <v>25</v>
      </c>
      <c r="AL51" s="34">
        <v>6</v>
      </c>
      <c r="AM51" s="34">
        <v>1</v>
      </c>
      <c r="AN51" s="34">
        <v>2</v>
      </c>
      <c r="AO51" s="47">
        <v>2</v>
      </c>
      <c r="AP51" s="47">
        <v>6</v>
      </c>
      <c r="AQ51" s="47">
        <v>6</v>
      </c>
      <c r="AR51" s="47">
        <v>2</v>
      </c>
      <c r="AS51" s="47">
        <v>18</v>
      </c>
      <c r="AT51" s="47">
        <v>25</v>
      </c>
      <c r="AU51" s="47"/>
      <c r="AV51" s="47">
        <v>13</v>
      </c>
      <c r="AW51" s="47"/>
      <c r="AX51" s="47"/>
      <c r="AY51" s="34"/>
      <c r="AZ51" s="34"/>
    </row>
    <row r="52" spans="1:52" s="1" customFormat="1">
      <c r="A52" s="1" t="s">
        <v>33</v>
      </c>
      <c r="B52" s="2">
        <f t="shared" si="0"/>
        <v>247</v>
      </c>
      <c r="C52" s="47"/>
      <c r="D52" s="47"/>
      <c r="E52" s="47">
        <v>18</v>
      </c>
      <c r="F52" s="47">
        <v>1</v>
      </c>
      <c r="G52" s="47"/>
      <c r="H52" s="47">
        <v>13</v>
      </c>
      <c r="I52" s="47">
        <v>6</v>
      </c>
      <c r="J52" s="47"/>
      <c r="K52" s="47"/>
      <c r="L52" s="47">
        <v>13</v>
      </c>
      <c r="M52" s="34">
        <v>25</v>
      </c>
      <c r="N52" s="34">
        <v>1</v>
      </c>
      <c r="O52" s="47">
        <v>2</v>
      </c>
      <c r="P52" s="47">
        <v>9</v>
      </c>
      <c r="Q52" s="47"/>
      <c r="R52" s="47">
        <v>25</v>
      </c>
      <c r="S52" s="47"/>
      <c r="T52" s="47"/>
      <c r="U52" s="47">
        <v>2</v>
      </c>
      <c r="V52" s="47">
        <v>9</v>
      </c>
      <c r="W52" s="47">
        <v>4</v>
      </c>
      <c r="X52" s="47">
        <v>2</v>
      </c>
      <c r="Y52" s="34">
        <v>4</v>
      </c>
      <c r="Z52" s="34">
        <v>9</v>
      </c>
      <c r="AA52" s="34"/>
      <c r="AB52" s="47">
        <v>25</v>
      </c>
      <c r="AC52" s="47"/>
      <c r="AD52" s="47"/>
      <c r="AE52" s="47">
        <v>2</v>
      </c>
      <c r="AF52" s="47">
        <v>6</v>
      </c>
      <c r="AG52" s="47">
        <v>9</v>
      </c>
      <c r="AH52" s="47">
        <v>4</v>
      </c>
      <c r="AI52" s="47"/>
      <c r="AJ52" s="47">
        <v>2</v>
      </c>
      <c r="AK52" s="47">
        <v>4</v>
      </c>
      <c r="AL52" s="34">
        <v>18</v>
      </c>
      <c r="AM52" s="34">
        <v>2</v>
      </c>
      <c r="AN52" s="34">
        <v>1</v>
      </c>
      <c r="AO52" s="47">
        <v>9</v>
      </c>
      <c r="AP52" s="47">
        <v>2</v>
      </c>
      <c r="AQ52" s="47">
        <v>9</v>
      </c>
      <c r="AR52" s="47"/>
      <c r="AS52" s="47"/>
      <c r="AT52" s="47">
        <v>6</v>
      </c>
      <c r="AU52" s="47">
        <v>1</v>
      </c>
      <c r="AV52" s="47">
        <v>4</v>
      </c>
      <c r="AW52" s="47"/>
      <c r="AX52" s="47"/>
      <c r="AY52" s="34"/>
      <c r="AZ52" s="34"/>
    </row>
    <row r="53" spans="1:52" s="1" customFormat="1">
      <c r="A53" s="1" t="s">
        <v>47</v>
      </c>
      <c r="B53" s="2">
        <f t="shared" si="0"/>
        <v>0</v>
      </c>
      <c r="C53" s="47"/>
      <c r="D53" s="47"/>
      <c r="E53" s="47"/>
      <c r="F53" s="47"/>
      <c r="G53" s="47"/>
      <c r="H53" s="47"/>
      <c r="I53" s="47"/>
      <c r="J53" s="47"/>
      <c r="K53" s="47"/>
      <c r="L53" s="47"/>
      <c r="M53" s="34"/>
      <c r="N53" s="34"/>
      <c r="O53" s="47"/>
      <c r="P53" s="47"/>
      <c r="Q53" s="47"/>
      <c r="R53" s="47"/>
      <c r="S53" s="47"/>
      <c r="T53" s="47"/>
      <c r="U53" s="47"/>
      <c r="V53" s="47"/>
      <c r="W53" s="47"/>
      <c r="X53" s="47"/>
      <c r="Y53" s="34"/>
      <c r="Z53" s="34"/>
      <c r="AA53" s="34"/>
      <c r="AB53" s="47"/>
      <c r="AC53" s="47"/>
      <c r="AD53" s="47"/>
      <c r="AE53" s="47"/>
      <c r="AF53" s="47"/>
      <c r="AG53" s="47"/>
      <c r="AH53" s="47"/>
      <c r="AI53" s="47"/>
      <c r="AJ53" s="47"/>
      <c r="AK53" s="47"/>
      <c r="AL53" s="34"/>
      <c r="AM53" s="34"/>
      <c r="AN53" s="34"/>
      <c r="AO53" s="47"/>
      <c r="AP53" s="47"/>
      <c r="AQ53" s="47"/>
      <c r="AR53" s="47"/>
      <c r="AS53" s="47"/>
      <c r="AT53" s="47"/>
      <c r="AU53" s="47"/>
      <c r="AV53" s="47"/>
      <c r="AW53" s="47"/>
      <c r="AX53" s="47"/>
      <c r="AY53" s="34"/>
      <c r="AZ53" s="34"/>
    </row>
    <row r="54" spans="1:52" s="1" customFormat="1">
      <c r="A54" s="1" t="s">
        <v>42</v>
      </c>
      <c r="B54" s="2">
        <f t="shared" si="0"/>
        <v>173</v>
      </c>
      <c r="C54" s="47">
        <v>4</v>
      </c>
      <c r="D54" s="47">
        <v>2</v>
      </c>
      <c r="E54" s="47"/>
      <c r="F54" s="47">
        <v>4</v>
      </c>
      <c r="G54" s="47"/>
      <c r="H54" s="47">
        <v>1</v>
      </c>
      <c r="I54" s="47"/>
      <c r="J54" s="47">
        <v>4</v>
      </c>
      <c r="K54" s="47">
        <v>18</v>
      </c>
      <c r="L54" s="47"/>
      <c r="M54" s="34">
        <v>6</v>
      </c>
      <c r="N54" s="34"/>
      <c r="O54" s="47">
        <v>18</v>
      </c>
      <c r="P54" s="47"/>
      <c r="Q54" s="47">
        <v>4</v>
      </c>
      <c r="R54" s="47"/>
      <c r="S54" s="47"/>
      <c r="T54" s="47"/>
      <c r="U54" s="47">
        <v>25</v>
      </c>
      <c r="V54" s="47">
        <v>4</v>
      </c>
      <c r="W54" s="47"/>
      <c r="X54" s="47">
        <v>4</v>
      </c>
      <c r="Y54" s="34">
        <v>1</v>
      </c>
      <c r="Z54" s="34"/>
      <c r="AA54" s="34">
        <v>2</v>
      </c>
      <c r="AB54" s="47"/>
      <c r="AC54" s="47">
        <v>1</v>
      </c>
      <c r="AD54" s="47">
        <v>18</v>
      </c>
      <c r="AE54" s="47"/>
      <c r="AF54" s="47"/>
      <c r="AG54" s="47"/>
      <c r="AH54" s="47"/>
      <c r="AI54" s="47">
        <v>13</v>
      </c>
      <c r="AJ54" s="47">
        <v>25</v>
      </c>
      <c r="AK54" s="47"/>
      <c r="AL54" s="34"/>
      <c r="AM54" s="34"/>
      <c r="AN54" s="34">
        <v>6</v>
      </c>
      <c r="AO54" s="47"/>
      <c r="AP54" s="47">
        <v>1</v>
      </c>
      <c r="AQ54" s="47"/>
      <c r="AR54" s="47">
        <v>6</v>
      </c>
      <c r="AS54" s="47"/>
      <c r="AT54" s="47"/>
      <c r="AU54" s="47">
        <v>6</v>
      </c>
      <c r="AV54" s="47"/>
      <c r="AW54" s="47"/>
      <c r="AX54" s="47"/>
      <c r="AY54" s="34"/>
      <c r="AZ54" s="34"/>
    </row>
    <row r="55" spans="1:52" s="1" customFormat="1">
      <c r="A55" s="1" t="s">
        <v>41</v>
      </c>
      <c r="B55" s="2">
        <f t="shared" si="0"/>
        <v>0</v>
      </c>
      <c r="C55" s="47"/>
      <c r="D55" s="47"/>
      <c r="E55" s="47"/>
      <c r="F55" s="47"/>
      <c r="G55" s="47"/>
      <c r="H55" s="47"/>
      <c r="I55" s="47"/>
      <c r="J55" s="47"/>
      <c r="K55" s="47"/>
      <c r="L55" s="47"/>
      <c r="M55" s="34"/>
      <c r="N55" s="34"/>
      <c r="O55" s="47"/>
      <c r="P55" s="47"/>
      <c r="Q55" s="47"/>
      <c r="R55" s="47"/>
      <c r="S55" s="47"/>
      <c r="T55" s="47"/>
      <c r="U55" s="47"/>
      <c r="V55" s="47"/>
      <c r="W55" s="47"/>
      <c r="X55" s="47"/>
      <c r="Y55" s="34"/>
      <c r="Z55" s="34"/>
      <c r="AA55" s="34"/>
      <c r="AB55" s="47"/>
      <c r="AC55" s="47"/>
      <c r="AD55" s="47"/>
      <c r="AE55" s="47"/>
      <c r="AF55" s="47"/>
      <c r="AG55" s="47"/>
      <c r="AH55" s="47"/>
      <c r="AI55" s="47"/>
      <c r="AJ55" s="47"/>
      <c r="AK55" s="47"/>
      <c r="AL55" s="34"/>
      <c r="AM55" s="34"/>
      <c r="AN55" s="34"/>
      <c r="AO55" s="47"/>
      <c r="AP55" s="47"/>
      <c r="AQ55" s="47"/>
      <c r="AR55" s="47"/>
      <c r="AS55" s="47"/>
      <c r="AT55" s="47"/>
      <c r="AU55" s="47"/>
      <c r="AV55" s="47"/>
      <c r="AW55" s="47"/>
      <c r="AX55" s="47"/>
      <c r="AY55" s="34"/>
      <c r="AZ55" s="34"/>
    </row>
    <row r="56" spans="1:52" s="1" customFormat="1">
      <c r="A56" s="1" t="s">
        <v>63</v>
      </c>
      <c r="B56" s="2">
        <f t="shared" si="0"/>
        <v>527</v>
      </c>
      <c r="C56" s="47">
        <v>13</v>
      </c>
      <c r="D56" s="47">
        <v>9</v>
      </c>
      <c r="E56" s="47">
        <v>18</v>
      </c>
      <c r="F56" s="47">
        <v>6</v>
      </c>
      <c r="G56" s="47">
        <v>2</v>
      </c>
      <c r="H56" s="47">
        <v>13</v>
      </c>
      <c r="I56" s="47">
        <v>25</v>
      </c>
      <c r="J56" s="47">
        <v>13</v>
      </c>
      <c r="K56" s="47">
        <v>25</v>
      </c>
      <c r="L56" s="47">
        <v>6</v>
      </c>
      <c r="M56" s="34">
        <v>9</v>
      </c>
      <c r="N56" s="34">
        <v>4</v>
      </c>
      <c r="O56" s="47">
        <v>9</v>
      </c>
      <c r="P56" s="47">
        <v>2</v>
      </c>
      <c r="Q56" s="47">
        <v>18</v>
      </c>
      <c r="R56" s="47">
        <v>25</v>
      </c>
      <c r="S56" s="47">
        <v>4</v>
      </c>
      <c r="T56" s="47">
        <v>6</v>
      </c>
      <c r="U56" s="47">
        <v>6</v>
      </c>
      <c r="V56" s="47">
        <v>18</v>
      </c>
      <c r="W56" s="47">
        <v>9</v>
      </c>
      <c r="X56" s="47">
        <v>18</v>
      </c>
      <c r="Y56" s="34">
        <v>25</v>
      </c>
      <c r="Z56" s="34">
        <v>13</v>
      </c>
      <c r="AA56" s="34">
        <v>4</v>
      </c>
      <c r="AB56" s="47"/>
      <c r="AC56" s="47">
        <v>25</v>
      </c>
      <c r="AD56" s="47">
        <v>6</v>
      </c>
      <c r="AE56" s="47">
        <v>6</v>
      </c>
      <c r="AF56" s="47">
        <v>9</v>
      </c>
      <c r="AG56" s="47">
        <v>4</v>
      </c>
      <c r="AH56" s="47">
        <v>2</v>
      </c>
      <c r="AI56" s="47"/>
      <c r="AJ56" s="47"/>
      <c r="AK56" s="47">
        <v>1</v>
      </c>
      <c r="AL56" s="34">
        <v>2</v>
      </c>
      <c r="AM56" s="34">
        <v>40</v>
      </c>
      <c r="AN56" s="34">
        <v>13</v>
      </c>
      <c r="AO56" s="47">
        <v>9</v>
      </c>
      <c r="AP56" s="47">
        <v>18</v>
      </c>
      <c r="AQ56" s="47">
        <v>9</v>
      </c>
      <c r="AR56" s="47">
        <v>18</v>
      </c>
      <c r="AS56" s="47">
        <v>9</v>
      </c>
      <c r="AT56" s="47">
        <v>13</v>
      </c>
      <c r="AU56" s="47">
        <v>25</v>
      </c>
      <c r="AV56" s="47">
        <v>18</v>
      </c>
      <c r="AW56" s="47"/>
      <c r="AX56" s="47"/>
      <c r="AY56" s="34"/>
      <c r="AZ56" s="34"/>
    </row>
    <row r="57" spans="1:52" s="1" customFormat="1">
      <c r="A57" s="1" t="s">
        <v>13</v>
      </c>
      <c r="B57" s="2">
        <f t="shared" si="0"/>
        <v>343</v>
      </c>
      <c r="C57" s="47">
        <v>13</v>
      </c>
      <c r="D57" s="47">
        <v>9</v>
      </c>
      <c r="E57" s="47">
        <v>25</v>
      </c>
      <c r="F57" s="47">
        <v>25</v>
      </c>
      <c r="G57" s="47"/>
      <c r="H57" s="47">
        <v>25</v>
      </c>
      <c r="I57" s="47">
        <v>2</v>
      </c>
      <c r="J57" s="47">
        <v>13</v>
      </c>
      <c r="K57" s="47">
        <v>2</v>
      </c>
      <c r="L57" s="47">
        <v>4</v>
      </c>
      <c r="M57" s="34">
        <v>9</v>
      </c>
      <c r="N57" s="34">
        <v>2</v>
      </c>
      <c r="O57" s="47">
        <v>13</v>
      </c>
      <c r="P57" s="47">
        <v>13</v>
      </c>
      <c r="Q57" s="47">
        <v>6</v>
      </c>
      <c r="R57" s="47">
        <v>6</v>
      </c>
      <c r="S57" s="47">
        <v>18</v>
      </c>
      <c r="T57" s="47">
        <v>1</v>
      </c>
      <c r="U57" s="47"/>
      <c r="V57" s="47">
        <v>18</v>
      </c>
      <c r="W57" s="47">
        <v>13</v>
      </c>
      <c r="X57" s="47">
        <v>13</v>
      </c>
      <c r="Y57" s="34">
        <v>9</v>
      </c>
      <c r="Z57" s="34">
        <v>2</v>
      </c>
      <c r="AA57" s="34">
        <v>1</v>
      </c>
      <c r="AB57" s="47">
        <v>4</v>
      </c>
      <c r="AC57" s="47">
        <v>9</v>
      </c>
      <c r="AD57" s="47">
        <v>4</v>
      </c>
      <c r="AE57" s="47">
        <v>4</v>
      </c>
      <c r="AF57" s="47">
        <v>18</v>
      </c>
      <c r="AG57" s="47">
        <v>13</v>
      </c>
      <c r="AH57" s="47">
        <v>13</v>
      </c>
      <c r="AI57" s="47"/>
      <c r="AJ57" s="47">
        <v>18</v>
      </c>
      <c r="AK57" s="47"/>
      <c r="AL57" s="34"/>
      <c r="AM57" s="34"/>
      <c r="AN57" s="34"/>
      <c r="AO57" s="47"/>
      <c r="AP57" s="47">
        <v>4</v>
      </c>
      <c r="AQ57" s="47">
        <v>9</v>
      </c>
      <c r="AR57" s="47">
        <v>4</v>
      </c>
      <c r="AS57" s="47">
        <v>1</v>
      </c>
      <c r="AT57" s="47"/>
      <c r="AU57" s="47"/>
      <c r="AV57" s="47"/>
      <c r="AW57" s="47"/>
      <c r="AX57" s="47"/>
      <c r="AY57" s="34"/>
      <c r="AZ57" s="34"/>
    </row>
    <row r="58" spans="1:52" s="1" customFormat="1">
      <c r="A58" s="1" t="s">
        <v>37</v>
      </c>
      <c r="B58" s="2">
        <f t="shared" si="0"/>
        <v>33</v>
      </c>
      <c r="C58" s="47"/>
      <c r="D58" s="47">
        <v>18</v>
      </c>
      <c r="E58" s="47"/>
      <c r="F58" s="47">
        <v>4</v>
      </c>
      <c r="G58" s="47"/>
      <c r="H58" s="47"/>
      <c r="I58" s="47">
        <v>6</v>
      </c>
      <c r="J58" s="47"/>
      <c r="K58" s="47"/>
      <c r="L58" s="47"/>
      <c r="M58" s="34">
        <v>1</v>
      </c>
      <c r="N58" s="34"/>
      <c r="O58" s="47">
        <v>4</v>
      </c>
      <c r="P58" s="47"/>
      <c r="Q58" s="47"/>
      <c r="R58" s="47"/>
      <c r="S58" s="47"/>
      <c r="T58" s="47"/>
      <c r="U58" s="47"/>
      <c r="V58" s="47"/>
      <c r="W58" s="47"/>
      <c r="X58" s="47"/>
      <c r="Y58" s="34"/>
      <c r="Z58" s="34"/>
      <c r="AA58" s="34"/>
      <c r="AB58" s="47"/>
      <c r="AC58" s="47"/>
      <c r="AD58" s="47"/>
      <c r="AE58" s="47"/>
      <c r="AF58" s="47"/>
      <c r="AG58" s="47"/>
      <c r="AH58" s="47"/>
      <c r="AI58" s="47"/>
      <c r="AJ58" s="47"/>
      <c r="AK58" s="47"/>
      <c r="AL58" s="34"/>
      <c r="AM58" s="34"/>
      <c r="AN58" s="34"/>
      <c r="AO58" s="47"/>
      <c r="AP58" s="47"/>
      <c r="AQ58" s="47"/>
      <c r="AR58" s="47"/>
      <c r="AS58" s="47"/>
      <c r="AT58" s="47"/>
      <c r="AU58" s="47"/>
      <c r="AV58" s="47"/>
      <c r="AW58" s="47"/>
      <c r="AX58" s="47"/>
      <c r="AY58" s="34"/>
      <c r="AZ58" s="34"/>
    </row>
    <row r="59" spans="1:52" s="1" customFormat="1">
      <c r="A59" s="1" t="s">
        <v>24</v>
      </c>
      <c r="B59" s="2">
        <f t="shared" si="0"/>
        <v>230</v>
      </c>
      <c r="C59" s="47">
        <v>6</v>
      </c>
      <c r="D59" s="47">
        <v>1</v>
      </c>
      <c r="E59" s="47">
        <v>2</v>
      </c>
      <c r="F59" s="47"/>
      <c r="G59" s="47">
        <v>1</v>
      </c>
      <c r="H59" s="47"/>
      <c r="I59" s="47"/>
      <c r="J59" s="47">
        <v>4</v>
      </c>
      <c r="K59" s="47">
        <v>25</v>
      </c>
      <c r="L59" s="47"/>
      <c r="M59" s="34">
        <v>1</v>
      </c>
      <c r="N59" s="34">
        <v>2</v>
      </c>
      <c r="O59" s="47">
        <v>1</v>
      </c>
      <c r="P59" s="47">
        <v>4</v>
      </c>
      <c r="Q59" s="47">
        <v>25</v>
      </c>
      <c r="R59" s="47">
        <v>18</v>
      </c>
      <c r="S59" s="47">
        <v>6</v>
      </c>
      <c r="T59" s="47"/>
      <c r="U59" s="47"/>
      <c r="V59" s="47">
        <v>13</v>
      </c>
      <c r="W59" s="47"/>
      <c r="X59" s="47"/>
      <c r="Y59" s="34"/>
      <c r="Z59" s="34">
        <v>13</v>
      </c>
      <c r="AA59" s="34"/>
      <c r="AB59" s="47"/>
      <c r="AC59" s="47"/>
      <c r="AD59" s="47">
        <v>1</v>
      </c>
      <c r="AE59" s="47">
        <v>6</v>
      </c>
      <c r="AF59" s="47"/>
      <c r="AG59" s="47">
        <v>25</v>
      </c>
      <c r="AH59" s="47">
        <v>4</v>
      </c>
      <c r="AI59" s="47">
        <v>2</v>
      </c>
      <c r="AJ59" s="47">
        <v>6</v>
      </c>
      <c r="AK59" s="47">
        <v>9</v>
      </c>
      <c r="AL59" s="34">
        <v>9</v>
      </c>
      <c r="AM59" s="34">
        <v>32</v>
      </c>
      <c r="AN59" s="34">
        <v>4</v>
      </c>
      <c r="AO59" s="47">
        <v>9</v>
      </c>
      <c r="AP59" s="47">
        <v>1</v>
      </c>
      <c r="AQ59" s="47"/>
      <c r="AR59" s="47"/>
      <c r="AS59" s="47"/>
      <c r="AT59" s="47"/>
      <c r="AU59" s="47"/>
      <c r="AV59" s="47"/>
      <c r="AW59" s="47"/>
      <c r="AX59" s="47"/>
      <c r="AY59" s="34"/>
      <c r="AZ59" s="34"/>
    </row>
    <row r="60" spans="1:52" s="1" customFormat="1">
      <c r="A60" s="1" t="s">
        <v>39</v>
      </c>
      <c r="B60" s="2">
        <f t="shared" si="0"/>
        <v>453</v>
      </c>
      <c r="C60" s="47">
        <v>4</v>
      </c>
      <c r="D60" s="47">
        <v>13</v>
      </c>
      <c r="E60" s="47">
        <v>25</v>
      </c>
      <c r="F60" s="47">
        <v>18</v>
      </c>
      <c r="G60" s="47">
        <v>13</v>
      </c>
      <c r="H60" s="47">
        <v>18</v>
      </c>
      <c r="I60" s="47">
        <v>18</v>
      </c>
      <c r="J60" s="47">
        <v>6</v>
      </c>
      <c r="K60" s="47">
        <v>13</v>
      </c>
      <c r="L60" s="47">
        <v>1</v>
      </c>
      <c r="M60" s="34">
        <v>6</v>
      </c>
      <c r="N60" s="34">
        <v>2</v>
      </c>
      <c r="O60" s="47">
        <v>9</v>
      </c>
      <c r="P60" s="47"/>
      <c r="Q60" s="47">
        <v>9</v>
      </c>
      <c r="R60" s="47">
        <v>18</v>
      </c>
      <c r="S60" s="47">
        <v>9</v>
      </c>
      <c r="T60" s="47">
        <v>4</v>
      </c>
      <c r="U60" s="47">
        <v>18</v>
      </c>
      <c r="V60" s="47">
        <v>18</v>
      </c>
      <c r="W60" s="47">
        <v>6</v>
      </c>
      <c r="X60" s="47">
        <v>4</v>
      </c>
      <c r="Y60" s="34">
        <v>13</v>
      </c>
      <c r="Z60" s="34">
        <v>25</v>
      </c>
      <c r="AA60" s="34">
        <v>26</v>
      </c>
      <c r="AB60" s="47">
        <v>2</v>
      </c>
      <c r="AC60" s="47">
        <v>13</v>
      </c>
      <c r="AD60" s="47">
        <v>2</v>
      </c>
      <c r="AE60" s="47">
        <v>13</v>
      </c>
      <c r="AF60" s="47">
        <v>4</v>
      </c>
      <c r="AG60" s="47">
        <v>9</v>
      </c>
      <c r="AH60" s="47">
        <v>25</v>
      </c>
      <c r="AI60" s="47">
        <v>2</v>
      </c>
      <c r="AJ60" s="47">
        <v>13</v>
      </c>
      <c r="AK60" s="47">
        <v>18</v>
      </c>
      <c r="AL60" s="34"/>
      <c r="AM60" s="34">
        <v>1</v>
      </c>
      <c r="AN60" s="34">
        <v>6</v>
      </c>
      <c r="AO60" s="47">
        <v>1</v>
      </c>
      <c r="AP60" s="47">
        <v>9</v>
      </c>
      <c r="AQ60" s="47">
        <v>4</v>
      </c>
      <c r="AR60" s="47">
        <v>1</v>
      </c>
      <c r="AS60" s="47">
        <v>2</v>
      </c>
      <c r="AT60" s="47">
        <v>1</v>
      </c>
      <c r="AU60" s="47">
        <v>25</v>
      </c>
      <c r="AV60" s="47">
        <v>6</v>
      </c>
      <c r="AW60" s="47"/>
      <c r="AX60" s="47"/>
      <c r="AY60" s="34"/>
      <c r="AZ60" s="34"/>
    </row>
    <row r="61" spans="1:52" s="1" customFormat="1">
      <c r="A61" s="1" t="s">
        <v>35</v>
      </c>
      <c r="B61" s="2">
        <f t="shared" si="0"/>
        <v>90</v>
      </c>
      <c r="C61" s="47"/>
      <c r="D61" s="47"/>
      <c r="E61" s="47"/>
      <c r="F61" s="47"/>
      <c r="G61" s="47"/>
      <c r="H61" s="47"/>
      <c r="I61" s="47"/>
      <c r="J61" s="47"/>
      <c r="K61" s="47">
        <v>25</v>
      </c>
      <c r="L61" s="47">
        <v>1</v>
      </c>
      <c r="M61" s="34">
        <v>1</v>
      </c>
      <c r="N61" s="34">
        <v>1</v>
      </c>
      <c r="O61" s="47">
        <v>18</v>
      </c>
      <c r="P61" s="47">
        <v>18</v>
      </c>
      <c r="Q61" s="47">
        <v>4</v>
      </c>
      <c r="R61" s="47">
        <v>13</v>
      </c>
      <c r="S61" s="47">
        <v>4</v>
      </c>
      <c r="T61" s="47">
        <v>1</v>
      </c>
      <c r="U61" s="47"/>
      <c r="V61" s="47"/>
      <c r="W61" s="47"/>
      <c r="X61" s="47"/>
      <c r="Y61" s="34"/>
      <c r="Z61" s="34"/>
      <c r="AA61" s="34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34"/>
      <c r="AM61" s="34"/>
      <c r="AN61" s="34"/>
      <c r="AO61" s="47"/>
      <c r="AP61" s="47"/>
      <c r="AQ61" s="47"/>
      <c r="AR61" s="47"/>
      <c r="AS61" s="47"/>
      <c r="AT61" s="47"/>
      <c r="AU61" s="47"/>
      <c r="AV61" s="47">
        <v>4</v>
      </c>
      <c r="AW61" s="47"/>
      <c r="AX61" s="47"/>
      <c r="AY61" s="34"/>
      <c r="AZ61" s="34"/>
    </row>
    <row r="62" spans="1:52">
      <c r="A62" s="1" t="s">
        <v>6</v>
      </c>
      <c r="B62" s="2">
        <f t="shared" si="0"/>
        <v>457</v>
      </c>
      <c r="C62" s="47">
        <v>9</v>
      </c>
      <c r="D62" s="47">
        <v>2</v>
      </c>
      <c r="E62" s="47">
        <v>6</v>
      </c>
      <c r="F62" s="47">
        <v>2</v>
      </c>
      <c r="G62" s="47">
        <v>13</v>
      </c>
      <c r="H62" s="47">
        <v>1</v>
      </c>
      <c r="I62" s="47">
        <v>9</v>
      </c>
      <c r="J62" s="47">
        <v>2</v>
      </c>
      <c r="K62" s="47">
        <v>6</v>
      </c>
      <c r="L62" s="47">
        <v>9</v>
      </c>
      <c r="M62" s="34">
        <v>13</v>
      </c>
      <c r="N62" s="34">
        <v>18</v>
      </c>
      <c r="O62" s="47">
        <v>25</v>
      </c>
      <c r="P62" s="47">
        <v>13</v>
      </c>
      <c r="Q62" s="47">
        <v>13</v>
      </c>
      <c r="R62" s="47">
        <v>2</v>
      </c>
      <c r="S62" s="47"/>
      <c r="T62" s="47">
        <v>2</v>
      </c>
      <c r="U62" s="47">
        <v>2</v>
      </c>
      <c r="V62" s="47">
        <v>6</v>
      </c>
      <c r="W62" s="47">
        <v>25</v>
      </c>
      <c r="X62" s="47">
        <v>6</v>
      </c>
      <c r="Y62" s="34">
        <v>4</v>
      </c>
      <c r="Z62" s="34">
        <v>1</v>
      </c>
      <c r="AA62" s="34">
        <v>12</v>
      </c>
      <c r="AB62" s="47">
        <v>18</v>
      </c>
      <c r="AC62" s="47">
        <v>4</v>
      </c>
      <c r="AD62" s="47"/>
      <c r="AE62" s="47"/>
      <c r="AF62" s="47">
        <v>13</v>
      </c>
      <c r="AG62" s="47">
        <v>25</v>
      </c>
      <c r="AH62" s="47">
        <v>25</v>
      </c>
      <c r="AI62" s="47">
        <v>18</v>
      </c>
      <c r="AJ62" s="47">
        <v>9</v>
      </c>
      <c r="AK62" s="47">
        <v>13</v>
      </c>
      <c r="AL62" s="34">
        <v>25</v>
      </c>
      <c r="AM62" s="34"/>
      <c r="AN62" s="34">
        <v>1</v>
      </c>
      <c r="AO62" s="47">
        <v>6</v>
      </c>
      <c r="AP62" s="47">
        <v>6</v>
      </c>
      <c r="AQ62" s="47">
        <v>6</v>
      </c>
      <c r="AR62" s="47">
        <v>18</v>
      </c>
      <c r="AS62" s="47">
        <v>1</v>
      </c>
      <c r="AT62" s="47">
        <v>25</v>
      </c>
      <c r="AU62" s="47">
        <v>18</v>
      </c>
      <c r="AV62" s="47">
        <v>25</v>
      </c>
      <c r="AW62" s="47"/>
      <c r="AX62" s="47"/>
      <c r="AY62" s="34"/>
      <c r="AZ62" s="34"/>
    </row>
    <row r="63" spans="1:52" s="1" customFormat="1">
      <c r="A63" s="1" t="s">
        <v>71</v>
      </c>
      <c r="B63" s="2">
        <f t="shared" si="0"/>
        <v>115</v>
      </c>
      <c r="C63" s="47"/>
      <c r="D63" s="47"/>
      <c r="E63" s="47"/>
      <c r="F63" s="47"/>
      <c r="G63" s="47"/>
      <c r="H63" s="47"/>
      <c r="I63" s="47"/>
      <c r="J63" s="47"/>
      <c r="K63" s="47"/>
      <c r="L63" s="47"/>
      <c r="M63" s="34"/>
      <c r="N63" s="34"/>
      <c r="O63" s="47"/>
      <c r="P63" s="47"/>
      <c r="Q63" s="47"/>
      <c r="R63" s="47"/>
      <c r="S63" s="47"/>
      <c r="T63" s="47"/>
      <c r="U63" s="47"/>
      <c r="V63" s="47"/>
      <c r="W63" s="47"/>
      <c r="X63" s="47"/>
      <c r="Y63" s="34">
        <v>1</v>
      </c>
      <c r="Z63" s="34">
        <v>18</v>
      </c>
      <c r="AA63" s="34">
        <v>6</v>
      </c>
      <c r="AB63" s="47">
        <v>6</v>
      </c>
      <c r="AC63" s="47"/>
      <c r="AD63" s="47"/>
      <c r="AE63" s="47"/>
      <c r="AF63" s="47">
        <v>2</v>
      </c>
      <c r="AG63" s="47">
        <v>2</v>
      </c>
      <c r="AH63" s="47"/>
      <c r="AI63" s="47">
        <v>6</v>
      </c>
      <c r="AJ63" s="47">
        <v>9</v>
      </c>
      <c r="AK63" s="47">
        <v>1</v>
      </c>
      <c r="AL63" s="34">
        <v>25</v>
      </c>
      <c r="AM63" s="34"/>
      <c r="AN63" s="34">
        <v>1</v>
      </c>
      <c r="AO63" s="47">
        <v>1</v>
      </c>
      <c r="AP63" s="47">
        <v>1</v>
      </c>
      <c r="AQ63" s="47">
        <v>2</v>
      </c>
      <c r="AR63" s="47">
        <v>1</v>
      </c>
      <c r="AS63" s="47">
        <v>2</v>
      </c>
      <c r="AT63" s="47">
        <v>4</v>
      </c>
      <c r="AU63" s="47">
        <v>25</v>
      </c>
      <c r="AV63" s="47">
        <v>2</v>
      </c>
      <c r="AW63" s="47"/>
      <c r="AX63" s="47"/>
      <c r="AY63" s="34"/>
      <c r="AZ63" s="34"/>
    </row>
    <row r="64" spans="1:52">
      <c r="A64" s="1" t="s">
        <v>64</v>
      </c>
      <c r="B64" s="2">
        <f t="shared" si="0"/>
        <v>0</v>
      </c>
      <c r="C64" s="47"/>
      <c r="D64" s="47"/>
      <c r="E64" s="47"/>
      <c r="F64" s="47"/>
      <c r="G64" s="47"/>
      <c r="H64" s="47"/>
      <c r="I64" s="47"/>
      <c r="J64" s="47"/>
      <c r="K64" s="47"/>
      <c r="L64" s="47"/>
      <c r="M64" s="34"/>
      <c r="N64" s="34"/>
      <c r="O64" s="47"/>
      <c r="P64" s="47"/>
      <c r="Q64" s="47"/>
      <c r="R64" s="47"/>
      <c r="S64" s="47"/>
      <c r="T64" s="47"/>
      <c r="U64" s="47"/>
      <c r="V64" s="47"/>
      <c r="W64" s="47"/>
      <c r="X64" s="47"/>
      <c r="Y64" s="34"/>
      <c r="Z64" s="34"/>
      <c r="AA64" s="34"/>
      <c r="AB64" s="47"/>
      <c r="AC64" s="47"/>
      <c r="AD64" s="47"/>
      <c r="AE64" s="47"/>
      <c r="AF64" s="47"/>
      <c r="AG64" s="47"/>
      <c r="AH64" s="47"/>
      <c r="AI64" s="47"/>
      <c r="AJ64" s="47"/>
      <c r="AK64" s="47"/>
      <c r="AL64" s="34"/>
      <c r="AM64" s="34"/>
      <c r="AN64" s="34"/>
      <c r="AO64" s="47"/>
      <c r="AP64" s="47"/>
      <c r="AQ64" s="47"/>
      <c r="AR64" s="47"/>
      <c r="AS64" s="47"/>
      <c r="AT64" s="47"/>
      <c r="AU64" s="47"/>
      <c r="AV64" s="47"/>
      <c r="AW64" s="47"/>
      <c r="AX64" s="47"/>
      <c r="AY64" s="34"/>
      <c r="AZ64" s="34"/>
    </row>
    <row r="65" spans="1:52" s="1" customFormat="1">
      <c r="A65" s="1" t="s">
        <v>2</v>
      </c>
      <c r="B65" s="2">
        <f t="shared" si="0"/>
        <v>175</v>
      </c>
      <c r="C65" s="47">
        <v>2</v>
      </c>
      <c r="D65" s="47">
        <v>13</v>
      </c>
      <c r="E65" s="47">
        <v>25</v>
      </c>
      <c r="F65" s="47">
        <v>13</v>
      </c>
      <c r="G65" s="47">
        <v>1</v>
      </c>
      <c r="H65" s="47">
        <v>1</v>
      </c>
      <c r="I65" s="47">
        <v>1</v>
      </c>
      <c r="J65" s="47">
        <v>13</v>
      </c>
      <c r="K65" s="47">
        <v>1</v>
      </c>
      <c r="L65" s="47">
        <v>4</v>
      </c>
      <c r="M65" s="34"/>
      <c r="N65" s="34">
        <v>1</v>
      </c>
      <c r="O65" s="47">
        <v>4</v>
      </c>
      <c r="P65" s="47">
        <v>9</v>
      </c>
      <c r="Q65" s="47">
        <v>1</v>
      </c>
      <c r="R65" s="47"/>
      <c r="S65" s="47"/>
      <c r="T65" s="47">
        <v>18</v>
      </c>
      <c r="U65" s="47"/>
      <c r="V65" s="47"/>
      <c r="W65" s="47"/>
      <c r="X65" s="47">
        <v>1</v>
      </c>
      <c r="Y65" s="34">
        <v>2</v>
      </c>
      <c r="Z65" s="34">
        <v>1</v>
      </c>
      <c r="AA65" s="34">
        <v>5</v>
      </c>
      <c r="AB65" s="47">
        <v>2</v>
      </c>
      <c r="AC65" s="47"/>
      <c r="AD65" s="47">
        <v>4</v>
      </c>
      <c r="AE65" s="47"/>
      <c r="AF65" s="47"/>
      <c r="AG65" s="47"/>
      <c r="AH65" s="47">
        <v>1</v>
      </c>
      <c r="AI65" s="47"/>
      <c r="AJ65" s="47"/>
      <c r="AK65" s="47"/>
      <c r="AL65" s="34"/>
      <c r="AM65" s="34">
        <v>18</v>
      </c>
      <c r="AN65" s="34">
        <v>25</v>
      </c>
      <c r="AO65" s="47">
        <v>1</v>
      </c>
      <c r="AP65" s="47"/>
      <c r="AQ65" s="47"/>
      <c r="AR65" s="47"/>
      <c r="AS65" s="47">
        <v>6</v>
      </c>
      <c r="AT65" s="47"/>
      <c r="AU65" s="47">
        <v>2</v>
      </c>
      <c r="AV65" s="47"/>
      <c r="AW65" s="47"/>
      <c r="AX65" s="47"/>
      <c r="AY65" s="34"/>
      <c r="AZ65" s="34"/>
    </row>
    <row r="66" spans="1:52" s="1" customFormat="1">
      <c r="A66" s="1" t="s">
        <v>73</v>
      </c>
      <c r="B66" s="2">
        <f t="shared" si="0"/>
        <v>6</v>
      </c>
      <c r="C66" s="47"/>
      <c r="D66" s="47"/>
      <c r="E66" s="47"/>
      <c r="F66" s="47"/>
      <c r="G66" s="47"/>
      <c r="H66" s="47"/>
      <c r="I66" s="47"/>
      <c r="J66" s="47"/>
      <c r="K66" s="47"/>
      <c r="L66" s="47"/>
      <c r="M66" s="34"/>
      <c r="N66" s="34"/>
      <c r="O66" s="47"/>
      <c r="P66" s="47"/>
      <c r="Q66" s="47"/>
      <c r="R66" s="47"/>
      <c r="S66" s="47"/>
      <c r="T66" s="47"/>
      <c r="U66" s="47"/>
      <c r="V66" s="47"/>
      <c r="W66" s="47"/>
      <c r="X66" s="47"/>
      <c r="Y66" s="34"/>
      <c r="Z66" s="34"/>
      <c r="AA66" s="34"/>
      <c r="AB66" s="47"/>
      <c r="AC66" s="47"/>
      <c r="AD66" s="47"/>
      <c r="AE66" s="47"/>
      <c r="AF66" s="47"/>
      <c r="AG66" s="47">
        <v>6</v>
      </c>
      <c r="AH66" s="47"/>
      <c r="AI66" s="47"/>
      <c r="AJ66" s="47"/>
      <c r="AK66" s="47"/>
      <c r="AL66" s="34"/>
      <c r="AM66" s="34"/>
      <c r="AN66" s="34"/>
      <c r="AO66" s="47"/>
      <c r="AP66" s="47"/>
      <c r="AQ66" s="47"/>
      <c r="AR66" s="47"/>
      <c r="AS66" s="47"/>
      <c r="AT66" s="47"/>
      <c r="AU66" s="47"/>
      <c r="AV66" s="47"/>
      <c r="AW66" s="47"/>
      <c r="AX66" s="47"/>
      <c r="AY66" s="34"/>
      <c r="AZ66" s="34"/>
    </row>
    <row r="67" spans="1:52">
      <c r="A67" s="1" t="s">
        <v>9</v>
      </c>
      <c r="B67" s="2">
        <f t="shared" si="0"/>
        <v>296</v>
      </c>
      <c r="C67" s="47">
        <v>9</v>
      </c>
      <c r="D67" s="47">
        <v>13</v>
      </c>
      <c r="E67" s="47">
        <v>2</v>
      </c>
      <c r="F67" s="47">
        <v>1</v>
      </c>
      <c r="G67" s="47">
        <v>1</v>
      </c>
      <c r="H67" s="47">
        <v>1</v>
      </c>
      <c r="I67" s="47">
        <v>13</v>
      </c>
      <c r="J67" s="47">
        <v>2</v>
      </c>
      <c r="K67" s="47"/>
      <c r="L67" s="47"/>
      <c r="M67" s="34">
        <v>4</v>
      </c>
      <c r="N67" s="34"/>
      <c r="O67" s="47">
        <v>2</v>
      </c>
      <c r="P67" s="47"/>
      <c r="Q67" s="47">
        <v>13</v>
      </c>
      <c r="R67" s="47">
        <v>18</v>
      </c>
      <c r="S67" s="47">
        <v>2</v>
      </c>
      <c r="T67" s="47">
        <v>25</v>
      </c>
      <c r="U67" s="47">
        <v>1</v>
      </c>
      <c r="V67" s="47">
        <v>1</v>
      </c>
      <c r="W67" s="47"/>
      <c r="X67" s="47">
        <v>4</v>
      </c>
      <c r="Y67" s="34">
        <v>6</v>
      </c>
      <c r="Z67" s="34">
        <v>18</v>
      </c>
      <c r="AA67" s="34">
        <v>1</v>
      </c>
      <c r="AB67" s="47"/>
      <c r="AC67" s="47">
        <v>1</v>
      </c>
      <c r="AD67" s="47">
        <v>25</v>
      </c>
      <c r="AE67" s="47">
        <v>25</v>
      </c>
      <c r="AF67" s="47"/>
      <c r="AG67" s="47"/>
      <c r="AH67" s="47">
        <v>25</v>
      </c>
      <c r="AI67" s="47">
        <v>25</v>
      </c>
      <c r="AJ67" s="47"/>
      <c r="AK67" s="47">
        <v>1</v>
      </c>
      <c r="AL67" s="34">
        <v>4</v>
      </c>
      <c r="AM67" s="34">
        <v>1</v>
      </c>
      <c r="AN67" s="34">
        <v>13</v>
      </c>
      <c r="AO67" s="47"/>
      <c r="AP67" s="47">
        <v>4</v>
      </c>
      <c r="AQ67" s="47">
        <v>1</v>
      </c>
      <c r="AR67" s="47">
        <v>13</v>
      </c>
      <c r="AS67" s="47">
        <v>1</v>
      </c>
      <c r="AT67" s="47">
        <v>1</v>
      </c>
      <c r="AU67" s="47">
        <v>1</v>
      </c>
      <c r="AV67" s="47">
        <v>18</v>
      </c>
      <c r="AW67" s="47"/>
      <c r="AX67" s="47"/>
      <c r="AY67" s="34"/>
      <c r="AZ67" s="34"/>
    </row>
    <row r="68" spans="1:52" s="1" customFormat="1">
      <c r="A68" s="1" t="s">
        <v>65</v>
      </c>
      <c r="B68" s="2">
        <f t="shared" si="0"/>
        <v>438</v>
      </c>
      <c r="C68" s="47">
        <v>1</v>
      </c>
      <c r="D68" s="47">
        <v>1</v>
      </c>
      <c r="E68" s="47">
        <v>9</v>
      </c>
      <c r="F68" s="47">
        <v>1</v>
      </c>
      <c r="G68" s="47">
        <v>4</v>
      </c>
      <c r="H68" s="47">
        <v>9</v>
      </c>
      <c r="I68" s="47">
        <v>4</v>
      </c>
      <c r="J68" s="47">
        <v>25</v>
      </c>
      <c r="K68" s="47">
        <v>18</v>
      </c>
      <c r="L68" s="47">
        <v>13</v>
      </c>
      <c r="M68" s="34">
        <v>4</v>
      </c>
      <c r="N68" s="34"/>
      <c r="O68" s="47"/>
      <c r="P68" s="47">
        <v>4</v>
      </c>
      <c r="Q68" s="47"/>
      <c r="R68" s="47">
        <v>13</v>
      </c>
      <c r="S68" s="47">
        <v>13</v>
      </c>
      <c r="T68" s="47">
        <v>9</v>
      </c>
      <c r="U68" s="47">
        <v>13</v>
      </c>
      <c r="V68" s="47">
        <v>13</v>
      </c>
      <c r="W68" s="47">
        <v>6</v>
      </c>
      <c r="X68" s="47">
        <v>13</v>
      </c>
      <c r="Y68" s="34">
        <v>6</v>
      </c>
      <c r="Z68" s="34">
        <v>2</v>
      </c>
      <c r="AA68" s="34">
        <v>22</v>
      </c>
      <c r="AB68" s="47">
        <v>13</v>
      </c>
      <c r="AC68" s="47">
        <v>18</v>
      </c>
      <c r="AD68" s="47">
        <v>13</v>
      </c>
      <c r="AE68" s="47"/>
      <c r="AF68" s="47">
        <v>4</v>
      </c>
      <c r="AG68" s="47">
        <v>6</v>
      </c>
      <c r="AH68" s="47">
        <v>6</v>
      </c>
      <c r="AI68" s="47">
        <v>6</v>
      </c>
      <c r="AJ68" s="47">
        <v>9</v>
      </c>
      <c r="AK68" s="47">
        <v>18</v>
      </c>
      <c r="AL68" s="34">
        <v>18</v>
      </c>
      <c r="AM68" s="34">
        <v>6</v>
      </c>
      <c r="AN68" s="34">
        <v>2</v>
      </c>
      <c r="AO68" s="47">
        <v>4</v>
      </c>
      <c r="AP68" s="47">
        <v>18</v>
      </c>
      <c r="AQ68" s="47">
        <v>25</v>
      </c>
      <c r="AR68" s="47">
        <v>4</v>
      </c>
      <c r="AS68" s="47">
        <v>25</v>
      </c>
      <c r="AT68" s="47">
        <v>4</v>
      </c>
      <c r="AU68" s="47">
        <v>18</v>
      </c>
      <c r="AV68" s="47">
        <v>18</v>
      </c>
      <c r="AW68" s="47"/>
      <c r="AX68" s="47"/>
      <c r="AY68" s="34"/>
      <c r="AZ68" s="34"/>
    </row>
    <row r="69" spans="1:52" s="1" customFormat="1">
      <c r="A69" s="1" t="s">
        <v>80</v>
      </c>
      <c r="B69" s="2">
        <f t="shared" si="0"/>
        <v>22</v>
      </c>
      <c r="C69" s="47"/>
      <c r="D69" s="47"/>
      <c r="E69" s="47"/>
      <c r="F69" s="47"/>
      <c r="G69" s="47"/>
      <c r="H69" s="47"/>
      <c r="I69" s="47"/>
      <c r="J69" s="47"/>
      <c r="K69" s="47"/>
      <c r="L69" s="47"/>
      <c r="M69" s="34"/>
      <c r="N69" s="34"/>
      <c r="O69" s="47"/>
      <c r="P69" s="47"/>
      <c r="Q69" s="47"/>
      <c r="R69" s="47"/>
      <c r="S69" s="47"/>
      <c r="T69" s="47"/>
      <c r="U69" s="47"/>
      <c r="V69" s="47"/>
      <c r="W69" s="47"/>
      <c r="X69" s="47"/>
      <c r="Y69" s="34"/>
      <c r="Z69" s="34"/>
      <c r="AA69" s="34"/>
      <c r="AB69" s="47"/>
      <c r="AC69" s="47"/>
      <c r="AD69" s="47"/>
      <c r="AE69" s="47"/>
      <c r="AF69" s="47"/>
      <c r="AG69" s="47"/>
      <c r="AH69" s="47"/>
      <c r="AI69" s="47"/>
      <c r="AJ69" s="47"/>
      <c r="AK69" s="47"/>
      <c r="AL69" s="34"/>
      <c r="AM69" s="34"/>
      <c r="AN69" s="34"/>
      <c r="AO69" s="47"/>
      <c r="AP69" s="47"/>
      <c r="AQ69" s="47"/>
      <c r="AR69" s="47"/>
      <c r="AS69" s="47"/>
      <c r="AT69" s="47">
        <v>18</v>
      </c>
      <c r="AU69" s="47">
        <v>4</v>
      </c>
      <c r="AV69" s="47"/>
      <c r="AW69" s="47"/>
      <c r="AX69" s="47"/>
      <c r="AY69" s="34"/>
      <c r="AZ69" s="34"/>
    </row>
    <row r="70" spans="1:52" s="1" customFormat="1">
      <c r="A70" s="1" t="s">
        <v>55</v>
      </c>
      <c r="B70" s="2">
        <f t="shared" si="0"/>
        <v>336</v>
      </c>
      <c r="C70" s="47"/>
      <c r="D70" s="47">
        <v>2</v>
      </c>
      <c r="E70" s="47">
        <v>13</v>
      </c>
      <c r="F70" s="47"/>
      <c r="G70" s="47">
        <v>25</v>
      </c>
      <c r="H70" s="47">
        <v>1</v>
      </c>
      <c r="I70" s="47">
        <v>4</v>
      </c>
      <c r="J70" s="47">
        <v>18</v>
      </c>
      <c r="K70" s="47"/>
      <c r="L70" s="47"/>
      <c r="M70" s="34">
        <v>6</v>
      </c>
      <c r="N70" s="34"/>
      <c r="O70" s="47">
        <v>13</v>
      </c>
      <c r="P70" s="47"/>
      <c r="Q70" s="47">
        <v>25</v>
      </c>
      <c r="R70" s="47">
        <v>25</v>
      </c>
      <c r="S70" s="47">
        <v>18</v>
      </c>
      <c r="T70" s="47">
        <v>25</v>
      </c>
      <c r="U70" s="47"/>
      <c r="V70" s="47">
        <v>2</v>
      </c>
      <c r="W70" s="47"/>
      <c r="X70" s="47">
        <v>18</v>
      </c>
      <c r="Y70" s="34">
        <v>18</v>
      </c>
      <c r="Z70" s="34"/>
      <c r="AA70" s="34">
        <v>5</v>
      </c>
      <c r="AB70" s="47">
        <v>4</v>
      </c>
      <c r="AC70" s="47">
        <v>6</v>
      </c>
      <c r="AD70" s="47">
        <v>1</v>
      </c>
      <c r="AE70" s="47">
        <v>18</v>
      </c>
      <c r="AF70" s="47"/>
      <c r="AG70" s="47"/>
      <c r="AH70" s="47">
        <v>18</v>
      </c>
      <c r="AI70" s="47">
        <v>13</v>
      </c>
      <c r="AJ70" s="47"/>
      <c r="AK70" s="47">
        <v>1</v>
      </c>
      <c r="AL70" s="34">
        <v>9</v>
      </c>
      <c r="AM70" s="34">
        <v>2</v>
      </c>
      <c r="AN70" s="34">
        <v>13</v>
      </c>
      <c r="AO70" s="47"/>
      <c r="AP70" s="47"/>
      <c r="AQ70" s="47">
        <v>13</v>
      </c>
      <c r="AR70" s="47">
        <v>1</v>
      </c>
      <c r="AS70" s="47">
        <v>18</v>
      </c>
      <c r="AT70" s="47"/>
      <c r="AU70" s="47">
        <v>1</v>
      </c>
      <c r="AV70" s="47"/>
      <c r="AW70" s="47"/>
      <c r="AX70" s="47"/>
      <c r="AY70" s="34"/>
      <c r="AZ70" s="34"/>
    </row>
    <row r="71" spans="1:52" s="1" customFormat="1">
      <c r="A71" s="1" t="s">
        <v>28</v>
      </c>
      <c r="B71" s="2">
        <f t="shared" si="0"/>
        <v>15</v>
      </c>
      <c r="C71" s="47"/>
      <c r="D71" s="47">
        <v>6</v>
      </c>
      <c r="E71" s="47"/>
      <c r="F71" s="47">
        <v>9</v>
      </c>
      <c r="G71" s="47"/>
      <c r="H71" s="47"/>
      <c r="I71" s="47"/>
      <c r="J71" s="47"/>
      <c r="K71" s="47"/>
      <c r="L71" s="47"/>
      <c r="M71" s="34"/>
      <c r="N71" s="34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34"/>
      <c r="Z71" s="34"/>
      <c r="AA71" s="34"/>
      <c r="AB71" s="47"/>
      <c r="AC71" s="47"/>
      <c r="AD71" s="47"/>
      <c r="AE71" s="47"/>
      <c r="AF71" s="47"/>
      <c r="AG71" s="47"/>
      <c r="AH71" s="47"/>
      <c r="AI71" s="47"/>
      <c r="AJ71" s="47"/>
      <c r="AK71" s="47"/>
      <c r="AL71" s="34"/>
      <c r="AM71" s="34"/>
      <c r="AN71" s="34"/>
      <c r="AO71" s="47"/>
      <c r="AP71" s="47"/>
      <c r="AQ71" s="47"/>
      <c r="AR71" s="47"/>
      <c r="AS71" s="47"/>
      <c r="AT71" s="47"/>
      <c r="AU71" s="47"/>
      <c r="AV71" s="47"/>
      <c r="AW71" s="47"/>
      <c r="AX71" s="47"/>
      <c r="AY71" s="34"/>
      <c r="AZ71" s="34"/>
    </row>
    <row r="72" spans="1:52" s="1" customFormat="1">
      <c r="A72" s="1" t="s">
        <v>38</v>
      </c>
      <c r="B72" s="2">
        <f t="shared" ref="B72:B81" si="1">SUM(C72:AZ72)</f>
        <v>24</v>
      </c>
      <c r="C72" s="47"/>
      <c r="D72" s="47"/>
      <c r="E72" s="47"/>
      <c r="F72" s="47"/>
      <c r="G72" s="47"/>
      <c r="H72" s="47">
        <v>6</v>
      </c>
      <c r="I72" s="47"/>
      <c r="J72" s="47"/>
      <c r="K72" s="47"/>
      <c r="L72" s="47">
        <v>18</v>
      </c>
      <c r="M72" s="34"/>
      <c r="N72" s="34"/>
      <c r="O72" s="47"/>
      <c r="P72" s="47"/>
      <c r="Q72" s="47"/>
      <c r="R72" s="47"/>
      <c r="S72" s="47"/>
      <c r="T72" s="47"/>
      <c r="U72" s="47"/>
      <c r="V72" s="47"/>
      <c r="W72" s="47"/>
      <c r="X72" s="47"/>
      <c r="Y72" s="34"/>
      <c r="Z72" s="34"/>
      <c r="AA72" s="34"/>
      <c r="AB72" s="47"/>
      <c r="AC72" s="47"/>
      <c r="AD72" s="47"/>
      <c r="AE72" s="47"/>
      <c r="AF72" s="47"/>
      <c r="AG72" s="47"/>
      <c r="AH72" s="47"/>
      <c r="AI72" s="47"/>
      <c r="AJ72" s="47"/>
      <c r="AK72" s="47"/>
      <c r="AL72" s="34"/>
      <c r="AM72" s="34"/>
      <c r="AN72" s="34"/>
      <c r="AO72" s="47"/>
      <c r="AP72" s="47"/>
      <c r="AQ72" s="47"/>
      <c r="AR72" s="47"/>
      <c r="AS72" s="47"/>
      <c r="AT72" s="47"/>
      <c r="AU72" s="47"/>
      <c r="AV72" s="47"/>
      <c r="AW72" s="47"/>
      <c r="AX72" s="47"/>
      <c r="AY72" s="34"/>
      <c r="AZ72" s="34"/>
    </row>
    <row r="73" spans="1:52" s="1" customFormat="1">
      <c r="A73" s="1" t="s">
        <v>23</v>
      </c>
      <c r="B73" s="2">
        <f t="shared" si="1"/>
        <v>234</v>
      </c>
      <c r="C73" s="47"/>
      <c r="D73" s="47">
        <v>25</v>
      </c>
      <c r="E73" s="47">
        <v>2</v>
      </c>
      <c r="F73" s="47">
        <v>13</v>
      </c>
      <c r="G73" s="47">
        <v>9</v>
      </c>
      <c r="H73" s="47">
        <v>2</v>
      </c>
      <c r="I73" s="47">
        <v>4</v>
      </c>
      <c r="J73" s="47">
        <v>1</v>
      </c>
      <c r="K73" s="47">
        <v>6</v>
      </c>
      <c r="L73" s="47">
        <v>18</v>
      </c>
      <c r="M73" s="34">
        <v>18</v>
      </c>
      <c r="N73" s="34">
        <v>12</v>
      </c>
      <c r="O73" s="47"/>
      <c r="P73" s="47"/>
      <c r="Q73" s="47"/>
      <c r="R73" s="47"/>
      <c r="S73" s="47">
        <v>9</v>
      </c>
      <c r="T73" s="47">
        <v>9</v>
      </c>
      <c r="U73" s="47">
        <v>1</v>
      </c>
      <c r="V73" s="47"/>
      <c r="W73" s="47"/>
      <c r="X73" s="47">
        <v>13</v>
      </c>
      <c r="Y73" s="34"/>
      <c r="Z73" s="34"/>
      <c r="AA73" s="34">
        <v>6</v>
      </c>
      <c r="AB73" s="47"/>
      <c r="AC73" s="47">
        <v>18</v>
      </c>
      <c r="AD73" s="47">
        <v>4</v>
      </c>
      <c r="AE73" s="47">
        <v>2</v>
      </c>
      <c r="AF73" s="47"/>
      <c r="AG73" s="47">
        <v>18</v>
      </c>
      <c r="AH73" s="47">
        <v>6</v>
      </c>
      <c r="AI73" s="47">
        <v>1</v>
      </c>
      <c r="AJ73" s="47"/>
      <c r="AK73" s="47">
        <v>2</v>
      </c>
      <c r="AL73" s="34">
        <v>6</v>
      </c>
      <c r="AM73" s="34">
        <v>22</v>
      </c>
      <c r="AN73" s="34">
        <v>6</v>
      </c>
      <c r="AO73" s="47">
        <v>1</v>
      </c>
      <c r="AP73" s="47"/>
      <c r="AQ73" s="47"/>
      <c r="AR73" s="47"/>
      <c r="AS73" s="47"/>
      <c r="AT73" s="47"/>
      <c r="AU73" s="47"/>
      <c r="AV73" s="47"/>
      <c r="AW73" s="47"/>
      <c r="AX73" s="47"/>
      <c r="AY73" s="34"/>
      <c r="AZ73" s="34"/>
    </row>
    <row r="74" spans="1:52">
      <c r="A74" s="1" t="s">
        <v>12</v>
      </c>
      <c r="B74" s="2">
        <f t="shared" si="1"/>
        <v>180</v>
      </c>
      <c r="C74" s="47">
        <v>13</v>
      </c>
      <c r="D74" s="47">
        <v>2</v>
      </c>
      <c r="E74" s="47">
        <v>9</v>
      </c>
      <c r="F74" s="47">
        <v>13</v>
      </c>
      <c r="G74" s="47">
        <v>2</v>
      </c>
      <c r="H74" s="47">
        <v>1</v>
      </c>
      <c r="I74" s="47">
        <v>25</v>
      </c>
      <c r="J74" s="47"/>
      <c r="K74" s="47">
        <v>1</v>
      </c>
      <c r="L74" s="47">
        <v>25</v>
      </c>
      <c r="M74" s="34">
        <v>6</v>
      </c>
      <c r="N74" s="34">
        <v>4</v>
      </c>
      <c r="O74" s="47">
        <v>2</v>
      </c>
      <c r="P74" s="47">
        <v>6</v>
      </c>
      <c r="Q74" s="47">
        <v>9</v>
      </c>
      <c r="R74" s="47">
        <v>4</v>
      </c>
      <c r="S74" s="47"/>
      <c r="T74" s="47">
        <v>2</v>
      </c>
      <c r="U74" s="47"/>
      <c r="V74" s="47">
        <v>9</v>
      </c>
      <c r="W74" s="47"/>
      <c r="X74" s="47"/>
      <c r="Y74" s="34"/>
      <c r="Z74" s="34"/>
      <c r="AA74" s="34"/>
      <c r="AB74" s="47"/>
      <c r="AC74" s="47"/>
      <c r="AD74" s="47"/>
      <c r="AE74" s="47"/>
      <c r="AF74" s="47"/>
      <c r="AG74" s="47"/>
      <c r="AH74" s="47"/>
      <c r="AI74" s="47">
        <v>25</v>
      </c>
      <c r="AJ74" s="47"/>
      <c r="AK74" s="47">
        <v>6</v>
      </c>
      <c r="AL74" s="34">
        <v>4</v>
      </c>
      <c r="AM74" s="34">
        <v>8</v>
      </c>
      <c r="AN74" s="34">
        <v>4</v>
      </c>
      <c r="AO74" s="47"/>
      <c r="AP74" s="47"/>
      <c r="AQ74" s="47"/>
      <c r="AR74" s="47"/>
      <c r="AS74" s="47"/>
      <c r="AT74" s="47"/>
      <c r="AU74" s="47"/>
      <c r="AV74" s="47"/>
      <c r="AW74" s="47"/>
      <c r="AX74" s="47"/>
      <c r="AY74" s="34"/>
      <c r="AZ74" s="34"/>
    </row>
    <row r="75" spans="1:52" s="1" customFormat="1">
      <c r="A75" s="1" t="s">
        <v>11</v>
      </c>
      <c r="B75" s="2">
        <f t="shared" si="1"/>
        <v>0</v>
      </c>
      <c r="C75" s="47"/>
      <c r="D75" s="47"/>
      <c r="E75" s="47"/>
      <c r="F75" s="47"/>
      <c r="G75" s="47"/>
      <c r="H75" s="47"/>
      <c r="I75" s="47"/>
      <c r="J75" s="47"/>
      <c r="K75" s="47"/>
      <c r="L75" s="47"/>
      <c r="M75" s="34"/>
      <c r="N75" s="34"/>
      <c r="O75" s="47"/>
      <c r="P75" s="47"/>
      <c r="Q75" s="47"/>
      <c r="R75" s="47"/>
      <c r="S75" s="47"/>
      <c r="T75" s="47"/>
      <c r="U75" s="47"/>
      <c r="V75" s="47"/>
      <c r="W75" s="47"/>
      <c r="X75" s="47"/>
      <c r="Y75" s="34"/>
      <c r="Z75" s="34"/>
      <c r="AA75" s="34"/>
      <c r="AB75" s="47"/>
      <c r="AC75" s="47"/>
      <c r="AD75" s="47"/>
      <c r="AE75" s="47"/>
      <c r="AF75" s="47"/>
      <c r="AG75" s="47"/>
      <c r="AH75" s="47"/>
      <c r="AI75" s="47"/>
      <c r="AJ75" s="47"/>
      <c r="AK75" s="47"/>
      <c r="AL75" s="34"/>
      <c r="AM75" s="34"/>
      <c r="AN75" s="34"/>
      <c r="AO75" s="47"/>
      <c r="AP75" s="47"/>
      <c r="AQ75" s="47"/>
      <c r="AR75" s="47"/>
      <c r="AS75" s="47"/>
      <c r="AT75" s="47"/>
      <c r="AU75" s="47"/>
      <c r="AV75" s="47"/>
      <c r="AW75" s="47"/>
      <c r="AX75" s="47"/>
      <c r="AY75" s="34"/>
      <c r="AZ75" s="34"/>
    </row>
    <row r="76" spans="1:52">
      <c r="A76" s="1" t="s">
        <v>66</v>
      </c>
      <c r="B76" s="2">
        <f t="shared" si="1"/>
        <v>31</v>
      </c>
      <c r="C76" s="47"/>
      <c r="D76" s="47"/>
      <c r="E76" s="47">
        <v>18</v>
      </c>
      <c r="F76" s="47"/>
      <c r="G76" s="47">
        <v>1</v>
      </c>
      <c r="H76" s="47">
        <v>9</v>
      </c>
      <c r="I76" s="47"/>
      <c r="J76" s="47">
        <v>2</v>
      </c>
      <c r="K76" s="47">
        <v>1</v>
      </c>
      <c r="L76" s="47"/>
      <c r="M76" s="34"/>
      <c r="N76" s="34"/>
      <c r="O76" s="47"/>
      <c r="P76" s="47"/>
      <c r="Q76" s="47"/>
      <c r="R76" s="47"/>
      <c r="S76" s="47"/>
      <c r="T76" s="47"/>
      <c r="U76" s="47"/>
      <c r="V76" s="47"/>
      <c r="W76" s="47"/>
      <c r="X76" s="47"/>
      <c r="Y76" s="34"/>
      <c r="Z76" s="34"/>
      <c r="AA76" s="34"/>
      <c r="AB76" s="47"/>
      <c r="AC76" s="47"/>
      <c r="AD76" s="47"/>
      <c r="AE76" s="47"/>
      <c r="AF76" s="47"/>
      <c r="AG76" s="47"/>
      <c r="AH76" s="47"/>
      <c r="AI76" s="47"/>
      <c r="AJ76" s="47"/>
      <c r="AK76" s="47"/>
      <c r="AL76" s="34"/>
      <c r="AM76" s="34"/>
      <c r="AN76" s="34"/>
      <c r="AO76" s="47"/>
      <c r="AP76" s="47"/>
      <c r="AQ76" s="47"/>
      <c r="AR76" s="47"/>
      <c r="AS76" s="47"/>
      <c r="AT76" s="47"/>
      <c r="AU76" s="47"/>
      <c r="AV76" s="47"/>
      <c r="AW76" s="47"/>
      <c r="AX76" s="47"/>
      <c r="AY76" s="34"/>
      <c r="AZ76" s="34"/>
    </row>
    <row r="77" spans="1:52" s="1" customFormat="1">
      <c r="A77" s="1" t="s">
        <v>67</v>
      </c>
      <c r="B77" s="2">
        <f t="shared" si="1"/>
        <v>6</v>
      </c>
      <c r="C77" s="47"/>
      <c r="D77" s="47"/>
      <c r="E77" s="47"/>
      <c r="F77" s="47"/>
      <c r="G77" s="47"/>
      <c r="H77" s="47"/>
      <c r="I77" s="47"/>
      <c r="J77" s="47"/>
      <c r="K77" s="47">
        <v>6</v>
      </c>
      <c r="L77" s="47"/>
      <c r="M77" s="34"/>
      <c r="N77" s="34"/>
      <c r="O77" s="47"/>
      <c r="P77" s="47"/>
      <c r="Q77" s="47"/>
      <c r="R77" s="47"/>
      <c r="S77" s="47"/>
      <c r="T77" s="47"/>
      <c r="U77" s="47"/>
      <c r="V77" s="47"/>
      <c r="W77" s="47"/>
      <c r="X77" s="47"/>
      <c r="Y77" s="34"/>
      <c r="Z77" s="34"/>
      <c r="AA77" s="34"/>
      <c r="AB77" s="47"/>
      <c r="AC77" s="47"/>
      <c r="AD77" s="47"/>
      <c r="AE77" s="47"/>
      <c r="AF77" s="47"/>
      <c r="AG77" s="47"/>
      <c r="AH77" s="47"/>
      <c r="AI77" s="47"/>
      <c r="AJ77" s="47"/>
      <c r="AK77" s="47"/>
      <c r="AL77" s="34"/>
      <c r="AM77" s="34"/>
      <c r="AN77" s="34"/>
      <c r="AO77" s="47"/>
      <c r="AP77" s="47"/>
      <c r="AQ77" s="47"/>
      <c r="AR77" s="47"/>
      <c r="AS77" s="47"/>
      <c r="AT77" s="47"/>
      <c r="AU77" s="47"/>
      <c r="AV77" s="47"/>
      <c r="AW77" s="47"/>
      <c r="AX77" s="47"/>
      <c r="AY77" s="34"/>
      <c r="AZ77" s="34"/>
    </row>
    <row r="78" spans="1:52" s="1" customFormat="1">
      <c r="A78" s="1" t="s">
        <v>54</v>
      </c>
      <c r="B78" s="2">
        <f t="shared" si="1"/>
        <v>26</v>
      </c>
      <c r="C78" s="47">
        <v>18</v>
      </c>
      <c r="D78" s="47">
        <v>1</v>
      </c>
      <c r="E78" s="47"/>
      <c r="F78" s="47"/>
      <c r="G78" s="47">
        <v>2</v>
      </c>
      <c r="H78" s="47">
        <v>4</v>
      </c>
      <c r="I78" s="47">
        <v>1</v>
      </c>
      <c r="J78" s="47"/>
      <c r="K78" s="47"/>
      <c r="L78" s="47"/>
      <c r="M78" s="34"/>
      <c r="N78" s="34"/>
      <c r="O78" s="47"/>
      <c r="P78" s="47"/>
      <c r="Q78" s="47"/>
      <c r="R78" s="47"/>
      <c r="S78" s="47"/>
      <c r="T78" s="47"/>
      <c r="U78" s="47"/>
      <c r="V78" s="47"/>
      <c r="W78" s="47"/>
      <c r="X78" s="47"/>
      <c r="Y78" s="34"/>
      <c r="Z78" s="34"/>
      <c r="AA78" s="34"/>
      <c r="AB78" s="47"/>
      <c r="AC78" s="47"/>
      <c r="AD78" s="47"/>
      <c r="AE78" s="47"/>
      <c r="AF78" s="47"/>
      <c r="AG78" s="47"/>
      <c r="AH78" s="47"/>
      <c r="AI78" s="47"/>
      <c r="AJ78" s="47"/>
      <c r="AK78" s="47"/>
      <c r="AL78" s="34"/>
      <c r="AM78" s="34"/>
      <c r="AN78" s="34"/>
      <c r="AO78" s="47"/>
      <c r="AP78" s="47"/>
      <c r="AQ78" s="47"/>
      <c r="AR78" s="47"/>
      <c r="AS78" s="47"/>
      <c r="AT78" s="47"/>
      <c r="AU78" s="47"/>
      <c r="AV78" s="47"/>
      <c r="AW78" s="47"/>
      <c r="AX78" s="47"/>
      <c r="AY78" s="34"/>
      <c r="AZ78" s="34"/>
    </row>
    <row r="79" spans="1:52" s="1" customFormat="1">
      <c r="A79" s="1" t="s">
        <v>75</v>
      </c>
      <c r="B79" s="2">
        <f t="shared" si="1"/>
        <v>9</v>
      </c>
      <c r="C79" s="47"/>
      <c r="D79" s="47"/>
      <c r="E79" s="47"/>
      <c r="F79" s="47"/>
      <c r="G79" s="47"/>
      <c r="H79" s="47"/>
      <c r="I79" s="47"/>
      <c r="J79" s="47"/>
      <c r="K79" s="47"/>
      <c r="L79" s="47"/>
      <c r="M79" s="34"/>
      <c r="N79" s="34"/>
      <c r="O79" s="47"/>
      <c r="P79" s="47"/>
      <c r="Q79" s="47"/>
      <c r="R79" s="47"/>
      <c r="S79" s="47"/>
      <c r="T79" s="47"/>
      <c r="U79" s="47"/>
      <c r="V79" s="47"/>
      <c r="W79" s="47"/>
      <c r="X79" s="47"/>
      <c r="Y79" s="34"/>
      <c r="Z79" s="34"/>
      <c r="AA79" s="34"/>
      <c r="AB79" s="47"/>
      <c r="AC79" s="47"/>
      <c r="AD79" s="47"/>
      <c r="AE79" s="47"/>
      <c r="AF79" s="47"/>
      <c r="AG79" s="47"/>
      <c r="AH79" s="47">
        <v>9</v>
      </c>
      <c r="AI79" s="47"/>
      <c r="AJ79" s="47"/>
      <c r="AK79" s="47"/>
      <c r="AL79" s="34"/>
      <c r="AM79" s="34"/>
      <c r="AN79" s="34"/>
      <c r="AO79" s="47"/>
      <c r="AP79" s="47"/>
      <c r="AQ79" s="47"/>
      <c r="AR79" s="47"/>
      <c r="AS79" s="47"/>
      <c r="AT79" s="47"/>
      <c r="AU79" s="47"/>
      <c r="AV79" s="47"/>
      <c r="AW79" s="47"/>
      <c r="AX79" s="47"/>
      <c r="AY79" s="34"/>
      <c r="AZ79" s="34"/>
    </row>
    <row r="80" spans="1:52" s="1" customFormat="1">
      <c r="A80" s="1" t="s">
        <v>29</v>
      </c>
      <c r="B80" s="2">
        <f t="shared" si="1"/>
        <v>361</v>
      </c>
      <c r="C80" s="47">
        <v>25</v>
      </c>
      <c r="D80" s="47">
        <v>1</v>
      </c>
      <c r="E80" s="47">
        <v>18</v>
      </c>
      <c r="F80" s="47">
        <v>25</v>
      </c>
      <c r="G80" s="47">
        <v>18</v>
      </c>
      <c r="H80" s="47">
        <v>25</v>
      </c>
      <c r="I80" s="47">
        <v>18</v>
      </c>
      <c r="J80" s="47">
        <v>6</v>
      </c>
      <c r="K80" s="47">
        <v>4</v>
      </c>
      <c r="L80" s="47">
        <v>2</v>
      </c>
      <c r="M80" s="34">
        <v>18</v>
      </c>
      <c r="N80" s="34">
        <v>32</v>
      </c>
      <c r="O80" s="47">
        <v>9</v>
      </c>
      <c r="P80" s="47">
        <v>18</v>
      </c>
      <c r="Q80" s="47"/>
      <c r="R80" s="47">
        <v>1</v>
      </c>
      <c r="S80" s="47">
        <v>1</v>
      </c>
      <c r="T80" s="47">
        <v>1</v>
      </c>
      <c r="U80" s="47">
        <v>6</v>
      </c>
      <c r="V80" s="47">
        <v>9</v>
      </c>
      <c r="W80" s="47">
        <v>4</v>
      </c>
      <c r="X80" s="47">
        <v>9</v>
      </c>
      <c r="Y80" s="34">
        <v>1</v>
      </c>
      <c r="Z80" s="34">
        <v>4</v>
      </c>
      <c r="AA80" s="34">
        <v>1</v>
      </c>
      <c r="AB80" s="47">
        <v>9</v>
      </c>
      <c r="AC80" s="47">
        <v>4</v>
      </c>
      <c r="AD80" s="47">
        <v>9</v>
      </c>
      <c r="AE80" s="47">
        <v>9</v>
      </c>
      <c r="AF80" s="47">
        <v>13</v>
      </c>
      <c r="AG80" s="47">
        <v>1</v>
      </c>
      <c r="AH80" s="47"/>
      <c r="AI80" s="47"/>
      <c r="AJ80" s="47"/>
      <c r="AK80" s="47">
        <v>25</v>
      </c>
      <c r="AL80" s="34">
        <v>13</v>
      </c>
      <c r="AM80" s="34">
        <v>1</v>
      </c>
      <c r="AN80" s="34">
        <v>2</v>
      </c>
      <c r="AO80" s="47">
        <v>2</v>
      </c>
      <c r="AP80" s="47">
        <v>1</v>
      </c>
      <c r="AQ80" s="47">
        <v>1</v>
      </c>
      <c r="AR80" s="47">
        <v>2</v>
      </c>
      <c r="AS80" s="47">
        <v>6</v>
      </c>
      <c r="AT80" s="47">
        <v>1</v>
      </c>
      <c r="AU80" s="47">
        <v>6</v>
      </c>
      <c r="AV80" s="47"/>
      <c r="AW80" s="47"/>
      <c r="AX80" s="47"/>
      <c r="AY80" s="34"/>
      <c r="AZ80" s="34"/>
    </row>
    <row r="81" spans="1:52" s="1" customFormat="1">
      <c r="A81" s="1" t="s">
        <v>10</v>
      </c>
      <c r="B81" s="2">
        <f t="shared" si="1"/>
        <v>444</v>
      </c>
      <c r="C81" s="47">
        <v>6</v>
      </c>
      <c r="D81" s="47">
        <v>13</v>
      </c>
      <c r="E81" s="47">
        <v>13</v>
      </c>
      <c r="F81" s="47">
        <v>2</v>
      </c>
      <c r="G81" s="47">
        <v>4</v>
      </c>
      <c r="H81" s="47">
        <v>9</v>
      </c>
      <c r="I81" s="47">
        <v>25</v>
      </c>
      <c r="J81" s="47">
        <v>18</v>
      </c>
      <c r="K81" s="47">
        <v>1</v>
      </c>
      <c r="L81" s="47">
        <v>2</v>
      </c>
      <c r="M81" s="34">
        <v>4</v>
      </c>
      <c r="N81" s="34"/>
      <c r="O81" s="47">
        <v>4</v>
      </c>
      <c r="P81" s="47">
        <v>9</v>
      </c>
      <c r="Q81" s="47">
        <v>18</v>
      </c>
      <c r="R81" s="47">
        <v>6</v>
      </c>
      <c r="S81" s="47">
        <v>13</v>
      </c>
      <c r="T81" s="47">
        <v>4</v>
      </c>
      <c r="U81" s="47">
        <v>18</v>
      </c>
      <c r="V81" s="47">
        <v>1</v>
      </c>
      <c r="W81" s="47">
        <v>9</v>
      </c>
      <c r="X81" s="47">
        <v>1</v>
      </c>
      <c r="Y81" s="34">
        <v>25</v>
      </c>
      <c r="Z81" s="34">
        <v>6</v>
      </c>
      <c r="AA81" s="34">
        <v>1</v>
      </c>
      <c r="AB81" s="47">
        <v>25</v>
      </c>
      <c r="AC81" s="47">
        <v>9</v>
      </c>
      <c r="AD81" s="47">
        <v>13</v>
      </c>
      <c r="AE81" s="47">
        <v>25</v>
      </c>
      <c r="AF81" s="47">
        <v>6</v>
      </c>
      <c r="AG81" s="47">
        <v>4</v>
      </c>
      <c r="AH81" s="47"/>
      <c r="AI81" s="47">
        <v>9</v>
      </c>
      <c r="AJ81" s="47">
        <v>1</v>
      </c>
      <c r="AK81" s="47">
        <v>6</v>
      </c>
      <c r="AL81" s="34"/>
      <c r="AM81" s="34">
        <v>26</v>
      </c>
      <c r="AN81" s="34">
        <v>1</v>
      </c>
      <c r="AO81" s="47">
        <v>25</v>
      </c>
      <c r="AP81" s="47">
        <v>25</v>
      </c>
      <c r="AQ81" s="47">
        <v>18</v>
      </c>
      <c r="AR81" s="47">
        <v>25</v>
      </c>
      <c r="AS81" s="47"/>
      <c r="AT81" s="47">
        <v>2</v>
      </c>
      <c r="AU81" s="47">
        <v>6</v>
      </c>
      <c r="AV81" s="47">
        <v>6</v>
      </c>
      <c r="AW81" s="47"/>
      <c r="AX81" s="47"/>
      <c r="AY81" s="34"/>
      <c r="AZ81" s="34"/>
    </row>
    <row r="82" spans="1:52">
      <c r="Z82" s="63"/>
      <c r="AM82" s="63"/>
      <c r="AZ82" s="63"/>
    </row>
    <row r="83" spans="1:52">
      <c r="Z83" s="63"/>
      <c r="AM83" s="63"/>
      <c r="AZ83" s="63"/>
    </row>
    <row r="84" spans="1:52">
      <c r="Z84" s="63"/>
      <c r="AM84" s="63"/>
      <c r="AZ84" s="63"/>
    </row>
    <row r="85" spans="1:52">
      <c r="Z85" s="63"/>
      <c r="AM85" s="63"/>
      <c r="AZ85" s="63"/>
    </row>
    <row r="86" spans="1:52">
      <c r="Z86" s="63"/>
      <c r="AM86" s="63"/>
      <c r="AZ86" s="63"/>
    </row>
    <row r="87" spans="1:52">
      <c r="Z87" s="63"/>
      <c r="AM87" s="63"/>
      <c r="AZ87" s="63"/>
    </row>
    <row r="88" spans="1:52">
      <c r="Z88" s="63"/>
      <c r="AM88" s="63"/>
      <c r="AZ88" s="63"/>
    </row>
    <row r="89" spans="1:52">
      <c r="Z89" s="63"/>
      <c r="AM89" s="63"/>
      <c r="AZ89" s="63"/>
    </row>
    <row r="90" spans="1:52">
      <c r="Z90" s="63"/>
      <c r="AM90" s="63"/>
      <c r="AZ90" s="63"/>
    </row>
    <row r="91" spans="1:52">
      <c r="Z91" s="63"/>
      <c r="AM91" s="63"/>
      <c r="AZ91" s="63"/>
    </row>
    <row r="92" spans="1:52">
      <c r="Z92" s="63"/>
      <c r="AM92" s="63"/>
      <c r="AZ92" s="63"/>
    </row>
    <row r="93" spans="1:52">
      <c r="Z93" s="63"/>
      <c r="AM93" s="63"/>
      <c r="AZ93" s="63"/>
    </row>
  </sheetData>
  <sortState ref="A3:O61">
    <sortCondition descending="1" ref="A3:A6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Classement</vt:lpstr>
      <vt:lpstr>Tournoi jeudi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GIGI</dc:creator>
  <cp:lastModifiedBy>contamine</cp:lastModifiedBy>
  <cp:lastPrinted>2010-12-07T13:27:03Z</cp:lastPrinted>
  <dcterms:created xsi:type="dcterms:W3CDTF">2010-10-13T15:49:45Z</dcterms:created>
  <dcterms:modified xsi:type="dcterms:W3CDTF">2014-11-21T10:18:17Z</dcterms:modified>
</cp:coreProperties>
</file>