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rizzarello\Desktop\"/>
    </mc:Choice>
  </mc:AlternateContent>
  <bookViews>
    <workbookView xWindow="0" yWindow="0" windowWidth="19200" windowHeight="11880" activeTab="2"/>
  </bookViews>
  <sheets>
    <sheet name="GCDs" sheetId="4" r:id="rId1"/>
    <sheet name="TCDs" sheetId="3" r:id="rId2"/>
    <sheet name="Base" sheetId="1" r:id="rId3"/>
    <sheet name="Paramètres" sheetId="2" r:id="rId4"/>
  </sheets>
  <definedNames>
    <definedName name="départ">Paramètres!$B$4</definedName>
    <definedName name="fin">Paramètres!$B$5</definedName>
  </definedNames>
  <calcPr calcId="152511"/>
  <pivotCaches>
    <pivotCache cacheId="0" r:id="rId5"/>
    <pivotCache cacheId="1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3" l="1"/>
  <c r="G13" i="3"/>
  <c r="H12" i="3"/>
  <c r="G12" i="3"/>
  <c r="H11" i="3"/>
  <c r="G11" i="3"/>
  <c r="B5" i="2" l="1"/>
  <c r="B4" i="2" s="1"/>
  <c r="A1" i="1"/>
</calcChain>
</file>

<file path=xl/sharedStrings.xml><?xml version="1.0" encoding="utf-8"?>
<sst xmlns="http://schemas.openxmlformats.org/spreadsheetml/2006/main" count="176" uniqueCount="97">
  <si>
    <t>An-0 Poids net</t>
  </si>
  <si>
    <t>An-1 Poids net</t>
  </si>
  <si>
    <t>An-0 CA Net</t>
  </si>
  <si>
    <t>An-1 CA Net</t>
  </si>
  <si>
    <t>% Marge</t>
  </si>
  <si>
    <t>% Marge n-1</t>
  </si>
  <si>
    <t>Vendeur</t>
  </si>
  <si>
    <t>ANTHONY</t>
  </si>
  <si>
    <t>Semaine</t>
  </si>
  <si>
    <t>CHRISTIAN</t>
  </si>
  <si>
    <t>VINCENT</t>
  </si>
  <si>
    <t>MAGALI</t>
  </si>
  <si>
    <t>VANESSA</t>
  </si>
  <si>
    <t>ROSELINE</t>
  </si>
  <si>
    <t>ANTOINETTE</t>
  </si>
  <si>
    <t>LAURIE</t>
  </si>
  <si>
    <t>ROBERT</t>
  </si>
  <si>
    <t>PATRICKB</t>
  </si>
  <si>
    <t>CHRISTIAN SAUVAGET</t>
  </si>
  <si>
    <t>EMILIEL</t>
  </si>
  <si>
    <t>EDWIGE COLL</t>
  </si>
  <si>
    <t>EMILIE GARNIER</t>
  </si>
  <si>
    <t>ISABELLE</t>
  </si>
  <si>
    <t>ISABELLE LEBRANCHU</t>
  </si>
  <si>
    <t>JEANMARC</t>
  </si>
  <si>
    <t>NICOLAS</t>
  </si>
  <si>
    <t>KATY</t>
  </si>
  <si>
    <t>MARIE LE MANN</t>
  </si>
  <si>
    <t>ROSY</t>
  </si>
  <si>
    <t>TOTAL SOCIETE</t>
  </si>
  <si>
    <t>Date du jour</t>
  </si>
  <si>
    <t>Analyse semaines :</t>
  </si>
  <si>
    <t>départ</t>
  </si>
  <si>
    <t>fin</t>
  </si>
  <si>
    <t>alternative : =NO.SEMAINE(B1;21)</t>
  </si>
  <si>
    <t>TotalCHRISTIAN</t>
  </si>
  <si>
    <t>Total général</t>
  </si>
  <si>
    <t>Données</t>
  </si>
  <si>
    <t>Somme de An-0 Poids net</t>
  </si>
  <si>
    <t>Somme de An-1 Poids net</t>
  </si>
  <si>
    <t>Somme de Somme de An-0 Poids net</t>
  </si>
  <si>
    <t>Somme de Somme de An-1 Poids net</t>
  </si>
  <si>
    <t>1CHRISTIAN</t>
  </si>
  <si>
    <t>2CHRISTIAN</t>
  </si>
  <si>
    <t>3CHRISTIAN</t>
  </si>
  <si>
    <t>4CHRISTIAN</t>
  </si>
  <si>
    <t>5CHRISTIAN</t>
  </si>
  <si>
    <t>6CHRISTIAN</t>
  </si>
  <si>
    <t>7CHRISTIAN</t>
  </si>
  <si>
    <t>8CHRISTIAN</t>
  </si>
  <si>
    <t>9CHRISTIAN</t>
  </si>
  <si>
    <t>10CHRISTIAN</t>
  </si>
  <si>
    <t>11CHRISTIAN</t>
  </si>
  <si>
    <t>12CHRISTIAN</t>
  </si>
  <si>
    <t>13CHRISTIAN</t>
  </si>
  <si>
    <t>14CHRISTIAN</t>
  </si>
  <si>
    <t>15CHRISTIAN</t>
  </si>
  <si>
    <t>16CHRISTIAN</t>
  </si>
  <si>
    <t>17CHRISTIAN</t>
  </si>
  <si>
    <t/>
  </si>
  <si>
    <t>18CHRISTIAN</t>
  </si>
  <si>
    <t>19CHRISTIAN</t>
  </si>
  <si>
    <t>20CHRISTIAN</t>
  </si>
  <si>
    <t>21CHRISTIAN</t>
  </si>
  <si>
    <t>22CHRISTIAN</t>
  </si>
  <si>
    <t>23CHRISTIAN</t>
  </si>
  <si>
    <t>24CHRISTIAN</t>
  </si>
  <si>
    <t>25CHRISTIAN</t>
  </si>
  <si>
    <t>26CHRISTIAN</t>
  </si>
  <si>
    <t>27CHRISTIAN</t>
  </si>
  <si>
    <t>28CHRISTIAN</t>
  </si>
  <si>
    <t>29CHRISTIAN</t>
  </si>
  <si>
    <t>30CHRISTIAN</t>
  </si>
  <si>
    <t>31CHRISTIAN</t>
  </si>
  <si>
    <t>32CHRISTIAN</t>
  </si>
  <si>
    <t>33CHRISTIAN</t>
  </si>
  <si>
    <t>34CHRISTIAN</t>
  </si>
  <si>
    <t>35CHRISTIAN</t>
  </si>
  <si>
    <t>36CHRISTIAN</t>
  </si>
  <si>
    <t>37CHRISTIAN</t>
  </si>
  <si>
    <t>38CHRISTIAN</t>
  </si>
  <si>
    <t>39CHRISTIAN</t>
  </si>
  <si>
    <t>40CHRISTIAN</t>
  </si>
  <si>
    <t>41CHRISTIAN</t>
  </si>
  <si>
    <t>42CHRISTIAN</t>
  </si>
  <si>
    <t>43CHRISTIAN</t>
  </si>
  <si>
    <t>44CHRISTIAN</t>
  </si>
  <si>
    <t>45CHRISTIAN</t>
  </si>
  <si>
    <t>46CHRISTIAN</t>
  </si>
  <si>
    <t>47CHRISTIAN</t>
  </si>
  <si>
    <t>48CHRISTIAN</t>
  </si>
  <si>
    <t>49CHRISTIAN</t>
  </si>
  <si>
    <t>50CHRISTIAN</t>
  </si>
  <si>
    <t>51CHRISTIAN</t>
  </si>
  <si>
    <t>52CHRISTIAN</t>
  </si>
  <si>
    <t>TotalCHRISTIANCHRISTIAN</t>
  </si>
  <si>
    <t>TOTAL SOCIETECHRISTIAN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</si>
</sst>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charset val="1"/>
    </font>
    <font>
      <sz val="10"/>
      <name val="Arial"/>
      <family val="2"/>
    </font>
    <font>
      <sz val="8"/>
      <color indexed="0"/>
      <name val="MS Shell Dlg"/>
      <charset val="1"/>
    </font>
    <font>
      <u/>
      <sz val="11"/>
      <color theme="1"/>
      <name val="Calibri"/>
      <family val="2"/>
    </font>
    <font>
      <i/>
      <sz val="11"/>
      <color rgb="FF0070C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</patternFill>
    </fill>
  </fills>
  <borders count="8">
    <border>
      <left/>
      <right/>
      <top/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/>
      <diagonal/>
    </border>
    <border>
      <left/>
      <right style="thin">
        <color rgb="FFABABAB"/>
      </right>
      <top/>
      <bottom/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3" fontId="0" fillId="0" borderId="0" xfId="1" applyNumberFormat="1" applyFont="1" applyAlignment="1">
      <alignment horizontal="center"/>
    </xf>
    <xf numFmtId="10" fontId="0" fillId="0" borderId="0" xfId="1" applyNumberFormat="1" applyFont="1" applyAlignment="1">
      <alignment horizontal="center"/>
    </xf>
    <xf numFmtId="0" fontId="1" fillId="2" borderId="0" xfId="0" applyFont="1" applyFill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Font="1"/>
    <xf numFmtId="3" fontId="1" fillId="0" borderId="0" xfId="0" applyNumberFormat="1" applyFont="1"/>
    <xf numFmtId="10" fontId="1" fillId="0" borderId="0" xfId="0" applyNumberFormat="1" applyFont="1"/>
    <xf numFmtId="0" fontId="3" fillId="3" borderId="0" xfId="1" applyNumberFormat="1" applyFont="1" applyFill="1" applyBorder="1" applyAlignment="1" applyProtection="1">
      <alignment horizontal="left" vertical="center"/>
    </xf>
    <xf numFmtId="14" fontId="0" fillId="0" borderId="0" xfId="0" applyNumberFormat="1"/>
    <xf numFmtId="0" fontId="4" fillId="0" borderId="0" xfId="0" applyFont="1"/>
    <xf numFmtId="0" fontId="5" fillId="0" borderId="0" xfId="0" quotePrefix="1" applyFont="1"/>
    <xf numFmtId="0" fontId="0" fillId="0" borderId="1" xfId="0" applyBorder="1"/>
    <xf numFmtId="0" fontId="0" fillId="0" borderId="2" xfId="0" applyBorder="1"/>
    <xf numFmtId="0" fontId="0" fillId="0" borderId="1" xfId="0" pivotButton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NumberFormat="1" applyBorder="1"/>
    <xf numFmtId="0" fontId="0" fillId="0" borderId="5" xfId="0" applyNumberFormat="1" applyBorder="1"/>
    <xf numFmtId="0" fontId="0" fillId="0" borderId="3" xfId="0" applyNumberFormat="1" applyBorder="1"/>
    <xf numFmtId="0" fontId="0" fillId="0" borderId="6" xfId="0" applyNumberFormat="1" applyBorder="1"/>
    <xf numFmtId="0" fontId="0" fillId="0" borderId="4" xfId="0" applyNumberFormat="1" applyBorder="1"/>
    <xf numFmtId="0" fontId="0" fillId="0" borderId="7" xfId="0" applyNumberFormat="1" applyBorder="1"/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[Classeur1.xlsm]GCDs!Tableau croisé dynamique2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GCDs!$B$1:$B$2</c:f>
              <c:strCache>
                <c:ptCount val="1"/>
                <c:pt idx="0">
                  <c:v>Somme de Somme de An-0 Poids net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GCDs!$A$3:$A$12</c:f>
              <c:strCache>
                <c:ptCount val="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</c:strCache>
            </c:strRef>
          </c:cat>
          <c:val>
            <c:numRef>
              <c:f>GCDs!$B$3:$B$12</c:f>
              <c:numCache>
                <c:formatCode>General</c:formatCode>
                <c:ptCount val="9"/>
                <c:pt idx="0">
                  <c:v>19834</c:v>
                </c:pt>
                <c:pt idx="1">
                  <c:v>61353</c:v>
                </c:pt>
                <c:pt idx="2">
                  <c:v>39879</c:v>
                </c:pt>
                <c:pt idx="3">
                  <c:v>42452</c:v>
                </c:pt>
                <c:pt idx="4">
                  <c:v>51735</c:v>
                </c:pt>
                <c:pt idx="5">
                  <c:v>34932</c:v>
                </c:pt>
                <c:pt idx="6">
                  <c:v>22117</c:v>
                </c:pt>
                <c:pt idx="7">
                  <c:v>51981</c:v>
                </c:pt>
                <c:pt idx="8">
                  <c:v>57516</c:v>
                </c:pt>
              </c:numCache>
            </c:numRef>
          </c:val>
        </c:ser>
        <c:ser>
          <c:idx val="1"/>
          <c:order val="1"/>
          <c:tx>
            <c:strRef>
              <c:f>GCDs!$C$1:$C$2</c:f>
              <c:strCache>
                <c:ptCount val="1"/>
                <c:pt idx="0">
                  <c:v>Somme de Somme de An-1 Poids net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GCDs!$A$3:$A$12</c:f>
              <c:strCache>
                <c:ptCount val="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</c:strCache>
            </c:strRef>
          </c:cat>
          <c:val>
            <c:numRef>
              <c:f>GCDs!$C$3:$C$12</c:f>
              <c:numCache>
                <c:formatCode>General</c:formatCode>
                <c:ptCount val="9"/>
                <c:pt idx="0">
                  <c:v>29413</c:v>
                </c:pt>
                <c:pt idx="1">
                  <c:v>59622</c:v>
                </c:pt>
                <c:pt idx="2">
                  <c:v>55535</c:v>
                </c:pt>
                <c:pt idx="3">
                  <c:v>40336</c:v>
                </c:pt>
                <c:pt idx="4">
                  <c:v>39570</c:v>
                </c:pt>
                <c:pt idx="5">
                  <c:v>47107</c:v>
                </c:pt>
                <c:pt idx="6">
                  <c:v>52866</c:v>
                </c:pt>
                <c:pt idx="7">
                  <c:v>58849</c:v>
                </c:pt>
                <c:pt idx="8">
                  <c:v>58487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039752"/>
        <c:axId val="226298880"/>
      </c:barChart>
      <c:catAx>
        <c:axId val="141039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6298880"/>
        <c:crosses val="autoZero"/>
        <c:auto val="1"/>
        <c:lblAlgn val="ctr"/>
        <c:lblOffset val="100"/>
        <c:noMultiLvlLbl val="0"/>
      </c:catAx>
      <c:valAx>
        <c:axId val="226298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039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171450</xdr:rowOff>
    </xdr:from>
    <xdr:to>
      <xdr:col>3</xdr:col>
      <xdr:colOff>295274</xdr:colOff>
      <xdr:row>28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COUR SAS - Delphine RIZZARELLO" refreshedDate="42139.376097800923" createdVersion="1" refreshedVersion="5" recordCount="54" upgradeOnRefresh="1">
  <cacheSource type="worksheet">
    <worksheetSource ref="E2:L56" sheet="Base"/>
  </cacheSource>
  <cacheFields count="8">
    <cacheField name="Semaine" numFmtId="0">
      <sharedItems containsMixedTypes="1" containsNumber="1" containsInteger="1" minValue="1" maxValue="52" count="54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s v="TotalCHRISTIAN"/>
        <s v="TOTAL SOCIETE"/>
      </sharedItems>
    </cacheField>
    <cacheField name="Vendeur" numFmtId="0">
      <sharedItems/>
    </cacheField>
    <cacheField name="An-0 Poids net" numFmtId="3">
      <sharedItems containsMixedTypes="1" containsNumber="1" containsInteger="1" minValue="767" maxValue="71617638" count="43">
        <n v="19834"/>
        <n v="61353"/>
        <n v="39879"/>
        <n v="42452"/>
        <n v="51735"/>
        <n v="34932"/>
        <n v="22117"/>
        <n v="51981"/>
        <n v="57516"/>
        <n v="59759"/>
        <n v="61794"/>
        <n v="54932"/>
        <n v="52807"/>
        <n v="52332"/>
        <n v="56242"/>
        <n v="42165"/>
        <s v=""/>
        <n v="77237"/>
        <n v="95728"/>
        <n v="116788"/>
        <n v="70108"/>
        <n v="34243"/>
        <n v="767"/>
        <n v="10990"/>
        <n v="86825"/>
        <n v="74946"/>
        <n v="45417"/>
        <n v="38500"/>
        <n v="29147"/>
        <n v="35876"/>
        <n v="25399"/>
        <n v="52334"/>
        <n v="32210"/>
        <n v="39493"/>
        <n v="50916"/>
        <n v="50364"/>
        <n v="47113"/>
        <n v="40222"/>
        <n v="58878"/>
        <n v="52137"/>
        <n v="48642"/>
        <n v="2039006"/>
        <n v="71617638"/>
      </sharedItems>
    </cacheField>
    <cacheField name="An-1 Poids net" numFmtId="3">
      <sharedItems containsMixedTypes="1" containsNumber="1" containsInteger="1" minValue="7740" maxValue="71814212" count="45">
        <n v="29413"/>
        <n v="59622"/>
        <n v="55535"/>
        <n v="40336"/>
        <n v="39570"/>
        <n v="47107"/>
        <n v="52866"/>
        <n v="58849"/>
        <n v="58487"/>
        <n v="42415"/>
        <n v="21159"/>
        <n v="31729"/>
        <n v="41120"/>
        <n v="52923"/>
        <n v="55054"/>
        <n v="55216"/>
        <s v=""/>
        <n v="109532"/>
        <n v="100544"/>
        <n v="65047"/>
        <n v="54562"/>
        <n v="43447"/>
        <n v="18042"/>
        <n v="7740"/>
        <n v="21755"/>
        <n v="72868"/>
        <n v="118316"/>
        <n v="58543"/>
        <n v="58097"/>
        <n v="44090"/>
        <n v="52001"/>
        <n v="32868"/>
        <n v="41038"/>
        <n v="34571"/>
        <n v="39740"/>
        <n v="30259"/>
        <n v="43217"/>
        <n v="49453"/>
        <n v="31780"/>
        <n v="32703"/>
        <n v="43356"/>
        <n v="41608"/>
        <n v="24380"/>
        <n v="2034914"/>
        <n v="71814212"/>
      </sharedItems>
    </cacheField>
    <cacheField name="An-0 CA Net" numFmtId="3">
      <sharedItems containsMixedTypes="1" containsNumber="1" containsInteger="1" minValue="427" maxValue="64705070"/>
    </cacheField>
    <cacheField name="An-1 CA Net" numFmtId="3">
      <sharedItems containsMixedTypes="1" containsNumber="1" containsInteger="1" minValue="3416" maxValue="62705334"/>
    </cacheField>
    <cacheField name="% Marge" numFmtId="10">
      <sharedItems containsMixedTypes="1" containsNumber="1" minValue="-0.32925699999999997" maxValue="0.17732199999999998"/>
    </cacheField>
    <cacheField name="% Marge n-1" numFmtId="10">
      <sharedItems containsMixedTypes="1" containsNumber="1" minValue="-0.25540299999999999" maxValue="0.16149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LACOUR SAS - Delphine RIZZARELLO" refreshedDate="42139.376930671293" createdVersion="1" refreshedVersion="5" recordCount="9" upgradeOnRefresh="1">
  <cacheSource type="worksheet">
    <worksheetSource ref="A4:C13" sheet="TCDs"/>
  </cacheSource>
  <cacheFields count="3">
    <cacheField name="Semaine" numFmtId="0">
      <sharedItems containsSemiMixedTypes="0" containsString="0" containsNumber="1" containsInteger="1" minValue="1" maxValue="9" count="9">
        <n v="1"/>
        <n v="2"/>
        <n v="3"/>
        <n v="4"/>
        <n v="5"/>
        <n v="6"/>
        <n v="7"/>
        <n v="8"/>
        <n v="9"/>
      </sharedItems>
    </cacheField>
    <cacheField name="Somme de An-0 Poids net" numFmtId="0">
      <sharedItems containsSemiMixedTypes="0" containsString="0" containsNumber="1" containsInteger="1" minValue="19834" maxValue="61353"/>
    </cacheField>
    <cacheField name="Somme de An-1 Poids net" numFmtId="0">
      <sharedItems containsSemiMixedTypes="0" containsString="0" containsNumber="1" containsInteger="1" minValue="29413" maxValue="5962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4">
  <r>
    <x v="0"/>
    <s v="1CHRISTIAN"/>
    <x v="0"/>
    <x v="0"/>
    <n v="17866"/>
    <n v="22607"/>
    <n v="0.14211499999999999"/>
    <n v="-0.10291399999999999"/>
  </r>
  <r>
    <x v="1"/>
    <s v="2CHRISTIAN"/>
    <x v="1"/>
    <x v="1"/>
    <n v="52140"/>
    <n v="49292"/>
    <n v="9.6887000000000001E-2"/>
    <n v="1.6619999999999999E-2"/>
  </r>
  <r>
    <x v="2"/>
    <s v="3CHRISTIAN"/>
    <x v="2"/>
    <x v="2"/>
    <n v="34048"/>
    <n v="40202"/>
    <n v="-1.1174E-2"/>
    <n v="-4.0294999999999997E-2"/>
  </r>
  <r>
    <x v="3"/>
    <s v="4CHRISTIAN"/>
    <x v="3"/>
    <x v="3"/>
    <n v="43202"/>
    <n v="33070"/>
    <n v="5.4740000000000004E-2"/>
    <n v="6.4173999999999995E-2"/>
  </r>
  <r>
    <x v="4"/>
    <s v="5CHRISTIAN"/>
    <x v="4"/>
    <x v="4"/>
    <n v="50854"/>
    <n v="29114"/>
    <n v="3.1451E-2"/>
    <n v="-2.5131000000000001E-2"/>
  </r>
  <r>
    <x v="5"/>
    <s v="6CHRISTIAN"/>
    <x v="5"/>
    <x v="5"/>
    <n v="31529"/>
    <n v="35939"/>
    <n v="4.0193000000000006E-2"/>
    <n v="3.2663000000000005E-2"/>
  </r>
  <r>
    <x v="6"/>
    <s v="7CHRISTIAN"/>
    <x v="6"/>
    <x v="6"/>
    <n v="15346"/>
    <n v="37419"/>
    <n v="-0.12261799999999999"/>
    <n v="-2.4988E-2"/>
  </r>
  <r>
    <x v="7"/>
    <s v="8CHRISTIAN"/>
    <x v="7"/>
    <x v="7"/>
    <n v="40049"/>
    <n v="38466"/>
    <n v="1.8121000000000002E-2"/>
    <n v="-5.2854999999999999E-2"/>
  </r>
  <r>
    <x v="8"/>
    <s v="9CHRISTIAN"/>
    <x v="8"/>
    <x v="8"/>
    <n v="43717"/>
    <n v="41955"/>
    <n v="-7.9159999999999994E-3"/>
    <n v="-2.6093000000000002E-2"/>
  </r>
  <r>
    <x v="9"/>
    <s v="10CHRISTIAN"/>
    <x v="9"/>
    <x v="9"/>
    <n v="49023"/>
    <n v="41155"/>
    <n v="4.4204999999999994E-2"/>
    <n v="7.7859999999999999E-2"/>
  </r>
  <r>
    <x v="10"/>
    <s v="11CHRISTIAN"/>
    <x v="10"/>
    <x v="10"/>
    <n v="48278"/>
    <n v="19340"/>
    <n v="6.1600000000000002E-2"/>
    <n v="-1.6402E-2"/>
  </r>
  <r>
    <x v="11"/>
    <s v="12CHRISTIAN"/>
    <x v="11"/>
    <x v="11"/>
    <n v="41946"/>
    <n v="28987"/>
    <n v="4.6283999999999999E-2"/>
    <n v="5.1184E-2"/>
  </r>
  <r>
    <x v="12"/>
    <s v="13CHRISTIAN"/>
    <x v="12"/>
    <x v="12"/>
    <n v="49638"/>
    <n v="37691"/>
    <n v="0.113479"/>
    <n v="5.2256999999999998E-2"/>
  </r>
  <r>
    <x v="13"/>
    <s v="14CHRISTIAN"/>
    <x v="13"/>
    <x v="13"/>
    <n v="48814"/>
    <n v="45113"/>
    <n v="6.6373000000000001E-2"/>
    <n v="4.8228999999999994E-2"/>
  </r>
  <r>
    <x v="14"/>
    <s v="15CHRISTIAN"/>
    <x v="14"/>
    <x v="14"/>
    <n v="47442"/>
    <n v="54111"/>
    <n v="6.8849999999999996E-3"/>
    <n v="9.2051999999999995E-2"/>
  </r>
  <r>
    <x v="15"/>
    <s v="16CHRISTIAN"/>
    <x v="15"/>
    <x v="15"/>
    <n v="38297"/>
    <n v="46630"/>
    <n v="7.8320000000000001E-2"/>
    <n v="4.3517E-2"/>
  </r>
  <r>
    <x v="16"/>
    <s v="17CHRISTIAN"/>
    <x v="16"/>
    <x v="16"/>
    <s v=""/>
    <s v=""/>
    <s v=""/>
    <s v=""/>
  </r>
  <r>
    <x v="17"/>
    <s v="18CHRISTIAN"/>
    <x v="16"/>
    <x v="16"/>
    <s v=""/>
    <s v=""/>
    <s v=""/>
    <s v=""/>
  </r>
  <r>
    <x v="18"/>
    <s v="19CHRISTIAN"/>
    <x v="16"/>
    <x v="16"/>
    <s v=""/>
    <s v=""/>
    <s v=""/>
    <s v=""/>
  </r>
  <r>
    <x v="19"/>
    <s v="20CHRISTIAN"/>
    <x v="16"/>
    <x v="16"/>
    <s v=""/>
    <s v=""/>
    <s v=""/>
    <s v=""/>
  </r>
  <r>
    <x v="20"/>
    <s v="21CHRISTIAN"/>
    <x v="16"/>
    <x v="16"/>
    <s v=""/>
    <s v=""/>
    <s v=""/>
    <s v=""/>
  </r>
  <r>
    <x v="21"/>
    <s v="22CHRISTIAN"/>
    <x v="16"/>
    <x v="16"/>
    <s v=""/>
    <s v=""/>
    <s v=""/>
    <s v=""/>
  </r>
  <r>
    <x v="22"/>
    <s v="23CHRISTIAN"/>
    <x v="16"/>
    <x v="16"/>
    <s v=""/>
    <s v=""/>
    <s v=""/>
    <s v=""/>
  </r>
  <r>
    <x v="23"/>
    <s v="24CHRISTIAN"/>
    <x v="16"/>
    <x v="16"/>
    <s v=""/>
    <s v=""/>
    <s v=""/>
    <s v=""/>
  </r>
  <r>
    <x v="24"/>
    <s v="25CHRISTIAN"/>
    <x v="16"/>
    <x v="16"/>
    <s v=""/>
    <s v=""/>
    <s v=""/>
    <s v=""/>
  </r>
  <r>
    <x v="25"/>
    <s v="26CHRISTIAN"/>
    <x v="16"/>
    <x v="16"/>
    <s v=""/>
    <s v=""/>
    <s v=""/>
    <s v=""/>
  </r>
  <r>
    <x v="26"/>
    <s v="27CHRISTIAN"/>
    <x v="17"/>
    <x v="17"/>
    <n v="49965"/>
    <n v="54991"/>
    <n v="0.13265000000000002"/>
    <n v="0.161497"/>
  </r>
  <r>
    <x v="27"/>
    <s v="28CHRISTIAN"/>
    <x v="18"/>
    <x v="18"/>
    <n v="62143"/>
    <n v="77276"/>
    <n v="7.3848999999999998E-2"/>
    <n v="-5.2129999999999998E-3"/>
  </r>
  <r>
    <x v="28"/>
    <s v="29CHRISTIAN"/>
    <x v="19"/>
    <x v="19"/>
    <n v="66303"/>
    <n v="49623"/>
    <n v="8.4413000000000002E-2"/>
    <n v="-3.4708999999999997E-2"/>
  </r>
  <r>
    <x v="29"/>
    <s v="30CHRISTIAN"/>
    <x v="20"/>
    <x v="20"/>
    <n v="32598"/>
    <n v="40355"/>
    <n v="1.9540999999999999E-2"/>
    <n v="-1.3379E-2"/>
  </r>
  <r>
    <x v="30"/>
    <s v="31CHRISTIAN"/>
    <x v="21"/>
    <x v="21"/>
    <n v="23709"/>
    <n v="26949"/>
    <n v="0.111565"/>
    <n v="9.7763000000000003E-2"/>
  </r>
  <r>
    <x v="31"/>
    <s v="32CHRISTIAN"/>
    <x v="16"/>
    <x v="22"/>
    <s v=""/>
    <n v="13612"/>
    <s v=""/>
    <n v="0.11240299999999999"/>
  </r>
  <r>
    <x v="32"/>
    <s v="33CHRISTIAN"/>
    <x v="16"/>
    <x v="23"/>
    <s v=""/>
    <n v="3416"/>
    <s v=""/>
    <n v="-0.25540299999999999"/>
  </r>
  <r>
    <x v="33"/>
    <s v="34CHRISTIAN"/>
    <x v="22"/>
    <x v="24"/>
    <n v="427"/>
    <n v="10676"/>
    <n v="-0.32925699999999997"/>
    <n v="-0.10916000000000001"/>
  </r>
  <r>
    <x v="34"/>
    <s v="35CHRISTIAN"/>
    <x v="23"/>
    <x v="25"/>
    <n v="8073"/>
    <n v="57847"/>
    <n v="1.4735E-2"/>
    <n v="3.4327999999999997E-2"/>
  </r>
  <r>
    <x v="35"/>
    <s v="36CHRISTIAN"/>
    <x v="24"/>
    <x v="26"/>
    <n v="87682"/>
    <n v="65209"/>
    <n v="0.156864"/>
    <n v="5.947E-3"/>
  </r>
  <r>
    <x v="36"/>
    <s v="37CHRISTIAN"/>
    <x v="25"/>
    <x v="27"/>
    <n v="76007"/>
    <n v="34481"/>
    <n v="0.17732199999999998"/>
    <n v="1.5304999999999999E-2"/>
  </r>
  <r>
    <x v="37"/>
    <s v="38CHRISTIAN"/>
    <x v="26"/>
    <x v="28"/>
    <n v="34333"/>
    <n v="35311"/>
    <n v="0.16150800000000001"/>
    <n v="-4.8367000000000007E-2"/>
  </r>
  <r>
    <x v="38"/>
    <s v="39CHRISTIAN"/>
    <x v="27"/>
    <x v="29"/>
    <n v="30850"/>
    <n v="26635"/>
    <n v="0.13340199999999999"/>
    <n v="1.2083999999999999E-2"/>
  </r>
  <r>
    <x v="39"/>
    <s v="40CHRISTIAN"/>
    <x v="28"/>
    <x v="30"/>
    <n v="25087"/>
    <n v="23927"/>
    <n v="0.10030799999999999"/>
    <n v="5.0255000000000001E-2"/>
  </r>
  <r>
    <x v="40"/>
    <s v="41CHRISTIAN"/>
    <x v="29"/>
    <x v="31"/>
    <n v="33535"/>
    <n v="20818"/>
    <n v="0.10510700000000001"/>
    <n v="3.0543999999999998E-2"/>
  </r>
  <r>
    <x v="41"/>
    <s v="42CHRISTIAN"/>
    <x v="30"/>
    <x v="32"/>
    <n v="17666"/>
    <n v="22147"/>
    <n v="-0.11017200000000001"/>
    <n v="-2.8553000000000002E-2"/>
  </r>
  <r>
    <x v="42"/>
    <s v="43CHRISTIAN"/>
    <x v="31"/>
    <x v="33"/>
    <n v="31283"/>
    <n v="18775"/>
    <n v="1.5056E-2"/>
    <n v="-0.13208500000000001"/>
  </r>
  <r>
    <x v="43"/>
    <s v="44CHRISTIAN"/>
    <x v="32"/>
    <x v="34"/>
    <n v="29171"/>
    <n v="22824"/>
    <n v="0.10506799999999999"/>
    <n v="-0.131989"/>
  </r>
  <r>
    <x v="44"/>
    <s v="45CHRISTIAN"/>
    <x v="33"/>
    <x v="35"/>
    <n v="27915"/>
    <n v="18999"/>
    <n v="1.6973000000000002E-2"/>
    <n v="-0.104991"/>
  </r>
  <r>
    <x v="45"/>
    <s v="46CHRISTIAN"/>
    <x v="34"/>
    <x v="36"/>
    <n v="39376"/>
    <n v="27544"/>
    <n v="2.247E-2"/>
    <n v="-0.10191900000000001"/>
  </r>
  <r>
    <x v="46"/>
    <s v="47CHRISTIAN"/>
    <x v="35"/>
    <x v="37"/>
    <n v="37529"/>
    <n v="37390"/>
    <n v="-1.7115999999999999E-2"/>
    <n v="-2.7844999999999998E-2"/>
  </r>
  <r>
    <x v="47"/>
    <s v="48CHRISTIAN"/>
    <x v="36"/>
    <x v="38"/>
    <n v="36148"/>
    <n v="32062"/>
    <n v="6.1859000000000004E-2"/>
    <n v="0.13450900000000002"/>
  </r>
  <r>
    <x v="48"/>
    <s v="49CHRISTIAN"/>
    <x v="37"/>
    <x v="39"/>
    <n v="25033"/>
    <n v="38702"/>
    <n v="4.3811999999999997E-2"/>
    <n v="7.0875999999999995E-2"/>
  </r>
  <r>
    <x v="49"/>
    <s v="50CHRISTIAN"/>
    <x v="38"/>
    <x v="40"/>
    <n v="34471"/>
    <n v="52548"/>
    <n v="-1.6185000000000001E-2"/>
    <n v="6.0434000000000002E-2"/>
  </r>
  <r>
    <x v="50"/>
    <s v="51CHRISTIAN"/>
    <x v="39"/>
    <x v="41"/>
    <n v="32346"/>
    <n v="41694"/>
    <n v="1.4094000000000001E-2"/>
    <n v="6.6730000000000001E-3"/>
  </r>
  <r>
    <x v="51"/>
    <s v="52CHRISTIAN"/>
    <x v="40"/>
    <x v="42"/>
    <n v="28410"/>
    <n v="19229"/>
    <n v="1.7195000000000002E-2"/>
    <n v="-0.118284"/>
  </r>
  <r>
    <x v="52"/>
    <s v="TotalCHRISTIANCHRISTIAN"/>
    <x v="41"/>
    <x v="43"/>
    <n v="1560774"/>
    <n v="1492031"/>
    <n v="6.5267000000000006E-2"/>
    <n v="1.3419E-2"/>
  </r>
  <r>
    <x v="53"/>
    <s v="TOTAL SOCIETECHRISTIAN"/>
    <x v="42"/>
    <x v="44"/>
    <n v="64705070"/>
    <n v="62705334"/>
    <n v="9.2797000000000004E-2"/>
    <n v="0.1024590000000000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9">
  <r>
    <x v="0"/>
    <n v="19834"/>
    <n v="29413"/>
  </r>
  <r>
    <x v="1"/>
    <n v="61353"/>
    <n v="59622"/>
  </r>
  <r>
    <x v="2"/>
    <n v="39879"/>
    <n v="55535"/>
  </r>
  <r>
    <x v="3"/>
    <n v="42452"/>
    <n v="40336"/>
  </r>
  <r>
    <x v="4"/>
    <n v="51735"/>
    <n v="39570"/>
  </r>
  <r>
    <x v="5"/>
    <n v="34932"/>
    <n v="47107"/>
  </r>
  <r>
    <x v="6"/>
    <n v="22117"/>
    <n v="52866"/>
  </r>
  <r>
    <x v="7"/>
    <n v="51981"/>
    <n v="58849"/>
  </r>
  <r>
    <x v="8"/>
    <n v="57516"/>
    <n v="5848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Données" updatedVersion="5" showMemberPropertyTips="0" useAutoFormatting="1" itemPrintTitles="1" createdVersion="1" indent="0" compact="0" compactData="0" gridDropZones="1" chartFormat="1">
  <location ref="A1:C12" firstHeaderRow="1" firstDataRow="2" firstDataCol="1"/>
  <pivotFields count="3">
    <pivotField axis="axisRow" compact="0" outline="0" subtotalTop="0" showAll="0" includeNewItemsInFilter="1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outline="0" subtotalTop="0" showAll="0" includeNewItemsInFilter="1"/>
    <pivotField dataField="1" compact="0" outline="0" subtotalTop="0" showAll="0" includeNewItemsInFilter="1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Somme de An-0 Poids net" fld="1" baseField="0" baseItem="0"/>
    <dataField name="Somme de Somme de An-1 Poids net" fld="2" baseField="0" baseItem="0"/>
  </dataFields>
  <chartFormats count="2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Données" updatedVersion="5" showMemberPropertyTips="0" useAutoFormatting="1" itemPrintTitles="1" createdVersion="1" indent="0" compact="0" compactData="0" gridDropZones="1">
  <location ref="A3:C59" firstHeaderRow="1" firstDataRow="2" firstDataCol="1"/>
  <pivotFields count="8">
    <pivotField axis="axisRow" compact="0" outline="0" subtotalTop="0" showAll="0" includeNewItemsInFilter="1">
      <items count="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3"/>
        <item x="52"/>
        <item t="default"/>
      </items>
    </pivotField>
    <pivotField compact="0" outline="0" subtotalTop="0" showAll="0" includeNewItemsInFilter="1"/>
    <pivotField dataField="1" compact="0" outline="0" subtotalTop="0" showAll="0" includeNewItemsInFilter="1">
      <items count="44">
        <item x="22"/>
        <item x="23"/>
        <item x="0"/>
        <item x="6"/>
        <item x="30"/>
        <item x="28"/>
        <item x="32"/>
        <item x="21"/>
        <item x="5"/>
        <item x="29"/>
        <item x="27"/>
        <item x="33"/>
        <item x="2"/>
        <item x="37"/>
        <item x="15"/>
        <item x="3"/>
        <item x="26"/>
        <item x="36"/>
        <item x="40"/>
        <item x="35"/>
        <item x="34"/>
        <item x="4"/>
        <item x="7"/>
        <item x="39"/>
        <item x="13"/>
        <item x="31"/>
        <item x="12"/>
        <item x="11"/>
        <item x="14"/>
        <item x="8"/>
        <item x="38"/>
        <item x="9"/>
        <item x="1"/>
        <item x="10"/>
        <item x="20"/>
        <item x="25"/>
        <item x="17"/>
        <item x="24"/>
        <item x="18"/>
        <item x="19"/>
        <item x="41"/>
        <item x="42"/>
        <item x="16"/>
        <item t="default"/>
      </items>
    </pivotField>
    <pivotField dataField="1" compact="0" outline="0" subtotalTop="0" showAll="0" includeNewItemsInFilter="1">
      <items count="46">
        <item x="23"/>
        <item x="22"/>
        <item x="10"/>
        <item x="24"/>
        <item x="42"/>
        <item x="0"/>
        <item x="35"/>
        <item x="11"/>
        <item x="38"/>
        <item x="39"/>
        <item x="31"/>
        <item x="33"/>
        <item x="4"/>
        <item x="34"/>
        <item x="3"/>
        <item x="32"/>
        <item x="12"/>
        <item x="41"/>
        <item x="9"/>
        <item x="36"/>
        <item x="40"/>
        <item x="21"/>
        <item x="29"/>
        <item x="5"/>
        <item x="37"/>
        <item x="30"/>
        <item x="6"/>
        <item x="13"/>
        <item x="20"/>
        <item x="14"/>
        <item x="15"/>
        <item x="2"/>
        <item x="28"/>
        <item x="8"/>
        <item x="27"/>
        <item x="7"/>
        <item x="1"/>
        <item x="19"/>
        <item x="25"/>
        <item x="18"/>
        <item x="17"/>
        <item x="26"/>
        <item x="43"/>
        <item x="44"/>
        <item x="16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1">
    <field x="0"/>
  </rowFields>
  <rowItems count="5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An-0 Poids net" fld="2" baseField="0" baseItem="0"/>
    <dataField name="Somme de An-1 Poids net" fld="3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2"/>
  <sheetViews>
    <sheetView workbookViewId="0"/>
  </sheetViews>
  <sheetFormatPr baseColWidth="10" defaultRowHeight="15" x14ac:dyDescent="0.25"/>
  <cols>
    <col min="1" max="1" width="12.5703125" customWidth="1"/>
    <col min="2" max="2" width="34.140625" customWidth="1"/>
    <col min="3" max="4" width="34.140625" bestFit="1" customWidth="1"/>
  </cols>
  <sheetData>
    <row r="1" spans="1:3" x14ac:dyDescent="0.25">
      <c r="A1" s="15"/>
      <c r="B1" s="17" t="s">
        <v>37</v>
      </c>
      <c r="C1" s="16"/>
    </row>
    <row r="2" spans="1:3" x14ac:dyDescent="0.25">
      <c r="A2" s="17" t="s">
        <v>8</v>
      </c>
      <c r="B2" s="15" t="s">
        <v>40</v>
      </c>
      <c r="C2" s="20" t="s">
        <v>41</v>
      </c>
    </row>
    <row r="3" spans="1:3" x14ac:dyDescent="0.25">
      <c r="A3" s="15">
        <v>1</v>
      </c>
      <c r="B3" s="21">
        <v>19834</v>
      </c>
      <c r="C3" s="22">
        <v>29413</v>
      </c>
    </row>
    <row r="4" spans="1:3" x14ac:dyDescent="0.25">
      <c r="A4" s="18">
        <v>2</v>
      </c>
      <c r="B4" s="23">
        <v>61353</v>
      </c>
      <c r="C4" s="24">
        <v>59622</v>
      </c>
    </row>
    <row r="5" spans="1:3" x14ac:dyDescent="0.25">
      <c r="A5" s="18">
        <v>3</v>
      </c>
      <c r="B5" s="23">
        <v>39879</v>
      </c>
      <c r="C5" s="24">
        <v>55535</v>
      </c>
    </row>
    <row r="6" spans="1:3" x14ac:dyDescent="0.25">
      <c r="A6" s="18">
        <v>4</v>
      </c>
      <c r="B6" s="23">
        <v>42452</v>
      </c>
      <c r="C6" s="24">
        <v>40336</v>
      </c>
    </row>
    <row r="7" spans="1:3" x14ac:dyDescent="0.25">
      <c r="A7" s="18">
        <v>5</v>
      </c>
      <c r="B7" s="23">
        <v>51735</v>
      </c>
      <c r="C7" s="24">
        <v>39570</v>
      </c>
    </row>
    <row r="8" spans="1:3" x14ac:dyDescent="0.25">
      <c r="A8" s="18">
        <v>6</v>
      </c>
      <c r="B8" s="23">
        <v>34932</v>
      </c>
      <c r="C8" s="24">
        <v>47107</v>
      </c>
    </row>
    <row r="9" spans="1:3" x14ac:dyDescent="0.25">
      <c r="A9" s="18">
        <v>7</v>
      </c>
      <c r="B9" s="23">
        <v>22117</v>
      </c>
      <c r="C9" s="24">
        <v>52866</v>
      </c>
    </row>
    <row r="10" spans="1:3" x14ac:dyDescent="0.25">
      <c r="A10" s="18">
        <v>8</v>
      </c>
      <c r="B10" s="23">
        <v>51981</v>
      </c>
      <c r="C10" s="24">
        <v>58849</v>
      </c>
    </row>
    <row r="11" spans="1:3" x14ac:dyDescent="0.25">
      <c r="A11" s="18">
        <v>9</v>
      </c>
      <c r="B11" s="23">
        <v>57516</v>
      </c>
      <c r="C11" s="24">
        <v>58487</v>
      </c>
    </row>
    <row r="12" spans="1:3" x14ac:dyDescent="0.25">
      <c r="A12" s="19" t="s">
        <v>36</v>
      </c>
      <c r="B12" s="25">
        <v>381799</v>
      </c>
      <c r="C12" s="26">
        <v>441785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H59"/>
  <sheetViews>
    <sheetView workbookViewId="0">
      <selection activeCell="H14" sqref="H14"/>
    </sheetView>
  </sheetViews>
  <sheetFormatPr baseColWidth="10" defaultRowHeight="15" x14ac:dyDescent="0.25"/>
  <cols>
    <col min="1" max="1" width="14.85546875" bestFit="1" customWidth="1"/>
    <col min="2" max="2" width="24" bestFit="1" customWidth="1"/>
    <col min="3" max="3" width="24" customWidth="1"/>
  </cols>
  <sheetData>
    <row r="3" spans="1:8" x14ac:dyDescent="0.25">
      <c r="A3" s="15"/>
      <c r="B3" s="17" t="s">
        <v>37</v>
      </c>
      <c r="C3" s="16"/>
    </row>
    <row r="4" spans="1:8" x14ac:dyDescent="0.25">
      <c r="A4" s="17" t="s">
        <v>8</v>
      </c>
      <c r="B4" s="15" t="s">
        <v>38</v>
      </c>
      <c r="C4" s="20" t="s">
        <v>39</v>
      </c>
    </row>
    <row r="5" spans="1:8" x14ac:dyDescent="0.25">
      <c r="A5" s="15">
        <v>1</v>
      </c>
      <c r="B5" s="21">
        <v>19834</v>
      </c>
      <c r="C5" s="22">
        <v>29413</v>
      </c>
    </row>
    <row r="6" spans="1:8" x14ac:dyDescent="0.25">
      <c r="A6" s="18">
        <v>2</v>
      </c>
      <c r="B6" s="23">
        <v>61353</v>
      </c>
      <c r="C6" s="24">
        <v>59622</v>
      </c>
    </row>
    <row r="7" spans="1:8" x14ac:dyDescent="0.25">
      <c r="A7" s="18">
        <v>3</v>
      </c>
      <c r="B7" s="23">
        <v>39879</v>
      </c>
      <c r="C7" s="24">
        <v>55535</v>
      </c>
    </row>
    <row r="8" spans="1:8" x14ac:dyDescent="0.25">
      <c r="A8" s="18">
        <v>4</v>
      </c>
      <c r="B8" s="23">
        <v>42452</v>
      </c>
      <c r="C8" s="24">
        <v>40336</v>
      </c>
    </row>
    <row r="9" spans="1:8" x14ac:dyDescent="0.25">
      <c r="A9" s="18">
        <v>5</v>
      </c>
      <c r="B9" s="23">
        <v>51735</v>
      </c>
      <c r="C9" s="24">
        <v>39570</v>
      </c>
    </row>
    <row r="10" spans="1:8" x14ac:dyDescent="0.25">
      <c r="A10" s="18">
        <v>6</v>
      </c>
      <c r="B10" s="23">
        <v>34932</v>
      </c>
      <c r="C10" s="24">
        <v>47107</v>
      </c>
      <c r="F10">
        <v>72</v>
      </c>
      <c r="G10">
        <v>489</v>
      </c>
      <c r="H10">
        <v>561</v>
      </c>
    </row>
    <row r="11" spans="1:8" x14ac:dyDescent="0.25">
      <c r="A11" s="18">
        <v>7</v>
      </c>
      <c r="B11" s="23">
        <v>22117</v>
      </c>
      <c r="C11" s="24">
        <v>52866</v>
      </c>
      <c r="G11">
        <f>G10/F10</f>
        <v>6.791666666666667</v>
      </c>
      <c r="H11">
        <f>H10/F10</f>
        <v>7.791666666666667</v>
      </c>
    </row>
    <row r="12" spans="1:8" x14ac:dyDescent="0.25">
      <c r="A12" s="18">
        <v>8</v>
      </c>
      <c r="B12" s="23">
        <v>51981</v>
      </c>
      <c r="C12" s="24">
        <v>58849</v>
      </c>
      <c r="F12">
        <v>69</v>
      </c>
      <c r="G12">
        <f>G11*F12</f>
        <v>468.625</v>
      </c>
      <c r="H12">
        <f>F12*H11</f>
        <v>537.625</v>
      </c>
    </row>
    <row r="13" spans="1:8" x14ac:dyDescent="0.25">
      <c r="A13" s="18">
        <v>9</v>
      </c>
      <c r="B13" s="23">
        <v>57516</v>
      </c>
      <c r="C13" s="24">
        <v>58487</v>
      </c>
      <c r="F13">
        <v>3</v>
      </c>
      <c r="G13">
        <f>F13*G11</f>
        <v>20.375</v>
      </c>
      <c r="H13">
        <f>F13*H11</f>
        <v>23.375</v>
      </c>
    </row>
    <row r="14" spans="1:8" x14ac:dyDescent="0.25">
      <c r="A14" s="18">
        <v>10</v>
      </c>
      <c r="B14" s="23">
        <v>59759</v>
      </c>
      <c r="C14" s="24">
        <v>42415</v>
      </c>
    </row>
    <row r="15" spans="1:8" x14ac:dyDescent="0.25">
      <c r="A15" s="18">
        <v>11</v>
      </c>
      <c r="B15" s="23">
        <v>61794</v>
      </c>
      <c r="C15" s="24">
        <v>21159</v>
      </c>
    </row>
    <row r="16" spans="1:8" x14ac:dyDescent="0.25">
      <c r="A16" s="18">
        <v>12</v>
      </c>
      <c r="B16" s="23">
        <v>54932</v>
      </c>
      <c r="C16" s="24">
        <v>31729</v>
      </c>
    </row>
    <row r="17" spans="1:3" x14ac:dyDescent="0.25">
      <c r="A17" s="18">
        <v>13</v>
      </c>
      <c r="B17" s="23">
        <v>52807</v>
      </c>
      <c r="C17" s="24">
        <v>41120</v>
      </c>
    </row>
    <row r="18" spans="1:3" x14ac:dyDescent="0.25">
      <c r="A18" s="18">
        <v>14</v>
      </c>
      <c r="B18" s="23">
        <v>52332</v>
      </c>
      <c r="C18" s="24">
        <v>52923</v>
      </c>
    </row>
    <row r="19" spans="1:3" x14ac:dyDescent="0.25">
      <c r="A19" s="18">
        <v>15</v>
      </c>
      <c r="B19" s="23">
        <v>56242</v>
      </c>
      <c r="C19" s="24">
        <v>55054</v>
      </c>
    </row>
    <row r="20" spans="1:3" x14ac:dyDescent="0.25">
      <c r="A20" s="18">
        <v>16</v>
      </c>
      <c r="B20" s="23">
        <v>42165</v>
      </c>
      <c r="C20" s="24">
        <v>55216</v>
      </c>
    </row>
    <row r="21" spans="1:3" x14ac:dyDescent="0.25">
      <c r="A21" s="18">
        <v>17</v>
      </c>
      <c r="B21" s="23">
        <v>0</v>
      </c>
      <c r="C21" s="24">
        <v>0</v>
      </c>
    </row>
    <row r="22" spans="1:3" x14ac:dyDescent="0.25">
      <c r="A22" s="18">
        <v>18</v>
      </c>
      <c r="B22" s="23">
        <v>0</v>
      </c>
      <c r="C22" s="24">
        <v>0</v>
      </c>
    </row>
    <row r="23" spans="1:3" x14ac:dyDescent="0.25">
      <c r="A23" s="18">
        <v>19</v>
      </c>
      <c r="B23" s="23">
        <v>0</v>
      </c>
      <c r="C23" s="24">
        <v>0</v>
      </c>
    </row>
    <row r="24" spans="1:3" x14ac:dyDescent="0.25">
      <c r="A24" s="18">
        <v>20</v>
      </c>
      <c r="B24" s="23">
        <v>0</v>
      </c>
      <c r="C24" s="24">
        <v>0</v>
      </c>
    </row>
    <row r="25" spans="1:3" x14ac:dyDescent="0.25">
      <c r="A25" s="18">
        <v>21</v>
      </c>
      <c r="B25" s="23">
        <v>0</v>
      </c>
      <c r="C25" s="24">
        <v>0</v>
      </c>
    </row>
    <row r="26" spans="1:3" x14ac:dyDescent="0.25">
      <c r="A26" s="18">
        <v>22</v>
      </c>
      <c r="B26" s="23">
        <v>0</v>
      </c>
      <c r="C26" s="24">
        <v>0</v>
      </c>
    </row>
    <row r="27" spans="1:3" x14ac:dyDescent="0.25">
      <c r="A27" s="18">
        <v>23</v>
      </c>
      <c r="B27" s="23">
        <v>0</v>
      </c>
      <c r="C27" s="24">
        <v>0</v>
      </c>
    </row>
    <row r="28" spans="1:3" x14ac:dyDescent="0.25">
      <c r="A28" s="18">
        <v>24</v>
      </c>
      <c r="B28" s="23">
        <v>0</v>
      </c>
      <c r="C28" s="24">
        <v>0</v>
      </c>
    </row>
    <row r="29" spans="1:3" x14ac:dyDescent="0.25">
      <c r="A29" s="18">
        <v>25</v>
      </c>
      <c r="B29" s="23">
        <v>0</v>
      </c>
      <c r="C29" s="24">
        <v>0</v>
      </c>
    </row>
    <row r="30" spans="1:3" x14ac:dyDescent="0.25">
      <c r="A30" s="18">
        <v>26</v>
      </c>
      <c r="B30" s="23">
        <v>0</v>
      </c>
      <c r="C30" s="24">
        <v>0</v>
      </c>
    </row>
    <row r="31" spans="1:3" x14ac:dyDescent="0.25">
      <c r="A31" s="18">
        <v>27</v>
      </c>
      <c r="B31" s="23">
        <v>77237</v>
      </c>
      <c r="C31" s="24">
        <v>109532</v>
      </c>
    </row>
    <row r="32" spans="1:3" x14ac:dyDescent="0.25">
      <c r="A32" s="18">
        <v>28</v>
      </c>
      <c r="B32" s="23">
        <v>95728</v>
      </c>
      <c r="C32" s="24">
        <v>100544</v>
      </c>
    </row>
    <row r="33" spans="1:3" x14ac:dyDescent="0.25">
      <c r="A33" s="18">
        <v>29</v>
      </c>
      <c r="B33" s="23">
        <v>116788</v>
      </c>
      <c r="C33" s="24">
        <v>65047</v>
      </c>
    </row>
    <row r="34" spans="1:3" x14ac:dyDescent="0.25">
      <c r="A34" s="18">
        <v>30</v>
      </c>
      <c r="B34" s="23">
        <v>70108</v>
      </c>
      <c r="C34" s="24">
        <v>54562</v>
      </c>
    </row>
    <row r="35" spans="1:3" x14ac:dyDescent="0.25">
      <c r="A35" s="18">
        <v>31</v>
      </c>
      <c r="B35" s="23">
        <v>34243</v>
      </c>
      <c r="C35" s="24">
        <v>43447</v>
      </c>
    </row>
    <row r="36" spans="1:3" x14ac:dyDescent="0.25">
      <c r="A36" s="18">
        <v>32</v>
      </c>
      <c r="B36" s="23">
        <v>0</v>
      </c>
      <c r="C36" s="24">
        <v>18042</v>
      </c>
    </row>
    <row r="37" spans="1:3" x14ac:dyDescent="0.25">
      <c r="A37" s="18">
        <v>33</v>
      </c>
      <c r="B37" s="23">
        <v>0</v>
      </c>
      <c r="C37" s="24">
        <v>7740</v>
      </c>
    </row>
    <row r="38" spans="1:3" x14ac:dyDescent="0.25">
      <c r="A38" s="18">
        <v>34</v>
      </c>
      <c r="B38" s="23">
        <v>767</v>
      </c>
      <c r="C38" s="24">
        <v>21755</v>
      </c>
    </row>
    <row r="39" spans="1:3" x14ac:dyDescent="0.25">
      <c r="A39" s="18">
        <v>35</v>
      </c>
      <c r="B39" s="23">
        <v>10990</v>
      </c>
      <c r="C39" s="24">
        <v>72868</v>
      </c>
    </row>
    <row r="40" spans="1:3" x14ac:dyDescent="0.25">
      <c r="A40" s="18">
        <v>36</v>
      </c>
      <c r="B40" s="23">
        <v>86825</v>
      </c>
      <c r="C40" s="24">
        <v>118316</v>
      </c>
    </row>
    <row r="41" spans="1:3" x14ac:dyDescent="0.25">
      <c r="A41" s="18">
        <v>37</v>
      </c>
      <c r="B41" s="23">
        <v>74946</v>
      </c>
      <c r="C41" s="24">
        <v>58543</v>
      </c>
    </row>
    <row r="42" spans="1:3" x14ac:dyDescent="0.25">
      <c r="A42" s="18">
        <v>38</v>
      </c>
      <c r="B42" s="23">
        <v>45417</v>
      </c>
      <c r="C42" s="24">
        <v>58097</v>
      </c>
    </row>
    <row r="43" spans="1:3" x14ac:dyDescent="0.25">
      <c r="A43" s="18">
        <v>39</v>
      </c>
      <c r="B43" s="23">
        <v>38500</v>
      </c>
      <c r="C43" s="24">
        <v>44090</v>
      </c>
    </row>
    <row r="44" spans="1:3" x14ac:dyDescent="0.25">
      <c r="A44" s="18">
        <v>40</v>
      </c>
      <c r="B44" s="23">
        <v>29147</v>
      </c>
      <c r="C44" s="24">
        <v>52001</v>
      </c>
    </row>
    <row r="45" spans="1:3" x14ac:dyDescent="0.25">
      <c r="A45" s="18">
        <v>41</v>
      </c>
      <c r="B45" s="23">
        <v>35876</v>
      </c>
      <c r="C45" s="24">
        <v>32868</v>
      </c>
    </row>
    <row r="46" spans="1:3" x14ac:dyDescent="0.25">
      <c r="A46" s="18">
        <v>42</v>
      </c>
      <c r="B46" s="23">
        <v>25399</v>
      </c>
      <c r="C46" s="24">
        <v>41038</v>
      </c>
    </row>
    <row r="47" spans="1:3" x14ac:dyDescent="0.25">
      <c r="A47" s="18">
        <v>43</v>
      </c>
      <c r="B47" s="23">
        <v>52334</v>
      </c>
      <c r="C47" s="24">
        <v>34571</v>
      </c>
    </row>
    <row r="48" spans="1:3" x14ac:dyDescent="0.25">
      <c r="A48" s="18">
        <v>44</v>
      </c>
      <c r="B48" s="23">
        <v>32210</v>
      </c>
      <c r="C48" s="24">
        <v>39740</v>
      </c>
    </row>
    <row r="49" spans="1:3" x14ac:dyDescent="0.25">
      <c r="A49" s="18">
        <v>45</v>
      </c>
      <c r="B49" s="23">
        <v>39493</v>
      </c>
      <c r="C49" s="24">
        <v>30259</v>
      </c>
    </row>
    <row r="50" spans="1:3" x14ac:dyDescent="0.25">
      <c r="A50" s="18">
        <v>46</v>
      </c>
      <c r="B50" s="23">
        <v>50916</v>
      </c>
      <c r="C50" s="24">
        <v>43217</v>
      </c>
    </row>
    <row r="51" spans="1:3" x14ac:dyDescent="0.25">
      <c r="A51" s="18">
        <v>47</v>
      </c>
      <c r="B51" s="23">
        <v>50364</v>
      </c>
      <c r="C51" s="24">
        <v>49453</v>
      </c>
    </row>
    <row r="52" spans="1:3" x14ac:dyDescent="0.25">
      <c r="A52" s="18">
        <v>48</v>
      </c>
      <c r="B52" s="23">
        <v>47113</v>
      </c>
      <c r="C52" s="24">
        <v>31780</v>
      </c>
    </row>
    <row r="53" spans="1:3" x14ac:dyDescent="0.25">
      <c r="A53" s="18">
        <v>49</v>
      </c>
      <c r="B53" s="23">
        <v>40222</v>
      </c>
      <c r="C53" s="24">
        <v>32703</v>
      </c>
    </row>
    <row r="54" spans="1:3" x14ac:dyDescent="0.25">
      <c r="A54" s="18">
        <v>50</v>
      </c>
      <c r="B54" s="23">
        <v>58878</v>
      </c>
      <c r="C54" s="24">
        <v>43356</v>
      </c>
    </row>
    <row r="55" spans="1:3" x14ac:dyDescent="0.25">
      <c r="A55" s="18">
        <v>51</v>
      </c>
      <c r="B55" s="23">
        <v>52137</v>
      </c>
      <c r="C55" s="24">
        <v>41608</v>
      </c>
    </row>
    <row r="56" spans="1:3" x14ac:dyDescent="0.25">
      <c r="A56" s="18">
        <v>52</v>
      </c>
      <c r="B56" s="23">
        <v>48642</v>
      </c>
      <c r="C56" s="24">
        <v>24380</v>
      </c>
    </row>
    <row r="57" spans="1:3" x14ac:dyDescent="0.25">
      <c r="A57" s="18" t="s">
        <v>29</v>
      </c>
      <c r="B57" s="23">
        <v>71617638</v>
      </c>
      <c r="C57" s="24">
        <v>71814212</v>
      </c>
    </row>
    <row r="58" spans="1:3" x14ac:dyDescent="0.25">
      <c r="A58" s="18" t="s">
        <v>35</v>
      </c>
      <c r="B58" s="23">
        <v>2039006</v>
      </c>
      <c r="C58" s="24">
        <v>2034914</v>
      </c>
    </row>
    <row r="59" spans="1:3" x14ac:dyDescent="0.25">
      <c r="A59" s="19" t="s">
        <v>36</v>
      </c>
      <c r="B59" s="25">
        <v>75632754</v>
      </c>
      <c r="C59" s="26">
        <v>75860084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6"/>
  <sheetViews>
    <sheetView tabSelected="1" zoomScale="85" zoomScaleNormal="85" workbookViewId="0">
      <selection activeCell="E55" sqref="E55"/>
    </sheetView>
  </sheetViews>
  <sheetFormatPr baseColWidth="10" defaultRowHeight="15" outlineLevelCol="1" x14ac:dyDescent="0.25"/>
  <cols>
    <col min="1" max="1" width="23.85546875" style="1" customWidth="1"/>
    <col min="2" max="2" width="25.5703125" style="1" hidden="1" customWidth="1" outlineLevel="1"/>
    <col min="3" max="3" width="11.42578125" style="1" collapsed="1"/>
    <col min="4" max="4" width="11.42578125" style="1"/>
    <col min="5" max="5" width="16.28515625" style="2" customWidth="1"/>
    <col min="6" max="6" width="19.85546875" style="1" customWidth="1"/>
    <col min="7" max="7" width="16.85546875" style="9" customWidth="1"/>
    <col min="8" max="8" width="15.7109375" style="9" customWidth="1"/>
    <col min="9" max="9" width="16.28515625" style="9" customWidth="1"/>
    <col min="10" max="10" width="14" style="9" customWidth="1"/>
    <col min="11" max="11" width="14.7109375" style="10" customWidth="1"/>
    <col min="12" max="12" width="15.140625" style="10" customWidth="1"/>
    <col min="13" max="13" width="11.42578125" style="1"/>
  </cols>
  <sheetData>
    <row r="1" spans="1:12" x14ac:dyDescent="0.25">
      <c r="A1" s="1" t="str">
        <f>D2</f>
        <v>CHRISTIAN</v>
      </c>
      <c r="E1" s="2">
        <v>1</v>
      </c>
      <c r="F1" s="1">
        <v>2</v>
      </c>
      <c r="G1" s="3" t="s">
        <v>0</v>
      </c>
      <c r="H1" s="3" t="s">
        <v>1</v>
      </c>
      <c r="I1" s="3" t="s">
        <v>2</v>
      </c>
      <c r="J1" s="3" t="s">
        <v>3</v>
      </c>
      <c r="K1" s="4" t="s">
        <v>4</v>
      </c>
      <c r="L1" s="4" t="s">
        <v>5</v>
      </c>
    </row>
    <row r="2" spans="1:12" x14ac:dyDescent="0.25">
      <c r="A2" s="1" t="s">
        <v>6</v>
      </c>
      <c r="D2" s="5" t="s">
        <v>9</v>
      </c>
      <c r="E2" s="6" t="s">
        <v>8</v>
      </c>
      <c r="F2" s="7" t="s">
        <v>6</v>
      </c>
      <c r="G2" s="3" t="s">
        <v>0</v>
      </c>
      <c r="H2" s="3" t="s">
        <v>1</v>
      </c>
      <c r="I2" s="3" t="s">
        <v>2</v>
      </c>
      <c r="J2" s="3" t="s">
        <v>3</v>
      </c>
      <c r="K2" s="4" t="s">
        <v>4</v>
      </c>
      <c r="L2" s="4" t="s">
        <v>5</v>
      </c>
    </row>
    <row r="3" spans="1:12" x14ac:dyDescent="0.25">
      <c r="A3" s="8" t="s">
        <v>9</v>
      </c>
      <c r="E3" s="2">
        <v>1</v>
      </c>
      <c r="F3" s="1" t="s">
        <v>42</v>
      </c>
      <c r="G3" s="9">
        <v>19834</v>
      </c>
      <c r="H3" s="9">
        <v>29413</v>
      </c>
      <c r="I3" s="9">
        <v>17866</v>
      </c>
      <c r="J3" s="9">
        <v>22607</v>
      </c>
      <c r="K3" s="10">
        <v>0.14211499999999999</v>
      </c>
      <c r="L3" s="10">
        <v>-0.10291399999999999</v>
      </c>
    </row>
    <row r="4" spans="1:12" x14ac:dyDescent="0.25">
      <c r="A4" s="1" t="s">
        <v>10</v>
      </c>
      <c r="E4" s="2">
        <v>2</v>
      </c>
      <c r="F4" s="1" t="s">
        <v>43</v>
      </c>
      <c r="G4" s="9">
        <v>61353</v>
      </c>
      <c r="H4" s="9">
        <v>59622</v>
      </c>
      <c r="I4" s="9">
        <v>52140</v>
      </c>
      <c r="J4" s="9">
        <v>49292</v>
      </c>
      <c r="K4" s="10">
        <v>9.6887000000000001E-2</v>
      </c>
      <c r="L4" s="10">
        <v>1.6619999999999999E-2</v>
      </c>
    </row>
    <row r="5" spans="1:12" x14ac:dyDescent="0.25">
      <c r="A5" s="1" t="s">
        <v>11</v>
      </c>
      <c r="E5" s="2">
        <v>3</v>
      </c>
      <c r="F5" s="1" t="s">
        <v>44</v>
      </c>
      <c r="G5" s="9">
        <v>39879</v>
      </c>
      <c r="H5" s="9">
        <v>55535</v>
      </c>
      <c r="I5" s="9">
        <v>34048</v>
      </c>
      <c r="J5" s="9">
        <v>40202</v>
      </c>
      <c r="K5" s="10">
        <v>-1.1174E-2</v>
      </c>
      <c r="L5" s="10">
        <v>-4.0294999999999997E-2</v>
      </c>
    </row>
    <row r="6" spans="1:12" x14ac:dyDescent="0.25">
      <c r="A6" s="1" t="s">
        <v>12</v>
      </c>
      <c r="E6" s="2">
        <v>4</v>
      </c>
      <c r="F6" s="1" t="s">
        <v>45</v>
      </c>
      <c r="G6" s="9">
        <v>42452</v>
      </c>
      <c r="H6" s="9">
        <v>40336</v>
      </c>
      <c r="I6" s="9">
        <v>43202</v>
      </c>
      <c r="J6" s="9">
        <v>33070</v>
      </c>
      <c r="K6" s="10">
        <v>5.4740000000000004E-2</v>
      </c>
      <c r="L6" s="10">
        <v>6.4173999999999995E-2</v>
      </c>
    </row>
    <row r="7" spans="1:12" x14ac:dyDescent="0.25">
      <c r="A7" s="1" t="s">
        <v>13</v>
      </c>
      <c r="E7" s="2">
        <v>5</v>
      </c>
      <c r="F7" s="1" t="s">
        <v>46</v>
      </c>
      <c r="G7" s="9">
        <v>51735</v>
      </c>
      <c r="H7" s="9">
        <v>39570</v>
      </c>
      <c r="I7" s="9">
        <v>50854</v>
      </c>
      <c r="J7" s="9">
        <v>29114</v>
      </c>
      <c r="K7" s="10">
        <v>3.1451E-2</v>
      </c>
      <c r="L7" s="10">
        <v>-2.5131000000000001E-2</v>
      </c>
    </row>
    <row r="8" spans="1:12" x14ac:dyDescent="0.25">
      <c r="A8" s="1" t="s">
        <v>14</v>
      </c>
      <c r="E8" s="2">
        <v>6</v>
      </c>
      <c r="F8" s="1" t="s">
        <v>47</v>
      </c>
      <c r="G8" s="9">
        <v>34932</v>
      </c>
      <c r="H8" s="9">
        <v>47107</v>
      </c>
      <c r="I8" s="9">
        <v>31529</v>
      </c>
      <c r="J8" s="9">
        <v>35939</v>
      </c>
      <c r="K8" s="10">
        <v>4.0193000000000006E-2</v>
      </c>
      <c r="L8" s="10">
        <v>3.2663000000000005E-2</v>
      </c>
    </row>
    <row r="9" spans="1:12" x14ac:dyDescent="0.25">
      <c r="A9" s="1" t="s">
        <v>15</v>
      </c>
      <c r="E9" s="2">
        <v>7</v>
      </c>
      <c r="F9" s="1" t="s">
        <v>48</v>
      </c>
      <c r="G9" s="9">
        <v>22117</v>
      </c>
      <c r="H9" s="9">
        <v>52866</v>
      </c>
      <c r="I9" s="9">
        <v>15346</v>
      </c>
      <c r="J9" s="9">
        <v>37419</v>
      </c>
      <c r="K9" s="10">
        <v>-0.12261799999999999</v>
      </c>
      <c r="L9" s="10">
        <v>-2.4988E-2</v>
      </c>
    </row>
    <row r="10" spans="1:12" x14ac:dyDescent="0.25">
      <c r="A10" s="1" t="s">
        <v>16</v>
      </c>
      <c r="E10" s="2">
        <v>8</v>
      </c>
      <c r="F10" s="1" t="s">
        <v>49</v>
      </c>
      <c r="G10" s="9">
        <v>51981</v>
      </c>
      <c r="H10" s="9">
        <v>58849</v>
      </c>
      <c r="I10" s="9">
        <v>40049</v>
      </c>
      <c r="J10" s="9">
        <v>38466</v>
      </c>
      <c r="K10" s="10">
        <v>1.8121000000000002E-2</v>
      </c>
      <c r="L10" s="10">
        <v>-5.2854999999999999E-2</v>
      </c>
    </row>
    <row r="11" spans="1:12" x14ac:dyDescent="0.25">
      <c r="A11" s="8" t="s">
        <v>7</v>
      </c>
      <c r="E11" s="2">
        <v>9</v>
      </c>
      <c r="F11" s="1" t="s">
        <v>50</v>
      </c>
      <c r="G11" s="9">
        <v>57516</v>
      </c>
      <c r="H11" s="9">
        <v>58487</v>
      </c>
      <c r="I11" s="9">
        <v>43717</v>
      </c>
      <c r="J11" s="9">
        <v>41955</v>
      </c>
      <c r="K11" s="10">
        <v>-7.9159999999999994E-3</v>
      </c>
      <c r="L11" s="10">
        <v>-2.6093000000000002E-2</v>
      </c>
    </row>
    <row r="12" spans="1:12" x14ac:dyDescent="0.25">
      <c r="A12" s="1" t="s">
        <v>17</v>
      </c>
      <c r="E12" s="2">
        <v>10</v>
      </c>
      <c r="F12" s="1" t="s">
        <v>51</v>
      </c>
      <c r="G12" s="9">
        <v>59759</v>
      </c>
      <c r="H12" s="9">
        <v>42415</v>
      </c>
      <c r="I12" s="9">
        <v>49023</v>
      </c>
      <c r="J12" s="9">
        <v>41155</v>
      </c>
      <c r="K12" s="10">
        <v>4.4204999999999994E-2</v>
      </c>
      <c r="L12" s="10">
        <v>7.7859999999999999E-2</v>
      </c>
    </row>
    <row r="13" spans="1:12" x14ac:dyDescent="0.25">
      <c r="A13" s="1" t="s">
        <v>18</v>
      </c>
      <c r="E13" s="2">
        <v>11</v>
      </c>
      <c r="F13" s="1" t="s">
        <v>52</v>
      </c>
      <c r="G13" s="9">
        <v>61794</v>
      </c>
      <c r="H13" s="9">
        <v>21159</v>
      </c>
      <c r="I13" s="9">
        <v>48278</v>
      </c>
      <c r="J13" s="9">
        <v>19340</v>
      </c>
      <c r="K13" s="10">
        <v>6.1600000000000002E-2</v>
      </c>
      <c r="L13" s="10">
        <v>-1.6402E-2</v>
      </c>
    </row>
    <row r="14" spans="1:12" x14ac:dyDescent="0.25">
      <c r="A14" s="1" t="s">
        <v>19</v>
      </c>
      <c r="E14" s="2">
        <v>12</v>
      </c>
      <c r="F14" s="1" t="s">
        <v>53</v>
      </c>
      <c r="G14" s="9">
        <v>54932</v>
      </c>
      <c r="H14" s="9">
        <v>31729</v>
      </c>
      <c r="I14" s="9">
        <v>41946</v>
      </c>
      <c r="J14" s="9">
        <v>28987</v>
      </c>
      <c r="K14" s="10">
        <v>4.6283999999999999E-2</v>
      </c>
      <c r="L14" s="10">
        <v>5.1184E-2</v>
      </c>
    </row>
    <row r="15" spans="1:12" x14ac:dyDescent="0.25">
      <c r="A15" s="1" t="s">
        <v>20</v>
      </c>
      <c r="E15" s="2">
        <v>13</v>
      </c>
      <c r="F15" s="1" t="s">
        <v>54</v>
      </c>
      <c r="G15" s="9">
        <v>52807</v>
      </c>
      <c r="H15" s="9">
        <v>41120</v>
      </c>
      <c r="I15" s="9">
        <v>49638</v>
      </c>
      <c r="J15" s="9">
        <v>37691</v>
      </c>
      <c r="K15" s="10">
        <v>0.113479</v>
      </c>
      <c r="L15" s="10">
        <v>5.2256999999999998E-2</v>
      </c>
    </row>
    <row r="16" spans="1:12" x14ac:dyDescent="0.25">
      <c r="A16" s="1" t="s">
        <v>21</v>
      </c>
      <c r="E16" s="2">
        <v>14</v>
      </c>
      <c r="F16" s="1" t="s">
        <v>55</v>
      </c>
      <c r="G16" s="9">
        <v>52332</v>
      </c>
      <c r="H16" s="9">
        <v>52923</v>
      </c>
      <c r="I16" s="9">
        <v>48814</v>
      </c>
      <c r="J16" s="9">
        <v>45113</v>
      </c>
      <c r="K16" s="10">
        <v>6.6373000000000001E-2</v>
      </c>
      <c r="L16" s="10">
        <v>4.8228999999999994E-2</v>
      </c>
    </row>
    <row r="17" spans="1:12" x14ac:dyDescent="0.25">
      <c r="A17" s="1" t="s">
        <v>22</v>
      </c>
      <c r="E17" s="2">
        <v>15</v>
      </c>
      <c r="F17" s="1" t="s">
        <v>56</v>
      </c>
      <c r="G17" s="9">
        <v>56242</v>
      </c>
      <c r="H17" s="9">
        <v>55054</v>
      </c>
      <c r="I17" s="9">
        <v>47442</v>
      </c>
      <c r="J17" s="9">
        <v>54111</v>
      </c>
      <c r="K17" s="10">
        <v>6.8849999999999996E-3</v>
      </c>
      <c r="L17" s="10">
        <v>9.2051999999999995E-2</v>
      </c>
    </row>
    <row r="18" spans="1:12" x14ac:dyDescent="0.25">
      <c r="A18" s="1" t="s">
        <v>23</v>
      </c>
      <c r="E18" s="2">
        <v>16</v>
      </c>
      <c r="F18" s="1" t="s">
        <v>57</v>
      </c>
      <c r="G18" s="9">
        <v>42165</v>
      </c>
      <c r="H18" s="9">
        <v>55216</v>
      </c>
      <c r="I18" s="9">
        <v>38297</v>
      </c>
      <c r="J18" s="9">
        <v>46630</v>
      </c>
      <c r="K18" s="10">
        <v>7.8320000000000001E-2</v>
      </c>
      <c r="L18" s="10">
        <v>4.3517E-2</v>
      </c>
    </row>
    <row r="19" spans="1:12" x14ac:dyDescent="0.25">
      <c r="A19" s="1" t="s">
        <v>24</v>
      </c>
      <c r="E19" s="2">
        <v>17</v>
      </c>
      <c r="F19" s="1" t="s">
        <v>58</v>
      </c>
      <c r="G19" s="9" t="s">
        <v>59</v>
      </c>
      <c r="H19" s="9" t="s">
        <v>59</v>
      </c>
      <c r="I19" s="9" t="s">
        <v>59</v>
      </c>
      <c r="J19" s="9" t="s">
        <v>59</v>
      </c>
      <c r="K19" s="10" t="s">
        <v>59</v>
      </c>
      <c r="L19" s="10" t="s">
        <v>59</v>
      </c>
    </row>
    <row r="20" spans="1:12" x14ac:dyDescent="0.25">
      <c r="A20" s="1" t="s">
        <v>25</v>
      </c>
      <c r="E20" s="2">
        <v>18</v>
      </c>
      <c r="F20" s="1" t="s">
        <v>60</v>
      </c>
      <c r="G20" s="9" t="s">
        <v>59</v>
      </c>
      <c r="H20" s="9" t="s">
        <v>59</v>
      </c>
      <c r="I20" s="9" t="s">
        <v>59</v>
      </c>
      <c r="J20" s="9" t="s">
        <v>59</v>
      </c>
      <c r="K20" s="10" t="s">
        <v>59</v>
      </c>
      <c r="L20" s="10" t="s">
        <v>59</v>
      </c>
    </row>
    <row r="21" spans="1:12" x14ac:dyDescent="0.25">
      <c r="A21" s="1" t="s">
        <v>26</v>
      </c>
      <c r="E21" s="2">
        <v>19</v>
      </c>
      <c r="F21" s="1" t="s">
        <v>61</v>
      </c>
      <c r="G21" s="9" t="s">
        <v>59</v>
      </c>
      <c r="H21" s="9" t="s">
        <v>59</v>
      </c>
      <c r="I21" s="9" t="s">
        <v>59</v>
      </c>
      <c r="J21" s="9" t="s">
        <v>59</v>
      </c>
      <c r="K21" s="10" t="s">
        <v>59</v>
      </c>
      <c r="L21" s="10" t="s">
        <v>59</v>
      </c>
    </row>
    <row r="22" spans="1:12" x14ac:dyDescent="0.25">
      <c r="A22" s="1" t="s">
        <v>27</v>
      </c>
      <c r="E22" s="2">
        <v>20</v>
      </c>
      <c r="F22" s="1" t="s">
        <v>62</v>
      </c>
      <c r="G22" s="9" t="s">
        <v>59</v>
      </c>
      <c r="H22" s="9" t="s">
        <v>59</v>
      </c>
      <c r="I22" s="9" t="s">
        <v>59</v>
      </c>
      <c r="J22" s="9" t="s">
        <v>59</v>
      </c>
      <c r="K22" s="10" t="s">
        <v>59</v>
      </c>
      <c r="L22" s="10" t="s">
        <v>59</v>
      </c>
    </row>
    <row r="23" spans="1:12" x14ac:dyDescent="0.25">
      <c r="A23" s="1" t="s">
        <v>28</v>
      </c>
      <c r="E23" s="2">
        <v>21</v>
      </c>
      <c r="F23" s="1" t="s">
        <v>63</v>
      </c>
      <c r="G23" s="9" t="s">
        <v>59</v>
      </c>
      <c r="H23" s="9" t="s">
        <v>59</v>
      </c>
      <c r="I23" s="9" t="s">
        <v>59</v>
      </c>
      <c r="J23" s="9" t="s">
        <v>59</v>
      </c>
      <c r="K23" s="10" t="s">
        <v>59</v>
      </c>
      <c r="L23" s="10" t="s">
        <v>59</v>
      </c>
    </row>
    <row r="24" spans="1:12" x14ac:dyDescent="0.25">
      <c r="E24" s="2">
        <v>22</v>
      </c>
      <c r="F24" s="1" t="s">
        <v>64</v>
      </c>
      <c r="G24" s="9" t="s">
        <v>59</v>
      </c>
      <c r="H24" s="9" t="s">
        <v>59</v>
      </c>
      <c r="I24" s="9" t="s">
        <v>59</v>
      </c>
      <c r="J24" s="9" t="s">
        <v>59</v>
      </c>
      <c r="K24" s="10" t="s">
        <v>59</v>
      </c>
      <c r="L24" s="10" t="s">
        <v>59</v>
      </c>
    </row>
    <row r="25" spans="1:12" x14ac:dyDescent="0.25">
      <c r="E25" s="2">
        <v>23</v>
      </c>
      <c r="F25" s="1" t="s">
        <v>65</v>
      </c>
      <c r="G25" s="9" t="s">
        <v>59</v>
      </c>
      <c r="H25" s="9" t="s">
        <v>59</v>
      </c>
      <c r="I25" s="9" t="s">
        <v>59</v>
      </c>
      <c r="J25" s="9" t="s">
        <v>59</v>
      </c>
      <c r="K25" s="10" t="s">
        <v>59</v>
      </c>
      <c r="L25" s="10" t="s">
        <v>59</v>
      </c>
    </row>
    <row r="26" spans="1:12" x14ac:dyDescent="0.25">
      <c r="E26" s="2">
        <v>24</v>
      </c>
      <c r="F26" s="1" t="s">
        <v>66</v>
      </c>
      <c r="G26" s="9" t="s">
        <v>59</v>
      </c>
      <c r="H26" s="9" t="s">
        <v>59</v>
      </c>
      <c r="I26" s="9" t="s">
        <v>59</v>
      </c>
      <c r="J26" s="9" t="s">
        <v>59</v>
      </c>
      <c r="K26" s="10" t="s">
        <v>59</v>
      </c>
      <c r="L26" s="10" t="s">
        <v>59</v>
      </c>
    </row>
    <row r="27" spans="1:12" x14ac:dyDescent="0.25">
      <c r="E27" s="2">
        <v>25</v>
      </c>
      <c r="F27" s="1" t="s">
        <v>67</v>
      </c>
      <c r="G27" s="9" t="s">
        <v>59</v>
      </c>
      <c r="H27" s="9" t="s">
        <v>59</v>
      </c>
      <c r="I27" s="9" t="s">
        <v>59</v>
      </c>
      <c r="J27" s="9" t="s">
        <v>59</v>
      </c>
      <c r="K27" s="10" t="s">
        <v>59</v>
      </c>
      <c r="L27" s="10" t="s">
        <v>59</v>
      </c>
    </row>
    <row r="28" spans="1:12" x14ac:dyDescent="0.25">
      <c r="E28" s="2">
        <v>26</v>
      </c>
      <c r="F28" s="1" t="s">
        <v>68</v>
      </c>
      <c r="G28" s="9" t="s">
        <v>59</v>
      </c>
      <c r="H28" s="9" t="s">
        <v>59</v>
      </c>
      <c r="I28" s="9" t="s">
        <v>59</v>
      </c>
      <c r="J28" s="9" t="s">
        <v>59</v>
      </c>
      <c r="K28" s="10" t="s">
        <v>59</v>
      </c>
      <c r="L28" s="10" t="s">
        <v>59</v>
      </c>
    </row>
    <row r="29" spans="1:12" x14ac:dyDescent="0.25">
      <c r="E29" s="2">
        <v>27</v>
      </c>
      <c r="F29" s="1" t="s">
        <v>69</v>
      </c>
      <c r="G29" s="9">
        <v>77237</v>
      </c>
      <c r="H29" s="9">
        <v>109532</v>
      </c>
      <c r="I29" s="9">
        <v>49965</v>
      </c>
      <c r="J29" s="9">
        <v>54991</v>
      </c>
      <c r="K29" s="10">
        <v>0.13265000000000002</v>
      </c>
      <c r="L29" s="10">
        <v>0.161497</v>
      </c>
    </row>
    <row r="30" spans="1:12" x14ac:dyDescent="0.25">
      <c r="E30" s="2">
        <v>28</v>
      </c>
      <c r="F30" s="1" t="s">
        <v>70</v>
      </c>
      <c r="G30" s="9">
        <v>95728</v>
      </c>
      <c r="H30" s="9">
        <v>100544</v>
      </c>
      <c r="I30" s="9">
        <v>62143</v>
      </c>
      <c r="J30" s="9">
        <v>77276</v>
      </c>
      <c r="K30" s="10">
        <v>7.3848999999999998E-2</v>
      </c>
      <c r="L30" s="10">
        <v>-5.2129999999999998E-3</v>
      </c>
    </row>
    <row r="31" spans="1:12" x14ac:dyDescent="0.25">
      <c r="E31" s="2">
        <v>29</v>
      </c>
      <c r="F31" s="1" t="s">
        <v>71</v>
      </c>
      <c r="G31" s="9">
        <v>116788</v>
      </c>
      <c r="H31" s="9">
        <v>65047</v>
      </c>
      <c r="I31" s="9">
        <v>66303</v>
      </c>
      <c r="J31" s="9">
        <v>49623</v>
      </c>
      <c r="K31" s="10">
        <v>8.4413000000000002E-2</v>
      </c>
      <c r="L31" s="10">
        <v>-3.4708999999999997E-2</v>
      </c>
    </row>
    <row r="32" spans="1:12" x14ac:dyDescent="0.25">
      <c r="E32" s="2">
        <v>30</v>
      </c>
      <c r="F32" s="1" t="s">
        <v>72</v>
      </c>
      <c r="G32" s="9">
        <v>70108</v>
      </c>
      <c r="H32" s="9">
        <v>54562</v>
      </c>
      <c r="I32" s="9">
        <v>32598</v>
      </c>
      <c r="J32" s="9">
        <v>40355</v>
      </c>
      <c r="K32" s="10">
        <v>1.9540999999999999E-2</v>
      </c>
      <c r="L32" s="10">
        <v>-1.3379E-2</v>
      </c>
    </row>
    <row r="33" spans="2:12" x14ac:dyDescent="0.25">
      <c r="E33" s="2">
        <v>31</v>
      </c>
      <c r="F33" s="1" t="s">
        <v>73</v>
      </c>
      <c r="G33" s="9">
        <v>34243</v>
      </c>
      <c r="H33" s="9">
        <v>43447</v>
      </c>
      <c r="I33" s="9">
        <v>23709</v>
      </c>
      <c r="J33" s="9">
        <v>26949</v>
      </c>
      <c r="K33" s="10">
        <v>0.111565</v>
      </c>
      <c r="L33" s="10">
        <v>9.7763000000000003E-2</v>
      </c>
    </row>
    <row r="34" spans="2:12" x14ac:dyDescent="0.25">
      <c r="E34" s="2">
        <v>32</v>
      </c>
      <c r="F34" s="1" t="s">
        <v>74</v>
      </c>
      <c r="G34" s="9" t="s">
        <v>59</v>
      </c>
      <c r="H34" s="9">
        <v>18042</v>
      </c>
      <c r="I34" s="9" t="s">
        <v>59</v>
      </c>
      <c r="J34" s="9">
        <v>13612</v>
      </c>
      <c r="K34" s="10" t="s">
        <v>59</v>
      </c>
      <c r="L34" s="10">
        <v>0.11240299999999999</v>
      </c>
    </row>
    <row r="35" spans="2:12" x14ac:dyDescent="0.25">
      <c r="B35" s="11"/>
      <c r="E35" s="2">
        <v>33</v>
      </c>
      <c r="F35" s="1" t="s">
        <v>75</v>
      </c>
      <c r="G35" s="9" t="s">
        <v>59</v>
      </c>
      <c r="H35" s="9">
        <v>7740</v>
      </c>
      <c r="I35" s="9" t="s">
        <v>59</v>
      </c>
      <c r="J35" s="9">
        <v>3416</v>
      </c>
      <c r="K35" s="10" t="s">
        <v>59</v>
      </c>
      <c r="L35" s="10">
        <v>-0.25540299999999999</v>
      </c>
    </row>
    <row r="36" spans="2:12" x14ac:dyDescent="0.25">
      <c r="E36" s="2">
        <v>34</v>
      </c>
      <c r="F36" s="1" t="s">
        <v>76</v>
      </c>
      <c r="G36" s="9">
        <v>767</v>
      </c>
      <c r="H36" s="9">
        <v>21755</v>
      </c>
      <c r="I36" s="9">
        <v>427</v>
      </c>
      <c r="J36" s="9">
        <v>10676</v>
      </c>
      <c r="K36" s="10">
        <v>-0.32925699999999997</v>
      </c>
      <c r="L36" s="10">
        <v>-0.10916000000000001</v>
      </c>
    </row>
    <row r="37" spans="2:12" x14ac:dyDescent="0.25">
      <c r="E37" s="2">
        <v>35</v>
      </c>
      <c r="F37" s="1" t="s">
        <v>77</v>
      </c>
      <c r="G37" s="9">
        <v>10990</v>
      </c>
      <c r="H37" s="9">
        <v>72868</v>
      </c>
      <c r="I37" s="9">
        <v>8073</v>
      </c>
      <c r="J37" s="9">
        <v>57847</v>
      </c>
      <c r="K37" s="10">
        <v>1.4735E-2</v>
      </c>
      <c r="L37" s="10">
        <v>3.4327999999999997E-2</v>
      </c>
    </row>
    <row r="38" spans="2:12" x14ac:dyDescent="0.25">
      <c r="E38" s="2">
        <v>36</v>
      </c>
      <c r="F38" s="1" t="s">
        <v>78</v>
      </c>
      <c r="G38" s="9">
        <v>86825</v>
      </c>
      <c r="H38" s="9">
        <v>118316</v>
      </c>
      <c r="I38" s="9">
        <v>87682</v>
      </c>
      <c r="J38" s="9">
        <v>65209</v>
      </c>
      <c r="K38" s="10">
        <v>0.156864</v>
      </c>
      <c r="L38" s="10">
        <v>5.947E-3</v>
      </c>
    </row>
    <row r="39" spans="2:12" x14ac:dyDescent="0.25">
      <c r="E39" s="2">
        <v>37</v>
      </c>
      <c r="F39" s="1" t="s">
        <v>79</v>
      </c>
      <c r="G39" s="9">
        <v>74946</v>
      </c>
      <c r="H39" s="9">
        <v>58543</v>
      </c>
      <c r="I39" s="9">
        <v>76007</v>
      </c>
      <c r="J39" s="9">
        <v>34481</v>
      </c>
      <c r="K39" s="10">
        <v>0.17732199999999998</v>
      </c>
      <c r="L39" s="10">
        <v>1.5304999999999999E-2</v>
      </c>
    </row>
    <row r="40" spans="2:12" x14ac:dyDescent="0.25">
      <c r="E40" s="2">
        <v>38</v>
      </c>
      <c r="F40" s="1" t="s">
        <v>80</v>
      </c>
      <c r="G40" s="9">
        <v>45417</v>
      </c>
      <c r="H40" s="9">
        <v>58097</v>
      </c>
      <c r="I40" s="9">
        <v>34333</v>
      </c>
      <c r="J40" s="9">
        <v>35311</v>
      </c>
      <c r="K40" s="10">
        <v>0.16150800000000001</v>
      </c>
      <c r="L40" s="10">
        <v>-4.8367000000000007E-2</v>
      </c>
    </row>
    <row r="41" spans="2:12" x14ac:dyDescent="0.25">
      <c r="E41" s="2">
        <v>39</v>
      </c>
      <c r="F41" s="1" t="s">
        <v>81</v>
      </c>
      <c r="G41" s="9">
        <v>38500</v>
      </c>
      <c r="H41" s="9">
        <v>44090</v>
      </c>
      <c r="I41" s="9">
        <v>30850</v>
      </c>
      <c r="J41" s="9">
        <v>26635</v>
      </c>
      <c r="K41" s="10">
        <v>0.13340199999999999</v>
      </c>
      <c r="L41" s="10">
        <v>1.2083999999999999E-2</v>
      </c>
    </row>
    <row r="42" spans="2:12" x14ac:dyDescent="0.25">
      <c r="E42" s="2">
        <v>40</v>
      </c>
      <c r="F42" s="1" t="s">
        <v>82</v>
      </c>
      <c r="G42" s="9">
        <v>29147</v>
      </c>
      <c r="H42" s="9">
        <v>52001</v>
      </c>
      <c r="I42" s="9">
        <v>25087</v>
      </c>
      <c r="J42" s="9">
        <v>23927</v>
      </c>
      <c r="K42" s="10">
        <v>0.10030799999999999</v>
      </c>
      <c r="L42" s="10">
        <v>5.0255000000000001E-2</v>
      </c>
    </row>
    <row r="43" spans="2:12" x14ac:dyDescent="0.25">
      <c r="E43" s="2">
        <v>41</v>
      </c>
      <c r="F43" s="1" t="s">
        <v>83</v>
      </c>
      <c r="G43" s="9">
        <v>35876</v>
      </c>
      <c r="H43" s="9">
        <v>32868</v>
      </c>
      <c r="I43" s="9">
        <v>33535</v>
      </c>
      <c r="J43" s="9">
        <v>20818</v>
      </c>
      <c r="K43" s="10">
        <v>0.10510700000000001</v>
      </c>
      <c r="L43" s="10">
        <v>3.0543999999999998E-2</v>
      </c>
    </row>
    <row r="44" spans="2:12" x14ac:dyDescent="0.25">
      <c r="E44" s="2">
        <v>42</v>
      </c>
      <c r="F44" s="1" t="s">
        <v>84</v>
      </c>
      <c r="G44" s="9">
        <v>25399</v>
      </c>
      <c r="H44" s="9">
        <v>41038</v>
      </c>
      <c r="I44" s="9">
        <v>17666</v>
      </c>
      <c r="J44" s="9">
        <v>22147</v>
      </c>
      <c r="K44" s="10">
        <v>-0.11017200000000001</v>
      </c>
      <c r="L44" s="10">
        <v>-2.8553000000000002E-2</v>
      </c>
    </row>
    <row r="45" spans="2:12" x14ac:dyDescent="0.25">
      <c r="E45" s="2">
        <v>43</v>
      </c>
      <c r="F45" s="1" t="s">
        <v>85</v>
      </c>
      <c r="G45" s="9">
        <v>52334</v>
      </c>
      <c r="H45" s="9">
        <v>34571</v>
      </c>
      <c r="I45" s="9">
        <v>31283</v>
      </c>
      <c r="J45" s="9">
        <v>18775</v>
      </c>
      <c r="K45" s="10">
        <v>1.5056E-2</v>
      </c>
      <c r="L45" s="10">
        <v>-0.13208500000000001</v>
      </c>
    </row>
    <row r="46" spans="2:12" x14ac:dyDescent="0.25">
      <c r="E46" s="2">
        <v>44</v>
      </c>
      <c r="F46" s="1" t="s">
        <v>86</v>
      </c>
      <c r="G46" s="9">
        <v>32210</v>
      </c>
      <c r="H46" s="9">
        <v>39740</v>
      </c>
      <c r="I46" s="9">
        <v>29171</v>
      </c>
      <c r="J46" s="9">
        <v>22824</v>
      </c>
      <c r="K46" s="10">
        <v>0.10506799999999999</v>
      </c>
      <c r="L46" s="10">
        <v>-0.131989</v>
      </c>
    </row>
    <row r="47" spans="2:12" x14ac:dyDescent="0.25">
      <c r="E47" s="2">
        <v>45</v>
      </c>
      <c r="F47" s="1" t="s">
        <v>87</v>
      </c>
      <c r="G47" s="9">
        <v>39493</v>
      </c>
      <c r="H47" s="9">
        <v>30259</v>
      </c>
      <c r="I47" s="9">
        <v>27915</v>
      </c>
      <c r="J47" s="9">
        <v>18999</v>
      </c>
      <c r="K47" s="10">
        <v>1.6973000000000002E-2</v>
      </c>
      <c r="L47" s="10">
        <v>-0.104991</v>
      </c>
    </row>
    <row r="48" spans="2:12" x14ac:dyDescent="0.25">
      <c r="E48" s="2">
        <v>46</v>
      </c>
      <c r="F48" s="1" t="s">
        <v>88</v>
      </c>
      <c r="G48" s="9">
        <v>50916</v>
      </c>
      <c r="H48" s="9">
        <v>43217</v>
      </c>
      <c r="I48" s="9">
        <v>39376</v>
      </c>
      <c r="J48" s="9">
        <v>27544</v>
      </c>
      <c r="K48" s="10">
        <v>2.247E-2</v>
      </c>
      <c r="L48" s="10">
        <v>-0.10191900000000001</v>
      </c>
    </row>
    <row r="49" spans="5:12" x14ac:dyDescent="0.25">
      <c r="E49" s="2">
        <v>47</v>
      </c>
      <c r="F49" s="1" t="s">
        <v>89</v>
      </c>
      <c r="G49" s="9">
        <v>50364</v>
      </c>
      <c r="H49" s="9">
        <v>49453</v>
      </c>
      <c r="I49" s="9">
        <v>37529</v>
      </c>
      <c r="J49" s="9">
        <v>37390</v>
      </c>
      <c r="K49" s="10">
        <v>-1.7115999999999999E-2</v>
      </c>
      <c r="L49" s="10">
        <v>-2.7844999999999998E-2</v>
      </c>
    </row>
    <row r="50" spans="5:12" x14ac:dyDescent="0.25">
      <c r="E50" s="2">
        <v>48</v>
      </c>
      <c r="F50" s="1" t="s">
        <v>90</v>
      </c>
      <c r="G50" s="9">
        <v>47113</v>
      </c>
      <c r="H50" s="9">
        <v>31780</v>
      </c>
      <c r="I50" s="9">
        <v>36148</v>
      </c>
      <c r="J50" s="9">
        <v>32062</v>
      </c>
      <c r="K50" s="10">
        <v>6.1859000000000004E-2</v>
      </c>
      <c r="L50" s="10">
        <v>0.13450900000000002</v>
      </c>
    </row>
    <row r="51" spans="5:12" x14ac:dyDescent="0.25">
      <c r="E51" s="2">
        <v>49</v>
      </c>
      <c r="F51" s="1" t="s">
        <v>91</v>
      </c>
      <c r="G51" s="9">
        <v>40222</v>
      </c>
      <c r="H51" s="9">
        <v>32703</v>
      </c>
      <c r="I51" s="9">
        <v>25033</v>
      </c>
      <c r="J51" s="9">
        <v>38702</v>
      </c>
      <c r="K51" s="10">
        <v>4.3811999999999997E-2</v>
      </c>
      <c r="L51" s="10">
        <v>7.0875999999999995E-2</v>
      </c>
    </row>
    <row r="52" spans="5:12" x14ac:dyDescent="0.25">
      <c r="E52" s="2">
        <v>50</v>
      </c>
      <c r="F52" s="1" t="s">
        <v>92</v>
      </c>
      <c r="G52" s="9">
        <v>58878</v>
      </c>
      <c r="H52" s="9">
        <v>43356</v>
      </c>
      <c r="I52" s="9">
        <v>34471</v>
      </c>
      <c r="J52" s="9">
        <v>52548</v>
      </c>
      <c r="K52" s="10">
        <v>-1.6185000000000001E-2</v>
      </c>
      <c r="L52" s="10">
        <v>6.0434000000000002E-2</v>
      </c>
    </row>
    <row r="53" spans="5:12" x14ac:dyDescent="0.25">
      <c r="E53" s="2">
        <v>51</v>
      </c>
      <c r="F53" s="1" t="s">
        <v>93</v>
      </c>
      <c r="G53" s="9">
        <v>52137</v>
      </c>
      <c r="H53" s="9">
        <v>41608</v>
      </c>
      <c r="I53" s="9">
        <v>32346</v>
      </c>
      <c r="J53" s="9">
        <v>41694</v>
      </c>
      <c r="K53" s="10">
        <v>1.4094000000000001E-2</v>
      </c>
      <c r="L53" s="10">
        <v>6.6730000000000001E-3</v>
      </c>
    </row>
    <row r="54" spans="5:12" x14ac:dyDescent="0.25">
      <c r="E54" s="2">
        <v>52</v>
      </c>
      <c r="F54" s="1" t="s">
        <v>94</v>
      </c>
      <c r="G54" s="9">
        <v>48642</v>
      </c>
      <c r="H54" s="9">
        <v>24380</v>
      </c>
      <c r="I54" s="9">
        <v>28410</v>
      </c>
      <c r="J54" s="9">
        <v>19229</v>
      </c>
      <c r="K54" s="10">
        <v>1.7195000000000002E-2</v>
      </c>
      <c r="L54" s="10">
        <v>-0.118284</v>
      </c>
    </row>
    <row r="55" spans="5:12" x14ac:dyDescent="0.25">
      <c r="E55" s="6" t="s">
        <v>35</v>
      </c>
      <c r="F55" s="1" t="s">
        <v>95</v>
      </c>
      <c r="G55" s="9">
        <v>2039006</v>
      </c>
      <c r="H55" s="9">
        <v>2034914</v>
      </c>
      <c r="I55" s="9">
        <v>1560774</v>
      </c>
      <c r="J55" s="9">
        <v>1492031</v>
      </c>
      <c r="K55" s="10">
        <v>6.5267000000000006E-2</v>
      </c>
      <c r="L55" s="10">
        <v>1.3419E-2</v>
      </c>
    </row>
    <row r="56" spans="5:12" x14ac:dyDescent="0.25">
      <c r="E56" s="6" t="s">
        <v>29</v>
      </c>
      <c r="F56" s="1" t="s">
        <v>96</v>
      </c>
    </row>
  </sheetData>
  <dataValidations count="2">
    <dataValidation type="list" allowBlank="1" showInputMessage="1" showErrorMessage="1" sqref="D2">
      <formula1>$A$3:$A$23</formula1>
    </dataValidation>
    <dataValidation type="list" allowBlank="1" showInputMessage="1" showErrorMessage="1" sqref="A2:A23">
      <formula1>$A$3:$A$23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B1" sqref="B1"/>
    </sheetView>
  </sheetViews>
  <sheetFormatPr baseColWidth="10" defaultRowHeight="15" x14ac:dyDescent="0.25"/>
  <sheetData>
    <row r="1" spans="1:4" x14ac:dyDescent="0.25">
      <c r="A1" t="s">
        <v>30</v>
      </c>
      <c r="B1" s="12">
        <v>42078</v>
      </c>
    </row>
    <row r="3" spans="1:4" x14ac:dyDescent="0.25">
      <c r="A3" s="13" t="s">
        <v>31</v>
      </c>
    </row>
    <row r="4" spans="1:4" x14ac:dyDescent="0.25">
      <c r="A4" t="s">
        <v>32</v>
      </c>
      <c r="B4">
        <f>B5-3</f>
        <v>8</v>
      </c>
    </row>
    <row r="5" spans="1:4" x14ac:dyDescent="0.25">
      <c r="A5" t="s">
        <v>33</v>
      </c>
      <c r="B5">
        <f>_xlfn.ISOWEEKNUM(B1)</f>
        <v>11</v>
      </c>
      <c r="D5" s="1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GCDs</vt:lpstr>
      <vt:lpstr>TCDs</vt:lpstr>
      <vt:lpstr>Base</vt:lpstr>
      <vt:lpstr>Paramètres</vt:lpstr>
      <vt:lpstr>départ</vt:lpstr>
      <vt:lpstr>fin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LACOUR SAS - Delphine RIZZARELLO</dc:creator>
  <cp:lastModifiedBy>LACOUR SAS - Delphine RIZZARELLO</cp:lastModifiedBy>
  <dcterms:created xsi:type="dcterms:W3CDTF">2015-05-15T06:49:17Z</dcterms:created>
  <dcterms:modified xsi:type="dcterms:W3CDTF">2015-05-15T09:02:37Z</dcterms:modified>
</cp:coreProperties>
</file>