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mascre\Desktop\"/>
    </mc:Choice>
  </mc:AlternateContent>
  <xr:revisionPtr revIDLastSave="0" documentId="13_ncr:1_{7C58F1D3-0B38-44B9-A418-F5A9167734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epart" sheetId="4" r:id="rId1"/>
    <sheet name="Total" sheetId="14" r:id="rId2"/>
  </sheets>
  <definedNames>
    <definedName name="_xlnm._FilterDatabase" localSheetId="1" hidden="1">Total!$A$1:$H$15</definedName>
    <definedName name="_xlnm.Print_Titles" localSheetId="0">depart!$17:$18</definedName>
    <definedName name="_xlnm.Print_Area" localSheetId="0">depart!$A$1:$R$183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" i="4" l="1"/>
  <c r="U3" i="4"/>
  <c r="U2" i="4" l="1"/>
  <c r="P17" i="4"/>
  <c r="P35" i="4" s="1"/>
  <c r="P178" i="4" l="1"/>
  <c r="P160" i="4"/>
  <c r="P142" i="4"/>
  <c r="P124" i="4"/>
  <c r="P106" i="4"/>
  <c r="P88" i="4"/>
  <c r="P70" i="4"/>
  <c r="P52" i="4"/>
  <c r="P34" i="4"/>
  <c r="P177" i="4"/>
  <c r="P159" i="4"/>
  <c r="P141" i="4"/>
  <c r="P123" i="4"/>
  <c r="P105" i="4"/>
  <c r="P87" i="4"/>
  <c r="P69" i="4"/>
  <c r="P51" i="4"/>
  <c r="P33" i="4"/>
  <c r="P189" i="4"/>
  <c r="P171" i="4"/>
  <c r="P153" i="4"/>
  <c r="P135" i="4"/>
  <c r="P117" i="4"/>
  <c r="P99" i="4"/>
  <c r="P81" i="4"/>
  <c r="P63" i="4"/>
  <c r="P45" i="4"/>
  <c r="P27" i="4"/>
  <c r="P186" i="4"/>
  <c r="P114" i="4"/>
  <c r="P60" i="4"/>
  <c r="P24" i="4"/>
  <c r="P168" i="4"/>
  <c r="P150" i="4"/>
  <c r="P132" i="4"/>
  <c r="P96" i="4"/>
  <c r="P78" i="4"/>
  <c r="P42" i="4"/>
  <c r="P185" i="4"/>
  <c r="P167" i="4"/>
  <c r="P149" i="4"/>
  <c r="P131" i="4"/>
  <c r="P113" i="4"/>
  <c r="P95" i="4"/>
  <c r="P77" i="4"/>
  <c r="P59" i="4"/>
  <c r="P41" i="4"/>
  <c r="P23" i="4"/>
  <c r="P179" i="4"/>
  <c r="P161" i="4"/>
  <c r="P143" i="4"/>
  <c r="P125" i="4"/>
  <c r="P107" i="4"/>
  <c r="P89" i="4"/>
  <c r="P71" i="4"/>
  <c r="P53" i="4"/>
  <c r="P25" i="4"/>
  <c r="P31" i="4"/>
  <c r="P37" i="4"/>
  <c r="P43" i="4"/>
  <c r="P49" i="4"/>
  <c r="P55" i="4"/>
  <c r="P61" i="4"/>
  <c r="P67" i="4"/>
  <c r="P73" i="4"/>
  <c r="P79" i="4"/>
  <c r="P85" i="4"/>
  <c r="P91" i="4"/>
  <c r="P97" i="4"/>
  <c r="P103" i="4"/>
  <c r="P109" i="4"/>
  <c r="P115" i="4"/>
  <c r="P121" i="4"/>
  <c r="P127" i="4"/>
  <c r="P133" i="4"/>
  <c r="P139" i="4"/>
  <c r="P145" i="4"/>
  <c r="P151" i="4"/>
  <c r="P157" i="4"/>
  <c r="P163" i="4"/>
  <c r="P169" i="4"/>
  <c r="P175" i="4"/>
  <c r="P181" i="4"/>
  <c r="P187" i="4"/>
  <c r="P20" i="4"/>
  <c r="P26" i="4"/>
  <c r="P32" i="4"/>
  <c r="P38" i="4"/>
  <c r="P44" i="4"/>
  <c r="P50" i="4"/>
  <c r="P56" i="4"/>
  <c r="P62" i="4"/>
  <c r="P68" i="4"/>
  <c r="P74" i="4"/>
  <c r="P80" i="4"/>
  <c r="P86" i="4"/>
  <c r="P92" i="4"/>
  <c r="P98" i="4"/>
  <c r="P104" i="4"/>
  <c r="P110" i="4"/>
  <c r="P116" i="4"/>
  <c r="P122" i="4"/>
  <c r="P128" i="4"/>
  <c r="P134" i="4"/>
  <c r="P140" i="4"/>
  <c r="P146" i="4"/>
  <c r="P152" i="4"/>
  <c r="P158" i="4"/>
  <c r="P164" i="4"/>
  <c r="P170" i="4"/>
  <c r="P176" i="4"/>
  <c r="P182" i="4"/>
  <c r="P188" i="4"/>
  <c r="P184" i="4"/>
  <c r="P174" i="4"/>
  <c r="P166" i="4"/>
  <c r="P156" i="4"/>
  <c r="P148" i="4"/>
  <c r="P138" i="4"/>
  <c r="P130" i="4"/>
  <c r="P120" i="4"/>
  <c r="P112" i="4"/>
  <c r="P102" i="4"/>
  <c r="P94" i="4"/>
  <c r="P84" i="4"/>
  <c r="P76" i="4"/>
  <c r="P66" i="4"/>
  <c r="P58" i="4"/>
  <c r="P48" i="4"/>
  <c r="P40" i="4"/>
  <c r="P30" i="4"/>
  <c r="P22" i="4"/>
  <c r="P183" i="4"/>
  <c r="P173" i="4"/>
  <c r="P165" i="4"/>
  <c r="P155" i="4"/>
  <c r="P147" i="4"/>
  <c r="P137" i="4"/>
  <c r="P129" i="4"/>
  <c r="P119" i="4"/>
  <c r="P111" i="4"/>
  <c r="P101" i="4"/>
  <c r="P93" i="4"/>
  <c r="P83" i="4"/>
  <c r="P75" i="4"/>
  <c r="P65" i="4"/>
  <c r="P57" i="4"/>
  <c r="P47" i="4"/>
  <c r="P39" i="4"/>
  <c r="P29" i="4"/>
  <c r="P21" i="4"/>
  <c r="P19" i="4"/>
  <c r="P180" i="4"/>
  <c r="P172" i="4"/>
  <c r="P162" i="4"/>
  <c r="P154" i="4"/>
  <c r="P144" i="4"/>
  <c r="P136" i="4"/>
  <c r="P126" i="4"/>
  <c r="P118" i="4"/>
  <c r="P108" i="4"/>
  <c r="P100" i="4"/>
  <c r="P90" i="4"/>
  <c r="P82" i="4"/>
  <c r="P72" i="4"/>
  <c r="P64" i="4"/>
  <c r="P54" i="4"/>
  <c r="P46" i="4"/>
  <c r="P36" i="4"/>
  <c r="P28" i="4"/>
  <c r="Q19" i="4" l="1"/>
  <c r="I190" i="4"/>
  <c r="M190" i="4"/>
  <c r="L190" i="4"/>
  <c r="Q189" i="4" l="1"/>
  <c r="Q188" i="4"/>
  <c r="Q187" i="4"/>
  <c r="Q186" i="4"/>
  <c r="Q183" i="4"/>
  <c r="Q182" i="4"/>
  <c r="Q181" i="4"/>
  <c r="Q180" i="4"/>
  <c r="Q179" i="4"/>
  <c r="Q178" i="4"/>
  <c r="Q177" i="4"/>
  <c r="Q176" i="4"/>
  <c r="Q175" i="4"/>
  <c r="Q174" i="4"/>
  <c r="Q173" i="4"/>
  <c r="Q172" i="4"/>
  <c r="Q171" i="4"/>
  <c r="Q170" i="4"/>
  <c r="Q169" i="4"/>
  <c r="Q168" i="4"/>
  <c r="Q167" i="4"/>
  <c r="Q166" i="4"/>
  <c r="Q165" i="4"/>
  <c r="Q164" i="4"/>
  <c r="Q163" i="4"/>
  <c r="Q161" i="4"/>
  <c r="Q160" i="4"/>
  <c r="Q159" i="4"/>
  <c r="Q158" i="4"/>
  <c r="Q157" i="4"/>
  <c r="Q156" i="4"/>
  <c r="Q155" i="4"/>
  <c r="Q154" i="4"/>
  <c r="Q153" i="4"/>
  <c r="Q151" i="4"/>
  <c r="Q150" i="4"/>
  <c r="Q149" i="4"/>
  <c r="Q148" i="4"/>
  <c r="Q147" i="4"/>
  <c r="Q146" i="4"/>
  <c r="Q145" i="4"/>
  <c r="Q144" i="4"/>
  <c r="Q143" i="4"/>
  <c r="Q142" i="4"/>
  <c r="Q141" i="4"/>
  <c r="Q140" i="4"/>
  <c r="Q139" i="4"/>
  <c r="Q138" i="4"/>
  <c r="Q137" i="4"/>
  <c r="Q136" i="4"/>
  <c r="Q134" i="4"/>
  <c r="Q133" i="4"/>
  <c r="Q132" i="4"/>
  <c r="Q131" i="4"/>
  <c r="Q130" i="4"/>
  <c r="Q129" i="4"/>
  <c r="Q128" i="4"/>
  <c r="Q127" i="4"/>
  <c r="Q126" i="4"/>
  <c r="Q125" i="4"/>
  <c r="Q124" i="4"/>
  <c r="Q123" i="4"/>
  <c r="Q122" i="4"/>
  <c r="Q121" i="4"/>
  <c r="Q120" i="4"/>
  <c r="Q119" i="4"/>
  <c r="Q118" i="4"/>
  <c r="Q117" i="4"/>
  <c r="Q116" i="4"/>
  <c r="Q115" i="4"/>
  <c r="Q114" i="4"/>
  <c r="Q113" i="4"/>
  <c r="Q112" i="4"/>
  <c r="Q111" i="4"/>
  <c r="Q110" i="4"/>
  <c r="Q109" i="4"/>
  <c r="Q107" i="4"/>
  <c r="Q106" i="4"/>
  <c r="Q105" i="4"/>
  <c r="Q104" i="4"/>
  <c r="Q103" i="4"/>
  <c r="Q102" i="4"/>
  <c r="Q101" i="4"/>
  <c r="Q100" i="4"/>
  <c r="Q99" i="4"/>
  <c r="Q98" i="4"/>
  <c r="Q97" i="4"/>
  <c r="Q95" i="4"/>
  <c r="Q94" i="4"/>
  <c r="Q93" i="4"/>
  <c r="Q92" i="4"/>
  <c r="Q91" i="4"/>
  <c r="Q90" i="4"/>
  <c r="Q89" i="4"/>
  <c r="Q88" i="4"/>
  <c r="Q87" i="4"/>
  <c r="Q86" i="4"/>
  <c r="Q85" i="4"/>
  <c r="Q84" i="4"/>
  <c r="Q83" i="4"/>
  <c r="Q82" i="4"/>
  <c r="Q81" i="4"/>
  <c r="Q79" i="4"/>
  <c r="Q78" i="4"/>
  <c r="Q77" i="4"/>
  <c r="Q76" i="4"/>
  <c r="Q75" i="4"/>
  <c r="Q74" i="4"/>
  <c r="Q73" i="4"/>
  <c r="Q72" i="4"/>
  <c r="Q71" i="4"/>
  <c r="Q70" i="4"/>
  <c r="Q69" i="4"/>
  <c r="Q68" i="4"/>
  <c r="Q67" i="4"/>
  <c r="Q66" i="4"/>
  <c r="Q65" i="4"/>
  <c r="Q63" i="4"/>
  <c r="Q62" i="4"/>
  <c r="Q61" i="4"/>
  <c r="Q60" i="4"/>
  <c r="Q59" i="4"/>
  <c r="Q58" i="4"/>
  <c r="Q57" i="4"/>
  <c r="Q56" i="4"/>
  <c r="Q55" i="4"/>
  <c r="Q54" i="4"/>
  <c r="Q53" i="4"/>
  <c r="Q52" i="4"/>
  <c r="Q51" i="4"/>
  <c r="Q50" i="4"/>
  <c r="Q49" i="4"/>
  <c r="Q48" i="4"/>
  <c r="Q47" i="4"/>
  <c r="Q46" i="4"/>
  <c r="Q45" i="4"/>
  <c r="Q44" i="4"/>
  <c r="Q43" i="4"/>
  <c r="Q42" i="4"/>
  <c r="Q41" i="4"/>
  <c r="Q40" i="4"/>
  <c r="Q39" i="4"/>
  <c r="Q38" i="4"/>
  <c r="Q37" i="4"/>
  <c r="Q35" i="4"/>
  <c r="Q34" i="4"/>
  <c r="Q33" i="4"/>
  <c r="Q32" i="4"/>
  <c r="Q31" i="4"/>
  <c r="Q30" i="4"/>
  <c r="Q29" i="4"/>
  <c r="Q28" i="4"/>
  <c r="Q27" i="4"/>
  <c r="Q26" i="4"/>
  <c r="Q25" i="4"/>
  <c r="Q24" i="4"/>
  <c r="Q23" i="4"/>
  <c r="Q22" i="4"/>
  <c r="Q21" i="4"/>
  <c r="Q20" i="4"/>
</calcChain>
</file>

<file path=xl/sharedStrings.xml><?xml version="1.0" encoding="utf-8"?>
<sst xmlns="http://schemas.openxmlformats.org/spreadsheetml/2006/main" count="56" uniqueCount="39">
  <si>
    <t>Champ79</t>
  </si>
  <si>
    <t>Français</t>
  </si>
  <si>
    <t>Allemand</t>
  </si>
  <si>
    <t>Anglais</t>
  </si>
  <si>
    <t>tpt</t>
  </si>
  <si>
    <t>coef</t>
  </si>
  <si>
    <t>PROMO</t>
  </si>
  <si>
    <t>PV départ</t>
  </si>
  <si>
    <t>PA</t>
  </si>
  <si>
    <t>3,9-4,5</t>
  </si>
  <si>
    <t xml:space="preserve"> </t>
  </si>
  <si>
    <t>0,6-0,7</t>
  </si>
  <si>
    <t>Langue</t>
  </si>
  <si>
    <t>Total 1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</si>
  <si>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</si>
  <si>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</si>
  <si>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</si>
  <si>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</si>
  <si>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</si>
  <si>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</si>
  <si>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</si>
  <si>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</si>
  <si>
    <t>Total 10</t>
  </si>
  <si>
    <t>Total 11</t>
  </si>
  <si>
    <t>Total 12</t>
  </si>
  <si>
    <t>Total 13</t>
  </si>
  <si>
    <t>Total 14</t>
  </si>
  <si>
    <t>total1@gmail.com</t>
  </si>
  <si>
    <t>Total2@gmail.com</t>
  </si>
  <si>
    <t>Total3@gmail.com</t>
  </si>
  <si>
    <t>Total4@gmail.com</t>
  </si>
  <si>
    <t>Total5@gmail.com</t>
  </si>
  <si>
    <t>Total7@gmail.com</t>
  </si>
  <si>
    <t>Total8@gmail.com</t>
  </si>
  <si>
    <t>Total9@gmail.com</t>
  </si>
  <si>
    <t>Total10@gmail.com</t>
  </si>
  <si>
    <t>Total11@gmail.com</t>
  </si>
  <si>
    <t>Total12@gmail.com</t>
  </si>
  <si>
    <t>Total13@gmail.com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</si>
</sst>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0" x14ac:knownFonts="1">
    <font>
      <sz val="11"/>
      <color theme="1"/>
      <name val="Calibri"/>
      <family val="2"/>
      <scheme val="minor"/>
    </font>
    <font>
      <b/>
      <sz val="8"/>
      <color rgb="FF000000"/>
      <name val="MS Sans Serif"/>
    </font>
    <font>
      <b/>
      <sz val="12"/>
      <color rgb="FF000000"/>
      <name val="Verdana"/>
      <family val="2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u/>
      <sz val="8"/>
      <color rgb="FF000000"/>
      <name val="Verdan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i/>
      <sz val="9"/>
      <color indexed="6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sz val="10"/>
      <color indexed="17"/>
      <name val="Calibri"/>
      <family val="2"/>
      <scheme val="minor"/>
    </font>
    <font>
      <i/>
      <sz val="10"/>
      <color indexed="10"/>
      <name val="Verdana"/>
      <family val="2"/>
    </font>
    <font>
      <sz val="10"/>
      <color indexed="10"/>
      <name val="Verdana"/>
      <family val="2"/>
    </font>
    <font>
      <b/>
      <sz val="8"/>
      <color indexed="10"/>
      <name val="Verdana"/>
      <family val="2"/>
    </font>
    <font>
      <i/>
      <sz val="8"/>
      <name val="Verdana"/>
      <family val="2"/>
    </font>
    <font>
      <sz val="12"/>
      <color rgb="FF006600"/>
      <name val="Tw Cen MT"/>
      <family val="2"/>
    </font>
    <font>
      <sz val="9"/>
      <color rgb="FF006600"/>
      <name val="Verdana"/>
      <family val="2"/>
    </font>
    <font>
      <sz val="8"/>
      <color rgb="FF006600"/>
      <name val="Verdana"/>
      <family val="2"/>
    </font>
    <font>
      <b/>
      <sz val="8"/>
      <name val="Verdana"/>
      <family val="2"/>
    </font>
    <font>
      <b/>
      <sz val="8"/>
      <color rgb="FF006600"/>
      <name val="Tw Cen MT"/>
      <family val="2"/>
    </font>
    <font>
      <sz val="8"/>
      <color rgb="FF006600"/>
      <name val="Tw Cen MT"/>
      <family val="2"/>
    </font>
    <font>
      <b/>
      <sz val="12"/>
      <color rgb="FFFF0000"/>
      <name val="Verdana"/>
      <family val="2"/>
    </font>
    <font>
      <b/>
      <sz val="14"/>
      <color rgb="FFFF0000"/>
      <name val="Calibri"/>
      <family val="2"/>
      <scheme val="minor"/>
    </font>
    <font>
      <sz val="8"/>
      <name val="Tw Cen MT"/>
      <family val="2"/>
    </font>
    <font>
      <b/>
      <sz val="8"/>
      <color indexed="10"/>
      <name val="Tw Cen MT"/>
      <family val="2"/>
    </font>
    <font>
      <i/>
      <sz val="8"/>
      <name val="Tw Cen MT"/>
      <family val="2"/>
    </font>
    <font>
      <b/>
      <sz val="14"/>
      <color rgb="FFCC0099"/>
      <name val="Calibri"/>
      <family val="2"/>
    </font>
    <font>
      <i/>
      <sz val="8"/>
      <name val="Arial"/>
      <family val="2"/>
    </font>
    <font>
      <sz val="10"/>
      <name val="Calibri"/>
      <family val="2"/>
      <scheme val="minor"/>
    </font>
    <font>
      <sz val="9"/>
      <name val="Verdana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1"/>
      <color rgb="FF006600"/>
      <name val="Tw Cen MT"/>
      <family val="2"/>
    </font>
    <font>
      <i/>
      <sz val="11"/>
      <color rgb="FF006600"/>
      <name val="Calibri"/>
      <family val="2"/>
      <scheme val="minor"/>
    </font>
    <font>
      <sz val="11"/>
      <color rgb="FF006600"/>
      <name val="Calibri"/>
      <family val="2"/>
      <scheme val="minor"/>
    </font>
    <font>
      <i/>
      <sz val="11"/>
      <color indexed="10"/>
      <name val="Tw Cen MT"/>
      <family val="2"/>
    </font>
    <font>
      <sz val="11"/>
      <name val="Tw Cen MT"/>
      <family val="2"/>
    </font>
    <font>
      <b/>
      <sz val="8"/>
      <name val="Tw Cen MT"/>
      <family val="2"/>
    </font>
    <font>
      <i/>
      <sz val="11"/>
      <name val="Tw Cen MT"/>
      <family val="2"/>
    </font>
    <font>
      <sz val="12"/>
      <name val="Tw Cen MT"/>
      <family val="2"/>
    </font>
    <font>
      <sz val="11"/>
      <color indexed="17"/>
      <name val="Tw Cen MT"/>
      <family val="2"/>
    </font>
    <font>
      <i/>
      <sz val="12"/>
      <color indexed="10"/>
      <name val="Tw Cen MT"/>
      <family val="2"/>
    </font>
    <font>
      <sz val="10"/>
      <name val="Arial"/>
      <family val="2"/>
    </font>
    <font>
      <u/>
      <sz val="12"/>
      <color rgb="FF006600"/>
      <name val="Tw Cen MT"/>
      <family val="2"/>
    </font>
    <font>
      <sz val="11"/>
      <color indexed="10"/>
      <name val="Tw Cen MT"/>
      <family val="2"/>
    </font>
    <font>
      <b/>
      <sz val="8"/>
      <color indexed="61"/>
      <name val="Tw Cen MT"/>
      <family val="2"/>
    </font>
    <font>
      <u/>
      <sz val="10"/>
      <color rgb="FF006600"/>
      <name val="Tw Cen MT"/>
      <family val="2"/>
    </font>
    <font>
      <sz val="10"/>
      <color rgb="FF006600"/>
      <name val="Tw Cen MT"/>
      <family val="2"/>
    </font>
    <font>
      <i/>
      <sz val="10"/>
      <color indexed="10"/>
      <name val="Tw Cen MT"/>
      <family val="2"/>
    </font>
    <font>
      <sz val="10"/>
      <name val="Tw Cen MT"/>
      <family val="2"/>
    </font>
    <font>
      <i/>
      <sz val="8"/>
      <color indexed="61"/>
      <name val="Tw Cen MT"/>
      <family val="2"/>
    </font>
    <font>
      <i/>
      <sz val="10"/>
      <name val="Tw Cen MT"/>
      <family val="2"/>
    </font>
    <font>
      <b/>
      <sz val="9"/>
      <name val="Verdana"/>
      <family val="2"/>
    </font>
    <font>
      <b/>
      <i/>
      <sz val="10"/>
      <color indexed="10"/>
      <name val="Verdana"/>
      <family val="2"/>
    </font>
    <font>
      <b/>
      <i/>
      <sz val="8"/>
      <name val="Verdana"/>
      <family val="2"/>
    </font>
    <font>
      <i/>
      <sz val="8"/>
      <color indexed="61"/>
      <name val="Verdana"/>
      <family val="2"/>
    </font>
    <font>
      <b/>
      <i/>
      <sz val="10"/>
      <name val="Verdana"/>
      <family val="2"/>
    </font>
    <font>
      <b/>
      <sz val="10"/>
      <color indexed="10"/>
      <name val="Verdana"/>
      <family val="2"/>
    </font>
    <font>
      <b/>
      <sz val="9"/>
      <color indexed="61"/>
      <name val="Verdana"/>
      <family val="2"/>
    </font>
    <font>
      <b/>
      <sz val="10"/>
      <color indexed="61"/>
      <name val="Verdana"/>
      <family val="2"/>
    </font>
    <font>
      <b/>
      <i/>
      <sz val="8"/>
      <color indexed="61"/>
      <name val="Verdana"/>
      <family val="2"/>
    </font>
    <font>
      <b/>
      <sz val="8"/>
      <color indexed="17"/>
      <name val="Verdana"/>
      <family val="2"/>
    </font>
    <font>
      <b/>
      <i/>
      <sz val="10"/>
      <color indexed="61"/>
      <name val="Verdana"/>
      <family val="2"/>
    </font>
    <font>
      <b/>
      <sz val="9"/>
      <color indexed="10"/>
      <name val="Verdana"/>
      <family val="2"/>
    </font>
    <font>
      <i/>
      <sz val="10"/>
      <name val="Verdana"/>
      <family val="2"/>
    </font>
    <font>
      <b/>
      <sz val="11"/>
      <color rgb="FFFF0000"/>
      <name val="Verdana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8EA3BD"/>
        <bgColor rgb="FF8EA3BD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D6DFEC"/>
        <bgColor rgb="FFD6DFEC"/>
      </patternFill>
    </fill>
    <fill>
      <patternFill patternType="none">
        <fgColor rgb="FF000000"/>
        <bgColor rgb="FFFFFFFF"/>
      </patternFill>
    </fill>
    <fill>
      <patternFill patternType="solid">
        <fgColor indexed="9"/>
        <bgColor indexed="64"/>
      </patternFill>
    </fill>
    <fill>
      <patternFill patternType="solid">
        <fgColor rgb="FFF4960C"/>
        <bgColor indexed="64"/>
      </patternFill>
    </fill>
    <fill>
      <patternFill patternType="solid">
        <fgColor rgb="FFF7B657"/>
        <bgColor indexed="64"/>
      </patternFill>
    </fill>
    <fill>
      <patternFill patternType="solid">
        <fgColor rgb="FF00B0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6" fillId="8" borderId="0"/>
    <xf numFmtId="0" fontId="7" fillId="8" borderId="0"/>
    <xf numFmtId="0" fontId="32" fillId="8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/>
  </cellStyleXfs>
  <cellXfs count="137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vertical="center" wrapText="1"/>
    </xf>
    <xf numFmtId="0" fontId="3" fillId="4" borderId="3" xfId="0" applyFont="1" applyFill="1" applyBorder="1" applyAlignment="1" applyProtection="1">
      <alignment vertical="center" wrapText="1"/>
    </xf>
    <xf numFmtId="0" fontId="4" fillId="5" borderId="4" xfId="0" applyFont="1" applyFill="1" applyBorder="1" applyAlignment="1" applyProtection="1">
      <alignment vertical="center" wrapText="1"/>
    </xf>
    <xf numFmtId="0" fontId="1" fillId="2" borderId="6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vertical="center" wrapText="1"/>
    </xf>
    <xf numFmtId="0" fontId="1" fillId="2" borderId="7" xfId="0" applyFont="1" applyFill="1" applyBorder="1" applyAlignment="1" applyProtection="1">
      <alignment horizontal="center" vertical="center"/>
    </xf>
    <xf numFmtId="2" fontId="58" fillId="8" borderId="0" xfId="2" applyNumberFormat="1" applyFont="1" applyAlignment="1" applyProtection="1">
      <alignment horizontal="center"/>
      <protection hidden="1"/>
    </xf>
    <xf numFmtId="2" fontId="8" fillId="8" borderId="0" xfId="2" applyNumberFormat="1" applyFont="1" applyAlignment="1" applyProtection="1">
      <alignment horizontal="center"/>
      <protection hidden="1"/>
    </xf>
    <xf numFmtId="2" fontId="11" fillId="8" borderId="0" xfId="2" applyNumberFormat="1" applyFont="1" applyAlignment="1" applyProtection="1">
      <alignment horizontal="center"/>
      <protection hidden="1"/>
    </xf>
    <xf numFmtId="0" fontId="8" fillId="8" borderId="0" xfId="2" applyNumberFormat="1" applyFont="1"/>
    <xf numFmtId="0" fontId="9" fillId="8" borderId="0" xfId="2" applyNumberFormat="1" applyFont="1"/>
    <xf numFmtId="0" fontId="10" fillId="8" borderId="0" xfId="2" applyNumberFormat="1" applyFont="1" applyAlignment="1">
      <alignment horizontal="center"/>
    </xf>
    <xf numFmtId="0" fontId="10" fillId="8" borderId="0" xfId="2" applyNumberFormat="1" applyFont="1"/>
    <xf numFmtId="0" fontId="11" fillId="8" borderId="0" xfId="2" applyNumberFormat="1" applyFont="1" applyAlignment="1">
      <alignment horizontal="center"/>
    </xf>
    <xf numFmtId="0" fontId="12" fillId="8" borderId="0" xfId="2" applyNumberFormat="1" applyFont="1" applyAlignment="1">
      <alignment horizontal="center" vertical="center" wrapText="1"/>
    </xf>
    <xf numFmtId="0" fontId="10" fillId="8" borderId="0" xfId="2" applyNumberFormat="1" applyFont="1" applyAlignment="1">
      <alignment vertical="center"/>
    </xf>
    <xf numFmtId="0" fontId="13" fillId="8" borderId="0" xfId="2" applyNumberFormat="1" applyFont="1"/>
    <xf numFmtId="0" fontId="15" fillId="9" borderId="0" xfId="2" applyNumberFormat="1" applyFont="1" applyFill="1" applyAlignment="1">
      <alignment horizontal="center" wrapText="1"/>
    </xf>
    <xf numFmtId="0" fontId="8" fillId="8" borderId="0" xfId="2" applyNumberFormat="1" applyFont="1" applyProtection="1">
      <protection hidden="1"/>
    </xf>
    <xf numFmtId="0" fontId="16" fillId="8" borderId="0" xfId="2" applyNumberFormat="1" applyFont="1" applyAlignment="1">
      <alignment horizontal="left" vertical="center"/>
    </xf>
    <xf numFmtId="0" fontId="17" fillId="8" borderId="0" xfId="2" applyNumberFormat="1" applyFont="1" applyAlignment="1">
      <alignment horizontal="left" vertical="center"/>
    </xf>
    <xf numFmtId="0" fontId="17" fillId="8" borderId="0" xfId="2" applyNumberFormat="1" applyFont="1"/>
    <xf numFmtId="0" fontId="18" fillId="8" borderId="0" xfId="2" applyNumberFormat="1" applyFont="1"/>
    <xf numFmtId="0" fontId="19" fillId="8" borderId="0" xfId="2" applyNumberFormat="1" applyFont="1"/>
    <xf numFmtId="0" fontId="20" fillId="8" borderId="0" xfId="2" applyNumberFormat="1" applyFont="1"/>
    <xf numFmtId="0" fontId="17" fillId="8" borderId="0" xfId="2" applyNumberFormat="1" applyFont="1" applyAlignment="1">
      <alignment horizontal="left"/>
    </xf>
    <xf numFmtId="0" fontId="21" fillId="8" borderId="0" xfId="2" applyNumberFormat="1" applyFont="1"/>
    <xf numFmtId="0" fontId="22" fillId="8" borderId="0" xfId="2" applyNumberFormat="1" applyFont="1" applyAlignment="1">
      <alignment horizontal="center"/>
    </xf>
    <xf numFmtId="0" fontId="7" fillId="8" borderId="0" xfId="2" applyNumberFormat="1"/>
    <xf numFmtId="0" fontId="23" fillId="8" borderId="0" xfId="2" applyNumberFormat="1" applyFont="1"/>
    <xf numFmtId="0" fontId="25" fillId="8" borderId="0" xfId="2" applyNumberFormat="1" applyFont="1"/>
    <xf numFmtId="0" fontId="26" fillId="9" borderId="0" xfId="2" applyNumberFormat="1" applyFont="1" applyFill="1" applyAlignment="1">
      <alignment horizontal="center" wrapText="1"/>
    </xf>
    <xf numFmtId="0" fontId="25" fillId="8" borderId="0" xfId="2" applyNumberFormat="1" applyFont="1" applyProtection="1">
      <protection hidden="1"/>
    </xf>
    <xf numFmtId="0" fontId="27" fillId="8" borderId="0" xfId="2" applyNumberFormat="1" applyFont="1" applyAlignment="1">
      <alignment horizontal="left" vertical="center"/>
    </xf>
    <xf numFmtId="0" fontId="28" fillId="8" borderId="0" xfId="2" applyNumberFormat="1" applyFont="1" applyAlignment="1">
      <alignment vertical="center" wrapText="1"/>
    </xf>
    <xf numFmtId="0" fontId="20" fillId="8" borderId="0" xfId="2" applyNumberFormat="1" applyFont="1" applyAlignment="1">
      <alignment horizontal="center"/>
    </xf>
    <xf numFmtId="0" fontId="10" fillId="8" borderId="0" xfId="2" applyNumberFormat="1" applyFont="1" applyProtection="1">
      <protection hidden="1"/>
    </xf>
    <xf numFmtId="0" fontId="29" fillId="8" borderId="0" xfId="2" applyNumberFormat="1" applyFont="1"/>
    <xf numFmtId="0" fontId="11" fillId="8" borderId="0" xfId="2" applyNumberFormat="1" applyFont="1"/>
    <xf numFmtId="0" fontId="30" fillId="8" borderId="0" xfId="2" applyNumberFormat="1" applyFont="1" applyAlignment="1">
      <alignment horizontal="center"/>
    </xf>
    <xf numFmtId="0" fontId="31" fillId="8" borderId="0" xfId="2" applyNumberFormat="1" applyFont="1"/>
    <xf numFmtId="0" fontId="14" fillId="8" borderId="0" xfId="2" applyNumberFormat="1" applyFont="1"/>
    <xf numFmtId="0" fontId="8" fillId="8" borderId="0" xfId="2" applyNumberFormat="1" applyFont="1" applyAlignment="1">
      <alignment horizontal="center"/>
    </xf>
    <xf numFmtId="0" fontId="33" fillId="8" borderId="0" xfId="3" applyNumberFormat="1" applyFont="1" applyAlignment="1" applyProtection="1"/>
    <xf numFmtId="0" fontId="34" fillId="8" borderId="0" xfId="2" applyNumberFormat="1" applyFont="1"/>
    <xf numFmtId="0" fontId="35" fillId="8" borderId="0" xfId="2" applyNumberFormat="1" applyFont="1" applyAlignment="1">
      <alignment horizontal="center" vertical="center"/>
    </xf>
    <xf numFmtId="0" fontId="36" fillId="8" borderId="0" xfId="2" applyNumberFormat="1" applyFont="1"/>
    <xf numFmtId="0" fontId="37" fillId="8" borderId="0" xfId="2" applyNumberFormat="1" applyFont="1" applyAlignment="1">
      <alignment horizontal="center" vertical="center"/>
    </xf>
    <xf numFmtId="0" fontId="39" fillId="8" borderId="0" xfId="2" applyNumberFormat="1" applyFont="1" applyAlignment="1">
      <alignment horizontal="center"/>
    </xf>
    <xf numFmtId="0" fontId="38" fillId="8" borderId="0" xfId="2" applyNumberFormat="1" applyFont="1" applyProtection="1">
      <protection hidden="1"/>
    </xf>
    <xf numFmtId="0" fontId="40" fillId="8" borderId="0" xfId="2" applyNumberFormat="1" applyFont="1"/>
    <xf numFmtId="0" fontId="38" fillId="8" borderId="0" xfId="2" applyNumberFormat="1" applyFont="1"/>
    <xf numFmtId="0" fontId="41" fillId="8" borderId="0" xfId="2" applyNumberFormat="1" applyFont="1" applyProtection="1">
      <protection hidden="1"/>
    </xf>
    <xf numFmtId="0" fontId="43" fillId="8" borderId="0" xfId="2" applyNumberFormat="1" applyFont="1" applyAlignment="1">
      <alignment horizontal="center" vertical="center"/>
    </xf>
    <xf numFmtId="0" fontId="27" fillId="8" borderId="0" xfId="2" applyNumberFormat="1" applyFont="1"/>
    <xf numFmtId="0" fontId="41" fillId="8" borderId="0" xfId="2" applyNumberFormat="1" applyFont="1"/>
    <xf numFmtId="0" fontId="44" fillId="8" borderId="0" xfId="2" applyNumberFormat="1" applyFont="1"/>
    <xf numFmtId="0" fontId="37" fillId="8" borderId="0" xfId="2" applyNumberFormat="1" applyFont="1" applyAlignment="1">
      <alignment horizontal="center"/>
    </xf>
    <xf numFmtId="0" fontId="45" fillId="8" borderId="0" xfId="2" applyNumberFormat="1" applyFont="1"/>
    <xf numFmtId="0" fontId="42" fillId="8" borderId="0" xfId="2" applyNumberFormat="1" applyFont="1" applyAlignment="1">
      <alignment horizontal="center"/>
    </xf>
    <xf numFmtId="0" fontId="39" fillId="8" borderId="0" xfId="2" applyNumberFormat="1" applyFont="1" applyProtection="1">
      <protection hidden="1"/>
    </xf>
    <xf numFmtId="0" fontId="33" fillId="8" borderId="0" xfId="3" applyNumberFormat="1" applyFont="1" applyAlignment="1" applyProtection="1">
      <alignment vertical="center"/>
    </xf>
    <xf numFmtId="0" fontId="34" fillId="8" borderId="0" xfId="3" applyNumberFormat="1" applyFont="1" applyAlignment="1" applyProtection="1">
      <alignment vertical="center"/>
    </xf>
    <xf numFmtId="0" fontId="32" fillId="8" borderId="0" xfId="3" applyNumberFormat="1" applyAlignment="1" applyProtection="1">
      <alignment vertical="center"/>
    </xf>
    <xf numFmtId="0" fontId="40" fillId="8" borderId="0" xfId="2" applyNumberFormat="1" applyFont="1" applyAlignment="1">
      <alignment horizontal="left" vertical="center"/>
    </xf>
    <xf numFmtId="0" fontId="34" fillId="8" borderId="0" xfId="3" applyNumberFormat="1" applyFont="1" applyAlignment="1" applyProtection="1">
      <alignment horizontal="left" vertical="center"/>
    </xf>
    <xf numFmtId="0" fontId="34" fillId="8" borderId="0" xfId="2" applyNumberFormat="1" applyFont="1" applyAlignment="1">
      <alignment horizontal="center" vertical="center"/>
    </xf>
    <xf numFmtId="0" fontId="46" fillId="8" borderId="0" xfId="2" applyNumberFormat="1" applyFont="1" applyAlignment="1">
      <alignment horizontal="center" vertical="center"/>
    </xf>
    <xf numFmtId="0" fontId="48" fillId="8" borderId="0" xfId="2" applyNumberFormat="1" applyFont="1"/>
    <xf numFmtId="0" fontId="49" fillId="8" borderId="0" xfId="3" applyNumberFormat="1" applyFont="1" applyAlignment="1" applyProtection="1">
      <alignment horizontal="left" vertical="center"/>
    </xf>
    <xf numFmtId="0" fontId="49" fillId="8" borderId="0" xfId="2" applyNumberFormat="1" applyFont="1" applyAlignment="1">
      <alignment horizontal="center" vertical="center"/>
    </xf>
    <xf numFmtId="0" fontId="50" fillId="8" borderId="0" xfId="2" applyNumberFormat="1" applyFont="1" applyAlignment="1">
      <alignment horizontal="center" vertical="center"/>
    </xf>
    <xf numFmtId="0" fontId="52" fillId="8" borderId="0" xfId="2" applyNumberFormat="1" applyFont="1" applyAlignment="1" applyProtection="1">
      <alignment horizontal="center"/>
      <protection hidden="1"/>
    </xf>
    <xf numFmtId="0" fontId="51" fillId="8" borderId="0" xfId="2" applyNumberFormat="1" applyFont="1" applyProtection="1">
      <protection hidden="1"/>
    </xf>
    <xf numFmtId="0" fontId="53" fillId="8" borderId="0" xfId="2" applyNumberFormat="1" applyFont="1" applyAlignment="1">
      <alignment horizontal="left" vertical="center"/>
    </xf>
    <xf numFmtId="0" fontId="51" fillId="8" borderId="0" xfId="2" applyNumberFormat="1" applyFont="1"/>
    <xf numFmtId="0" fontId="11" fillId="10" borderId="10" xfId="2" applyNumberFormat="1" applyFont="1" applyFill="1" applyBorder="1" applyAlignment="1">
      <alignment horizontal="center" vertical="center"/>
    </xf>
    <xf numFmtId="0" fontId="54" fillId="10" borderId="10" xfId="2" applyNumberFormat="1" applyFont="1" applyFill="1" applyBorder="1" applyAlignment="1">
      <alignment horizontal="center" vertical="center"/>
    </xf>
    <xf numFmtId="0" fontId="54" fillId="10" borderId="11" xfId="2" applyNumberFormat="1" applyFont="1" applyFill="1" applyBorder="1" applyAlignment="1">
      <alignment horizontal="center" vertical="center"/>
    </xf>
    <xf numFmtId="0" fontId="55" fillId="8" borderId="0" xfId="2" applyNumberFormat="1" applyFont="1" applyAlignment="1">
      <alignment horizontal="center" vertical="center"/>
    </xf>
    <xf numFmtId="0" fontId="56" fillId="8" borderId="0" xfId="2" applyNumberFormat="1" applyFont="1" applyAlignment="1">
      <alignment horizontal="center"/>
    </xf>
    <xf numFmtId="0" fontId="57" fillId="8" borderId="0" xfId="2" applyNumberFormat="1" applyFont="1" applyAlignment="1" applyProtection="1">
      <alignment horizontal="center"/>
      <protection hidden="1"/>
    </xf>
    <xf numFmtId="0" fontId="11" fillId="8" borderId="0" xfId="2" applyNumberFormat="1" applyFont="1" applyProtection="1">
      <protection hidden="1"/>
    </xf>
    <xf numFmtId="0" fontId="58" fillId="8" borderId="0" xfId="2" applyNumberFormat="1" applyFont="1" applyAlignment="1">
      <alignment horizontal="left" vertical="center"/>
    </xf>
    <xf numFmtId="0" fontId="11" fillId="10" borderId="12" xfId="2" applyNumberFormat="1" applyFont="1" applyFill="1" applyBorder="1" applyAlignment="1">
      <alignment horizontal="center" vertical="center"/>
    </xf>
    <xf numFmtId="0" fontId="54" fillId="10" borderId="12" xfId="2" applyNumberFormat="1" applyFont="1" applyFill="1" applyBorder="1" applyAlignment="1">
      <alignment horizontal="center" vertical="center"/>
    </xf>
    <xf numFmtId="0" fontId="54" fillId="10" borderId="13" xfId="2" applyNumberFormat="1" applyFont="1" applyFill="1" applyBorder="1" applyAlignment="1">
      <alignment horizontal="center" vertical="top"/>
    </xf>
    <xf numFmtId="0" fontId="59" fillId="8" borderId="0" xfId="2" applyNumberFormat="1" applyFont="1" applyAlignment="1">
      <alignment horizontal="center" vertical="center"/>
    </xf>
    <xf numFmtId="0" fontId="60" fillId="8" borderId="0" xfId="2" applyNumberFormat="1" applyFont="1" applyAlignment="1" applyProtection="1">
      <alignment horizontal="center"/>
      <protection hidden="1"/>
    </xf>
    <xf numFmtId="0" fontId="61" fillId="8" borderId="0" xfId="2" applyNumberFormat="1" applyFont="1" applyAlignment="1" applyProtection="1">
      <alignment horizontal="center"/>
      <protection hidden="1"/>
    </xf>
    <xf numFmtId="0" fontId="62" fillId="8" borderId="0" xfId="2" applyNumberFormat="1" applyFont="1" applyAlignment="1">
      <alignment horizontal="left" vertical="center"/>
    </xf>
    <xf numFmtId="0" fontId="10" fillId="9" borderId="0" xfId="2" applyNumberFormat="1" applyFont="1" applyFill="1" applyAlignment="1">
      <alignment horizontal="center"/>
    </xf>
    <xf numFmtId="0" fontId="10" fillId="9" borderId="0" xfId="2" applyNumberFormat="1" applyFont="1" applyFill="1" applyAlignment="1">
      <alignment horizontal="center" vertical="center"/>
    </xf>
    <xf numFmtId="0" fontId="8" fillId="11" borderId="0" xfId="2" applyNumberFormat="1" applyFont="1" applyFill="1" applyAlignment="1">
      <alignment horizontal="center" vertical="center"/>
    </xf>
    <xf numFmtId="0" fontId="10" fillId="9" borderId="14" xfId="2" applyNumberFormat="1" applyFont="1" applyFill="1" applyBorder="1" applyAlignment="1">
      <alignment horizontal="center" vertical="center"/>
    </xf>
    <xf numFmtId="0" fontId="8" fillId="8" borderId="0" xfId="2" applyNumberFormat="1" applyFont="1" applyAlignment="1">
      <alignment horizontal="center" vertical="center"/>
    </xf>
    <xf numFmtId="0" fontId="58" fillId="8" borderId="0" xfId="2" applyNumberFormat="1" applyFont="1" applyAlignment="1" applyProtection="1">
      <alignment horizontal="center"/>
      <protection hidden="1"/>
    </xf>
    <xf numFmtId="0" fontId="8" fillId="8" borderId="0" xfId="2" applyNumberFormat="1" applyFont="1" applyAlignment="1" applyProtection="1">
      <alignment horizontal="center"/>
      <protection hidden="1"/>
    </xf>
    <xf numFmtId="0" fontId="20" fillId="9" borderId="0" xfId="2" applyNumberFormat="1" applyFont="1" applyFill="1" applyAlignment="1">
      <alignment horizontal="center" vertical="center"/>
    </xf>
    <xf numFmtId="0" fontId="20" fillId="9" borderId="0" xfId="2" applyNumberFormat="1" applyFont="1" applyFill="1" applyAlignment="1">
      <alignment horizontal="center"/>
    </xf>
    <xf numFmtId="0" fontId="10" fillId="8" borderId="0" xfId="2" applyNumberFormat="1" applyFont="1" applyAlignment="1">
      <alignment horizontal="center" vertical="center"/>
    </xf>
    <xf numFmtId="0" fontId="10" fillId="8" borderId="14" xfId="2" applyNumberFormat="1" applyFont="1" applyBorder="1" applyAlignment="1">
      <alignment horizontal="center" vertical="center"/>
    </xf>
    <xf numFmtId="0" fontId="13" fillId="8" borderId="0" xfId="2" applyNumberFormat="1" applyFont="1" applyAlignment="1">
      <alignment horizontal="center" vertical="center"/>
    </xf>
    <xf numFmtId="0" fontId="11" fillId="12" borderId="8" xfId="2" applyNumberFormat="1" applyFont="1" applyFill="1" applyBorder="1" applyAlignment="1">
      <alignment horizontal="center" vertical="center"/>
    </xf>
    <xf numFmtId="0" fontId="54" fillId="12" borderId="8" xfId="2" applyNumberFormat="1" applyFont="1" applyFill="1" applyBorder="1" applyAlignment="1">
      <alignment horizontal="center" vertical="center"/>
    </xf>
    <xf numFmtId="0" fontId="54" fillId="12" borderId="9" xfId="2" applyNumberFormat="1" applyFont="1" applyFill="1" applyBorder="1" applyAlignment="1">
      <alignment horizontal="center" vertical="top"/>
    </xf>
    <xf numFmtId="0" fontId="64" fillId="8" borderId="0" xfId="2" applyNumberFormat="1" applyFont="1" applyAlignment="1">
      <alignment horizontal="left" vertical="center"/>
    </xf>
    <xf numFmtId="0" fontId="10" fillId="9" borderId="0" xfId="2" quotePrefix="1" applyNumberFormat="1" applyFont="1" applyFill="1" applyAlignment="1">
      <alignment horizontal="center" vertical="center"/>
    </xf>
    <xf numFmtId="0" fontId="65" fillId="8" borderId="0" xfId="2" applyNumberFormat="1" applyFont="1" applyAlignment="1">
      <alignment horizontal="center" vertical="center"/>
    </xf>
    <xf numFmtId="0" fontId="54" fillId="8" borderId="0" xfId="2" applyNumberFormat="1" applyFont="1"/>
    <xf numFmtId="0" fontId="66" fillId="8" borderId="0" xfId="2" applyNumberFormat="1" applyFont="1" applyAlignment="1">
      <alignment horizontal="left" vertical="center"/>
    </xf>
    <xf numFmtId="0" fontId="67" fillId="10" borderId="12" xfId="2" applyNumberFormat="1" applyFont="1" applyFill="1" applyBorder="1" applyAlignment="1">
      <alignment horizontal="left" vertical="center"/>
    </xf>
    <xf numFmtId="0" fontId="59" fillId="8" borderId="0" xfId="2" applyNumberFormat="1" applyFont="1" applyAlignment="1">
      <alignment horizontal="left"/>
    </xf>
    <xf numFmtId="0" fontId="16" fillId="8" borderId="0" xfId="2" applyNumberFormat="1" applyFont="1"/>
    <xf numFmtId="0" fontId="5" fillId="6" borderId="0" xfId="0" applyFont="1" applyFill="1" applyBorder="1" applyAlignment="1" applyProtection="1">
      <alignment vertical="center" wrapText="1"/>
    </xf>
    <xf numFmtId="2" fontId="63" fillId="8" borderId="0" xfId="2" applyNumberFormat="1" applyFont="1" applyAlignment="1">
      <alignment horizontal="center"/>
    </xf>
    <xf numFmtId="2" fontId="31" fillId="8" borderId="0" xfId="2" applyNumberFormat="1" applyFont="1" applyAlignment="1" applyProtection="1">
      <alignment horizontal="center"/>
      <protection hidden="1"/>
    </xf>
    <xf numFmtId="2" fontId="60" fillId="8" borderId="0" xfId="2" applyNumberFormat="1" applyFont="1" applyAlignment="1" applyProtection="1">
      <alignment horizontal="center"/>
      <protection hidden="1"/>
    </xf>
    <xf numFmtId="2" fontId="61" fillId="8" borderId="0" xfId="2" applyNumberFormat="1" applyFont="1" applyAlignment="1" applyProtection="1">
      <alignment horizontal="center"/>
      <protection hidden="1"/>
    </xf>
    <xf numFmtId="0" fontId="24" fillId="8" borderId="0" xfId="2" applyNumberFormat="1" applyFont="1" applyAlignment="1">
      <alignment horizontal="center"/>
    </xf>
    <xf numFmtId="0" fontId="34" fillId="8" borderId="0" xfId="2" applyNumberFormat="1" applyFont="1" applyAlignment="1">
      <alignment horizontal="left"/>
    </xf>
    <xf numFmtId="2" fontId="8" fillId="8" borderId="0" xfId="2" applyNumberFormat="1" applyFont="1" applyAlignment="1">
      <alignment horizontal="center" vertical="center"/>
    </xf>
    <xf numFmtId="2" fontId="8" fillId="11" borderId="0" xfId="2" applyNumberFormat="1" applyFont="1" applyFill="1" applyAlignment="1">
      <alignment horizontal="center" vertical="center"/>
    </xf>
    <xf numFmtId="0" fontId="17" fillId="8" borderId="0" xfId="2" applyNumberFormat="1" applyFont="1" applyProtection="1"/>
    <xf numFmtId="0" fontId="17" fillId="8" borderId="0" xfId="2" applyNumberFormat="1" applyFont="1" applyAlignment="1" applyProtection="1">
      <alignment horizontal="left"/>
    </xf>
    <xf numFmtId="0" fontId="8" fillId="8" borderId="0" xfId="2" applyNumberFormat="1" applyFont="1" applyProtection="1"/>
    <xf numFmtId="0" fontId="45" fillId="8" borderId="0" xfId="2" applyNumberFormat="1" applyFont="1" applyProtection="1"/>
    <xf numFmtId="0" fontId="34" fillId="8" borderId="0" xfId="2" applyNumberFormat="1" applyFont="1" applyProtection="1"/>
    <xf numFmtId="0" fontId="47" fillId="8" borderId="0" xfId="2" applyNumberFormat="1" applyFont="1" applyAlignment="1" applyProtection="1">
      <alignment horizontal="left"/>
      <protection hidden="1"/>
    </xf>
    <xf numFmtId="0" fontId="24" fillId="8" borderId="0" xfId="2" applyNumberFormat="1" applyFont="1" applyAlignment="1">
      <alignment horizontal="center"/>
    </xf>
    <xf numFmtId="0" fontId="34" fillId="8" borderId="0" xfId="2" quotePrefix="1" applyNumberFormat="1" applyFont="1" applyAlignment="1">
      <alignment horizontal="left"/>
    </xf>
    <xf numFmtId="0" fontId="34" fillId="8" borderId="0" xfId="2" applyNumberFormat="1" applyFont="1" applyAlignment="1">
      <alignment horizontal="left"/>
    </xf>
    <xf numFmtId="0" fontId="28" fillId="8" borderId="0" xfId="2" applyNumberFormat="1" applyFont="1" applyBorder="1" applyAlignment="1">
      <alignment horizontal="center" vertical="center" wrapText="1"/>
    </xf>
    <xf numFmtId="0" fontId="68" fillId="6" borderId="5" xfId="4" applyFill="1" applyBorder="1" applyAlignment="1" applyProtection="1">
      <alignment vertical="center" wrapText="1"/>
    </xf>
    <xf numFmtId="0" fontId="68" fillId="8" borderId="6" xfId="4" applyFill="1" applyBorder="1" applyAlignment="1" applyProtection="1">
      <alignment vertical="center" wrapText="1"/>
    </xf>
  </cellXfs>
  <cellStyles count="5">
    <cellStyle name="Lien hypertexte" xfId="4" builtinId="8"/>
    <cellStyle name="Lien hypertexte 2" xfId="3" xr:uid="{C05DD5FE-BDCC-4643-9DA7-8CC3A7C8B990}"/>
    <cellStyle name="Normal" xfId="0" builtinId="0"/>
    <cellStyle name="Normal 2" xfId="1" xr:uid="{93F8AA17-B9FC-4F37-8C3A-3743BDC6862D}"/>
    <cellStyle name="Normal 3" xfId="2" xr:uid="{A99BD1A6-996E-42CB-9840-446C4A1D77A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Total8@gmail.com" TargetMode="External"/><Relationship Id="rId13" Type="http://schemas.openxmlformats.org/officeDocument/2006/relationships/hyperlink" Target="mailto:Total13@gmail.com" TargetMode="External"/><Relationship Id="rId3" Type="http://schemas.openxmlformats.org/officeDocument/2006/relationships/hyperlink" Target="mailto:Total3@gmail.com" TargetMode="External"/><Relationship Id="rId7" Type="http://schemas.openxmlformats.org/officeDocument/2006/relationships/hyperlink" Target="mailto:Total7@gmail.com" TargetMode="External"/><Relationship Id="rId12" Type="http://schemas.openxmlformats.org/officeDocument/2006/relationships/hyperlink" Target="mailto:Total12@gmail.com" TargetMode="External"/><Relationship Id="rId2" Type="http://schemas.openxmlformats.org/officeDocument/2006/relationships/hyperlink" Target="mailto:Total2@gmail.com" TargetMode="External"/><Relationship Id="rId1" Type="http://schemas.openxmlformats.org/officeDocument/2006/relationships/hyperlink" Target="mailto:total1@gmail.com" TargetMode="External"/><Relationship Id="rId6" Type="http://schemas.openxmlformats.org/officeDocument/2006/relationships/hyperlink" Target="mailto:total1@gmail.com" TargetMode="External"/><Relationship Id="rId11" Type="http://schemas.openxmlformats.org/officeDocument/2006/relationships/hyperlink" Target="mailto:Total11@gmail.com" TargetMode="External"/><Relationship Id="rId5" Type="http://schemas.openxmlformats.org/officeDocument/2006/relationships/hyperlink" Target="mailto:Total5@gmail.com" TargetMode="External"/><Relationship Id="rId10" Type="http://schemas.openxmlformats.org/officeDocument/2006/relationships/hyperlink" Target="mailto:Total10@gmail.com" TargetMode="External"/><Relationship Id="rId4" Type="http://schemas.openxmlformats.org/officeDocument/2006/relationships/hyperlink" Target="mailto:Total4@gmail.com" TargetMode="External"/><Relationship Id="rId9" Type="http://schemas.openxmlformats.org/officeDocument/2006/relationships/hyperlink" Target="mailto:Total9@gmail.com" TargetMode="External"/><Relationship Id="rId14" Type="http://schemas.openxmlformats.org/officeDocument/2006/relationships/hyperlink" Target="mailto:total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B74DA-6791-48DF-898C-7FD5F4A8CFFD}">
  <sheetPr codeName="Feuil1">
    <pageSetUpPr fitToPage="1"/>
  </sheetPr>
  <dimension ref="A1:V197"/>
  <sheetViews>
    <sheetView tabSelected="1" zoomScaleNormal="100" workbookViewId="0">
      <selection activeCell="U1" sqref="U1"/>
    </sheetView>
  </sheetViews>
  <sheetFormatPr baseColWidth="10" defaultRowHeight="12.75" x14ac:dyDescent="0.2"/>
  <cols>
    <col min="1" max="2" width="22.85546875" style="11" customWidth="1"/>
    <col min="3" max="3" width="21.42578125" style="11" customWidth="1"/>
    <col min="4" max="4" width="6" style="42" customWidth="1"/>
    <col min="5" max="5" width="32.140625" style="14" customWidth="1"/>
    <col min="6" max="6" width="5.42578125" style="14" customWidth="1"/>
    <col min="7" max="7" width="7.5703125" style="14" customWidth="1"/>
    <col min="8" max="8" width="8.85546875" style="40" customWidth="1"/>
    <col min="9" max="9" width="13.28515625" style="40" customWidth="1"/>
    <col min="10" max="10" width="7.28515625" style="14" customWidth="1"/>
    <col min="11" max="13" width="19.28515625" style="41" customWidth="1"/>
    <col min="14" max="14" width="13.85546875" style="14" customWidth="1"/>
    <col min="15" max="15" width="2.85546875" style="43" customWidth="1"/>
    <col min="16" max="16" width="9.85546875" style="26" hidden="1" customWidth="1"/>
    <col min="17" max="18" width="10.28515625" style="20" hidden="1" customWidth="1"/>
    <col min="19" max="19" width="11.140625" style="21" customWidth="1"/>
    <col min="20" max="20" width="17.28515625" style="11" customWidth="1"/>
    <col min="21" max="21" width="11.42578125" style="11" customWidth="1"/>
    <col min="22" max="258" width="11.42578125" style="11"/>
    <col min="259" max="259" width="22.85546875" style="11" customWidth="1"/>
    <col min="260" max="260" width="6" style="11" customWidth="1"/>
    <col min="261" max="261" width="32.140625" style="11" customWidth="1"/>
    <col min="262" max="262" width="5.42578125" style="11" customWidth="1"/>
    <col min="263" max="263" width="7.5703125" style="11" customWidth="1"/>
    <col min="264" max="264" width="8.85546875" style="11" customWidth="1"/>
    <col min="265" max="265" width="7.28515625" style="11" customWidth="1"/>
    <col min="266" max="266" width="19.28515625" style="11" customWidth="1"/>
    <col min="267" max="267" width="13.85546875" style="11" customWidth="1"/>
    <col min="268" max="269" width="7.42578125" style="11" customWidth="1"/>
    <col min="270" max="270" width="10.85546875" style="11" customWidth="1"/>
    <col min="271" max="271" width="15.42578125" style="11" customWidth="1"/>
    <col min="272" max="272" width="9.28515625" style="11" bestFit="1" customWidth="1"/>
    <col min="273" max="273" width="8" style="11" customWidth="1"/>
    <col min="274" max="274" width="10.28515625" style="11" customWidth="1"/>
    <col min="275" max="275" width="11.140625" style="11" customWidth="1"/>
    <col min="276" max="276" width="12.85546875" style="11" bestFit="1" customWidth="1"/>
    <col min="277" max="514" width="11.42578125" style="11"/>
    <col min="515" max="515" width="22.85546875" style="11" customWidth="1"/>
    <col min="516" max="516" width="6" style="11" customWidth="1"/>
    <col min="517" max="517" width="32.140625" style="11" customWidth="1"/>
    <col min="518" max="518" width="5.42578125" style="11" customWidth="1"/>
    <col min="519" max="519" width="7.5703125" style="11" customWidth="1"/>
    <col min="520" max="520" width="8.85546875" style="11" customWidth="1"/>
    <col min="521" max="521" width="7.28515625" style="11" customWidth="1"/>
    <col min="522" max="522" width="19.28515625" style="11" customWidth="1"/>
    <col min="523" max="523" width="13.85546875" style="11" customWidth="1"/>
    <col min="524" max="525" width="7.42578125" style="11" customWidth="1"/>
    <col min="526" max="526" width="10.85546875" style="11" customWidth="1"/>
    <col min="527" max="527" width="15.42578125" style="11" customWidth="1"/>
    <col min="528" max="528" width="9.28515625" style="11" bestFit="1" customWidth="1"/>
    <col min="529" max="529" width="8" style="11" customWidth="1"/>
    <col min="530" max="530" width="10.28515625" style="11" customWidth="1"/>
    <col min="531" max="531" width="11.140625" style="11" customWidth="1"/>
    <col min="532" max="532" width="12.85546875" style="11" bestFit="1" customWidth="1"/>
    <col min="533" max="770" width="11.42578125" style="11"/>
    <col min="771" max="771" width="22.85546875" style="11" customWidth="1"/>
    <col min="772" max="772" width="6" style="11" customWidth="1"/>
    <col min="773" max="773" width="32.140625" style="11" customWidth="1"/>
    <col min="774" max="774" width="5.42578125" style="11" customWidth="1"/>
    <col min="775" max="775" width="7.5703125" style="11" customWidth="1"/>
    <col min="776" max="776" width="8.85546875" style="11" customWidth="1"/>
    <col min="777" max="777" width="7.28515625" style="11" customWidth="1"/>
    <col min="778" max="778" width="19.28515625" style="11" customWidth="1"/>
    <col min="779" max="779" width="13.85546875" style="11" customWidth="1"/>
    <col min="780" max="781" width="7.42578125" style="11" customWidth="1"/>
    <col min="782" max="782" width="10.85546875" style="11" customWidth="1"/>
    <col min="783" max="783" width="15.42578125" style="11" customWidth="1"/>
    <col min="784" max="784" width="9.28515625" style="11" bestFit="1" customWidth="1"/>
    <col min="785" max="785" width="8" style="11" customWidth="1"/>
    <col min="786" max="786" width="10.28515625" style="11" customWidth="1"/>
    <col min="787" max="787" width="11.140625" style="11" customWidth="1"/>
    <col min="788" max="788" width="12.85546875" style="11" bestFit="1" customWidth="1"/>
    <col min="789" max="1026" width="11.42578125" style="11"/>
    <col min="1027" max="1027" width="22.85546875" style="11" customWidth="1"/>
    <col min="1028" max="1028" width="6" style="11" customWidth="1"/>
    <col min="1029" max="1029" width="32.140625" style="11" customWidth="1"/>
    <col min="1030" max="1030" width="5.42578125" style="11" customWidth="1"/>
    <col min="1031" max="1031" width="7.5703125" style="11" customWidth="1"/>
    <col min="1032" max="1032" width="8.85546875" style="11" customWidth="1"/>
    <col min="1033" max="1033" width="7.28515625" style="11" customWidth="1"/>
    <col min="1034" max="1034" width="19.28515625" style="11" customWidth="1"/>
    <col min="1035" max="1035" width="13.85546875" style="11" customWidth="1"/>
    <col min="1036" max="1037" width="7.42578125" style="11" customWidth="1"/>
    <col min="1038" max="1038" width="10.85546875" style="11" customWidth="1"/>
    <col min="1039" max="1039" width="15.42578125" style="11" customWidth="1"/>
    <col min="1040" max="1040" width="9.28515625" style="11" bestFit="1" customWidth="1"/>
    <col min="1041" max="1041" width="8" style="11" customWidth="1"/>
    <col min="1042" max="1042" width="10.28515625" style="11" customWidth="1"/>
    <col min="1043" max="1043" width="11.140625" style="11" customWidth="1"/>
    <col min="1044" max="1044" width="12.85546875" style="11" bestFit="1" customWidth="1"/>
    <col min="1045" max="1282" width="11.42578125" style="11"/>
    <col min="1283" max="1283" width="22.85546875" style="11" customWidth="1"/>
    <col min="1284" max="1284" width="6" style="11" customWidth="1"/>
    <col min="1285" max="1285" width="32.140625" style="11" customWidth="1"/>
    <col min="1286" max="1286" width="5.42578125" style="11" customWidth="1"/>
    <col min="1287" max="1287" width="7.5703125" style="11" customWidth="1"/>
    <col min="1288" max="1288" width="8.85546875" style="11" customWidth="1"/>
    <col min="1289" max="1289" width="7.28515625" style="11" customWidth="1"/>
    <col min="1290" max="1290" width="19.28515625" style="11" customWidth="1"/>
    <col min="1291" max="1291" width="13.85546875" style="11" customWidth="1"/>
    <col min="1292" max="1293" width="7.42578125" style="11" customWidth="1"/>
    <col min="1294" max="1294" width="10.85546875" style="11" customWidth="1"/>
    <col min="1295" max="1295" width="15.42578125" style="11" customWidth="1"/>
    <col min="1296" max="1296" width="9.28515625" style="11" bestFit="1" customWidth="1"/>
    <col min="1297" max="1297" width="8" style="11" customWidth="1"/>
    <col min="1298" max="1298" width="10.28515625" style="11" customWidth="1"/>
    <col min="1299" max="1299" width="11.140625" style="11" customWidth="1"/>
    <col min="1300" max="1300" width="12.85546875" style="11" bestFit="1" customWidth="1"/>
    <col min="1301" max="1538" width="11.42578125" style="11"/>
    <col min="1539" max="1539" width="22.85546875" style="11" customWidth="1"/>
    <col min="1540" max="1540" width="6" style="11" customWidth="1"/>
    <col min="1541" max="1541" width="32.140625" style="11" customWidth="1"/>
    <col min="1542" max="1542" width="5.42578125" style="11" customWidth="1"/>
    <col min="1543" max="1543" width="7.5703125" style="11" customWidth="1"/>
    <col min="1544" max="1544" width="8.85546875" style="11" customWidth="1"/>
    <col min="1545" max="1545" width="7.28515625" style="11" customWidth="1"/>
    <col min="1546" max="1546" width="19.28515625" style="11" customWidth="1"/>
    <col min="1547" max="1547" width="13.85546875" style="11" customWidth="1"/>
    <col min="1548" max="1549" width="7.42578125" style="11" customWidth="1"/>
    <col min="1550" max="1550" width="10.85546875" style="11" customWidth="1"/>
    <col min="1551" max="1551" width="15.42578125" style="11" customWidth="1"/>
    <col min="1552" max="1552" width="9.28515625" style="11" bestFit="1" customWidth="1"/>
    <col min="1553" max="1553" width="8" style="11" customWidth="1"/>
    <col min="1554" max="1554" width="10.28515625" style="11" customWidth="1"/>
    <col min="1555" max="1555" width="11.140625" style="11" customWidth="1"/>
    <col min="1556" max="1556" width="12.85546875" style="11" bestFit="1" customWidth="1"/>
    <col min="1557" max="1794" width="11.42578125" style="11"/>
    <col min="1795" max="1795" width="22.85546875" style="11" customWidth="1"/>
    <col min="1796" max="1796" width="6" style="11" customWidth="1"/>
    <col min="1797" max="1797" width="32.140625" style="11" customWidth="1"/>
    <col min="1798" max="1798" width="5.42578125" style="11" customWidth="1"/>
    <col min="1799" max="1799" width="7.5703125" style="11" customWidth="1"/>
    <col min="1800" max="1800" width="8.85546875" style="11" customWidth="1"/>
    <col min="1801" max="1801" width="7.28515625" style="11" customWidth="1"/>
    <col min="1802" max="1802" width="19.28515625" style="11" customWidth="1"/>
    <col min="1803" max="1803" width="13.85546875" style="11" customWidth="1"/>
    <col min="1804" max="1805" width="7.42578125" style="11" customWidth="1"/>
    <col min="1806" max="1806" width="10.85546875" style="11" customWidth="1"/>
    <col min="1807" max="1807" width="15.42578125" style="11" customWidth="1"/>
    <col min="1808" max="1808" width="9.28515625" style="11" bestFit="1" customWidth="1"/>
    <col min="1809" max="1809" width="8" style="11" customWidth="1"/>
    <col min="1810" max="1810" width="10.28515625" style="11" customWidth="1"/>
    <col min="1811" max="1811" width="11.140625" style="11" customWidth="1"/>
    <col min="1812" max="1812" width="12.85546875" style="11" bestFit="1" customWidth="1"/>
    <col min="1813" max="2050" width="11.42578125" style="11"/>
    <col min="2051" max="2051" width="22.85546875" style="11" customWidth="1"/>
    <col min="2052" max="2052" width="6" style="11" customWidth="1"/>
    <col min="2053" max="2053" width="32.140625" style="11" customWidth="1"/>
    <col min="2054" max="2054" width="5.42578125" style="11" customWidth="1"/>
    <col min="2055" max="2055" width="7.5703125" style="11" customWidth="1"/>
    <col min="2056" max="2056" width="8.85546875" style="11" customWidth="1"/>
    <col min="2057" max="2057" width="7.28515625" style="11" customWidth="1"/>
    <col min="2058" max="2058" width="19.28515625" style="11" customWidth="1"/>
    <col min="2059" max="2059" width="13.85546875" style="11" customWidth="1"/>
    <col min="2060" max="2061" width="7.42578125" style="11" customWidth="1"/>
    <col min="2062" max="2062" width="10.85546875" style="11" customWidth="1"/>
    <col min="2063" max="2063" width="15.42578125" style="11" customWidth="1"/>
    <col min="2064" max="2064" width="9.28515625" style="11" bestFit="1" customWidth="1"/>
    <col min="2065" max="2065" width="8" style="11" customWidth="1"/>
    <col min="2066" max="2066" width="10.28515625" style="11" customWidth="1"/>
    <col min="2067" max="2067" width="11.140625" style="11" customWidth="1"/>
    <col min="2068" max="2068" width="12.85546875" style="11" bestFit="1" customWidth="1"/>
    <col min="2069" max="2306" width="11.42578125" style="11"/>
    <col min="2307" max="2307" width="22.85546875" style="11" customWidth="1"/>
    <col min="2308" max="2308" width="6" style="11" customWidth="1"/>
    <col min="2309" max="2309" width="32.140625" style="11" customWidth="1"/>
    <col min="2310" max="2310" width="5.42578125" style="11" customWidth="1"/>
    <col min="2311" max="2311" width="7.5703125" style="11" customWidth="1"/>
    <col min="2312" max="2312" width="8.85546875" style="11" customWidth="1"/>
    <col min="2313" max="2313" width="7.28515625" style="11" customWidth="1"/>
    <col min="2314" max="2314" width="19.28515625" style="11" customWidth="1"/>
    <col min="2315" max="2315" width="13.85546875" style="11" customWidth="1"/>
    <col min="2316" max="2317" width="7.42578125" style="11" customWidth="1"/>
    <col min="2318" max="2318" width="10.85546875" style="11" customWidth="1"/>
    <col min="2319" max="2319" width="15.42578125" style="11" customWidth="1"/>
    <col min="2320" max="2320" width="9.28515625" style="11" bestFit="1" customWidth="1"/>
    <col min="2321" max="2321" width="8" style="11" customWidth="1"/>
    <col min="2322" max="2322" width="10.28515625" style="11" customWidth="1"/>
    <col min="2323" max="2323" width="11.140625" style="11" customWidth="1"/>
    <col min="2324" max="2324" width="12.85546875" style="11" bestFit="1" customWidth="1"/>
    <col min="2325" max="2562" width="11.42578125" style="11"/>
    <col min="2563" max="2563" width="22.85546875" style="11" customWidth="1"/>
    <col min="2564" max="2564" width="6" style="11" customWidth="1"/>
    <col min="2565" max="2565" width="32.140625" style="11" customWidth="1"/>
    <col min="2566" max="2566" width="5.42578125" style="11" customWidth="1"/>
    <col min="2567" max="2567" width="7.5703125" style="11" customWidth="1"/>
    <col min="2568" max="2568" width="8.85546875" style="11" customWidth="1"/>
    <col min="2569" max="2569" width="7.28515625" style="11" customWidth="1"/>
    <col min="2570" max="2570" width="19.28515625" style="11" customWidth="1"/>
    <col min="2571" max="2571" width="13.85546875" style="11" customWidth="1"/>
    <col min="2572" max="2573" width="7.42578125" style="11" customWidth="1"/>
    <col min="2574" max="2574" width="10.85546875" style="11" customWidth="1"/>
    <col min="2575" max="2575" width="15.42578125" style="11" customWidth="1"/>
    <col min="2576" max="2576" width="9.28515625" style="11" bestFit="1" customWidth="1"/>
    <col min="2577" max="2577" width="8" style="11" customWidth="1"/>
    <col min="2578" max="2578" width="10.28515625" style="11" customWidth="1"/>
    <col min="2579" max="2579" width="11.140625" style="11" customWidth="1"/>
    <col min="2580" max="2580" width="12.85546875" style="11" bestFit="1" customWidth="1"/>
    <col min="2581" max="2818" width="11.42578125" style="11"/>
    <col min="2819" max="2819" width="22.85546875" style="11" customWidth="1"/>
    <col min="2820" max="2820" width="6" style="11" customWidth="1"/>
    <col min="2821" max="2821" width="32.140625" style="11" customWidth="1"/>
    <col min="2822" max="2822" width="5.42578125" style="11" customWidth="1"/>
    <col min="2823" max="2823" width="7.5703125" style="11" customWidth="1"/>
    <col min="2824" max="2824" width="8.85546875" style="11" customWidth="1"/>
    <col min="2825" max="2825" width="7.28515625" style="11" customWidth="1"/>
    <col min="2826" max="2826" width="19.28515625" style="11" customWidth="1"/>
    <col min="2827" max="2827" width="13.85546875" style="11" customWidth="1"/>
    <col min="2828" max="2829" width="7.42578125" style="11" customWidth="1"/>
    <col min="2830" max="2830" width="10.85546875" style="11" customWidth="1"/>
    <col min="2831" max="2831" width="15.42578125" style="11" customWidth="1"/>
    <col min="2832" max="2832" width="9.28515625" style="11" bestFit="1" customWidth="1"/>
    <col min="2833" max="2833" width="8" style="11" customWidth="1"/>
    <col min="2834" max="2834" width="10.28515625" style="11" customWidth="1"/>
    <col min="2835" max="2835" width="11.140625" style="11" customWidth="1"/>
    <col min="2836" max="2836" width="12.85546875" style="11" bestFit="1" customWidth="1"/>
    <col min="2837" max="3074" width="11.42578125" style="11"/>
    <col min="3075" max="3075" width="22.85546875" style="11" customWidth="1"/>
    <col min="3076" max="3076" width="6" style="11" customWidth="1"/>
    <col min="3077" max="3077" width="32.140625" style="11" customWidth="1"/>
    <col min="3078" max="3078" width="5.42578125" style="11" customWidth="1"/>
    <col min="3079" max="3079" width="7.5703125" style="11" customWidth="1"/>
    <col min="3080" max="3080" width="8.85546875" style="11" customWidth="1"/>
    <col min="3081" max="3081" width="7.28515625" style="11" customWidth="1"/>
    <col min="3082" max="3082" width="19.28515625" style="11" customWidth="1"/>
    <col min="3083" max="3083" width="13.85546875" style="11" customWidth="1"/>
    <col min="3084" max="3085" width="7.42578125" style="11" customWidth="1"/>
    <col min="3086" max="3086" width="10.85546875" style="11" customWidth="1"/>
    <col min="3087" max="3087" width="15.42578125" style="11" customWidth="1"/>
    <col min="3088" max="3088" width="9.28515625" style="11" bestFit="1" customWidth="1"/>
    <col min="3089" max="3089" width="8" style="11" customWidth="1"/>
    <col min="3090" max="3090" width="10.28515625" style="11" customWidth="1"/>
    <col min="3091" max="3091" width="11.140625" style="11" customWidth="1"/>
    <col min="3092" max="3092" width="12.85546875" style="11" bestFit="1" customWidth="1"/>
    <col min="3093" max="3330" width="11.42578125" style="11"/>
    <col min="3331" max="3331" width="22.85546875" style="11" customWidth="1"/>
    <col min="3332" max="3332" width="6" style="11" customWidth="1"/>
    <col min="3333" max="3333" width="32.140625" style="11" customWidth="1"/>
    <col min="3334" max="3334" width="5.42578125" style="11" customWidth="1"/>
    <col min="3335" max="3335" width="7.5703125" style="11" customWidth="1"/>
    <col min="3336" max="3336" width="8.85546875" style="11" customWidth="1"/>
    <col min="3337" max="3337" width="7.28515625" style="11" customWidth="1"/>
    <col min="3338" max="3338" width="19.28515625" style="11" customWidth="1"/>
    <col min="3339" max="3339" width="13.85546875" style="11" customWidth="1"/>
    <col min="3340" max="3341" width="7.42578125" style="11" customWidth="1"/>
    <col min="3342" max="3342" width="10.85546875" style="11" customWidth="1"/>
    <col min="3343" max="3343" width="15.42578125" style="11" customWidth="1"/>
    <col min="3344" max="3344" width="9.28515625" style="11" bestFit="1" customWidth="1"/>
    <col min="3345" max="3345" width="8" style="11" customWidth="1"/>
    <col min="3346" max="3346" width="10.28515625" style="11" customWidth="1"/>
    <col min="3347" max="3347" width="11.140625" style="11" customWidth="1"/>
    <col min="3348" max="3348" width="12.85546875" style="11" bestFit="1" customWidth="1"/>
    <col min="3349" max="3586" width="11.42578125" style="11"/>
    <col min="3587" max="3587" width="22.85546875" style="11" customWidth="1"/>
    <col min="3588" max="3588" width="6" style="11" customWidth="1"/>
    <col min="3589" max="3589" width="32.140625" style="11" customWidth="1"/>
    <col min="3590" max="3590" width="5.42578125" style="11" customWidth="1"/>
    <col min="3591" max="3591" width="7.5703125" style="11" customWidth="1"/>
    <col min="3592" max="3592" width="8.85546875" style="11" customWidth="1"/>
    <col min="3593" max="3593" width="7.28515625" style="11" customWidth="1"/>
    <col min="3594" max="3594" width="19.28515625" style="11" customWidth="1"/>
    <col min="3595" max="3595" width="13.85546875" style="11" customWidth="1"/>
    <col min="3596" max="3597" width="7.42578125" style="11" customWidth="1"/>
    <col min="3598" max="3598" width="10.85546875" style="11" customWidth="1"/>
    <col min="3599" max="3599" width="15.42578125" style="11" customWidth="1"/>
    <col min="3600" max="3600" width="9.28515625" style="11" bestFit="1" customWidth="1"/>
    <col min="3601" max="3601" width="8" style="11" customWidth="1"/>
    <col min="3602" max="3602" width="10.28515625" style="11" customWidth="1"/>
    <col min="3603" max="3603" width="11.140625" style="11" customWidth="1"/>
    <col min="3604" max="3604" width="12.85546875" style="11" bestFit="1" customWidth="1"/>
    <col min="3605" max="3842" width="11.42578125" style="11"/>
    <col min="3843" max="3843" width="22.85546875" style="11" customWidth="1"/>
    <col min="3844" max="3844" width="6" style="11" customWidth="1"/>
    <col min="3845" max="3845" width="32.140625" style="11" customWidth="1"/>
    <col min="3846" max="3846" width="5.42578125" style="11" customWidth="1"/>
    <col min="3847" max="3847" width="7.5703125" style="11" customWidth="1"/>
    <col min="3848" max="3848" width="8.85546875" style="11" customWidth="1"/>
    <col min="3849" max="3849" width="7.28515625" style="11" customWidth="1"/>
    <col min="3850" max="3850" width="19.28515625" style="11" customWidth="1"/>
    <col min="3851" max="3851" width="13.85546875" style="11" customWidth="1"/>
    <col min="3852" max="3853" width="7.42578125" style="11" customWidth="1"/>
    <col min="3854" max="3854" width="10.85546875" style="11" customWidth="1"/>
    <col min="3855" max="3855" width="15.42578125" style="11" customWidth="1"/>
    <col min="3856" max="3856" width="9.28515625" style="11" bestFit="1" customWidth="1"/>
    <col min="3857" max="3857" width="8" style="11" customWidth="1"/>
    <col min="3858" max="3858" width="10.28515625" style="11" customWidth="1"/>
    <col min="3859" max="3859" width="11.140625" style="11" customWidth="1"/>
    <col min="3860" max="3860" width="12.85546875" style="11" bestFit="1" customWidth="1"/>
    <col min="3861" max="4098" width="11.42578125" style="11"/>
    <col min="4099" max="4099" width="22.85546875" style="11" customWidth="1"/>
    <col min="4100" max="4100" width="6" style="11" customWidth="1"/>
    <col min="4101" max="4101" width="32.140625" style="11" customWidth="1"/>
    <col min="4102" max="4102" width="5.42578125" style="11" customWidth="1"/>
    <col min="4103" max="4103" width="7.5703125" style="11" customWidth="1"/>
    <col min="4104" max="4104" width="8.85546875" style="11" customWidth="1"/>
    <col min="4105" max="4105" width="7.28515625" style="11" customWidth="1"/>
    <col min="4106" max="4106" width="19.28515625" style="11" customWidth="1"/>
    <col min="4107" max="4107" width="13.85546875" style="11" customWidth="1"/>
    <col min="4108" max="4109" width="7.42578125" style="11" customWidth="1"/>
    <col min="4110" max="4110" width="10.85546875" style="11" customWidth="1"/>
    <col min="4111" max="4111" width="15.42578125" style="11" customWidth="1"/>
    <col min="4112" max="4112" width="9.28515625" style="11" bestFit="1" customWidth="1"/>
    <col min="4113" max="4113" width="8" style="11" customWidth="1"/>
    <col min="4114" max="4114" width="10.28515625" style="11" customWidth="1"/>
    <col min="4115" max="4115" width="11.140625" style="11" customWidth="1"/>
    <col min="4116" max="4116" width="12.85546875" style="11" bestFit="1" customWidth="1"/>
    <col min="4117" max="4354" width="11.42578125" style="11"/>
    <col min="4355" max="4355" width="22.85546875" style="11" customWidth="1"/>
    <col min="4356" max="4356" width="6" style="11" customWidth="1"/>
    <col min="4357" max="4357" width="32.140625" style="11" customWidth="1"/>
    <col min="4358" max="4358" width="5.42578125" style="11" customWidth="1"/>
    <col min="4359" max="4359" width="7.5703125" style="11" customWidth="1"/>
    <col min="4360" max="4360" width="8.85546875" style="11" customWidth="1"/>
    <col min="4361" max="4361" width="7.28515625" style="11" customWidth="1"/>
    <col min="4362" max="4362" width="19.28515625" style="11" customWidth="1"/>
    <col min="4363" max="4363" width="13.85546875" style="11" customWidth="1"/>
    <col min="4364" max="4365" width="7.42578125" style="11" customWidth="1"/>
    <col min="4366" max="4366" width="10.85546875" style="11" customWidth="1"/>
    <col min="4367" max="4367" width="15.42578125" style="11" customWidth="1"/>
    <col min="4368" max="4368" width="9.28515625" style="11" bestFit="1" customWidth="1"/>
    <col min="4369" max="4369" width="8" style="11" customWidth="1"/>
    <col min="4370" max="4370" width="10.28515625" style="11" customWidth="1"/>
    <col min="4371" max="4371" width="11.140625" style="11" customWidth="1"/>
    <col min="4372" max="4372" width="12.85546875" style="11" bestFit="1" customWidth="1"/>
    <col min="4373" max="4610" width="11.42578125" style="11"/>
    <col min="4611" max="4611" width="22.85546875" style="11" customWidth="1"/>
    <col min="4612" max="4612" width="6" style="11" customWidth="1"/>
    <col min="4613" max="4613" width="32.140625" style="11" customWidth="1"/>
    <col min="4614" max="4614" width="5.42578125" style="11" customWidth="1"/>
    <col min="4615" max="4615" width="7.5703125" style="11" customWidth="1"/>
    <col min="4616" max="4616" width="8.85546875" style="11" customWidth="1"/>
    <col min="4617" max="4617" width="7.28515625" style="11" customWidth="1"/>
    <col min="4618" max="4618" width="19.28515625" style="11" customWidth="1"/>
    <col min="4619" max="4619" width="13.85546875" style="11" customWidth="1"/>
    <col min="4620" max="4621" width="7.42578125" style="11" customWidth="1"/>
    <col min="4622" max="4622" width="10.85546875" style="11" customWidth="1"/>
    <col min="4623" max="4623" width="15.42578125" style="11" customWidth="1"/>
    <col min="4624" max="4624" width="9.28515625" style="11" bestFit="1" customWidth="1"/>
    <col min="4625" max="4625" width="8" style="11" customWidth="1"/>
    <col min="4626" max="4626" width="10.28515625" style="11" customWidth="1"/>
    <col min="4627" max="4627" width="11.140625" style="11" customWidth="1"/>
    <col min="4628" max="4628" width="12.85546875" style="11" bestFit="1" customWidth="1"/>
    <col min="4629" max="4866" width="11.42578125" style="11"/>
    <col min="4867" max="4867" width="22.85546875" style="11" customWidth="1"/>
    <col min="4868" max="4868" width="6" style="11" customWidth="1"/>
    <col min="4869" max="4869" width="32.140625" style="11" customWidth="1"/>
    <col min="4870" max="4870" width="5.42578125" style="11" customWidth="1"/>
    <col min="4871" max="4871" width="7.5703125" style="11" customWidth="1"/>
    <col min="4872" max="4872" width="8.85546875" style="11" customWidth="1"/>
    <col min="4873" max="4873" width="7.28515625" style="11" customWidth="1"/>
    <col min="4874" max="4874" width="19.28515625" style="11" customWidth="1"/>
    <col min="4875" max="4875" width="13.85546875" style="11" customWidth="1"/>
    <col min="4876" max="4877" width="7.42578125" style="11" customWidth="1"/>
    <col min="4878" max="4878" width="10.85546875" style="11" customWidth="1"/>
    <col min="4879" max="4879" width="15.42578125" style="11" customWidth="1"/>
    <col min="4880" max="4880" width="9.28515625" style="11" bestFit="1" customWidth="1"/>
    <col min="4881" max="4881" width="8" style="11" customWidth="1"/>
    <col min="4882" max="4882" width="10.28515625" style="11" customWidth="1"/>
    <col min="4883" max="4883" width="11.140625" style="11" customWidth="1"/>
    <col min="4884" max="4884" width="12.85546875" style="11" bestFit="1" customWidth="1"/>
    <col min="4885" max="5122" width="11.42578125" style="11"/>
    <col min="5123" max="5123" width="22.85546875" style="11" customWidth="1"/>
    <col min="5124" max="5124" width="6" style="11" customWidth="1"/>
    <col min="5125" max="5125" width="32.140625" style="11" customWidth="1"/>
    <col min="5126" max="5126" width="5.42578125" style="11" customWidth="1"/>
    <col min="5127" max="5127" width="7.5703125" style="11" customWidth="1"/>
    <col min="5128" max="5128" width="8.85546875" style="11" customWidth="1"/>
    <col min="5129" max="5129" width="7.28515625" style="11" customWidth="1"/>
    <col min="5130" max="5130" width="19.28515625" style="11" customWidth="1"/>
    <col min="5131" max="5131" width="13.85546875" style="11" customWidth="1"/>
    <col min="5132" max="5133" width="7.42578125" style="11" customWidth="1"/>
    <col min="5134" max="5134" width="10.85546875" style="11" customWidth="1"/>
    <col min="5135" max="5135" width="15.42578125" style="11" customWidth="1"/>
    <col min="5136" max="5136" width="9.28515625" style="11" bestFit="1" customWidth="1"/>
    <col min="5137" max="5137" width="8" style="11" customWidth="1"/>
    <col min="5138" max="5138" width="10.28515625" style="11" customWidth="1"/>
    <col min="5139" max="5139" width="11.140625" style="11" customWidth="1"/>
    <col min="5140" max="5140" width="12.85546875" style="11" bestFit="1" customWidth="1"/>
    <col min="5141" max="5378" width="11.42578125" style="11"/>
    <col min="5379" max="5379" width="22.85546875" style="11" customWidth="1"/>
    <col min="5380" max="5380" width="6" style="11" customWidth="1"/>
    <col min="5381" max="5381" width="32.140625" style="11" customWidth="1"/>
    <col min="5382" max="5382" width="5.42578125" style="11" customWidth="1"/>
    <col min="5383" max="5383" width="7.5703125" style="11" customWidth="1"/>
    <col min="5384" max="5384" width="8.85546875" style="11" customWidth="1"/>
    <col min="5385" max="5385" width="7.28515625" style="11" customWidth="1"/>
    <col min="5386" max="5386" width="19.28515625" style="11" customWidth="1"/>
    <col min="5387" max="5387" width="13.85546875" style="11" customWidth="1"/>
    <col min="5388" max="5389" width="7.42578125" style="11" customWidth="1"/>
    <col min="5390" max="5390" width="10.85546875" style="11" customWidth="1"/>
    <col min="5391" max="5391" width="15.42578125" style="11" customWidth="1"/>
    <col min="5392" max="5392" width="9.28515625" style="11" bestFit="1" customWidth="1"/>
    <col min="5393" max="5393" width="8" style="11" customWidth="1"/>
    <col min="5394" max="5394" width="10.28515625" style="11" customWidth="1"/>
    <col min="5395" max="5395" width="11.140625" style="11" customWidth="1"/>
    <col min="5396" max="5396" width="12.85546875" style="11" bestFit="1" customWidth="1"/>
    <col min="5397" max="5634" width="11.42578125" style="11"/>
    <col min="5635" max="5635" width="22.85546875" style="11" customWidth="1"/>
    <col min="5636" max="5636" width="6" style="11" customWidth="1"/>
    <col min="5637" max="5637" width="32.140625" style="11" customWidth="1"/>
    <col min="5638" max="5638" width="5.42578125" style="11" customWidth="1"/>
    <col min="5639" max="5639" width="7.5703125" style="11" customWidth="1"/>
    <col min="5640" max="5640" width="8.85546875" style="11" customWidth="1"/>
    <col min="5641" max="5641" width="7.28515625" style="11" customWidth="1"/>
    <col min="5642" max="5642" width="19.28515625" style="11" customWidth="1"/>
    <col min="5643" max="5643" width="13.85546875" style="11" customWidth="1"/>
    <col min="5644" max="5645" width="7.42578125" style="11" customWidth="1"/>
    <col min="5646" max="5646" width="10.85546875" style="11" customWidth="1"/>
    <col min="5647" max="5647" width="15.42578125" style="11" customWidth="1"/>
    <col min="5648" max="5648" width="9.28515625" style="11" bestFit="1" customWidth="1"/>
    <col min="5649" max="5649" width="8" style="11" customWidth="1"/>
    <col min="5650" max="5650" width="10.28515625" style="11" customWidth="1"/>
    <col min="5651" max="5651" width="11.140625" style="11" customWidth="1"/>
    <col min="5652" max="5652" width="12.85546875" style="11" bestFit="1" customWidth="1"/>
    <col min="5653" max="5890" width="11.42578125" style="11"/>
    <col min="5891" max="5891" width="22.85546875" style="11" customWidth="1"/>
    <col min="5892" max="5892" width="6" style="11" customWidth="1"/>
    <col min="5893" max="5893" width="32.140625" style="11" customWidth="1"/>
    <col min="5894" max="5894" width="5.42578125" style="11" customWidth="1"/>
    <col min="5895" max="5895" width="7.5703125" style="11" customWidth="1"/>
    <col min="5896" max="5896" width="8.85546875" style="11" customWidth="1"/>
    <col min="5897" max="5897" width="7.28515625" style="11" customWidth="1"/>
    <col min="5898" max="5898" width="19.28515625" style="11" customWidth="1"/>
    <col min="5899" max="5899" width="13.85546875" style="11" customWidth="1"/>
    <col min="5900" max="5901" width="7.42578125" style="11" customWidth="1"/>
    <col min="5902" max="5902" width="10.85546875" style="11" customWidth="1"/>
    <col min="5903" max="5903" width="15.42578125" style="11" customWidth="1"/>
    <col min="5904" max="5904" width="9.28515625" style="11" bestFit="1" customWidth="1"/>
    <col min="5905" max="5905" width="8" style="11" customWidth="1"/>
    <col min="5906" max="5906" width="10.28515625" style="11" customWidth="1"/>
    <col min="5907" max="5907" width="11.140625" style="11" customWidth="1"/>
    <col min="5908" max="5908" width="12.85546875" style="11" bestFit="1" customWidth="1"/>
    <col min="5909" max="6146" width="11.42578125" style="11"/>
    <col min="6147" max="6147" width="22.85546875" style="11" customWidth="1"/>
    <col min="6148" max="6148" width="6" style="11" customWidth="1"/>
    <col min="6149" max="6149" width="32.140625" style="11" customWidth="1"/>
    <col min="6150" max="6150" width="5.42578125" style="11" customWidth="1"/>
    <col min="6151" max="6151" width="7.5703125" style="11" customWidth="1"/>
    <col min="6152" max="6152" width="8.85546875" style="11" customWidth="1"/>
    <col min="6153" max="6153" width="7.28515625" style="11" customWidth="1"/>
    <col min="6154" max="6154" width="19.28515625" style="11" customWidth="1"/>
    <col min="6155" max="6155" width="13.85546875" style="11" customWidth="1"/>
    <col min="6156" max="6157" width="7.42578125" style="11" customWidth="1"/>
    <col min="6158" max="6158" width="10.85546875" style="11" customWidth="1"/>
    <col min="6159" max="6159" width="15.42578125" style="11" customWidth="1"/>
    <col min="6160" max="6160" width="9.28515625" style="11" bestFit="1" customWidth="1"/>
    <col min="6161" max="6161" width="8" style="11" customWidth="1"/>
    <col min="6162" max="6162" width="10.28515625" style="11" customWidth="1"/>
    <col min="6163" max="6163" width="11.140625" style="11" customWidth="1"/>
    <col min="6164" max="6164" width="12.85546875" style="11" bestFit="1" customWidth="1"/>
    <col min="6165" max="6402" width="11.42578125" style="11"/>
    <col min="6403" max="6403" width="22.85546875" style="11" customWidth="1"/>
    <col min="6404" max="6404" width="6" style="11" customWidth="1"/>
    <col min="6405" max="6405" width="32.140625" style="11" customWidth="1"/>
    <col min="6406" max="6406" width="5.42578125" style="11" customWidth="1"/>
    <col min="6407" max="6407" width="7.5703125" style="11" customWidth="1"/>
    <col min="6408" max="6408" width="8.85546875" style="11" customWidth="1"/>
    <col min="6409" max="6409" width="7.28515625" style="11" customWidth="1"/>
    <col min="6410" max="6410" width="19.28515625" style="11" customWidth="1"/>
    <col min="6411" max="6411" width="13.85546875" style="11" customWidth="1"/>
    <col min="6412" max="6413" width="7.42578125" style="11" customWidth="1"/>
    <col min="6414" max="6414" width="10.85546875" style="11" customWidth="1"/>
    <col min="6415" max="6415" width="15.42578125" style="11" customWidth="1"/>
    <col min="6416" max="6416" width="9.28515625" style="11" bestFit="1" customWidth="1"/>
    <col min="6417" max="6417" width="8" style="11" customWidth="1"/>
    <col min="6418" max="6418" width="10.28515625" style="11" customWidth="1"/>
    <col min="6419" max="6419" width="11.140625" style="11" customWidth="1"/>
    <col min="6420" max="6420" width="12.85546875" style="11" bestFit="1" customWidth="1"/>
    <col min="6421" max="6658" width="11.42578125" style="11"/>
    <col min="6659" max="6659" width="22.85546875" style="11" customWidth="1"/>
    <col min="6660" max="6660" width="6" style="11" customWidth="1"/>
    <col min="6661" max="6661" width="32.140625" style="11" customWidth="1"/>
    <col min="6662" max="6662" width="5.42578125" style="11" customWidth="1"/>
    <col min="6663" max="6663" width="7.5703125" style="11" customWidth="1"/>
    <col min="6664" max="6664" width="8.85546875" style="11" customWidth="1"/>
    <col min="6665" max="6665" width="7.28515625" style="11" customWidth="1"/>
    <col min="6666" max="6666" width="19.28515625" style="11" customWidth="1"/>
    <col min="6667" max="6667" width="13.85546875" style="11" customWidth="1"/>
    <col min="6668" max="6669" width="7.42578125" style="11" customWidth="1"/>
    <col min="6670" max="6670" width="10.85546875" style="11" customWidth="1"/>
    <col min="6671" max="6671" width="15.42578125" style="11" customWidth="1"/>
    <col min="6672" max="6672" width="9.28515625" style="11" bestFit="1" customWidth="1"/>
    <col min="6673" max="6673" width="8" style="11" customWidth="1"/>
    <col min="6674" max="6674" width="10.28515625" style="11" customWidth="1"/>
    <col min="6675" max="6675" width="11.140625" style="11" customWidth="1"/>
    <col min="6676" max="6676" width="12.85546875" style="11" bestFit="1" customWidth="1"/>
    <col min="6677" max="6914" width="11.42578125" style="11"/>
    <col min="6915" max="6915" width="22.85546875" style="11" customWidth="1"/>
    <col min="6916" max="6916" width="6" style="11" customWidth="1"/>
    <col min="6917" max="6917" width="32.140625" style="11" customWidth="1"/>
    <col min="6918" max="6918" width="5.42578125" style="11" customWidth="1"/>
    <col min="6919" max="6919" width="7.5703125" style="11" customWidth="1"/>
    <col min="6920" max="6920" width="8.85546875" style="11" customWidth="1"/>
    <col min="6921" max="6921" width="7.28515625" style="11" customWidth="1"/>
    <col min="6922" max="6922" width="19.28515625" style="11" customWidth="1"/>
    <col min="6923" max="6923" width="13.85546875" style="11" customWidth="1"/>
    <col min="6924" max="6925" width="7.42578125" style="11" customWidth="1"/>
    <col min="6926" max="6926" width="10.85546875" style="11" customWidth="1"/>
    <col min="6927" max="6927" width="15.42578125" style="11" customWidth="1"/>
    <col min="6928" max="6928" width="9.28515625" style="11" bestFit="1" customWidth="1"/>
    <col min="6929" max="6929" width="8" style="11" customWidth="1"/>
    <col min="6930" max="6930" width="10.28515625" style="11" customWidth="1"/>
    <col min="6931" max="6931" width="11.140625" style="11" customWidth="1"/>
    <col min="6932" max="6932" width="12.85546875" style="11" bestFit="1" customWidth="1"/>
    <col min="6933" max="7170" width="11.42578125" style="11"/>
    <col min="7171" max="7171" width="22.85546875" style="11" customWidth="1"/>
    <col min="7172" max="7172" width="6" style="11" customWidth="1"/>
    <col min="7173" max="7173" width="32.140625" style="11" customWidth="1"/>
    <col min="7174" max="7174" width="5.42578125" style="11" customWidth="1"/>
    <col min="7175" max="7175" width="7.5703125" style="11" customWidth="1"/>
    <col min="7176" max="7176" width="8.85546875" style="11" customWidth="1"/>
    <col min="7177" max="7177" width="7.28515625" style="11" customWidth="1"/>
    <col min="7178" max="7178" width="19.28515625" style="11" customWidth="1"/>
    <col min="7179" max="7179" width="13.85546875" style="11" customWidth="1"/>
    <col min="7180" max="7181" width="7.42578125" style="11" customWidth="1"/>
    <col min="7182" max="7182" width="10.85546875" style="11" customWidth="1"/>
    <col min="7183" max="7183" width="15.42578125" style="11" customWidth="1"/>
    <col min="7184" max="7184" width="9.28515625" style="11" bestFit="1" customWidth="1"/>
    <col min="7185" max="7185" width="8" style="11" customWidth="1"/>
    <col min="7186" max="7186" width="10.28515625" style="11" customWidth="1"/>
    <col min="7187" max="7187" width="11.140625" style="11" customWidth="1"/>
    <col min="7188" max="7188" width="12.85546875" style="11" bestFit="1" customWidth="1"/>
    <col min="7189" max="7426" width="11.42578125" style="11"/>
    <col min="7427" max="7427" width="22.85546875" style="11" customWidth="1"/>
    <col min="7428" max="7428" width="6" style="11" customWidth="1"/>
    <col min="7429" max="7429" width="32.140625" style="11" customWidth="1"/>
    <col min="7430" max="7430" width="5.42578125" style="11" customWidth="1"/>
    <col min="7431" max="7431" width="7.5703125" style="11" customWidth="1"/>
    <col min="7432" max="7432" width="8.85546875" style="11" customWidth="1"/>
    <col min="7433" max="7433" width="7.28515625" style="11" customWidth="1"/>
    <col min="7434" max="7434" width="19.28515625" style="11" customWidth="1"/>
    <col min="7435" max="7435" width="13.85546875" style="11" customWidth="1"/>
    <col min="7436" max="7437" width="7.42578125" style="11" customWidth="1"/>
    <col min="7438" max="7438" width="10.85546875" style="11" customWidth="1"/>
    <col min="7439" max="7439" width="15.42578125" style="11" customWidth="1"/>
    <col min="7440" max="7440" width="9.28515625" style="11" bestFit="1" customWidth="1"/>
    <col min="7441" max="7441" width="8" style="11" customWidth="1"/>
    <col min="7442" max="7442" width="10.28515625" style="11" customWidth="1"/>
    <col min="7443" max="7443" width="11.140625" style="11" customWidth="1"/>
    <col min="7444" max="7444" width="12.85546875" style="11" bestFit="1" customWidth="1"/>
    <col min="7445" max="7682" width="11.42578125" style="11"/>
    <col min="7683" max="7683" width="22.85546875" style="11" customWidth="1"/>
    <col min="7684" max="7684" width="6" style="11" customWidth="1"/>
    <col min="7685" max="7685" width="32.140625" style="11" customWidth="1"/>
    <col min="7686" max="7686" width="5.42578125" style="11" customWidth="1"/>
    <col min="7687" max="7687" width="7.5703125" style="11" customWidth="1"/>
    <col min="7688" max="7688" width="8.85546875" style="11" customWidth="1"/>
    <col min="7689" max="7689" width="7.28515625" style="11" customWidth="1"/>
    <col min="7690" max="7690" width="19.28515625" style="11" customWidth="1"/>
    <col min="7691" max="7691" width="13.85546875" style="11" customWidth="1"/>
    <col min="7692" max="7693" width="7.42578125" style="11" customWidth="1"/>
    <col min="7694" max="7694" width="10.85546875" style="11" customWidth="1"/>
    <col min="7695" max="7695" width="15.42578125" style="11" customWidth="1"/>
    <col min="7696" max="7696" width="9.28515625" style="11" bestFit="1" customWidth="1"/>
    <col min="7697" max="7697" width="8" style="11" customWidth="1"/>
    <col min="7698" max="7698" width="10.28515625" style="11" customWidth="1"/>
    <col min="7699" max="7699" width="11.140625" style="11" customWidth="1"/>
    <col min="7700" max="7700" width="12.85546875" style="11" bestFit="1" customWidth="1"/>
    <col min="7701" max="7938" width="11.42578125" style="11"/>
    <col min="7939" max="7939" width="22.85546875" style="11" customWidth="1"/>
    <col min="7940" max="7940" width="6" style="11" customWidth="1"/>
    <col min="7941" max="7941" width="32.140625" style="11" customWidth="1"/>
    <col min="7942" max="7942" width="5.42578125" style="11" customWidth="1"/>
    <col min="7943" max="7943" width="7.5703125" style="11" customWidth="1"/>
    <col min="7944" max="7944" width="8.85546875" style="11" customWidth="1"/>
    <col min="7945" max="7945" width="7.28515625" style="11" customWidth="1"/>
    <col min="7946" max="7946" width="19.28515625" style="11" customWidth="1"/>
    <col min="7947" max="7947" width="13.85546875" style="11" customWidth="1"/>
    <col min="7948" max="7949" width="7.42578125" style="11" customWidth="1"/>
    <col min="7950" max="7950" width="10.85546875" style="11" customWidth="1"/>
    <col min="7951" max="7951" width="15.42578125" style="11" customWidth="1"/>
    <col min="7952" max="7952" width="9.28515625" style="11" bestFit="1" customWidth="1"/>
    <col min="7953" max="7953" width="8" style="11" customWidth="1"/>
    <col min="7954" max="7954" width="10.28515625" style="11" customWidth="1"/>
    <col min="7955" max="7955" width="11.140625" style="11" customWidth="1"/>
    <col min="7956" max="7956" width="12.85546875" style="11" bestFit="1" customWidth="1"/>
    <col min="7957" max="8194" width="11.42578125" style="11"/>
    <col min="8195" max="8195" width="22.85546875" style="11" customWidth="1"/>
    <col min="8196" max="8196" width="6" style="11" customWidth="1"/>
    <col min="8197" max="8197" width="32.140625" style="11" customWidth="1"/>
    <col min="8198" max="8198" width="5.42578125" style="11" customWidth="1"/>
    <col min="8199" max="8199" width="7.5703125" style="11" customWidth="1"/>
    <col min="8200" max="8200" width="8.85546875" style="11" customWidth="1"/>
    <col min="8201" max="8201" width="7.28515625" style="11" customWidth="1"/>
    <col min="8202" max="8202" width="19.28515625" style="11" customWidth="1"/>
    <col min="8203" max="8203" width="13.85546875" style="11" customWidth="1"/>
    <col min="8204" max="8205" width="7.42578125" style="11" customWidth="1"/>
    <col min="8206" max="8206" width="10.85546875" style="11" customWidth="1"/>
    <col min="8207" max="8207" width="15.42578125" style="11" customWidth="1"/>
    <col min="8208" max="8208" width="9.28515625" style="11" bestFit="1" customWidth="1"/>
    <col min="8209" max="8209" width="8" style="11" customWidth="1"/>
    <col min="8210" max="8210" width="10.28515625" style="11" customWidth="1"/>
    <col min="8211" max="8211" width="11.140625" style="11" customWidth="1"/>
    <col min="8212" max="8212" width="12.85546875" style="11" bestFit="1" customWidth="1"/>
    <col min="8213" max="8450" width="11.42578125" style="11"/>
    <col min="8451" max="8451" width="22.85546875" style="11" customWidth="1"/>
    <col min="8452" max="8452" width="6" style="11" customWidth="1"/>
    <col min="8453" max="8453" width="32.140625" style="11" customWidth="1"/>
    <col min="8454" max="8454" width="5.42578125" style="11" customWidth="1"/>
    <col min="8455" max="8455" width="7.5703125" style="11" customWidth="1"/>
    <col min="8456" max="8456" width="8.85546875" style="11" customWidth="1"/>
    <col min="8457" max="8457" width="7.28515625" style="11" customWidth="1"/>
    <col min="8458" max="8458" width="19.28515625" style="11" customWidth="1"/>
    <col min="8459" max="8459" width="13.85546875" style="11" customWidth="1"/>
    <col min="8460" max="8461" width="7.42578125" style="11" customWidth="1"/>
    <col min="8462" max="8462" width="10.85546875" style="11" customWidth="1"/>
    <col min="8463" max="8463" width="15.42578125" style="11" customWidth="1"/>
    <col min="8464" max="8464" width="9.28515625" style="11" bestFit="1" customWidth="1"/>
    <col min="8465" max="8465" width="8" style="11" customWidth="1"/>
    <col min="8466" max="8466" width="10.28515625" style="11" customWidth="1"/>
    <col min="8467" max="8467" width="11.140625" style="11" customWidth="1"/>
    <col min="8468" max="8468" width="12.85546875" style="11" bestFit="1" customWidth="1"/>
    <col min="8469" max="8706" width="11.42578125" style="11"/>
    <col min="8707" max="8707" width="22.85546875" style="11" customWidth="1"/>
    <col min="8708" max="8708" width="6" style="11" customWidth="1"/>
    <col min="8709" max="8709" width="32.140625" style="11" customWidth="1"/>
    <col min="8710" max="8710" width="5.42578125" style="11" customWidth="1"/>
    <col min="8711" max="8711" width="7.5703125" style="11" customWidth="1"/>
    <col min="8712" max="8712" width="8.85546875" style="11" customWidth="1"/>
    <col min="8713" max="8713" width="7.28515625" style="11" customWidth="1"/>
    <col min="8714" max="8714" width="19.28515625" style="11" customWidth="1"/>
    <col min="8715" max="8715" width="13.85546875" style="11" customWidth="1"/>
    <col min="8716" max="8717" width="7.42578125" style="11" customWidth="1"/>
    <col min="8718" max="8718" width="10.85546875" style="11" customWidth="1"/>
    <col min="8719" max="8719" width="15.42578125" style="11" customWidth="1"/>
    <col min="8720" max="8720" width="9.28515625" style="11" bestFit="1" customWidth="1"/>
    <col min="8721" max="8721" width="8" style="11" customWidth="1"/>
    <col min="8722" max="8722" width="10.28515625" style="11" customWidth="1"/>
    <col min="8723" max="8723" width="11.140625" style="11" customWidth="1"/>
    <col min="8724" max="8724" width="12.85546875" style="11" bestFit="1" customWidth="1"/>
    <col min="8725" max="8962" width="11.42578125" style="11"/>
    <col min="8963" max="8963" width="22.85546875" style="11" customWidth="1"/>
    <col min="8964" max="8964" width="6" style="11" customWidth="1"/>
    <col min="8965" max="8965" width="32.140625" style="11" customWidth="1"/>
    <col min="8966" max="8966" width="5.42578125" style="11" customWidth="1"/>
    <col min="8967" max="8967" width="7.5703125" style="11" customWidth="1"/>
    <col min="8968" max="8968" width="8.85546875" style="11" customWidth="1"/>
    <col min="8969" max="8969" width="7.28515625" style="11" customWidth="1"/>
    <col min="8970" max="8970" width="19.28515625" style="11" customWidth="1"/>
    <col min="8971" max="8971" width="13.85546875" style="11" customWidth="1"/>
    <col min="8972" max="8973" width="7.42578125" style="11" customWidth="1"/>
    <col min="8974" max="8974" width="10.85546875" style="11" customWidth="1"/>
    <col min="8975" max="8975" width="15.42578125" style="11" customWidth="1"/>
    <col min="8976" max="8976" width="9.28515625" style="11" bestFit="1" customWidth="1"/>
    <col min="8977" max="8977" width="8" style="11" customWidth="1"/>
    <col min="8978" max="8978" width="10.28515625" style="11" customWidth="1"/>
    <col min="8979" max="8979" width="11.140625" style="11" customWidth="1"/>
    <col min="8980" max="8980" width="12.85546875" style="11" bestFit="1" customWidth="1"/>
    <col min="8981" max="9218" width="11.42578125" style="11"/>
    <col min="9219" max="9219" width="22.85546875" style="11" customWidth="1"/>
    <col min="9220" max="9220" width="6" style="11" customWidth="1"/>
    <col min="9221" max="9221" width="32.140625" style="11" customWidth="1"/>
    <col min="9222" max="9222" width="5.42578125" style="11" customWidth="1"/>
    <col min="9223" max="9223" width="7.5703125" style="11" customWidth="1"/>
    <col min="9224" max="9224" width="8.85546875" style="11" customWidth="1"/>
    <col min="9225" max="9225" width="7.28515625" style="11" customWidth="1"/>
    <col min="9226" max="9226" width="19.28515625" style="11" customWidth="1"/>
    <col min="9227" max="9227" width="13.85546875" style="11" customWidth="1"/>
    <col min="9228" max="9229" width="7.42578125" style="11" customWidth="1"/>
    <col min="9230" max="9230" width="10.85546875" style="11" customWidth="1"/>
    <col min="9231" max="9231" width="15.42578125" style="11" customWidth="1"/>
    <col min="9232" max="9232" width="9.28515625" style="11" bestFit="1" customWidth="1"/>
    <col min="9233" max="9233" width="8" style="11" customWidth="1"/>
    <col min="9234" max="9234" width="10.28515625" style="11" customWidth="1"/>
    <col min="9235" max="9235" width="11.140625" style="11" customWidth="1"/>
    <col min="9236" max="9236" width="12.85546875" style="11" bestFit="1" customWidth="1"/>
    <col min="9237" max="9474" width="11.42578125" style="11"/>
    <col min="9475" max="9475" width="22.85546875" style="11" customWidth="1"/>
    <col min="9476" max="9476" width="6" style="11" customWidth="1"/>
    <col min="9477" max="9477" width="32.140625" style="11" customWidth="1"/>
    <col min="9478" max="9478" width="5.42578125" style="11" customWidth="1"/>
    <col min="9479" max="9479" width="7.5703125" style="11" customWidth="1"/>
    <col min="9480" max="9480" width="8.85546875" style="11" customWidth="1"/>
    <col min="9481" max="9481" width="7.28515625" style="11" customWidth="1"/>
    <col min="9482" max="9482" width="19.28515625" style="11" customWidth="1"/>
    <col min="9483" max="9483" width="13.85546875" style="11" customWidth="1"/>
    <col min="9484" max="9485" width="7.42578125" style="11" customWidth="1"/>
    <col min="9486" max="9486" width="10.85546875" style="11" customWidth="1"/>
    <col min="9487" max="9487" width="15.42578125" style="11" customWidth="1"/>
    <col min="9488" max="9488" width="9.28515625" style="11" bestFit="1" customWidth="1"/>
    <col min="9489" max="9489" width="8" style="11" customWidth="1"/>
    <col min="9490" max="9490" width="10.28515625" style="11" customWidth="1"/>
    <col min="9491" max="9491" width="11.140625" style="11" customWidth="1"/>
    <col min="9492" max="9492" width="12.85546875" style="11" bestFit="1" customWidth="1"/>
    <col min="9493" max="9730" width="11.42578125" style="11"/>
    <col min="9731" max="9731" width="22.85546875" style="11" customWidth="1"/>
    <col min="9732" max="9732" width="6" style="11" customWidth="1"/>
    <col min="9733" max="9733" width="32.140625" style="11" customWidth="1"/>
    <col min="9734" max="9734" width="5.42578125" style="11" customWidth="1"/>
    <col min="9735" max="9735" width="7.5703125" style="11" customWidth="1"/>
    <col min="9736" max="9736" width="8.85546875" style="11" customWidth="1"/>
    <col min="9737" max="9737" width="7.28515625" style="11" customWidth="1"/>
    <col min="9738" max="9738" width="19.28515625" style="11" customWidth="1"/>
    <col min="9739" max="9739" width="13.85546875" style="11" customWidth="1"/>
    <col min="9740" max="9741" width="7.42578125" style="11" customWidth="1"/>
    <col min="9742" max="9742" width="10.85546875" style="11" customWidth="1"/>
    <col min="9743" max="9743" width="15.42578125" style="11" customWidth="1"/>
    <col min="9744" max="9744" width="9.28515625" style="11" bestFit="1" customWidth="1"/>
    <col min="9745" max="9745" width="8" style="11" customWidth="1"/>
    <col min="9746" max="9746" width="10.28515625" style="11" customWidth="1"/>
    <col min="9747" max="9747" width="11.140625" style="11" customWidth="1"/>
    <col min="9748" max="9748" width="12.85546875" style="11" bestFit="1" customWidth="1"/>
    <col min="9749" max="9986" width="11.42578125" style="11"/>
    <col min="9987" max="9987" width="22.85546875" style="11" customWidth="1"/>
    <col min="9988" max="9988" width="6" style="11" customWidth="1"/>
    <col min="9989" max="9989" width="32.140625" style="11" customWidth="1"/>
    <col min="9990" max="9990" width="5.42578125" style="11" customWidth="1"/>
    <col min="9991" max="9991" width="7.5703125" style="11" customWidth="1"/>
    <col min="9992" max="9992" width="8.85546875" style="11" customWidth="1"/>
    <col min="9993" max="9993" width="7.28515625" style="11" customWidth="1"/>
    <col min="9994" max="9994" width="19.28515625" style="11" customWidth="1"/>
    <col min="9995" max="9995" width="13.85546875" style="11" customWidth="1"/>
    <col min="9996" max="9997" width="7.42578125" style="11" customWidth="1"/>
    <col min="9998" max="9998" width="10.85546875" style="11" customWidth="1"/>
    <col min="9999" max="9999" width="15.42578125" style="11" customWidth="1"/>
    <col min="10000" max="10000" width="9.28515625" style="11" bestFit="1" customWidth="1"/>
    <col min="10001" max="10001" width="8" style="11" customWidth="1"/>
    <col min="10002" max="10002" width="10.28515625" style="11" customWidth="1"/>
    <col min="10003" max="10003" width="11.140625" style="11" customWidth="1"/>
    <col min="10004" max="10004" width="12.85546875" style="11" bestFit="1" customWidth="1"/>
    <col min="10005" max="10242" width="11.42578125" style="11"/>
    <col min="10243" max="10243" width="22.85546875" style="11" customWidth="1"/>
    <col min="10244" max="10244" width="6" style="11" customWidth="1"/>
    <col min="10245" max="10245" width="32.140625" style="11" customWidth="1"/>
    <col min="10246" max="10246" width="5.42578125" style="11" customWidth="1"/>
    <col min="10247" max="10247" width="7.5703125" style="11" customWidth="1"/>
    <col min="10248" max="10248" width="8.85546875" style="11" customWidth="1"/>
    <col min="10249" max="10249" width="7.28515625" style="11" customWidth="1"/>
    <col min="10250" max="10250" width="19.28515625" style="11" customWidth="1"/>
    <col min="10251" max="10251" width="13.85546875" style="11" customWidth="1"/>
    <col min="10252" max="10253" width="7.42578125" style="11" customWidth="1"/>
    <col min="10254" max="10254" width="10.85546875" style="11" customWidth="1"/>
    <col min="10255" max="10255" width="15.42578125" style="11" customWidth="1"/>
    <col min="10256" max="10256" width="9.28515625" style="11" bestFit="1" customWidth="1"/>
    <col min="10257" max="10257" width="8" style="11" customWidth="1"/>
    <col min="10258" max="10258" width="10.28515625" style="11" customWidth="1"/>
    <col min="10259" max="10259" width="11.140625" style="11" customWidth="1"/>
    <col min="10260" max="10260" width="12.85546875" style="11" bestFit="1" customWidth="1"/>
    <col min="10261" max="10498" width="11.42578125" style="11"/>
    <col min="10499" max="10499" width="22.85546875" style="11" customWidth="1"/>
    <col min="10500" max="10500" width="6" style="11" customWidth="1"/>
    <col min="10501" max="10501" width="32.140625" style="11" customWidth="1"/>
    <col min="10502" max="10502" width="5.42578125" style="11" customWidth="1"/>
    <col min="10503" max="10503" width="7.5703125" style="11" customWidth="1"/>
    <col min="10504" max="10504" width="8.85546875" style="11" customWidth="1"/>
    <col min="10505" max="10505" width="7.28515625" style="11" customWidth="1"/>
    <col min="10506" max="10506" width="19.28515625" style="11" customWidth="1"/>
    <col min="10507" max="10507" width="13.85546875" style="11" customWidth="1"/>
    <col min="10508" max="10509" width="7.42578125" style="11" customWidth="1"/>
    <col min="10510" max="10510" width="10.85546875" style="11" customWidth="1"/>
    <col min="10511" max="10511" width="15.42578125" style="11" customWidth="1"/>
    <col min="10512" max="10512" width="9.28515625" style="11" bestFit="1" customWidth="1"/>
    <col min="10513" max="10513" width="8" style="11" customWidth="1"/>
    <col min="10514" max="10514" width="10.28515625" style="11" customWidth="1"/>
    <col min="10515" max="10515" width="11.140625" style="11" customWidth="1"/>
    <col min="10516" max="10516" width="12.85546875" style="11" bestFit="1" customWidth="1"/>
    <col min="10517" max="10754" width="11.42578125" style="11"/>
    <col min="10755" max="10755" width="22.85546875" style="11" customWidth="1"/>
    <col min="10756" max="10756" width="6" style="11" customWidth="1"/>
    <col min="10757" max="10757" width="32.140625" style="11" customWidth="1"/>
    <col min="10758" max="10758" width="5.42578125" style="11" customWidth="1"/>
    <col min="10759" max="10759" width="7.5703125" style="11" customWidth="1"/>
    <col min="10760" max="10760" width="8.85546875" style="11" customWidth="1"/>
    <col min="10761" max="10761" width="7.28515625" style="11" customWidth="1"/>
    <col min="10762" max="10762" width="19.28515625" style="11" customWidth="1"/>
    <col min="10763" max="10763" width="13.85546875" style="11" customWidth="1"/>
    <col min="10764" max="10765" width="7.42578125" style="11" customWidth="1"/>
    <col min="10766" max="10766" width="10.85546875" style="11" customWidth="1"/>
    <col min="10767" max="10767" width="15.42578125" style="11" customWidth="1"/>
    <col min="10768" max="10768" width="9.28515625" style="11" bestFit="1" customWidth="1"/>
    <col min="10769" max="10769" width="8" style="11" customWidth="1"/>
    <col min="10770" max="10770" width="10.28515625" style="11" customWidth="1"/>
    <col min="10771" max="10771" width="11.140625" style="11" customWidth="1"/>
    <col min="10772" max="10772" width="12.85546875" style="11" bestFit="1" customWidth="1"/>
    <col min="10773" max="11010" width="11.42578125" style="11"/>
    <col min="11011" max="11011" width="22.85546875" style="11" customWidth="1"/>
    <col min="11012" max="11012" width="6" style="11" customWidth="1"/>
    <col min="11013" max="11013" width="32.140625" style="11" customWidth="1"/>
    <col min="11014" max="11014" width="5.42578125" style="11" customWidth="1"/>
    <col min="11015" max="11015" width="7.5703125" style="11" customWidth="1"/>
    <col min="11016" max="11016" width="8.85546875" style="11" customWidth="1"/>
    <col min="11017" max="11017" width="7.28515625" style="11" customWidth="1"/>
    <col min="11018" max="11018" width="19.28515625" style="11" customWidth="1"/>
    <col min="11019" max="11019" width="13.85546875" style="11" customWidth="1"/>
    <col min="11020" max="11021" width="7.42578125" style="11" customWidth="1"/>
    <col min="11022" max="11022" width="10.85546875" style="11" customWidth="1"/>
    <col min="11023" max="11023" width="15.42578125" style="11" customWidth="1"/>
    <col min="11024" max="11024" width="9.28515625" style="11" bestFit="1" customWidth="1"/>
    <col min="11025" max="11025" width="8" style="11" customWidth="1"/>
    <col min="11026" max="11026" width="10.28515625" style="11" customWidth="1"/>
    <col min="11027" max="11027" width="11.140625" style="11" customWidth="1"/>
    <col min="11028" max="11028" width="12.85546875" style="11" bestFit="1" customWidth="1"/>
    <col min="11029" max="11266" width="11.42578125" style="11"/>
    <col min="11267" max="11267" width="22.85546875" style="11" customWidth="1"/>
    <col min="11268" max="11268" width="6" style="11" customWidth="1"/>
    <col min="11269" max="11269" width="32.140625" style="11" customWidth="1"/>
    <col min="11270" max="11270" width="5.42578125" style="11" customWidth="1"/>
    <col min="11271" max="11271" width="7.5703125" style="11" customWidth="1"/>
    <col min="11272" max="11272" width="8.85546875" style="11" customWidth="1"/>
    <col min="11273" max="11273" width="7.28515625" style="11" customWidth="1"/>
    <col min="11274" max="11274" width="19.28515625" style="11" customWidth="1"/>
    <col min="11275" max="11275" width="13.85546875" style="11" customWidth="1"/>
    <col min="11276" max="11277" width="7.42578125" style="11" customWidth="1"/>
    <col min="11278" max="11278" width="10.85546875" style="11" customWidth="1"/>
    <col min="11279" max="11279" width="15.42578125" style="11" customWidth="1"/>
    <col min="11280" max="11280" width="9.28515625" style="11" bestFit="1" customWidth="1"/>
    <col min="11281" max="11281" width="8" style="11" customWidth="1"/>
    <col min="11282" max="11282" width="10.28515625" style="11" customWidth="1"/>
    <col min="11283" max="11283" width="11.140625" style="11" customWidth="1"/>
    <col min="11284" max="11284" width="12.85546875" style="11" bestFit="1" customWidth="1"/>
    <col min="11285" max="11522" width="11.42578125" style="11"/>
    <col min="11523" max="11523" width="22.85546875" style="11" customWidth="1"/>
    <col min="11524" max="11524" width="6" style="11" customWidth="1"/>
    <col min="11525" max="11525" width="32.140625" style="11" customWidth="1"/>
    <col min="11526" max="11526" width="5.42578125" style="11" customWidth="1"/>
    <col min="11527" max="11527" width="7.5703125" style="11" customWidth="1"/>
    <col min="11528" max="11528" width="8.85546875" style="11" customWidth="1"/>
    <col min="11529" max="11529" width="7.28515625" style="11" customWidth="1"/>
    <col min="11530" max="11530" width="19.28515625" style="11" customWidth="1"/>
    <col min="11531" max="11531" width="13.85546875" style="11" customWidth="1"/>
    <col min="11532" max="11533" width="7.42578125" style="11" customWidth="1"/>
    <col min="11534" max="11534" width="10.85546875" style="11" customWidth="1"/>
    <col min="11535" max="11535" width="15.42578125" style="11" customWidth="1"/>
    <col min="11536" max="11536" width="9.28515625" style="11" bestFit="1" customWidth="1"/>
    <col min="11537" max="11537" width="8" style="11" customWidth="1"/>
    <col min="11538" max="11538" width="10.28515625" style="11" customWidth="1"/>
    <col min="11539" max="11539" width="11.140625" style="11" customWidth="1"/>
    <col min="11540" max="11540" width="12.85546875" style="11" bestFit="1" customWidth="1"/>
    <col min="11541" max="11778" width="11.42578125" style="11"/>
    <col min="11779" max="11779" width="22.85546875" style="11" customWidth="1"/>
    <col min="11780" max="11780" width="6" style="11" customWidth="1"/>
    <col min="11781" max="11781" width="32.140625" style="11" customWidth="1"/>
    <col min="11782" max="11782" width="5.42578125" style="11" customWidth="1"/>
    <col min="11783" max="11783" width="7.5703125" style="11" customWidth="1"/>
    <col min="11784" max="11784" width="8.85546875" style="11" customWidth="1"/>
    <col min="11785" max="11785" width="7.28515625" style="11" customWidth="1"/>
    <col min="11786" max="11786" width="19.28515625" style="11" customWidth="1"/>
    <col min="11787" max="11787" width="13.85546875" style="11" customWidth="1"/>
    <col min="11788" max="11789" width="7.42578125" style="11" customWidth="1"/>
    <col min="11790" max="11790" width="10.85546875" style="11" customWidth="1"/>
    <col min="11791" max="11791" width="15.42578125" style="11" customWidth="1"/>
    <col min="11792" max="11792" width="9.28515625" style="11" bestFit="1" customWidth="1"/>
    <col min="11793" max="11793" width="8" style="11" customWidth="1"/>
    <col min="11794" max="11794" width="10.28515625" style="11" customWidth="1"/>
    <col min="11795" max="11795" width="11.140625" style="11" customWidth="1"/>
    <col min="11796" max="11796" width="12.85546875" style="11" bestFit="1" customWidth="1"/>
    <col min="11797" max="12034" width="11.42578125" style="11"/>
    <col min="12035" max="12035" width="22.85546875" style="11" customWidth="1"/>
    <col min="12036" max="12036" width="6" style="11" customWidth="1"/>
    <col min="12037" max="12037" width="32.140625" style="11" customWidth="1"/>
    <col min="12038" max="12038" width="5.42578125" style="11" customWidth="1"/>
    <col min="12039" max="12039" width="7.5703125" style="11" customWidth="1"/>
    <col min="12040" max="12040" width="8.85546875" style="11" customWidth="1"/>
    <col min="12041" max="12041" width="7.28515625" style="11" customWidth="1"/>
    <col min="12042" max="12042" width="19.28515625" style="11" customWidth="1"/>
    <col min="12043" max="12043" width="13.85546875" style="11" customWidth="1"/>
    <col min="12044" max="12045" width="7.42578125" style="11" customWidth="1"/>
    <col min="12046" max="12046" width="10.85546875" style="11" customWidth="1"/>
    <col min="12047" max="12047" width="15.42578125" style="11" customWidth="1"/>
    <col min="12048" max="12048" width="9.28515625" style="11" bestFit="1" customWidth="1"/>
    <col min="12049" max="12049" width="8" style="11" customWidth="1"/>
    <col min="12050" max="12050" width="10.28515625" style="11" customWidth="1"/>
    <col min="12051" max="12051" width="11.140625" style="11" customWidth="1"/>
    <col min="12052" max="12052" width="12.85546875" style="11" bestFit="1" customWidth="1"/>
    <col min="12053" max="12290" width="11.42578125" style="11"/>
    <col min="12291" max="12291" width="22.85546875" style="11" customWidth="1"/>
    <col min="12292" max="12292" width="6" style="11" customWidth="1"/>
    <col min="12293" max="12293" width="32.140625" style="11" customWidth="1"/>
    <col min="12294" max="12294" width="5.42578125" style="11" customWidth="1"/>
    <col min="12295" max="12295" width="7.5703125" style="11" customWidth="1"/>
    <col min="12296" max="12296" width="8.85546875" style="11" customWidth="1"/>
    <col min="12297" max="12297" width="7.28515625" style="11" customWidth="1"/>
    <col min="12298" max="12298" width="19.28515625" style="11" customWidth="1"/>
    <col min="12299" max="12299" width="13.85546875" style="11" customWidth="1"/>
    <col min="12300" max="12301" width="7.42578125" style="11" customWidth="1"/>
    <col min="12302" max="12302" width="10.85546875" style="11" customWidth="1"/>
    <col min="12303" max="12303" width="15.42578125" style="11" customWidth="1"/>
    <col min="12304" max="12304" width="9.28515625" style="11" bestFit="1" customWidth="1"/>
    <col min="12305" max="12305" width="8" style="11" customWidth="1"/>
    <col min="12306" max="12306" width="10.28515625" style="11" customWidth="1"/>
    <col min="12307" max="12307" width="11.140625" style="11" customWidth="1"/>
    <col min="12308" max="12308" width="12.85546875" style="11" bestFit="1" customWidth="1"/>
    <col min="12309" max="12546" width="11.42578125" style="11"/>
    <col min="12547" max="12547" width="22.85546875" style="11" customWidth="1"/>
    <col min="12548" max="12548" width="6" style="11" customWidth="1"/>
    <col min="12549" max="12549" width="32.140625" style="11" customWidth="1"/>
    <col min="12550" max="12550" width="5.42578125" style="11" customWidth="1"/>
    <col min="12551" max="12551" width="7.5703125" style="11" customWidth="1"/>
    <col min="12552" max="12552" width="8.85546875" style="11" customWidth="1"/>
    <col min="12553" max="12553" width="7.28515625" style="11" customWidth="1"/>
    <col min="12554" max="12554" width="19.28515625" style="11" customWidth="1"/>
    <col min="12555" max="12555" width="13.85546875" style="11" customWidth="1"/>
    <col min="12556" max="12557" width="7.42578125" style="11" customWidth="1"/>
    <col min="12558" max="12558" width="10.85546875" style="11" customWidth="1"/>
    <col min="12559" max="12559" width="15.42578125" style="11" customWidth="1"/>
    <col min="12560" max="12560" width="9.28515625" style="11" bestFit="1" customWidth="1"/>
    <col min="12561" max="12561" width="8" style="11" customWidth="1"/>
    <col min="12562" max="12562" width="10.28515625" style="11" customWidth="1"/>
    <col min="12563" max="12563" width="11.140625" style="11" customWidth="1"/>
    <col min="12564" max="12564" width="12.85546875" style="11" bestFit="1" customWidth="1"/>
    <col min="12565" max="12802" width="11.42578125" style="11"/>
    <col min="12803" max="12803" width="22.85546875" style="11" customWidth="1"/>
    <col min="12804" max="12804" width="6" style="11" customWidth="1"/>
    <col min="12805" max="12805" width="32.140625" style="11" customWidth="1"/>
    <col min="12806" max="12806" width="5.42578125" style="11" customWidth="1"/>
    <col min="12807" max="12807" width="7.5703125" style="11" customWidth="1"/>
    <col min="12808" max="12808" width="8.85546875" style="11" customWidth="1"/>
    <col min="12809" max="12809" width="7.28515625" style="11" customWidth="1"/>
    <col min="12810" max="12810" width="19.28515625" style="11" customWidth="1"/>
    <col min="12811" max="12811" width="13.85546875" style="11" customWidth="1"/>
    <col min="12812" max="12813" width="7.42578125" style="11" customWidth="1"/>
    <col min="12814" max="12814" width="10.85546875" style="11" customWidth="1"/>
    <col min="12815" max="12815" width="15.42578125" style="11" customWidth="1"/>
    <col min="12816" max="12816" width="9.28515625" style="11" bestFit="1" customWidth="1"/>
    <col min="12817" max="12817" width="8" style="11" customWidth="1"/>
    <col min="12818" max="12818" width="10.28515625" style="11" customWidth="1"/>
    <col min="12819" max="12819" width="11.140625" style="11" customWidth="1"/>
    <col min="12820" max="12820" width="12.85546875" style="11" bestFit="1" customWidth="1"/>
    <col min="12821" max="13058" width="11.42578125" style="11"/>
    <col min="13059" max="13059" width="22.85546875" style="11" customWidth="1"/>
    <col min="13060" max="13060" width="6" style="11" customWidth="1"/>
    <col min="13061" max="13061" width="32.140625" style="11" customWidth="1"/>
    <col min="13062" max="13062" width="5.42578125" style="11" customWidth="1"/>
    <col min="13063" max="13063" width="7.5703125" style="11" customWidth="1"/>
    <col min="13064" max="13064" width="8.85546875" style="11" customWidth="1"/>
    <col min="13065" max="13065" width="7.28515625" style="11" customWidth="1"/>
    <col min="13066" max="13066" width="19.28515625" style="11" customWidth="1"/>
    <col min="13067" max="13067" width="13.85546875" style="11" customWidth="1"/>
    <col min="13068" max="13069" width="7.42578125" style="11" customWidth="1"/>
    <col min="13070" max="13070" width="10.85546875" style="11" customWidth="1"/>
    <col min="13071" max="13071" width="15.42578125" style="11" customWidth="1"/>
    <col min="13072" max="13072" width="9.28515625" style="11" bestFit="1" customWidth="1"/>
    <col min="13073" max="13073" width="8" style="11" customWidth="1"/>
    <col min="13074" max="13074" width="10.28515625" style="11" customWidth="1"/>
    <col min="13075" max="13075" width="11.140625" style="11" customWidth="1"/>
    <col min="13076" max="13076" width="12.85546875" style="11" bestFit="1" customWidth="1"/>
    <col min="13077" max="13314" width="11.42578125" style="11"/>
    <col min="13315" max="13315" width="22.85546875" style="11" customWidth="1"/>
    <col min="13316" max="13316" width="6" style="11" customWidth="1"/>
    <col min="13317" max="13317" width="32.140625" style="11" customWidth="1"/>
    <col min="13318" max="13318" width="5.42578125" style="11" customWidth="1"/>
    <col min="13319" max="13319" width="7.5703125" style="11" customWidth="1"/>
    <col min="13320" max="13320" width="8.85546875" style="11" customWidth="1"/>
    <col min="13321" max="13321" width="7.28515625" style="11" customWidth="1"/>
    <col min="13322" max="13322" width="19.28515625" style="11" customWidth="1"/>
    <col min="13323" max="13323" width="13.85546875" style="11" customWidth="1"/>
    <col min="13324" max="13325" width="7.42578125" style="11" customWidth="1"/>
    <col min="13326" max="13326" width="10.85546875" style="11" customWidth="1"/>
    <col min="13327" max="13327" width="15.42578125" style="11" customWidth="1"/>
    <col min="13328" max="13328" width="9.28515625" style="11" bestFit="1" customWidth="1"/>
    <col min="13329" max="13329" width="8" style="11" customWidth="1"/>
    <col min="13330" max="13330" width="10.28515625" style="11" customWidth="1"/>
    <col min="13331" max="13331" width="11.140625" style="11" customWidth="1"/>
    <col min="13332" max="13332" width="12.85546875" style="11" bestFit="1" customWidth="1"/>
    <col min="13333" max="13570" width="11.42578125" style="11"/>
    <col min="13571" max="13571" width="22.85546875" style="11" customWidth="1"/>
    <col min="13572" max="13572" width="6" style="11" customWidth="1"/>
    <col min="13573" max="13573" width="32.140625" style="11" customWidth="1"/>
    <col min="13574" max="13574" width="5.42578125" style="11" customWidth="1"/>
    <col min="13575" max="13575" width="7.5703125" style="11" customWidth="1"/>
    <col min="13576" max="13576" width="8.85546875" style="11" customWidth="1"/>
    <col min="13577" max="13577" width="7.28515625" style="11" customWidth="1"/>
    <col min="13578" max="13578" width="19.28515625" style="11" customWidth="1"/>
    <col min="13579" max="13579" width="13.85546875" style="11" customWidth="1"/>
    <col min="13580" max="13581" width="7.42578125" style="11" customWidth="1"/>
    <col min="13582" max="13582" width="10.85546875" style="11" customWidth="1"/>
    <col min="13583" max="13583" width="15.42578125" style="11" customWidth="1"/>
    <col min="13584" max="13584" width="9.28515625" style="11" bestFit="1" customWidth="1"/>
    <col min="13585" max="13585" width="8" style="11" customWidth="1"/>
    <col min="13586" max="13586" width="10.28515625" style="11" customWidth="1"/>
    <col min="13587" max="13587" width="11.140625" style="11" customWidth="1"/>
    <col min="13588" max="13588" width="12.85546875" style="11" bestFit="1" customWidth="1"/>
    <col min="13589" max="13826" width="11.42578125" style="11"/>
    <col min="13827" max="13827" width="22.85546875" style="11" customWidth="1"/>
    <col min="13828" max="13828" width="6" style="11" customWidth="1"/>
    <col min="13829" max="13829" width="32.140625" style="11" customWidth="1"/>
    <col min="13830" max="13830" width="5.42578125" style="11" customWidth="1"/>
    <col min="13831" max="13831" width="7.5703125" style="11" customWidth="1"/>
    <col min="13832" max="13832" width="8.85546875" style="11" customWidth="1"/>
    <col min="13833" max="13833" width="7.28515625" style="11" customWidth="1"/>
    <col min="13834" max="13834" width="19.28515625" style="11" customWidth="1"/>
    <col min="13835" max="13835" width="13.85546875" style="11" customWidth="1"/>
    <col min="13836" max="13837" width="7.42578125" style="11" customWidth="1"/>
    <col min="13838" max="13838" width="10.85546875" style="11" customWidth="1"/>
    <col min="13839" max="13839" width="15.42578125" style="11" customWidth="1"/>
    <col min="13840" max="13840" width="9.28515625" style="11" bestFit="1" customWidth="1"/>
    <col min="13841" max="13841" width="8" style="11" customWidth="1"/>
    <col min="13842" max="13842" width="10.28515625" style="11" customWidth="1"/>
    <col min="13843" max="13843" width="11.140625" style="11" customWidth="1"/>
    <col min="13844" max="13844" width="12.85546875" style="11" bestFit="1" customWidth="1"/>
    <col min="13845" max="14082" width="11.42578125" style="11"/>
    <col min="14083" max="14083" width="22.85546875" style="11" customWidth="1"/>
    <col min="14084" max="14084" width="6" style="11" customWidth="1"/>
    <col min="14085" max="14085" width="32.140625" style="11" customWidth="1"/>
    <col min="14086" max="14086" width="5.42578125" style="11" customWidth="1"/>
    <col min="14087" max="14087" width="7.5703125" style="11" customWidth="1"/>
    <col min="14088" max="14088" width="8.85546875" style="11" customWidth="1"/>
    <col min="14089" max="14089" width="7.28515625" style="11" customWidth="1"/>
    <col min="14090" max="14090" width="19.28515625" style="11" customWidth="1"/>
    <col min="14091" max="14091" width="13.85546875" style="11" customWidth="1"/>
    <col min="14092" max="14093" width="7.42578125" style="11" customWidth="1"/>
    <col min="14094" max="14094" width="10.85546875" style="11" customWidth="1"/>
    <col min="14095" max="14095" width="15.42578125" style="11" customWidth="1"/>
    <col min="14096" max="14096" width="9.28515625" style="11" bestFit="1" customWidth="1"/>
    <col min="14097" max="14097" width="8" style="11" customWidth="1"/>
    <col min="14098" max="14098" width="10.28515625" style="11" customWidth="1"/>
    <col min="14099" max="14099" width="11.140625" style="11" customWidth="1"/>
    <col min="14100" max="14100" width="12.85546875" style="11" bestFit="1" customWidth="1"/>
    <col min="14101" max="14338" width="11.42578125" style="11"/>
    <col min="14339" max="14339" width="22.85546875" style="11" customWidth="1"/>
    <col min="14340" max="14340" width="6" style="11" customWidth="1"/>
    <col min="14341" max="14341" width="32.140625" style="11" customWidth="1"/>
    <col min="14342" max="14342" width="5.42578125" style="11" customWidth="1"/>
    <col min="14343" max="14343" width="7.5703125" style="11" customWidth="1"/>
    <col min="14344" max="14344" width="8.85546875" style="11" customWidth="1"/>
    <col min="14345" max="14345" width="7.28515625" style="11" customWidth="1"/>
    <col min="14346" max="14346" width="19.28515625" style="11" customWidth="1"/>
    <col min="14347" max="14347" width="13.85546875" style="11" customWidth="1"/>
    <col min="14348" max="14349" width="7.42578125" style="11" customWidth="1"/>
    <col min="14350" max="14350" width="10.85546875" style="11" customWidth="1"/>
    <col min="14351" max="14351" width="15.42578125" style="11" customWidth="1"/>
    <col min="14352" max="14352" width="9.28515625" style="11" bestFit="1" customWidth="1"/>
    <col min="14353" max="14353" width="8" style="11" customWidth="1"/>
    <col min="14354" max="14354" width="10.28515625" style="11" customWidth="1"/>
    <col min="14355" max="14355" width="11.140625" style="11" customWidth="1"/>
    <col min="14356" max="14356" width="12.85546875" style="11" bestFit="1" customWidth="1"/>
    <col min="14357" max="14594" width="11.42578125" style="11"/>
    <col min="14595" max="14595" width="22.85546875" style="11" customWidth="1"/>
    <col min="14596" max="14596" width="6" style="11" customWidth="1"/>
    <col min="14597" max="14597" width="32.140625" style="11" customWidth="1"/>
    <col min="14598" max="14598" width="5.42578125" style="11" customWidth="1"/>
    <col min="14599" max="14599" width="7.5703125" style="11" customWidth="1"/>
    <col min="14600" max="14600" width="8.85546875" style="11" customWidth="1"/>
    <col min="14601" max="14601" width="7.28515625" style="11" customWidth="1"/>
    <col min="14602" max="14602" width="19.28515625" style="11" customWidth="1"/>
    <col min="14603" max="14603" width="13.85546875" style="11" customWidth="1"/>
    <col min="14604" max="14605" width="7.42578125" style="11" customWidth="1"/>
    <col min="14606" max="14606" width="10.85546875" style="11" customWidth="1"/>
    <col min="14607" max="14607" width="15.42578125" style="11" customWidth="1"/>
    <col min="14608" max="14608" width="9.28515625" style="11" bestFit="1" customWidth="1"/>
    <col min="14609" max="14609" width="8" style="11" customWidth="1"/>
    <col min="14610" max="14610" width="10.28515625" style="11" customWidth="1"/>
    <col min="14611" max="14611" width="11.140625" style="11" customWidth="1"/>
    <col min="14612" max="14612" width="12.85546875" style="11" bestFit="1" customWidth="1"/>
    <col min="14613" max="14850" width="11.42578125" style="11"/>
    <col min="14851" max="14851" width="22.85546875" style="11" customWidth="1"/>
    <col min="14852" max="14852" width="6" style="11" customWidth="1"/>
    <col min="14853" max="14853" width="32.140625" style="11" customWidth="1"/>
    <col min="14854" max="14854" width="5.42578125" style="11" customWidth="1"/>
    <col min="14855" max="14855" width="7.5703125" style="11" customWidth="1"/>
    <col min="14856" max="14856" width="8.85546875" style="11" customWidth="1"/>
    <col min="14857" max="14857" width="7.28515625" style="11" customWidth="1"/>
    <col min="14858" max="14858" width="19.28515625" style="11" customWidth="1"/>
    <col min="14859" max="14859" width="13.85546875" style="11" customWidth="1"/>
    <col min="14860" max="14861" width="7.42578125" style="11" customWidth="1"/>
    <col min="14862" max="14862" width="10.85546875" style="11" customWidth="1"/>
    <col min="14863" max="14863" width="15.42578125" style="11" customWidth="1"/>
    <col min="14864" max="14864" width="9.28515625" style="11" bestFit="1" customWidth="1"/>
    <col min="14865" max="14865" width="8" style="11" customWidth="1"/>
    <col min="14866" max="14866" width="10.28515625" style="11" customWidth="1"/>
    <col min="14867" max="14867" width="11.140625" style="11" customWidth="1"/>
    <col min="14868" max="14868" width="12.85546875" style="11" bestFit="1" customWidth="1"/>
    <col min="14869" max="15106" width="11.42578125" style="11"/>
    <col min="15107" max="15107" width="22.85546875" style="11" customWidth="1"/>
    <col min="15108" max="15108" width="6" style="11" customWidth="1"/>
    <col min="15109" max="15109" width="32.140625" style="11" customWidth="1"/>
    <col min="15110" max="15110" width="5.42578125" style="11" customWidth="1"/>
    <col min="15111" max="15111" width="7.5703125" style="11" customWidth="1"/>
    <col min="15112" max="15112" width="8.85546875" style="11" customWidth="1"/>
    <col min="15113" max="15113" width="7.28515625" style="11" customWidth="1"/>
    <col min="15114" max="15114" width="19.28515625" style="11" customWidth="1"/>
    <col min="15115" max="15115" width="13.85546875" style="11" customWidth="1"/>
    <col min="15116" max="15117" width="7.42578125" style="11" customWidth="1"/>
    <col min="15118" max="15118" width="10.85546875" style="11" customWidth="1"/>
    <col min="15119" max="15119" width="15.42578125" style="11" customWidth="1"/>
    <col min="15120" max="15120" width="9.28515625" style="11" bestFit="1" customWidth="1"/>
    <col min="15121" max="15121" width="8" style="11" customWidth="1"/>
    <col min="15122" max="15122" width="10.28515625" style="11" customWidth="1"/>
    <col min="15123" max="15123" width="11.140625" style="11" customWidth="1"/>
    <col min="15124" max="15124" width="12.85546875" style="11" bestFit="1" customWidth="1"/>
    <col min="15125" max="15362" width="11.42578125" style="11"/>
    <col min="15363" max="15363" width="22.85546875" style="11" customWidth="1"/>
    <col min="15364" max="15364" width="6" style="11" customWidth="1"/>
    <col min="15365" max="15365" width="32.140625" style="11" customWidth="1"/>
    <col min="15366" max="15366" width="5.42578125" style="11" customWidth="1"/>
    <col min="15367" max="15367" width="7.5703125" style="11" customWidth="1"/>
    <col min="15368" max="15368" width="8.85546875" style="11" customWidth="1"/>
    <col min="15369" max="15369" width="7.28515625" style="11" customWidth="1"/>
    <col min="15370" max="15370" width="19.28515625" style="11" customWidth="1"/>
    <col min="15371" max="15371" width="13.85546875" style="11" customWidth="1"/>
    <col min="15372" max="15373" width="7.42578125" style="11" customWidth="1"/>
    <col min="15374" max="15374" width="10.85546875" style="11" customWidth="1"/>
    <col min="15375" max="15375" width="15.42578125" style="11" customWidth="1"/>
    <col min="15376" max="15376" width="9.28515625" style="11" bestFit="1" customWidth="1"/>
    <col min="15377" max="15377" width="8" style="11" customWidth="1"/>
    <col min="15378" max="15378" width="10.28515625" style="11" customWidth="1"/>
    <col min="15379" max="15379" width="11.140625" style="11" customWidth="1"/>
    <col min="15380" max="15380" width="12.85546875" style="11" bestFit="1" customWidth="1"/>
    <col min="15381" max="15618" width="11.42578125" style="11"/>
    <col min="15619" max="15619" width="22.85546875" style="11" customWidth="1"/>
    <col min="15620" max="15620" width="6" style="11" customWidth="1"/>
    <col min="15621" max="15621" width="32.140625" style="11" customWidth="1"/>
    <col min="15622" max="15622" width="5.42578125" style="11" customWidth="1"/>
    <col min="15623" max="15623" width="7.5703125" style="11" customWidth="1"/>
    <col min="15624" max="15624" width="8.85546875" style="11" customWidth="1"/>
    <col min="15625" max="15625" width="7.28515625" style="11" customWidth="1"/>
    <col min="15626" max="15626" width="19.28515625" style="11" customWidth="1"/>
    <col min="15627" max="15627" width="13.85546875" style="11" customWidth="1"/>
    <col min="15628" max="15629" width="7.42578125" style="11" customWidth="1"/>
    <col min="15630" max="15630" width="10.85546875" style="11" customWidth="1"/>
    <col min="15631" max="15631" width="15.42578125" style="11" customWidth="1"/>
    <col min="15632" max="15632" width="9.28515625" style="11" bestFit="1" customWidth="1"/>
    <col min="15633" max="15633" width="8" style="11" customWidth="1"/>
    <col min="15634" max="15634" width="10.28515625" style="11" customWidth="1"/>
    <col min="15635" max="15635" width="11.140625" style="11" customWidth="1"/>
    <col min="15636" max="15636" width="12.85546875" style="11" bestFit="1" customWidth="1"/>
    <col min="15637" max="15874" width="11.42578125" style="11"/>
    <col min="15875" max="15875" width="22.85546875" style="11" customWidth="1"/>
    <col min="15876" max="15876" width="6" style="11" customWidth="1"/>
    <col min="15877" max="15877" width="32.140625" style="11" customWidth="1"/>
    <col min="15878" max="15878" width="5.42578125" style="11" customWidth="1"/>
    <col min="15879" max="15879" width="7.5703125" style="11" customWidth="1"/>
    <col min="15880" max="15880" width="8.85546875" style="11" customWidth="1"/>
    <col min="15881" max="15881" width="7.28515625" style="11" customWidth="1"/>
    <col min="15882" max="15882" width="19.28515625" style="11" customWidth="1"/>
    <col min="15883" max="15883" width="13.85546875" style="11" customWidth="1"/>
    <col min="15884" max="15885" width="7.42578125" style="11" customWidth="1"/>
    <col min="15886" max="15886" width="10.85546875" style="11" customWidth="1"/>
    <col min="15887" max="15887" width="15.42578125" style="11" customWidth="1"/>
    <col min="15888" max="15888" width="9.28515625" style="11" bestFit="1" customWidth="1"/>
    <col min="15889" max="15889" width="8" style="11" customWidth="1"/>
    <col min="15890" max="15890" width="10.28515625" style="11" customWidth="1"/>
    <col min="15891" max="15891" width="11.140625" style="11" customWidth="1"/>
    <col min="15892" max="15892" width="12.85546875" style="11" bestFit="1" customWidth="1"/>
    <col min="15893" max="16130" width="11.42578125" style="11"/>
    <col min="16131" max="16131" width="22.85546875" style="11" customWidth="1"/>
    <col min="16132" max="16132" width="6" style="11" customWidth="1"/>
    <col min="16133" max="16133" width="32.140625" style="11" customWidth="1"/>
    <col min="16134" max="16134" width="5.42578125" style="11" customWidth="1"/>
    <col min="16135" max="16135" width="7.5703125" style="11" customWidth="1"/>
    <col min="16136" max="16136" width="8.85546875" style="11" customWidth="1"/>
    <col min="16137" max="16137" width="7.28515625" style="11" customWidth="1"/>
    <col min="16138" max="16138" width="19.28515625" style="11" customWidth="1"/>
    <col min="16139" max="16139" width="13.85546875" style="11" customWidth="1"/>
    <col min="16140" max="16141" width="7.42578125" style="11" customWidth="1"/>
    <col min="16142" max="16142" width="10.85546875" style="11" customWidth="1"/>
    <col min="16143" max="16143" width="15.42578125" style="11" customWidth="1"/>
    <col min="16144" max="16144" width="9.28515625" style="11" bestFit="1" customWidth="1"/>
    <col min="16145" max="16145" width="8" style="11" customWidth="1"/>
    <col min="16146" max="16146" width="10.28515625" style="11" customWidth="1"/>
    <col min="16147" max="16147" width="11.140625" style="11" customWidth="1"/>
    <col min="16148" max="16148" width="12.85546875" style="11" bestFit="1" customWidth="1"/>
    <col min="16149" max="16384" width="11.42578125" style="11"/>
  </cols>
  <sheetData>
    <row r="1" spans="1:22" ht="68.25" customHeight="1" x14ac:dyDescent="0.2">
      <c r="D1" s="12"/>
      <c r="E1" s="13"/>
      <c r="F1" s="13"/>
      <c r="H1" s="15"/>
      <c r="I1" s="15"/>
      <c r="J1" s="13"/>
      <c r="K1" s="16"/>
      <c r="L1" s="16"/>
      <c r="M1" s="16"/>
      <c r="N1" s="17"/>
      <c r="O1" s="18"/>
      <c r="P1" s="19"/>
      <c r="U1" s="11" t="str">
        <f>Total!B2</f>
        <v>Total 1</v>
      </c>
    </row>
    <row r="2" spans="1:22" ht="15.75" x14ac:dyDescent="0.2">
      <c r="D2" s="12"/>
      <c r="E2" s="22"/>
      <c r="H2" s="15"/>
      <c r="I2" s="15"/>
      <c r="J2" s="13"/>
      <c r="K2" s="16"/>
      <c r="L2" s="16"/>
      <c r="M2" s="16"/>
      <c r="N2" s="17"/>
      <c r="O2" s="18"/>
      <c r="P2" s="19"/>
      <c r="U2" s="11" t="str">
        <f>VLOOKUP(U1,Total!B:J,6,0)</f>
        <v>Allemand</v>
      </c>
    </row>
    <row r="3" spans="1:22" ht="15.75" x14ac:dyDescent="0.25">
      <c r="A3" s="125"/>
      <c r="B3" s="23"/>
      <c r="C3" s="23"/>
      <c r="D3" s="24"/>
      <c r="E3" s="25"/>
      <c r="H3" s="14"/>
      <c r="I3" s="14"/>
      <c r="K3" s="14"/>
      <c r="L3" s="14"/>
      <c r="M3" s="14"/>
      <c r="O3" s="14"/>
      <c r="Q3" s="14"/>
      <c r="U3" s="130" t="str">
        <f>VLOOKUP(U1,Total!B:J,5,0)</f>
        <v>total1@gmail.com</v>
      </c>
    </row>
    <row r="4" spans="1:22" s="32" customFormat="1" ht="17.25" customHeight="1" x14ac:dyDescent="0.3">
      <c r="A4" s="126"/>
      <c r="B4" s="27"/>
      <c r="C4" s="23"/>
      <c r="D4" s="28"/>
      <c r="E4" s="29"/>
      <c r="F4" s="30"/>
      <c r="G4" s="31"/>
      <c r="H4" s="131"/>
      <c r="I4" s="131"/>
      <c r="J4" s="131"/>
      <c r="K4" s="131"/>
      <c r="L4" s="121"/>
      <c r="M4" s="121"/>
      <c r="P4" s="33"/>
      <c r="Q4" s="34"/>
      <c r="R4" s="34"/>
      <c r="S4" s="35"/>
    </row>
    <row r="5" spans="1:22" s="14" customFormat="1" ht="16.5" customHeight="1" x14ac:dyDescent="0.25">
      <c r="A5" s="125"/>
      <c r="B5" s="23"/>
      <c r="C5" s="23"/>
      <c r="D5" s="25"/>
      <c r="E5" s="25"/>
      <c r="G5" s="134"/>
      <c r="H5" s="134"/>
      <c r="I5" s="134"/>
      <c r="J5" s="134"/>
      <c r="K5" s="134"/>
      <c r="L5" s="134"/>
      <c r="M5" s="134"/>
      <c r="N5" s="36">
        <v>20</v>
      </c>
      <c r="O5" s="36"/>
      <c r="P5" s="37"/>
      <c r="Q5" s="38"/>
      <c r="R5" s="38"/>
      <c r="S5" s="39"/>
    </row>
    <row r="6" spans="1:22" ht="15.75" x14ac:dyDescent="0.25">
      <c r="A6" s="125"/>
      <c r="B6" s="23"/>
      <c r="C6" s="23"/>
      <c r="D6" s="24"/>
      <c r="E6" s="25"/>
      <c r="O6" s="14"/>
      <c r="Q6" s="14"/>
    </row>
    <row r="7" spans="1:22" ht="7.5" customHeight="1" x14ac:dyDescent="0.25">
      <c r="A7" s="127"/>
      <c r="C7" s="23"/>
    </row>
    <row r="8" spans="1:22" s="53" customFormat="1" ht="15.75" x14ac:dyDescent="0.25">
      <c r="A8" s="125"/>
      <c r="B8" s="23"/>
      <c r="C8" s="23"/>
      <c r="D8" s="45"/>
      <c r="E8" s="46"/>
      <c r="F8" s="45"/>
      <c r="G8" s="47"/>
      <c r="H8" s="48"/>
      <c r="I8" s="48"/>
      <c r="J8" s="46"/>
      <c r="K8" s="46"/>
      <c r="L8" s="46"/>
      <c r="M8" s="46"/>
      <c r="N8" s="46"/>
      <c r="O8" s="49"/>
      <c r="P8" s="50"/>
      <c r="Q8" s="51"/>
      <c r="R8" s="51"/>
      <c r="S8" s="52"/>
    </row>
    <row r="9" spans="1:22" s="53" customFormat="1" ht="8.25" customHeight="1" x14ac:dyDescent="0.25">
      <c r="A9" s="125"/>
      <c r="B9" s="23"/>
      <c r="C9" s="23"/>
      <c r="D9" s="45"/>
      <c r="E9" s="46"/>
      <c r="F9" s="45"/>
      <c r="G9" s="47"/>
      <c r="H9" s="48"/>
      <c r="I9" s="48"/>
      <c r="J9" s="46"/>
      <c r="K9" s="46"/>
      <c r="L9" s="46"/>
      <c r="M9" s="46"/>
      <c r="N9" s="46"/>
      <c r="O9" s="49"/>
      <c r="P9" s="50"/>
      <c r="Q9" s="54"/>
      <c r="R9" s="54"/>
      <c r="S9" s="52"/>
    </row>
    <row r="10" spans="1:22" s="57" customFormat="1" ht="15.75" x14ac:dyDescent="0.25">
      <c r="A10" s="125"/>
      <c r="B10" s="23"/>
      <c r="C10" s="23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55"/>
      <c r="P10" s="50"/>
      <c r="Q10" s="51"/>
      <c r="R10" s="51"/>
      <c r="S10" s="56"/>
      <c r="V10" s="58"/>
    </row>
    <row r="11" spans="1:22" s="53" customFormat="1" ht="15.75" hidden="1" x14ac:dyDescent="0.25">
      <c r="A11" s="125"/>
      <c r="B11" s="23"/>
      <c r="C11" s="23"/>
      <c r="D11" s="133"/>
      <c r="E11" s="133"/>
      <c r="F11" s="133"/>
      <c r="G11" s="133"/>
      <c r="H11" s="133"/>
      <c r="I11" s="133"/>
      <c r="J11" s="133"/>
      <c r="K11" s="133"/>
      <c r="L11" s="133"/>
      <c r="M11" s="133"/>
      <c r="N11" s="133"/>
      <c r="O11" s="59"/>
      <c r="P11" s="50"/>
      <c r="Q11" s="51"/>
      <c r="R11" s="35"/>
      <c r="S11" s="35"/>
    </row>
    <row r="12" spans="1:22" s="53" customFormat="1" ht="15.75" hidden="1" x14ac:dyDescent="0.25">
      <c r="A12" s="128"/>
      <c r="B12" s="60"/>
      <c r="C12" s="23"/>
      <c r="D12" s="133"/>
      <c r="E12" s="133"/>
      <c r="F12" s="133"/>
      <c r="G12" s="133"/>
      <c r="H12" s="133"/>
      <c r="I12" s="133"/>
      <c r="J12" s="133"/>
      <c r="K12" s="133"/>
      <c r="L12" s="122"/>
      <c r="M12" s="122"/>
      <c r="N12" s="59"/>
      <c r="O12" s="61"/>
      <c r="P12" s="62"/>
      <c r="Q12" s="51"/>
      <c r="R12" s="51"/>
    </row>
    <row r="13" spans="1:22" s="53" customFormat="1" ht="15.75" hidden="1" x14ac:dyDescent="0.25">
      <c r="A13" s="125"/>
      <c r="B13" s="23"/>
      <c r="C13" s="23"/>
      <c r="D13" s="63"/>
      <c r="E13" s="64"/>
      <c r="F13" s="63"/>
      <c r="G13" s="64"/>
      <c r="H13" s="64"/>
      <c r="I13" s="64"/>
      <c r="J13" s="64"/>
      <c r="K13" s="65"/>
      <c r="L13" s="65"/>
      <c r="M13" s="65"/>
      <c r="N13" s="64"/>
      <c r="O13" s="49"/>
      <c r="P13" s="50"/>
      <c r="Q13" s="51"/>
      <c r="R13" s="66"/>
      <c r="S13" s="66"/>
    </row>
    <row r="14" spans="1:22" s="53" customFormat="1" ht="8.25" customHeight="1" x14ac:dyDescent="0.25">
      <c r="A14" s="125"/>
      <c r="B14" s="23"/>
      <c r="C14" s="23"/>
      <c r="D14" s="45"/>
      <c r="E14" s="46"/>
      <c r="F14" s="45"/>
      <c r="G14" s="47"/>
      <c r="H14" s="48"/>
      <c r="I14" s="48"/>
      <c r="J14" s="46"/>
      <c r="K14" s="46"/>
      <c r="L14" s="46"/>
      <c r="M14" s="46"/>
      <c r="N14" s="46"/>
      <c r="O14" s="49"/>
      <c r="P14" s="50"/>
      <c r="Q14" s="54"/>
      <c r="R14" s="54"/>
      <c r="S14" s="52"/>
    </row>
    <row r="15" spans="1:22" s="53" customFormat="1" ht="15.75" x14ac:dyDescent="0.25">
      <c r="A15" s="129"/>
      <c r="B15" s="46"/>
      <c r="C15" s="23"/>
      <c r="D15" s="67"/>
      <c r="E15" s="67"/>
      <c r="F15" s="67"/>
      <c r="G15" s="67"/>
      <c r="H15" s="67"/>
      <c r="I15" s="67"/>
      <c r="J15" s="67"/>
      <c r="K15" s="68"/>
      <c r="L15" s="68"/>
      <c r="M15" s="68"/>
      <c r="N15" s="69"/>
      <c r="O15" s="61"/>
      <c r="Q15" s="51"/>
      <c r="R15" s="51"/>
    </row>
    <row r="16" spans="1:22" s="77" customFormat="1" ht="9" customHeight="1" x14ac:dyDescent="0.2">
      <c r="A16" s="70"/>
      <c r="B16" s="70"/>
      <c r="C16" s="70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2"/>
      <c r="O16" s="73"/>
      <c r="P16" s="50" t="s">
        <v>4</v>
      </c>
      <c r="Q16" s="74" t="s">
        <v>5</v>
      </c>
      <c r="R16" s="75"/>
      <c r="S16" s="76"/>
    </row>
    <row r="17" spans="1:22" s="40" customFormat="1" ht="12.75" customHeight="1" x14ac:dyDescent="0.2">
      <c r="A17" s="78" t="s">
        <v>6</v>
      </c>
      <c r="B17" s="78" t="s">
        <v>6</v>
      </c>
      <c r="C17" s="78" t="s">
        <v>6</v>
      </c>
      <c r="D17" s="78"/>
      <c r="E17" s="79"/>
      <c r="F17" s="79"/>
      <c r="G17" s="79"/>
      <c r="H17" s="79"/>
      <c r="I17" s="79"/>
      <c r="J17" s="79"/>
      <c r="K17" s="79"/>
      <c r="L17" s="79"/>
      <c r="M17" s="79"/>
      <c r="N17" s="80"/>
      <c r="O17" s="81"/>
      <c r="P17" s="82">
        <f>VLOOKUP(U1,Total!B:J,9,0)</f>
        <v>0</v>
      </c>
      <c r="Q17" s="83">
        <v>1.18</v>
      </c>
      <c r="R17" s="84"/>
      <c r="S17" s="85"/>
    </row>
    <row r="18" spans="1:22" s="40" customFormat="1" ht="12.75" customHeight="1" x14ac:dyDescent="0.2">
      <c r="A18" s="86"/>
      <c r="B18" s="86"/>
      <c r="C18" s="86"/>
      <c r="D18" s="86"/>
      <c r="E18" s="87"/>
      <c r="F18" s="87"/>
      <c r="G18" s="87"/>
      <c r="H18" s="87"/>
      <c r="I18" s="87"/>
      <c r="J18" s="87"/>
      <c r="K18" s="87"/>
      <c r="L18" s="87"/>
      <c r="M18" s="87"/>
      <c r="N18" s="88"/>
      <c r="O18" s="89"/>
      <c r="P18" s="37"/>
      <c r="Q18" s="90" t="s">
        <v>7</v>
      </c>
      <c r="R18" s="91" t="s">
        <v>8</v>
      </c>
      <c r="S18" s="92"/>
    </row>
    <row r="19" spans="1:22" s="40" customFormat="1" x14ac:dyDescent="0.2">
      <c r="A19" s="93">
        <v>1</v>
      </c>
      <c r="B19" s="93">
        <v>1</v>
      </c>
      <c r="C19" s="93">
        <v>1</v>
      </c>
      <c r="D19" s="93"/>
      <c r="E19" s="94"/>
      <c r="F19" s="94"/>
      <c r="G19" s="94"/>
      <c r="H19" s="95"/>
      <c r="I19" s="124"/>
      <c r="J19" s="94"/>
      <c r="K19" s="94"/>
      <c r="L19" s="94"/>
      <c r="M19" s="94"/>
      <c r="N19" s="96"/>
      <c r="O19" s="123"/>
      <c r="P19" s="117">
        <f>IFERROR(Q19+$P$17/(G19*F19),Q19)</f>
        <v>17.11</v>
      </c>
      <c r="Q19" s="8">
        <f>R19*$Q$17</f>
        <v>17.11</v>
      </c>
      <c r="R19" s="9">
        <v>14.5</v>
      </c>
      <c r="S19" s="21"/>
      <c r="T19" s="44"/>
    </row>
    <row r="20" spans="1:22" s="40" customFormat="1" ht="12.75" customHeight="1" x14ac:dyDescent="0.2">
      <c r="A20" s="93">
        <v>1</v>
      </c>
      <c r="B20" s="93">
        <v>1</v>
      </c>
      <c r="C20" s="93">
        <v>1</v>
      </c>
      <c r="D20" s="93"/>
      <c r="E20" s="94"/>
      <c r="F20" s="94"/>
      <c r="G20" s="94"/>
      <c r="H20" s="95"/>
      <c r="I20" s="124"/>
      <c r="J20" s="94"/>
      <c r="K20" s="100"/>
      <c r="L20" s="100"/>
      <c r="M20" s="100"/>
      <c r="N20" s="96"/>
      <c r="O20" s="123"/>
      <c r="P20" s="117">
        <f t="shared" ref="P20:P83" si="0">IFERROR(Q20+$P$17/(G20*F20),Q20)</f>
        <v>1.18</v>
      </c>
      <c r="Q20" s="8">
        <f t="shared" ref="Q20:Q83" si="1">R20*$Q$17</f>
        <v>1.18</v>
      </c>
      <c r="R20" s="9">
        <v>1</v>
      </c>
      <c r="S20" s="21"/>
      <c r="T20" s="44"/>
    </row>
    <row r="21" spans="1:22" ht="13.5" customHeight="1" x14ac:dyDescent="0.2">
      <c r="A21" s="93">
        <v>1</v>
      </c>
      <c r="B21" s="93">
        <v>1</v>
      </c>
      <c r="C21" s="93">
        <v>1</v>
      </c>
      <c r="D21" s="93"/>
      <c r="E21" s="94"/>
      <c r="F21" s="94"/>
      <c r="G21" s="94"/>
      <c r="H21" s="95"/>
      <c r="I21" s="124"/>
      <c r="J21" s="94"/>
      <c r="K21" s="94"/>
      <c r="L21" s="94"/>
      <c r="M21" s="94"/>
      <c r="N21" s="96"/>
      <c r="O21" s="123"/>
      <c r="P21" s="117">
        <f t="shared" si="0"/>
        <v>0.94399999999999995</v>
      </c>
      <c r="Q21" s="8">
        <f t="shared" si="1"/>
        <v>0.94399999999999995</v>
      </c>
      <c r="R21" s="9">
        <v>0.8</v>
      </c>
      <c r="T21" s="44"/>
      <c r="U21" s="40"/>
      <c r="V21" s="40"/>
    </row>
    <row r="22" spans="1:22" s="40" customFormat="1" ht="14.25" customHeight="1" x14ac:dyDescent="0.2">
      <c r="A22" s="93">
        <v>1</v>
      </c>
      <c r="B22" s="93">
        <v>1</v>
      </c>
      <c r="C22" s="93">
        <v>1</v>
      </c>
      <c r="D22" s="93"/>
      <c r="E22" s="94"/>
      <c r="F22" s="94"/>
      <c r="G22" s="94"/>
      <c r="H22" s="95"/>
      <c r="I22" s="124"/>
      <c r="J22" s="94"/>
      <c r="K22" s="94"/>
      <c r="L22" s="94"/>
      <c r="M22" s="94"/>
      <c r="N22" s="96"/>
      <c r="O22" s="123"/>
      <c r="P22" s="117">
        <f t="shared" si="0"/>
        <v>1.77</v>
      </c>
      <c r="Q22" s="8">
        <f t="shared" si="1"/>
        <v>1.77</v>
      </c>
      <c r="R22" s="9">
        <v>1.5</v>
      </c>
      <c r="S22" s="21"/>
      <c r="T22" s="44"/>
      <c r="U22" s="11"/>
      <c r="V22" s="11"/>
    </row>
    <row r="23" spans="1:22" s="40" customFormat="1" ht="14.25" customHeight="1" x14ac:dyDescent="0.2">
      <c r="A23" s="101">
        <v>1</v>
      </c>
      <c r="B23" s="101">
        <v>1</v>
      </c>
      <c r="C23" s="101">
        <v>1</v>
      </c>
      <c r="D23" s="101"/>
      <c r="E23" s="94"/>
      <c r="F23" s="94"/>
      <c r="G23" s="94"/>
      <c r="H23" s="95"/>
      <c r="I23" s="124"/>
      <c r="J23" s="94"/>
      <c r="K23" s="100"/>
      <c r="L23" s="100"/>
      <c r="M23" s="100"/>
      <c r="N23" s="96"/>
      <c r="O23" s="123"/>
      <c r="P23" s="117">
        <f t="shared" si="0"/>
        <v>1.8879999999999999</v>
      </c>
      <c r="Q23" s="8">
        <f t="shared" si="1"/>
        <v>1.8879999999999999</v>
      </c>
      <c r="R23" s="9">
        <v>1.6</v>
      </c>
      <c r="S23" s="21"/>
      <c r="T23" s="44"/>
      <c r="U23" s="11"/>
      <c r="V23" s="11"/>
    </row>
    <row r="24" spans="1:22" s="40" customFormat="1" ht="14.25" customHeight="1" x14ac:dyDescent="0.2">
      <c r="A24" s="93">
        <v>1</v>
      </c>
      <c r="B24" s="93">
        <v>1</v>
      </c>
      <c r="C24" s="93">
        <v>1</v>
      </c>
      <c r="D24" s="93"/>
      <c r="E24" s="94"/>
      <c r="F24" s="94"/>
      <c r="G24" s="94"/>
      <c r="H24" s="95"/>
      <c r="I24" s="124"/>
      <c r="J24" s="94"/>
      <c r="K24" s="94"/>
      <c r="L24" s="94"/>
      <c r="M24" s="94"/>
      <c r="N24" s="96"/>
      <c r="O24" s="123"/>
      <c r="P24" s="117">
        <f t="shared" si="0"/>
        <v>1.593</v>
      </c>
      <c r="Q24" s="8">
        <f t="shared" si="1"/>
        <v>1.593</v>
      </c>
      <c r="R24" s="9">
        <v>1.35</v>
      </c>
      <c r="S24" s="21"/>
      <c r="T24" s="44"/>
      <c r="U24" s="11"/>
      <c r="V24" s="11"/>
    </row>
    <row r="25" spans="1:22" ht="13.5" customHeight="1" x14ac:dyDescent="0.2">
      <c r="A25" s="93">
        <v>1</v>
      </c>
      <c r="B25" s="93">
        <v>1</v>
      </c>
      <c r="C25" s="93">
        <v>1</v>
      </c>
      <c r="D25" s="93"/>
      <c r="E25" s="94"/>
      <c r="F25" s="102"/>
      <c r="G25" s="102"/>
      <c r="H25" s="95"/>
      <c r="I25" s="124"/>
      <c r="J25" s="102"/>
      <c r="K25" s="94"/>
      <c r="L25" s="94"/>
      <c r="M25" s="94"/>
      <c r="N25" s="103"/>
      <c r="O25" s="123"/>
      <c r="P25" s="117">
        <f t="shared" si="0"/>
        <v>6.4899999999999993</v>
      </c>
      <c r="Q25" s="8">
        <f t="shared" si="1"/>
        <v>6.4899999999999993</v>
      </c>
      <c r="R25" s="9">
        <v>5.5</v>
      </c>
      <c r="T25" s="44"/>
    </row>
    <row r="26" spans="1:22" ht="13.5" customHeight="1" x14ac:dyDescent="0.2">
      <c r="A26" s="93">
        <v>1</v>
      </c>
      <c r="B26" s="93">
        <v>1</v>
      </c>
      <c r="C26" s="93">
        <v>1</v>
      </c>
      <c r="D26" s="93"/>
      <c r="E26" s="94"/>
      <c r="F26" s="102"/>
      <c r="G26" s="102"/>
      <c r="H26" s="95"/>
      <c r="I26" s="124"/>
      <c r="J26" s="102"/>
      <c r="K26" s="94"/>
      <c r="L26" s="94"/>
      <c r="M26" s="94"/>
      <c r="N26" s="103"/>
      <c r="O26" s="123"/>
      <c r="P26" s="117">
        <f t="shared" si="0"/>
        <v>0.64900000000000002</v>
      </c>
      <c r="Q26" s="8">
        <f t="shared" si="1"/>
        <v>0.64900000000000002</v>
      </c>
      <c r="R26" s="9">
        <v>0.55000000000000004</v>
      </c>
      <c r="T26" s="44"/>
    </row>
    <row r="27" spans="1:22" s="40" customFormat="1" ht="13.5" customHeight="1" x14ac:dyDescent="0.2">
      <c r="A27" s="93">
        <v>1</v>
      </c>
      <c r="B27" s="93">
        <v>1</v>
      </c>
      <c r="C27" s="93">
        <v>1</v>
      </c>
      <c r="D27" s="93"/>
      <c r="E27" s="94"/>
      <c r="F27" s="94"/>
      <c r="G27" s="94"/>
      <c r="H27" s="95"/>
      <c r="I27" s="124"/>
      <c r="J27" s="94"/>
      <c r="K27" s="94"/>
      <c r="L27" s="94"/>
      <c r="M27" s="94"/>
      <c r="N27" s="96"/>
      <c r="O27" s="123"/>
      <c r="P27" s="117">
        <f t="shared" si="0"/>
        <v>0.86139999999999994</v>
      </c>
      <c r="Q27" s="8">
        <f t="shared" si="1"/>
        <v>0.86139999999999994</v>
      </c>
      <c r="R27" s="9">
        <v>0.73</v>
      </c>
      <c r="S27" s="21"/>
      <c r="T27" s="44"/>
      <c r="U27" s="11"/>
      <c r="V27" s="11"/>
    </row>
    <row r="28" spans="1:22" ht="13.5" customHeight="1" x14ac:dyDescent="0.2">
      <c r="A28" s="93">
        <v>1</v>
      </c>
      <c r="B28" s="93">
        <v>1</v>
      </c>
      <c r="C28" s="93">
        <v>1</v>
      </c>
      <c r="D28" s="93"/>
      <c r="E28" s="94"/>
      <c r="F28" s="94"/>
      <c r="G28" s="94"/>
      <c r="H28" s="95"/>
      <c r="I28" s="124"/>
      <c r="J28" s="94"/>
      <c r="K28" s="94"/>
      <c r="L28" s="94"/>
      <c r="M28" s="94"/>
      <c r="N28" s="96"/>
      <c r="O28" s="123"/>
      <c r="P28" s="117">
        <f t="shared" si="0"/>
        <v>2.8319999999999999</v>
      </c>
      <c r="Q28" s="8">
        <f t="shared" si="1"/>
        <v>2.8319999999999999</v>
      </c>
      <c r="R28" s="9">
        <v>2.4</v>
      </c>
      <c r="T28" s="44"/>
      <c r="U28" s="40"/>
      <c r="V28" s="40"/>
    </row>
    <row r="29" spans="1:22" ht="13.5" customHeight="1" x14ac:dyDescent="0.2">
      <c r="A29" s="93">
        <v>1</v>
      </c>
      <c r="B29" s="93">
        <v>1</v>
      </c>
      <c r="C29" s="93">
        <v>1</v>
      </c>
      <c r="D29" s="93"/>
      <c r="E29" s="94"/>
      <c r="F29" s="94"/>
      <c r="G29" s="94"/>
      <c r="H29" s="95"/>
      <c r="I29" s="124"/>
      <c r="J29" s="94"/>
      <c r="K29" s="94"/>
      <c r="L29" s="94"/>
      <c r="M29" s="94"/>
      <c r="N29" s="96"/>
      <c r="O29" s="123"/>
      <c r="P29" s="117">
        <f t="shared" si="0"/>
        <v>2.8319999999999999</v>
      </c>
      <c r="Q29" s="8">
        <f t="shared" si="1"/>
        <v>2.8319999999999999</v>
      </c>
      <c r="R29" s="9">
        <v>2.4</v>
      </c>
      <c r="T29" s="44"/>
      <c r="U29" s="40"/>
      <c r="V29" s="40"/>
    </row>
    <row r="30" spans="1:22" s="40" customFormat="1" ht="14.25" customHeight="1" x14ac:dyDescent="0.2">
      <c r="A30" s="93">
        <v>1</v>
      </c>
      <c r="B30" s="93">
        <v>1</v>
      </c>
      <c r="C30" s="93">
        <v>1</v>
      </c>
      <c r="D30" s="93"/>
      <c r="E30" s="94"/>
      <c r="F30" s="94"/>
      <c r="G30" s="94"/>
      <c r="H30" s="95"/>
      <c r="I30" s="124"/>
      <c r="J30" s="94"/>
      <c r="K30" s="94"/>
      <c r="L30" s="94"/>
      <c r="M30" s="94"/>
      <c r="N30" s="96"/>
      <c r="O30" s="123"/>
      <c r="P30" s="117">
        <f t="shared" si="0"/>
        <v>0.84959999999999991</v>
      </c>
      <c r="Q30" s="8">
        <f t="shared" si="1"/>
        <v>0.84959999999999991</v>
      </c>
      <c r="R30" s="9">
        <v>0.72</v>
      </c>
      <c r="S30" s="21"/>
      <c r="T30" s="44"/>
      <c r="U30" s="11"/>
      <c r="V30" s="11"/>
    </row>
    <row r="31" spans="1:22" s="40" customFormat="1" ht="14.25" customHeight="1" x14ac:dyDescent="0.2">
      <c r="A31" s="93">
        <v>1</v>
      </c>
      <c r="B31" s="93">
        <v>1</v>
      </c>
      <c r="C31" s="93">
        <v>1</v>
      </c>
      <c r="D31" s="93"/>
      <c r="E31" s="94"/>
      <c r="F31" s="94"/>
      <c r="G31" s="94"/>
      <c r="H31" s="95"/>
      <c r="I31" s="124"/>
      <c r="J31" s="94"/>
      <c r="K31" s="94"/>
      <c r="L31" s="94"/>
      <c r="M31" s="94"/>
      <c r="N31" s="96"/>
      <c r="O31" s="97"/>
      <c r="P31" s="117">
        <f t="shared" si="0"/>
        <v>0.88500000000000001</v>
      </c>
      <c r="Q31" s="8">
        <f t="shared" si="1"/>
        <v>0.88500000000000001</v>
      </c>
      <c r="R31" s="9">
        <v>0.75</v>
      </c>
      <c r="S31" s="21"/>
      <c r="T31" s="44"/>
      <c r="U31" s="11"/>
      <c r="V31" s="11"/>
    </row>
    <row r="32" spans="1:22" s="40" customFormat="1" ht="13.5" customHeight="1" x14ac:dyDescent="0.2">
      <c r="A32" s="93">
        <v>1</v>
      </c>
      <c r="B32" s="93">
        <v>1</v>
      </c>
      <c r="C32" s="93">
        <v>1</v>
      </c>
      <c r="D32" s="93"/>
      <c r="E32" s="94"/>
      <c r="F32" s="102"/>
      <c r="G32" s="102"/>
      <c r="H32" s="95"/>
      <c r="I32" s="124"/>
      <c r="J32" s="94"/>
      <c r="K32" s="94"/>
      <c r="L32" s="94"/>
      <c r="M32" s="94"/>
      <c r="N32" s="96"/>
      <c r="O32" s="97"/>
      <c r="P32" s="117">
        <f t="shared" si="0"/>
        <v>0.59</v>
      </c>
      <c r="Q32" s="8">
        <f t="shared" si="1"/>
        <v>0.59</v>
      </c>
      <c r="R32" s="9">
        <v>0.5</v>
      </c>
      <c r="S32" s="21"/>
      <c r="T32" s="44"/>
    </row>
    <row r="33" spans="1:22" s="40" customFormat="1" ht="13.5" customHeight="1" x14ac:dyDescent="0.2">
      <c r="A33" s="93">
        <v>1</v>
      </c>
      <c r="B33" s="93">
        <v>1</v>
      </c>
      <c r="C33" s="93">
        <v>1</v>
      </c>
      <c r="D33" s="93"/>
      <c r="E33" s="94"/>
      <c r="F33" s="102"/>
      <c r="G33" s="102"/>
      <c r="H33" s="95"/>
      <c r="I33" s="124"/>
      <c r="J33" s="94"/>
      <c r="K33" s="94"/>
      <c r="L33" s="94"/>
      <c r="M33" s="94"/>
      <c r="N33" s="96"/>
      <c r="O33" s="97"/>
      <c r="P33" s="117">
        <f t="shared" si="0"/>
        <v>1.6519999999999999</v>
      </c>
      <c r="Q33" s="8">
        <f t="shared" si="1"/>
        <v>1.6519999999999999</v>
      </c>
      <c r="R33" s="9">
        <v>1.4</v>
      </c>
      <c r="S33" s="21"/>
      <c r="T33" s="44"/>
      <c r="U33" s="11"/>
      <c r="V33" s="11"/>
    </row>
    <row r="34" spans="1:22" s="40" customFormat="1" ht="13.5" customHeight="1" x14ac:dyDescent="0.2">
      <c r="A34" s="93">
        <v>1</v>
      </c>
      <c r="B34" s="93">
        <v>1</v>
      </c>
      <c r="C34" s="93">
        <v>1</v>
      </c>
      <c r="D34" s="93"/>
      <c r="E34" s="94"/>
      <c r="F34" s="94"/>
      <c r="G34" s="94"/>
      <c r="H34" s="95"/>
      <c r="I34" s="124"/>
      <c r="J34" s="94"/>
      <c r="K34" s="94"/>
      <c r="L34" s="94"/>
      <c r="M34" s="94"/>
      <c r="N34" s="96"/>
      <c r="O34" s="97"/>
      <c r="P34" s="117">
        <f t="shared" si="0"/>
        <v>0.64900000000000002</v>
      </c>
      <c r="Q34" s="8">
        <f>R34*$Q$17</f>
        <v>0.64900000000000002</v>
      </c>
      <c r="R34" s="9">
        <v>0.55000000000000004</v>
      </c>
      <c r="S34" s="21"/>
      <c r="T34" s="44"/>
      <c r="U34" s="11"/>
      <c r="V34" s="11"/>
    </row>
    <row r="35" spans="1:22" s="40" customFormat="1" ht="14.25" customHeight="1" x14ac:dyDescent="0.2">
      <c r="A35" s="93">
        <v>1</v>
      </c>
      <c r="B35" s="93">
        <v>1</v>
      </c>
      <c r="C35" s="93">
        <v>1</v>
      </c>
      <c r="D35" s="93"/>
      <c r="E35" s="94"/>
      <c r="F35" s="94"/>
      <c r="G35" s="94"/>
      <c r="H35" s="95"/>
      <c r="I35" s="124"/>
      <c r="J35" s="94"/>
      <c r="K35" s="94"/>
      <c r="L35" s="94"/>
      <c r="M35" s="94"/>
      <c r="N35" s="96"/>
      <c r="O35" s="97"/>
      <c r="P35" s="117">
        <f t="shared" si="0"/>
        <v>1.3569999999999998</v>
      </c>
      <c r="Q35" s="8">
        <f>R35*$Q$17</f>
        <v>1.3569999999999998</v>
      </c>
      <c r="R35" s="9">
        <v>1.1499999999999999</v>
      </c>
      <c r="S35" s="21"/>
      <c r="T35" s="44"/>
    </row>
    <row r="36" spans="1:22" s="40" customFormat="1" x14ac:dyDescent="0.2">
      <c r="A36" s="105">
        <v>1</v>
      </c>
      <c r="B36" s="105">
        <v>1</v>
      </c>
      <c r="C36" s="105">
        <v>1</v>
      </c>
      <c r="D36" s="105"/>
      <c r="E36" s="106"/>
      <c r="F36" s="106"/>
      <c r="G36" s="106"/>
      <c r="H36" s="106"/>
      <c r="I36" s="106"/>
      <c r="J36" s="106"/>
      <c r="K36" s="106"/>
      <c r="L36" s="106"/>
      <c r="M36" s="106"/>
      <c r="N36" s="107"/>
      <c r="O36" s="89"/>
      <c r="P36" s="117">
        <f t="shared" si="0"/>
        <v>0</v>
      </c>
      <c r="Q36" s="8"/>
      <c r="R36" s="9"/>
      <c r="S36" s="108"/>
    </row>
    <row r="37" spans="1:22" ht="13.5" customHeight="1" x14ac:dyDescent="0.2">
      <c r="A37" s="93">
        <v>1</v>
      </c>
      <c r="B37" s="93">
        <v>1</v>
      </c>
      <c r="C37" s="93">
        <v>1</v>
      </c>
      <c r="D37" s="93"/>
      <c r="E37" s="94"/>
      <c r="F37" s="94"/>
      <c r="G37" s="94"/>
      <c r="H37" s="95"/>
      <c r="I37" s="124"/>
      <c r="J37" s="94"/>
      <c r="K37" s="100"/>
      <c r="L37" s="100"/>
      <c r="M37" s="100"/>
      <c r="N37" s="96"/>
      <c r="O37" s="97"/>
      <c r="P37" s="117">
        <f t="shared" si="0"/>
        <v>3.3039999999999998</v>
      </c>
      <c r="Q37" s="8">
        <f>R37*$Q$17</f>
        <v>3.3039999999999998</v>
      </c>
      <c r="R37" s="9">
        <v>2.8</v>
      </c>
      <c r="T37" s="44"/>
    </row>
    <row r="38" spans="1:22" ht="13.5" customHeight="1" x14ac:dyDescent="0.2">
      <c r="A38" s="93">
        <v>1</v>
      </c>
      <c r="B38" s="93">
        <v>1</v>
      </c>
      <c r="C38" s="93">
        <v>1</v>
      </c>
      <c r="D38" s="93"/>
      <c r="E38" s="94"/>
      <c r="F38" s="94"/>
      <c r="G38" s="94"/>
      <c r="H38" s="95"/>
      <c r="I38" s="124"/>
      <c r="J38" s="94"/>
      <c r="K38" s="100"/>
      <c r="L38" s="100"/>
      <c r="M38" s="100"/>
      <c r="N38" s="96"/>
      <c r="O38" s="97"/>
      <c r="P38" s="117">
        <f t="shared" si="0"/>
        <v>3.3039999999999998</v>
      </c>
      <c r="Q38" s="8">
        <f>R38*$Q$17</f>
        <v>3.3039999999999998</v>
      </c>
      <c r="R38" s="9">
        <v>2.8</v>
      </c>
      <c r="T38" s="44"/>
    </row>
    <row r="39" spans="1:22" ht="13.5" customHeight="1" x14ac:dyDescent="0.2">
      <c r="A39" s="93">
        <v>1</v>
      </c>
      <c r="B39" s="93">
        <v>1</v>
      </c>
      <c r="C39" s="93">
        <v>1</v>
      </c>
      <c r="D39" s="93"/>
      <c r="E39" s="94"/>
      <c r="F39" s="102"/>
      <c r="G39" s="102"/>
      <c r="H39" s="95"/>
      <c r="I39" s="124"/>
      <c r="J39" s="94"/>
      <c r="K39" s="100"/>
      <c r="L39" s="100"/>
      <c r="M39" s="100"/>
      <c r="N39" s="103"/>
      <c r="O39" s="104"/>
      <c r="P39" s="117">
        <f t="shared" si="0"/>
        <v>5.0739999999999998</v>
      </c>
      <c r="Q39" s="8">
        <f>R39*$Q$17</f>
        <v>5.0739999999999998</v>
      </c>
      <c r="R39" s="9">
        <v>4.3</v>
      </c>
      <c r="T39" s="44"/>
    </row>
    <row r="40" spans="1:22" ht="13.5" customHeight="1" x14ac:dyDescent="0.2">
      <c r="A40" s="101">
        <v>1</v>
      </c>
      <c r="B40" s="101">
        <v>1</v>
      </c>
      <c r="C40" s="101">
        <v>1</v>
      </c>
      <c r="D40" s="101"/>
      <c r="E40" s="94"/>
      <c r="F40" s="102"/>
      <c r="G40" s="102"/>
      <c r="H40" s="95"/>
      <c r="I40" s="124"/>
      <c r="J40" s="94"/>
      <c r="K40" s="100"/>
      <c r="L40" s="100"/>
      <c r="M40" s="100"/>
      <c r="N40" s="103"/>
      <c r="O40" s="104"/>
      <c r="P40" s="117">
        <f t="shared" si="0"/>
        <v>8.26</v>
      </c>
      <c r="Q40" s="8">
        <f>R40*$Q$17</f>
        <v>8.26</v>
      </c>
      <c r="R40" s="9">
        <v>7</v>
      </c>
      <c r="T40" s="44"/>
    </row>
    <row r="41" spans="1:22" ht="13.5" customHeight="1" x14ac:dyDescent="0.2">
      <c r="A41" s="93">
        <v>1</v>
      </c>
      <c r="B41" s="93">
        <v>1</v>
      </c>
      <c r="C41" s="93">
        <v>1</v>
      </c>
      <c r="D41" s="93"/>
      <c r="E41" s="94"/>
      <c r="F41" s="102"/>
      <c r="G41" s="102"/>
      <c r="H41" s="95"/>
      <c r="I41" s="124"/>
      <c r="J41" s="102"/>
      <c r="K41" s="94"/>
      <c r="L41" s="94"/>
      <c r="M41" s="94"/>
      <c r="N41" s="103"/>
      <c r="O41" s="104"/>
      <c r="P41" s="117">
        <f t="shared" si="0"/>
        <v>1.3569999999999998</v>
      </c>
      <c r="Q41" s="8">
        <f t="shared" si="1"/>
        <v>1.3569999999999998</v>
      </c>
      <c r="R41" s="9">
        <v>1.1499999999999999</v>
      </c>
      <c r="T41" s="44"/>
    </row>
    <row r="42" spans="1:22" s="40" customFormat="1" ht="13.5" customHeight="1" x14ac:dyDescent="0.2">
      <c r="A42" s="93">
        <v>1</v>
      </c>
      <c r="B42" s="93">
        <v>1</v>
      </c>
      <c r="C42" s="93">
        <v>1</v>
      </c>
      <c r="D42" s="93"/>
      <c r="E42" s="94"/>
      <c r="F42" s="94"/>
      <c r="G42" s="94"/>
      <c r="H42" s="95"/>
      <c r="I42" s="124"/>
      <c r="J42" s="94"/>
      <c r="K42" s="100"/>
      <c r="L42" s="100"/>
      <c r="M42" s="100"/>
      <c r="N42" s="96"/>
      <c r="O42" s="97"/>
      <c r="P42" s="117">
        <f t="shared" si="0"/>
        <v>1.0029999999999999</v>
      </c>
      <c r="Q42" s="8">
        <f t="shared" si="1"/>
        <v>1.0029999999999999</v>
      </c>
      <c r="R42" s="9">
        <v>0.85</v>
      </c>
      <c r="S42" s="21"/>
      <c r="T42" s="44"/>
      <c r="U42" s="11"/>
      <c r="V42" s="11"/>
    </row>
    <row r="43" spans="1:22" s="40" customFormat="1" ht="13.5" customHeight="1" x14ac:dyDescent="0.2">
      <c r="A43" s="93">
        <v>1</v>
      </c>
      <c r="B43" s="93">
        <v>1</v>
      </c>
      <c r="C43" s="93">
        <v>1</v>
      </c>
      <c r="D43" s="93"/>
      <c r="E43" s="94"/>
      <c r="F43" s="94"/>
      <c r="G43" s="94"/>
      <c r="H43" s="95"/>
      <c r="I43" s="124"/>
      <c r="J43" s="94"/>
      <c r="K43" s="100"/>
      <c r="L43" s="100"/>
      <c r="M43" s="100"/>
      <c r="N43" s="96"/>
      <c r="O43" s="97"/>
      <c r="P43" s="117">
        <f t="shared" si="0"/>
        <v>3.7759999999999998</v>
      </c>
      <c r="Q43" s="8">
        <f t="shared" si="1"/>
        <v>3.7759999999999998</v>
      </c>
      <c r="R43" s="9">
        <v>3.2</v>
      </c>
      <c r="S43" s="21"/>
      <c r="T43" s="44"/>
      <c r="U43" s="11"/>
      <c r="V43" s="11"/>
    </row>
    <row r="44" spans="1:22" s="40" customFormat="1" ht="12.75" customHeight="1" x14ac:dyDescent="0.2">
      <c r="A44" s="93">
        <v>1</v>
      </c>
      <c r="B44" s="93">
        <v>1</v>
      </c>
      <c r="C44" s="93">
        <v>1</v>
      </c>
      <c r="D44" s="93"/>
      <c r="E44" s="94"/>
      <c r="F44" s="94"/>
      <c r="G44" s="94"/>
      <c r="H44" s="95"/>
      <c r="I44" s="124"/>
      <c r="J44" s="94"/>
      <c r="K44" s="100"/>
      <c r="L44" s="100"/>
      <c r="M44" s="100"/>
      <c r="N44" s="96"/>
      <c r="O44" s="97"/>
      <c r="P44" s="117">
        <f t="shared" si="0"/>
        <v>1.77</v>
      </c>
      <c r="Q44" s="8">
        <f t="shared" si="1"/>
        <v>1.77</v>
      </c>
      <c r="R44" s="9">
        <v>1.5</v>
      </c>
      <c r="S44" s="21"/>
      <c r="T44" s="44"/>
      <c r="U44" s="11"/>
      <c r="V44" s="11"/>
    </row>
    <row r="45" spans="1:22" s="40" customFormat="1" ht="13.5" customHeight="1" x14ac:dyDescent="0.2">
      <c r="A45" s="93">
        <v>1</v>
      </c>
      <c r="B45" s="93">
        <v>1</v>
      </c>
      <c r="C45" s="93">
        <v>1</v>
      </c>
      <c r="D45" s="93"/>
      <c r="E45" s="94"/>
      <c r="F45" s="94"/>
      <c r="G45" s="94"/>
      <c r="H45" s="95"/>
      <c r="I45" s="124"/>
      <c r="J45" s="94"/>
      <c r="K45" s="100"/>
      <c r="L45" s="100"/>
      <c r="M45" s="100"/>
      <c r="N45" s="96"/>
      <c r="O45" s="97"/>
      <c r="P45" s="117">
        <f t="shared" si="0"/>
        <v>6.2539999999999996</v>
      </c>
      <c r="Q45" s="8">
        <f t="shared" si="1"/>
        <v>6.2539999999999996</v>
      </c>
      <c r="R45" s="9">
        <v>5.3</v>
      </c>
      <c r="S45" s="21"/>
      <c r="T45" s="44"/>
      <c r="U45" s="11"/>
      <c r="V45" s="11"/>
    </row>
    <row r="46" spans="1:22" s="40" customFormat="1" ht="13.5" customHeight="1" x14ac:dyDescent="0.2">
      <c r="A46" s="93">
        <v>1</v>
      </c>
      <c r="B46" s="93">
        <v>1</v>
      </c>
      <c r="C46" s="93">
        <v>1</v>
      </c>
      <c r="D46" s="93"/>
      <c r="E46" s="94"/>
      <c r="F46" s="94"/>
      <c r="G46" s="94"/>
      <c r="H46" s="95"/>
      <c r="I46" s="124"/>
      <c r="J46" s="94"/>
      <c r="K46" s="100"/>
      <c r="L46" s="100"/>
      <c r="M46" s="100"/>
      <c r="N46" s="96"/>
      <c r="O46" s="97"/>
      <c r="P46" s="117">
        <f t="shared" si="0"/>
        <v>2.5960000000000001</v>
      </c>
      <c r="Q46" s="8">
        <f t="shared" si="1"/>
        <v>2.5960000000000001</v>
      </c>
      <c r="R46" s="9">
        <v>2.2000000000000002</v>
      </c>
      <c r="S46" s="21"/>
      <c r="T46" s="44"/>
      <c r="U46" s="11"/>
      <c r="V46" s="11"/>
    </row>
    <row r="47" spans="1:22" ht="13.5" customHeight="1" x14ac:dyDescent="0.2">
      <c r="A47" s="93">
        <v>1</v>
      </c>
      <c r="B47" s="93">
        <v>1</v>
      </c>
      <c r="C47" s="93">
        <v>1</v>
      </c>
      <c r="D47" s="93"/>
      <c r="E47" s="94"/>
      <c r="F47" s="102"/>
      <c r="G47" s="102"/>
      <c r="H47" s="95"/>
      <c r="I47" s="124"/>
      <c r="J47" s="102"/>
      <c r="K47" s="94"/>
      <c r="L47" s="94"/>
      <c r="M47" s="94"/>
      <c r="N47" s="103"/>
      <c r="O47" s="104"/>
      <c r="P47" s="117">
        <f t="shared" si="0"/>
        <v>1.0620000000000001</v>
      </c>
      <c r="Q47" s="8">
        <f t="shared" si="1"/>
        <v>1.0620000000000001</v>
      </c>
      <c r="R47" s="9">
        <v>0.9</v>
      </c>
      <c r="T47" s="44"/>
    </row>
    <row r="48" spans="1:22" ht="13.5" customHeight="1" x14ac:dyDescent="0.2">
      <c r="A48" s="93">
        <v>1</v>
      </c>
      <c r="B48" s="93">
        <v>1</v>
      </c>
      <c r="C48" s="93">
        <v>1</v>
      </c>
      <c r="D48" s="93"/>
      <c r="E48" s="94"/>
      <c r="F48" s="102"/>
      <c r="G48" s="102"/>
      <c r="H48" s="95"/>
      <c r="I48" s="124"/>
      <c r="J48" s="102"/>
      <c r="K48" s="100"/>
      <c r="L48" s="100"/>
      <c r="M48" s="100"/>
      <c r="N48" s="103"/>
      <c r="O48" s="104"/>
      <c r="P48" s="117">
        <f t="shared" si="0"/>
        <v>1.3569999999999998</v>
      </c>
      <c r="Q48" s="8">
        <f t="shared" si="1"/>
        <v>1.3569999999999998</v>
      </c>
      <c r="R48" s="9">
        <v>1.1499999999999999</v>
      </c>
      <c r="T48" s="44"/>
    </row>
    <row r="49" spans="1:22" s="40" customFormat="1" ht="14.25" customHeight="1" x14ac:dyDescent="0.2">
      <c r="A49" s="93">
        <v>1</v>
      </c>
      <c r="B49" s="93">
        <v>1</v>
      </c>
      <c r="C49" s="93">
        <v>1</v>
      </c>
      <c r="D49" s="93"/>
      <c r="E49" s="94"/>
      <c r="F49" s="94"/>
      <c r="G49" s="94"/>
      <c r="H49" s="95"/>
      <c r="I49" s="124"/>
      <c r="J49" s="94"/>
      <c r="K49" s="100"/>
      <c r="L49" s="100"/>
      <c r="M49" s="100"/>
      <c r="N49" s="96"/>
      <c r="O49" s="97"/>
      <c r="P49" s="117">
        <f t="shared" si="0"/>
        <v>2.0059999999999998</v>
      </c>
      <c r="Q49" s="8">
        <f t="shared" si="1"/>
        <v>2.0059999999999998</v>
      </c>
      <c r="R49" s="9">
        <v>1.7</v>
      </c>
      <c r="S49" s="21"/>
      <c r="T49" s="44"/>
      <c r="U49" s="11"/>
      <c r="V49" s="11"/>
    </row>
    <row r="50" spans="1:22" s="40" customFormat="1" ht="14.25" customHeight="1" x14ac:dyDescent="0.2">
      <c r="A50" s="93">
        <v>1</v>
      </c>
      <c r="B50" s="93">
        <v>1</v>
      </c>
      <c r="C50" s="93">
        <v>1</v>
      </c>
      <c r="D50" s="93"/>
      <c r="E50" s="94"/>
      <c r="F50" s="94"/>
      <c r="G50" s="94"/>
      <c r="H50" s="95"/>
      <c r="I50" s="124"/>
      <c r="J50" s="94"/>
      <c r="K50" s="100"/>
      <c r="L50" s="100"/>
      <c r="M50" s="100"/>
      <c r="N50" s="96"/>
      <c r="O50" s="97"/>
      <c r="P50" s="117">
        <f t="shared" si="0"/>
        <v>2.0059999999999998</v>
      </c>
      <c r="Q50" s="8">
        <f>R50*$Q$17</f>
        <v>2.0059999999999998</v>
      </c>
      <c r="R50" s="9">
        <v>1.7</v>
      </c>
      <c r="S50" s="21"/>
      <c r="T50" s="44"/>
      <c r="U50" s="11"/>
      <c r="V50" s="11"/>
    </row>
    <row r="51" spans="1:22" s="40" customFormat="1" ht="13.5" customHeight="1" x14ac:dyDescent="0.2">
      <c r="A51" s="93">
        <v>1</v>
      </c>
      <c r="B51" s="93">
        <v>1</v>
      </c>
      <c r="C51" s="93">
        <v>1</v>
      </c>
      <c r="D51" s="93"/>
      <c r="E51" s="94"/>
      <c r="F51" s="94"/>
      <c r="G51" s="94"/>
      <c r="H51" s="95"/>
      <c r="I51" s="124"/>
      <c r="J51" s="94"/>
      <c r="K51" s="100"/>
      <c r="L51" s="100"/>
      <c r="M51" s="100"/>
      <c r="N51" s="96"/>
      <c r="O51" s="97"/>
      <c r="P51" s="117">
        <f t="shared" si="0"/>
        <v>1.4159999999999999</v>
      </c>
      <c r="Q51" s="8">
        <f t="shared" si="1"/>
        <v>1.4159999999999999</v>
      </c>
      <c r="R51" s="9">
        <v>1.2</v>
      </c>
      <c r="S51" s="21"/>
      <c r="T51" s="44"/>
      <c r="U51" s="11"/>
      <c r="V51" s="11"/>
    </row>
    <row r="52" spans="1:22" s="40" customFormat="1" x14ac:dyDescent="0.2">
      <c r="A52" s="93">
        <v>1</v>
      </c>
      <c r="B52" s="93">
        <v>1</v>
      </c>
      <c r="C52" s="93">
        <v>1</v>
      </c>
      <c r="D52" s="93"/>
      <c r="E52" s="94"/>
      <c r="F52" s="94"/>
      <c r="G52" s="94"/>
      <c r="H52" s="95"/>
      <c r="I52" s="124"/>
      <c r="J52" s="94"/>
      <c r="K52" s="100"/>
      <c r="L52" s="100"/>
      <c r="M52" s="100"/>
      <c r="N52" s="96"/>
      <c r="O52" s="97"/>
      <c r="P52" s="117">
        <f t="shared" si="0"/>
        <v>7.67</v>
      </c>
      <c r="Q52" s="8">
        <f>R52*$Q$17</f>
        <v>7.67</v>
      </c>
      <c r="R52" s="9">
        <v>6.5</v>
      </c>
      <c r="S52" s="21"/>
      <c r="T52" s="44"/>
      <c r="U52" s="11"/>
      <c r="V52" s="11"/>
    </row>
    <row r="53" spans="1:22" s="40" customFormat="1" x14ac:dyDescent="0.2">
      <c r="A53" s="93">
        <v>1</v>
      </c>
      <c r="B53" s="93">
        <v>1</v>
      </c>
      <c r="C53" s="93">
        <v>1</v>
      </c>
      <c r="D53" s="93"/>
      <c r="E53" s="94"/>
      <c r="F53" s="94"/>
      <c r="G53" s="94"/>
      <c r="H53" s="95"/>
      <c r="I53" s="124"/>
      <c r="J53" s="94"/>
      <c r="K53" s="94"/>
      <c r="L53" s="94"/>
      <c r="M53" s="94"/>
      <c r="N53" s="96"/>
      <c r="O53" s="97"/>
      <c r="P53" s="117">
        <f t="shared" si="0"/>
        <v>1.534</v>
      </c>
      <c r="Q53" s="8">
        <f t="shared" si="1"/>
        <v>1.534</v>
      </c>
      <c r="R53" s="9">
        <v>1.3</v>
      </c>
      <c r="S53" s="21"/>
      <c r="T53" s="44"/>
      <c r="U53" s="11"/>
      <c r="V53" s="11"/>
    </row>
    <row r="54" spans="1:22" ht="13.5" customHeight="1" x14ac:dyDescent="0.2">
      <c r="A54" s="93">
        <v>1</v>
      </c>
      <c r="B54" s="93">
        <v>1</v>
      </c>
      <c r="C54" s="93">
        <v>1</v>
      </c>
      <c r="D54" s="93"/>
      <c r="E54" s="94"/>
      <c r="F54" s="102"/>
      <c r="G54" s="102"/>
      <c r="H54" s="95"/>
      <c r="I54" s="124"/>
      <c r="J54" s="94"/>
      <c r="K54" s="100"/>
      <c r="L54" s="100"/>
      <c r="M54" s="100"/>
      <c r="N54" s="103"/>
      <c r="O54" s="104"/>
      <c r="P54" s="117">
        <f t="shared" si="0"/>
        <v>3.6579999999999999</v>
      </c>
      <c r="Q54" s="8">
        <f>R54*$Q$17</f>
        <v>3.6579999999999999</v>
      </c>
      <c r="R54" s="9">
        <v>3.1</v>
      </c>
      <c r="T54" s="44"/>
    </row>
    <row r="55" spans="1:22" ht="15" customHeight="1" x14ac:dyDescent="0.2">
      <c r="A55" s="93">
        <v>1</v>
      </c>
      <c r="B55" s="93">
        <v>1</v>
      </c>
      <c r="C55" s="93">
        <v>1</v>
      </c>
      <c r="D55" s="93"/>
      <c r="E55" s="94"/>
      <c r="F55" s="94"/>
      <c r="G55" s="94"/>
      <c r="H55" s="95"/>
      <c r="I55" s="124"/>
      <c r="J55" s="94"/>
      <c r="K55" s="100"/>
      <c r="L55" s="100"/>
      <c r="M55" s="100"/>
      <c r="N55" s="96"/>
      <c r="O55" s="97"/>
      <c r="P55" s="117">
        <f t="shared" si="0"/>
        <v>8.968</v>
      </c>
      <c r="Q55" s="8">
        <f>R55*$Q$17</f>
        <v>8.968</v>
      </c>
      <c r="R55" s="9">
        <v>7.6</v>
      </c>
      <c r="T55" s="44"/>
    </row>
    <row r="56" spans="1:22" ht="15" customHeight="1" x14ac:dyDescent="0.2">
      <c r="A56" s="93">
        <v>1</v>
      </c>
      <c r="B56" s="93">
        <v>1</v>
      </c>
      <c r="C56" s="93">
        <v>1</v>
      </c>
      <c r="D56" s="93"/>
      <c r="E56" s="94"/>
      <c r="F56" s="94"/>
      <c r="G56" s="94"/>
      <c r="H56" s="95"/>
      <c r="I56" s="124"/>
      <c r="J56" s="94"/>
      <c r="K56" s="94"/>
      <c r="L56" s="94"/>
      <c r="M56" s="94"/>
      <c r="N56" s="96"/>
      <c r="O56" s="97"/>
      <c r="P56" s="117">
        <f t="shared" si="0"/>
        <v>0.82599999999999996</v>
      </c>
      <c r="Q56" s="8">
        <f t="shared" si="1"/>
        <v>0.82599999999999996</v>
      </c>
      <c r="R56" s="9">
        <v>0.7</v>
      </c>
      <c r="T56" s="44"/>
    </row>
    <row r="57" spans="1:22" x14ac:dyDescent="0.2">
      <c r="A57" s="93">
        <v>1</v>
      </c>
      <c r="B57" s="93">
        <v>1</v>
      </c>
      <c r="C57" s="93">
        <v>1</v>
      </c>
      <c r="D57" s="93"/>
      <c r="E57" s="94"/>
      <c r="F57" s="94"/>
      <c r="G57" s="94"/>
      <c r="H57" s="95"/>
      <c r="I57" s="124"/>
      <c r="J57" s="94"/>
      <c r="K57" s="94"/>
      <c r="L57" s="94"/>
      <c r="M57" s="94"/>
      <c r="N57" s="96"/>
      <c r="O57" s="97"/>
      <c r="P57" s="117">
        <f t="shared" si="0"/>
        <v>0.88500000000000001</v>
      </c>
      <c r="Q57" s="8">
        <f t="shared" si="1"/>
        <v>0.88500000000000001</v>
      </c>
      <c r="R57" s="9">
        <v>0.75</v>
      </c>
      <c r="T57" s="44"/>
    </row>
    <row r="58" spans="1:22" ht="15" customHeight="1" x14ac:dyDescent="0.2">
      <c r="A58" s="93">
        <v>1</v>
      </c>
      <c r="B58" s="93">
        <v>1</v>
      </c>
      <c r="C58" s="93">
        <v>1</v>
      </c>
      <c r="D58" s="93"/>
      <c r="E58" s="94"/>
      <c r="F58" s="94"/>
      <c r="G58" s="94"/>
      <c r="H58" s="95"/>
      <c r="I58" s="124"/>
      <c r="J58" s="94"/>
      <c r="K58" s="94"/>
      <c r="L58" s="94"/>
      <c r="M58" s="94"/>
      <c r="N58" s="96"/>
      <c r="O58" s="97"/>
      <c r="P58" s="117">
        <f t="shared" si="0"/>
        <v>0.82599999999999996</v>
      </c>
      <c r="Q58" s="8">
        <f t="shared" si="1"/>
        <v>0.82599999999999996</v>
      </c>
      <c r="R58" s="9">
        <v>0.7</v>
      </c>
      <c r="T58" s="44"/>
    </row>
    <row r="59" spans="1:22" s="40" customFormat="1" ht="14.25" customHeight="1" x14ac:dyDescent="0.2">
      <c r="A59" s="93">
        <v>1</v>
      </c>
      <c r="B59" s="93">
        <v>1</v>
      </c>
      <c r="C59" s="93">
        <v>1</v>
      </c>
      <c r="D59" s="93"/>
      <c r="E59" s="94"/>
      <c r="F59" s="94"/>
      <c r="G59" s="94"/>
      <c r="H59" s="95"/>
      <c r="I59" s="124"/>
      <c r="J59" s="94"/>
      <c r="K59" s="94"/>
      <c r="L59" s="94"/>
      <c r="M59" s="94"/>
      <c r="N59" s="96"/>
      <c r="O59" s="97"/>
      <c r="P59" s="117">
        <f t="shared" si="0"/>
        <v>1.0620000000000001</v>
      </c>
      <c r="Q59" s="8">
        <f>R59*$Q$17</f>
        <v>1.0620000000000001</v>
      </c>
      <c r="R59" s="9">
        <v>0.9</v>
      </c>
      <c r="S59" s="21"/>
      <c r="T59" s="44"/>
      <c r="U59" s="11"/>
      <c r="V59" s="11"/>
    </row>
    <row r="60" spans="1:22" ht="13.5" customHeight="1" x14ac:dyDescent="0.2">
      <c r="A60" s="93">
        <v>1</v>
      </c>
      <c r="B60" s="93">
        <v>1</v>
      </c>
      <c r="C60" s="93">
        <v>1</v>
      </c>
      <c r="D60" s="93"/>
      <c r="E60" s="94"/>
      <c r="F60" s="94"/>
      <c r="G60" s="94"/>
      <c r="H60" s="95"/>
      <c r="I60" s="124"/>
      <c r="J60" s="94"/>
      <c r="K60" s="100"/>
      <c r="L60" s="100"/>
      <c r="M60" s="100"/>
      <c r="N60" s="96"/>
      <c r="O60" s="97"/>
      <c r="P60" s="117">
        <f t="shared" si="0"/>
        <v>2.8319999999999999</v>
      </c>
      <c r="Q60" s="8">
        <f>R60*$Q$17</f>
        <v>2.8319999999999999</v>
      </c>
      <c r="R60" s="9">
        <v>2.4</v>
      </c>
      <c r="T60" s="44"/>
      <c r="U60" s="40"/>
      <c r="V60" s="40"/>
    </row>
    <row r="61" spans="1:22" ht="13.5" customHeight="1" x14ac:dyDescent="0.2">
      <c r="A61" s="93">
        <v>1</v>
      </c>
      <c r="B61" s="93">
        <v>1</v>
      </c>
      <c r="C61" s="93">
        <v>1</v>
      </c>
      <c r="D61" s="93"/>
      <c r="E61" s="94"/>
      <c r="F61" s="94"/>
      <c r="G61" s="94"/>
      <c r="H61" s="95"/>
      <c r="I61" s="124"/>
      <c r="J61" s="94"/>
      <c r="K61" s="100"/>
      <c r="L61" s="100"/>
      <c r="M61" s="100"/>
      <c r="N61" s="96"/>
      <c r="O61" s="97"/>
      <c r="P61" s="117">
        <f t="shared" si="0"/>
        <v>2.8319999999999999</v>
      </c>
      <c r="Q61" s="8">
        <f t="shared" si="1"/>
        <v>2.8319999999999999</v>
      </c>
      <c r="R61" s="9">
        <v>2.4</v>
      </c>
      <c r="T61" s="44"/>
      <c r="U61" s="40"/>
      <c r="V61" s="40"/>
    </row>
    <row r="62" spans="1:22" ht="13.5" customHeight="1" x14ac:dyDescent="0.2">
      <c r="A62" s="93">
        <v>1</v>
      </c>
      <c r="B62" s="93">
        <v>1</v>
      </c>
      <c r="C62" s="93">
        <v>1</v>
      </c>
      <c r="D62" s="93"/>
      <c r="E62" s="94"/>
      <c r="F62" s="102"/>
      <c r="G62" s="102"/>
      <c r="H62" s="95"/>
      <c r="I62" s="124"/>
      <c r="J62" s="102"/>
      <c r="K62" s="100"/>
      <c r="L62" s="100"/>
      <c r="M62" s="100"/>
      <c r="N62" s="103"/>
      <c r="O62" s="104"/>
      <c r="P62" s="117">
        <f t="shared" si="0"/>
        <v>1.4749999999999999</v>
      </c>
      <c r="Q62" s="8">
        <f>R62*$Q$17</f>
        <v>1.4749999999999999</v>
      </c>
      <c r="R62" s="9">
        <v>1.25</v>
      </c>
      <c r="T62" s="44"/>
    </row>
    <row r="63" spans="1:22" ht="13.5" customHeight="1" x14ac:dyDescent="0.2">
      <c r="A63" s="101">
        <v>1</v>
      </c>
      <c r="B63" s="101">
        <v>1</v>
      </c>
      <c r="C63" s="101">
        <v>1</v>
      </c>
      <c r="D63" s="101"/>
      <c r="E63" s="94"/>
      <c r="F63" s="102"/>
      <c r="G63" s="102"/>
      <c r="H63" s="95"/>
      <c r="I63" s="124"/>
      <c r="J63" s="102"/>
      <c r="K63" s="94"/>
      <c r="L63" s="94"/>
      <c r="M63" s="94"/>
      <c r="N63" s="103"/>
      <c r="O63" s="104"/>
      <c r="P63" s="117">
        <f t="shared" si="0"/>
        <v>2.1829999999999998</v>
      </c>
      <c r="Q63" s="8">
        <f t="shared" si="1"/>
        <v>2.1829999999999998</v>
      </c>
      <c r="R63" s="9">
        <v>1.85</v>
      </c>
      <c r="T63" s="44"/>
    </row>
    <row r="64" spans="1:22" s="40" customFormat="1" x14ac:dyDescent="0.2">
      <c r="A64" s="105">
        <v>1</v>
      </c>
      <c r="B64" s="105">
        <v>1</v>
      </c>
      <c r="C64" s="105">
        <v>1</v>
      </c>
      <c r="D64" s="105"/>
      <c r="E64" s="106"/>
      <c r="F64" s="106"/>
      <c r="G64" s="106"/>
      <c r="H64" s="106"/>
      <c r="I64" s="106"/>
      <c r="J64" s="106"/>
      <c r="K64" s="106"/>
      <c r="L64" s="106"/>
      <c r="M64" s="106"/>
      <c r="N64" s="107"/>
      <c r="O64" s="89"/>
      <c r="P64" s="117">
        <f t="shared" si="0"/>
        <v>0</v>
      </c>
      <c r="Q64" s="8"/>
      <c r="R64" s="9"/>
      <c r="S64" s="108"/>
    </row>
    <row r="65" spans="1:22" ht="13.5" customHeight="1" x14ac:dyDescent="0.2">
      <c r="A65" s="101">
        <v>1</v>
      </c>
      <c r="B65" s="101">
        <v>1</v>
      </c>
      <c r="C65" s="101">
        <v>1</v>
      </c>
      <c r="D65" s="101"/>
      <c r="E65" s="94"/>
      <c r="F65" s="94"/>
      <c r="G65" s="94"/>
      <c r="H65" s="95"/>
      <c r="I65" s="124"/>
      <c r="J65" s="94"/>
      <c r="K65" s="100"/>
      <c r="L65" s="100"/>
      <c r="M65" s="100"/>
      <c r="N65" s="96"/>
      <c r="O65" s="97"/>
      <c r="P65" s="117">
        <f t="shared" si="0"/>
        <v>1.3569999999999998</v>
      </c>
      <c r="Q65" s="8">
        <f t="shared" si="1"/>
        <v>1.3569999999999998</v>
      </c>
      <c r="R65" s="118">
        <v>1.1499999999999999</v>
      </c>
      <c r="T65" s="44"/>
      <c r="U65" s="40"/>
      <c r="V65" s="40"/>
    </row>
    <row r="66" spans="1:22" ht="12" customHeight="1" x14ac:dyDescent="0.2">
      <c r="A66" s="93">
        <v>1</v>
      </c>
      <c r="B66" s="93">
        <v>1</v>
      </c>
      <c r="C66" s="93">
        <v>1</v>
      </c>
      <c r="D66" s="93"/>
      <c r="E66" s="94"/>
      <c r="F66" s="102"/>
      <c r="G66" s="102"/>
      <c r="H66" s="95"/>
      <c r="I66" s="124"/>
      <c r="J66" s="94"/>
      <c r="K66" s="100"/>
      <c r="L66" s="100"/>
      <c r="M66" s="100"/>
      <c r="N66" s="103"/>
      <c r="O66" s="104"/>
      <c r="P66" s="117">
        <f t="shared" si="0"/>
        <v>16.52</v>
      </c>
      <c r="Q66" s="8">
        <f t="shared" si="1"/>
        <v>16.52</v>
      </c>
      <c r="R66" s="9">
        <v>14</v>
      </c>
      <c r="T66" s="44"/>
    </row>
    <row r="67" spans="1:22" ht="13.5" customHeight="1" x14ac:dyDescent="0.2">
      <c r="A67" s="93">
        <v>1</v>
      </c>
      <c r="B67" s="93">
        <v>1</v>
      </c>
      <c r="C67" s="93">
        <v>1</v>
      </c>
      <c r="D67" s="93"/>
      <c r="E67" s="94"/>
      <c r="F67" s="102"/>
      <c r="G67" s="102"/>
      <c r="H67" s="95"/>
      <c r="I67" s="124"/>
      <c r="J67" s="94"/>
      <c r="K67" s="100"/>
      <c r="L67" s="100"/>
      <c r="M67" s="100"/>
      <c r="N67" s="103"/>
      <c r="O67" s="104"/>
      <c r="P67" s="117">
        <f t="shared" si="0"/>
        <v>16.755999999999997</v>
      </c>
      <c r="Q67" s="8">
        <f t="shared" si="1"/>
        <v>16.755999999999997</v>
      </c>
      <c r="R67" s="9">
        <v>14.2</v>
      </c>
      <c r="T67" s="44"/>
    </row>
    <row r="68" spans="1:22" ht="13.5" customHeight="1" x14ac:dyDescent="0.2">
      <c r="A68" s="93">
        <v>1</v>
      </c>
      <c r="B68" s="93">
        <v>1</v>
      </c>
      <c r="C68" s="93">
        <v>1</v>
      </c>
      <c r="D68" s="93"/>
      <c r="E68" s="94"/>
      <c r="F68" s="102"/>
      <c r="G68" s="102"/>
      <c r="H68" s="95"/>
      <c r="I68" s="124"/>
      <c r="J68" s="102"/>
      <c r="K68" s="100"/>
      <c r="L68" s="100"/>
      <c r="M68" s="100"/>
      <c r="N68" s="103"/>
      <c r="O68" s="104"/>
      <c r="P68" s="117">
        <f t="shared" si="0"/>
        <v>3.0089999999999995</v>
      </c>
      <c r="Q68" s="8">
        <f t="shared" si="1"/>
        <v>3.0089999999999995</v>
      </c>
      <c r="R68" s="9">
        <v>2.5499999999999998</v>
      </c>
      <c r="T68" s="44"/>
    </row>
    <row r="69" spans="1:22" ht="13.5" customHeight="1" x14ac:dyDescent="0.2">
      <c r="A69" s="93">
        <v>1</v>
      </c>
      <c r="B69" s="93">
        <v>1</v>
      </c>
      <c r="C69" s="93">
        <v>1</v>
      </c>
      <c r="D69" s="93"/>
      <c r="E69" s="94"/>
      <c r="F69" s="102"/>
      <c r="G69" s="102"/>
      <c r="H69" s="95"/>
      <c r="I69" s="124"/>
      <c r="J69" s="102"/>
      <c r="K69" s="100"/>
      <c r="L69" s="100"/>
      <c r="M69" s="100"/>
      <c r="N69" s="103"/>
      <c r="O69" s="104"/>
      <c r="P69" s="117">
        <f t="shared" si="0"/>
        <v>3.0089999999999995</v>
      </c>
      <c r="Q69" s="8">
        <f t="shared" si="1"/>
        <v>3.0089999999999995</v>
      </c>
      <c r="R69" s="9">
        <v>2.5499999999999998</v>
      </c>
      <c r="T69" s="44"/>
    </row>
    <row r="70" spans="1:22" ht="13.5" customHeight="1" x14ac:dyDescent="0.2">
      <c r="A70" s="101">
        <v>1</v>
      </c>
      <c r="B70" s="101">
        <v>1</v>
      </c>
      <c r="C70" s="101">
        <v>1</v>
      </c>
      <c r="D70" s="101"/>
      <c r="E70" s="94"/>
      <c r="F70" s="102"/>
      <c r="G70" s="102"/>
      <c r="H70" s="95"/>
      <c r="I70" s="124"/>
      <c r="J70" s="94"/>
      <c r="K70" s="94"/>
      <c r="L70" s="94"/>
      <c r="M70" s="94"/>
      <c r="N70" s="103"/>
      <c r="O70" s="104"/>
      <c r="P70" s="117">
        <f t="shared" si="0"/>
        <v>15.93</v>
      </c>
      <c r="Q70" s="8">
        <f t="shared" si="1"/>
        <v>15.93</v>
      </c>
      <c r="R70" s="9">
        <v>13.5</v>
      </c>
      <c r="T70" s="44"/>
    </row>
    <row r="71" spans="1:22" ht="13.5" customHeight="1" x14ac:dyDescent="0.2">
      <c r="A71" s="101">
        <v>1</v>
      </c>
      <c r="B71" s="101">
        <v>1</v>
      </c>
      <c r="C71" s="101">
        <v>1</v>
      </c>
      <c r="D71" s="101"/>
      <c r="E71" s="94"/>
      <c r="F71" s="102"/>
      <c r="G71" s="102"/>
      <c r="H71" s="95"/>
      <c r="I71" s="124"/>
      <c r="J71" s="94"/>
      <c r="K71" s="94"/>
      <c r="L71" s="94"/>
      <c r="M71" s="94"/>
      <c r="N71" s="103"/>
      <c r="O71" s="104"/>
      <c r="P71" s="117">
        <f t="shared" si="0"/>
        <v>15.34</v>
      </c>
      <c r="Q71" s="8">
        <f t="shared" si="1"/>
        <v>15.34</v>
      </c>
      <c r="R71" s="9">
        <v>13</v>
      </c>
      <c r="T71" s="44"/>
    </row>
    <row r="72" spans="1:22" ht="13.5" customHeight="1" x14ac:dyDescent="0.2">
      <c r="A72" s="101">
        <v>1</v>
      </c>
      <c r="B72" s="101">
        <v>1</v>
      </c>
      <c r="C72" s="101">
        <v>1</v>
      </c>
      <c r="D72" s="101"/>
      <c r="E72" s="94"/>
      <c r="F72" s="102"/>
      <c r="G72" s="102"/>
      <c r="H72" s="95"/>
      <c r="I72" s="124"/>
      <c r="J72" s="102"/>
      <c r="K72" s="100"/>
      <c r="L72" s="100"/>
      <c r="M72" s="100"/>
      <c r="N72" s="103"/>
      <c r="O72" s="104"/>
      <c r="P72" s="117">
        <f t="shared" si="0"/>
        <v>2.36</v>
      </c>
      <c r="Q72" s="8">
        <f t="shared" si="1"/>
        <v>2.36</v>
      </c>
      <c r="R72" s="9">
        <v>2</v>
      </c>
      <c r="T72" s="44"/>
    </row>
    <row r="73" spans="1:22" ht="13.5" customHeight="1" x14ac:dyDescent="0.2">
      <c r="A73" s="93">
        <v>1</v>
      </c>
      <c r="B73" s="93">
        <v>1</v>
      </c>
      <c r="C73" s="93">
        <v>1</v>
      </c>
      <c r="D73" s="93"/>
      <c r="E73" s="94"/>
      <c r="F73" s="102"/>
      <c r="G73" s="102"/>
      <c r="H73" s="95"/>
      <c r="I73" s="124"/>
      <c r="J73" s="102"/>
      <c r="K73" s="100"/>
      <c r="L73" s="100"/>
      <c r="M73" s="100"/>
      <c r="N73" s="103"/>
      <c r="O73" s="104"/>
      <c r="P73" s="117">
        <f t="shared" si="0"/>
        <v>11.434199999999999</v>
      </c>
      <c r="Q73" s="8">
        <f t="shared" si="1"/>
        <v>11.434199999999999</v>
      </c>
      <c r="R73" s="9">
        <v>9.69</v>
      </c>
      <c r="T73" s="44"/>
    </row>
    <row r="74" spans="1:22" ht="13.5" customHeight="1" x14ac:dyDescent="0.2">
      <c r="A74" s="93">
        <v>1</v>
      </c>
      <c r="B74" s="93">
        <v>1</v>
      </c>
      <c r="C74" s="93">
        <v>1</v>
      </c>
      <c r="D74" s="93"/>
      <c r="E74" s="94"/>
      <c r="F74" s="102"/>
      <c r="G74" s="102"/>
      <c r="H74" s="95"/>
      <c r="I74" s="124"/>
      <c r="J74" s="102"/>
      <c r="K74" s="100"/>
      <c r="L74" s="100"/>
      <c r="M74" s="100"/>
      <c r="N74" s="103"/>
      <c r="O74" s="104"/>
      <c r="P74" s="117">
        <f t="shared" si="0"/>
        <v>9.8647999999999989</v>
      </c>
      <c r="Q74" s="8">
        <f t="shared" si="1"/>
        <v>9.8647999999999989</v>
      </c>
      <c r="R74" s="9">
        <v>8.36</v>
      </c>
      <c r="T74" s="44"/>
    </row>
    <row r="75" spans="1:22" s="40" customFormat="1" ht="13.5" customHeight="1" x14ac:dyDescent="0.2">
      <c r="A75" s="101">
        <v>1</v>
      </c>
      <c r="B75" s="101">
        <v>1</v>
      </c>
      <c r="C75" s="101">
        <v>1</v>
      </c>
      <c r="D75" s="101"/>
      <c r="E75" s="94"/>
      <c r="F75" s="102"/>
      <c r="G75" s="102"/>
      <c r="H75" s="95"/>
      <c r="I75" s="124"/>
      <c r="J75" s="94"/>
      <c r="K75" s="100"/>
      <c r="L75" s="100"/>
      <c r="M75" s="100"/>
      <c r="N75" s="96"/>
      <c r="O75" s="44"/>
      <c r="P75" s="117">
        <f t="shared" si="0"/>
        <v>4.72</v>
      </c>
      <c r="Q75" s="8">
        <f t="shared" si="1"/>
        <v>4.72</v>
      </c>
      <c r="R75" s="9">
        <v>4</v>
      </c>
      <c r="S75" s="21"/>
      <c r="T75" s="44"/>
      <c r="U75" s="11"/>
      <c r="V75" s="11"/>
    </row>
    <row r="76" spans="1:22" s="40" customFormat="1" ht="12.75" customHeight="1" x14ac:dyDescent="0.2">
      <c r="A76" s="101">
        <v>1</v>
      </c>
      <c r="B76" s="101">
        <v>1</v>
      </c>
      <c r="C76" s="101">
        <v>1</v>
      </c>
      <c r="D76" s="101"/>
      <c r="E76" s="94"/>
      <c r="F76" s="102"/>
      <c r="G76" s="102"/>
      <c r="H76" s="95"/>
      <c r="I76" s="124"/>
      <c r="J76" s="94"/>
      <c r="K76" s="100"/>
      <c r="L76" s="100"/>
      <c r="M76" s="100"/>
      <c r="N76" s="96"/>
      <c r="O76" s="44"/>
      <c r="P76" s="117">
        <f t="shared" si="0"/>
        <v>5.0149999999999997</v>
      </c>
      <c r="Q76" s="8">
        <f t="shared" si="1"/>
        <v>5.0149999999999997</v>
      </c>
      <c r="R76" s="9">
        <v>4.25</v>
      </c>
      <c r="S76" s="21"/>
      <c r="T76" s="44"/>
      <c r="U76" s="11"/>
      <c r="V76" s="11"/>
    </row>
    <row r="77" spans="1:22" ht="13.5" customHeight="1" x14ac:dyDescent="0.2">
      <c r="A77" s="101">
        <v>1</v>
      </c>
      <c r="B77" s="101">
        <v>1</v>
      </c>
      <c r="C77" s="101">
        <v>1</v>
      </c>
      <c r="D77" s="101"/>
      <c r="E77" s="94"/>
      <c r="F77" s="94"/>
      <c r="G77" s="94"/>
      <c r="H77" s="95"/>
      <c r="I77" s="124"/>
      <c r="J77" s="94"/>
      <c r="K77" s="94"/>
      <c r="L77" s="94"/>
      <c r="M77" s="94"/>
      <c r="N77" s="96"/>
      <c r="O77" s="97"/>
      <c r="P77" s="117">
        <f t="shared" si="0"/>
        <v>4.9323999999999995</v>
      </c>
      <c r="Q77" s="8">
        <f>R77*$Q$17</f>
        <v>4.9323999999999995</v>
      </c>
      <c r="R77" s="9">
        <v>4.18</v>
      </c>
      <c r="T77" s="44"/>
      <c r="U77" s="40"/>
      <c r="V77" s="40"/>
    </row>
    <row r="78" spans="1:22" ht="13.5" customHeight="1" x14ac:dyDescent="0.2">
      <c r="A78" s="101">
        <v>1</v>
      </c>
      <c r="B78" s="101">
        <v>1</v>
      </c>
      <c r="C78" s="101">
        <v>1</v>
      </c>
      <c r="D78" s="101"/>
      <c r="E78" s="94"/>
      <c r="F78" s="102"/>
      <c r="G78" s="102"/>
      <c r="H78" s="95"/>
      <c r="I78" s="124"/>
      <c r="J78" s="94"/>
      <c r="K78" s="94"/>
      <c r="L78" s="94"/>
      <c r="M78" s="94"/>
      <c r="N78" s="103"/>
      <c r="O78" s="104"/>
      <c r="P78" s="117">
        <f t="shared" si="0"/>
        <v>7.67</v>
      </c>
      <c r="Q78" s="8">
        <f>R78*$Q$17</f>
        <v>7.67</v>
      </c>
      <c r="R78" s="9">
        <v>6.5</v>
      </c>
      <c r="T78" s="44"/>
    </row>
    <row r="79" spans="1:22" ht="13.5" customHeight="1" x14ac:dyDescent="0.2">
      <c r="A79" s="93">
        <v>1</v>
      </c>
      <c r="B79" s="93">
        <v>1</v>
      </c>
      <c r="C79" s="93">
        <v>1</v>
      </c>
      <c r="D79" s="93"/>
      <c r="E79" s="94"/>
      <c r="F79" s="102"/>
      <c r="G79" s="102"/>
      <c r="H79" s="95"/>
      <c r="I79" s="124"/>
      <c r="J79" s="94"/>
      <c r="K79" s="100"/>
      <c r="L79" s="100"/>
      <c r="M79" s="100"/>
      <c r="N79" s="103"/>
      <c r="O79" s="104"/>
      <c r="P79" s="117">
        <f t="shared" si="0"/>
        <v>2.36</v>
      </c>
      <c r="Q79" s="8">
        <f t="shared" si="1"/>
        <v>2.36</v>
      </c>
      <c r="R79" s="9">
        <v>2</v>
      </c>
      <c r="T79" s="44"/>
    </row>
    <row r="80" spans="1:22" s="40" customFormat="1" x14ac:dyDescent="0.2">
      <c r="A80" s="105">
        <v>1</v>
      </c>
      <c r="B80" s="105">
        <v>1</v>
      </c>
      <c r="C80" s="105">
        <v>1</v>
      </c>
      <c r="D80" s="105"/>
      <c r="E80" s="106"/>
      <c r="F80" s="106"/>
      <c r="G80" s="106"/>
      <c r="H80" s="106"/>
      <c r="I80" s="106"/>
      <c r="J80" s="106"/>
      <c r="K80" s="106"/>
      <c r="L80" s="106"/>
      <c r="M80" s="106"/>
      <c r="N80" s="107"/>
      <c r="O80" s="89"/>
      <c r="P80" s="117">
        <f t="shared" si="0"/>
        <v>0</v>
      </c>
      <c r="Q80" s="8"/>
      <c r="R80" s="9"/>
      <c r="S80" s="108"/>
    </row>
    <row r="81" spans="1:22" s="40" customFormat="1" ht="13.5" customHeight="1" x14ac:dyDescent="0.2">
      <c r="A81" s="93">
        <v>1</v>
      </c>
      <c r="B81" s="93">
        <v>1</v>
      </c>
      <c r="C81" s="93">
        <v>1</v>
      </c>
      <c r="D81" s="93"/>
      <c r="E81" s="94"/>
      <c r="F81" s="94"/>
      <c r="G81" s="94"/>
      <c r="H81" s="95"/>
      <c r="I81" s="124"/>
      <c r="J81" s="94"/>
      <c r="K81" s="100"/>
      <c r="L81" s="100"/>
      <c r="M81" s="100"/>
      <c r="N81" s="96"/>
      <c r="O81" s="97"/>
      <c r="P81" s="117">
        <f t="shared" si="0"/>
        <v>3.4809999999999999</v>
      </c>
      <c r="Q81" s="8">
        <f t="shared" si="1"/>
        <v>3.4809999999999999</v>
      </c>
      <c r="R81" s="9">
        <v>2.95</v>
      </c>
      <c r="S81" s="21"/>
      <c r="T81" s="44"/>
    </row>
    <row r="82" spans="1:22" s="40" customFormat="1" ht="13.5" customHeight="1" x14ac:dyDescent="0.2">
      <c r="A82" s="93">
        <v>1</v>
      </c>
      <c r="B82" s="93">
        <v>1</v>
      </c>
      <c r="C82" s="93">
        <v>1</v>
      </c>
      <c r="D82" s="93"/>
      <c r="E82" s="94"/>
      <c r="F82" s="94"/>
      <c r="G82" s="94"/>
      <c r="H82" s="95"/>
      <c r="I82" s="124"/>
      <c r="J82" s="94"/>
      <c r="K82" s="94"/>
      <c r="L82" s="94"/>
      <c r="M82" s="94"/>
      <c r="N82" s="96"/>
      <c r="O82" s="97"/>
      <c r="P82" s="117">
        <f t="shared" si="0"/>
        <v>4.3659999999999997</v>
      </c>
      <c r="Q82" s="8">
        <f t="shared" si="1"/>
        <v>4.3659999999999997</v>
      </c>
      <c r="R82" s="9">
        <v>3.7</v>
      </c>
      <c r="S82" s="21"/>
      <c r="T82" s="44"/>
    </row>
    <row r="83" spans="1:22" s="40" customFormat="1" ht="13.5" customHeight="1" x14ac:dyDescent="0.2">
      <c r="A83" s="93">
        <v>1</v>
      </c>
      <c r="B83" s="93">
        <v>1</v>
      </c>
      <c r="C83" s="93">
        <v>1</v>
      </c>
      <c r="D83" s="93"/>
      <c r="E83" s="94"/>
      <c r="F83" s="94"/>
      <c r="G83" s="94"/>
      <c r="H83" s="95"/>
      <c r="I83" s="124"/>
      <c r="J83" s="94"/>
      <c r="K83" s="94"/>
      <c r="L83" s="94"/>
      <c r="M83" s="94"/>
      <c r="N83" s="96"/>
      <c r="O83" s="97"/>
      <c r="P83" s="117">
        <f t="shared" si="0"/>
        <v>0.43659999999999999</v>
      </c>
      <c r="Q83" s="8">
        <f t="shared" si="1"/>
        <v>0.43659999999999999</v>
      </c>
      <c r="R83" s="9">
        <v>0.37</v>
      </c>
      <c r="S83" s="21"/>
      <c r="T83" s="44"/>
    </row>
    <row r="84" spans="1:22" s="40" customFormat="1" ht="13.5" customHeight="1" x14ac:dyDescent="0.2">
      <c r="A84" s="93">
        <v>1</v>
      </c>
      <c r="B84" s="93">
        <v>1</v>
      </c>
      <c r="C84" s="93">
        <v>1</v>
      </c>
      <c r="D84" s="93"/>
      <c r="E84" s="94"/>
      <c r="F84" s="94"/>
      <c r="G84" s="94"/>
      <c r="H84" s="95"/>
      <c r="I84" s="124"/>
      <c r="J84" s="94"/>
      <c r="K84" s="100"/>
      <c r="L84" s="100"/>
      <c r="M84" s="100"/>
      <c r="N84" s="96"/>
      <c r="O84" s="97"/>
      <c r="P84" s="117">
        <f t="shared" ref="P84:P147" si="2">IFERROR(Q84+$P$17/(G84*F84),Q84)</f>
        <v>4.484</v>
      </c>
      <c r="Q84" s="8">
        <f>R84*$Q$17</f>
        <v>4.484</v>
      </c>
      <c r="R84" s="9">
        <v>3.8</v>
      </c>
      <c r="S84" s="21"/>
      <c r="T84" s="44"/>
    </row>
    <row r="85" spans="1:22" s="40" customFormat="1" ht="13.5" customHeight="1" x14ac:dyDescent="0.2">
      <c r="A85" s="93">
        <v>1</v>
      </c>
      <c r="B85" s="93">
        <v>1</v>
      </c>
      <c r="C85" s="93">
        <v>1</v>
      </c>
      <c r="D85" s="93"/>
      <c r="E85" s="94"/>
      <c r="F85" s="94"/>
      <c r="G85" s="94"/>
      <c r="H85" s="95"/>
      <c r="I85" s="124"/>
      <c r="J85" s="94"/>
      <c r="K85" s="94"/>
      <c r="L85" s="94"/>
      <c r="M85" s="94"/>
      <c r="N85" s="96"/>
      <c r="O85" s="97"/>
      <c r="P85" s="117">
        <f t="shared" si="2"/>
        <v>1.6519999999999999</v>
      </c>
      <c r="Q85" s="8">
        <f t="shared" ref="Q85:Q94" si="3">R85*$Q$17</f>
        <v>1.6519999999999999</v>
      </c>
      <c r="R85" s="9">
        <v>1.4</v>
      </c>
      <c r="S85" s="21"/>
      <c r="T85" s="44"/>
    </row>
    <row r="86" spans="1:22" s="40" customFormat="1" ht="13.5" customHeight="1" x14ac:dyDescent="0.2">
      <c r="A86" s="93">
        <v>1</v>
      </c>
      <c r="B86" s="93">
        <v>1</v>
      </c>
      <c r="C86" s="93">
        <v>1</v>
      </c>
      <c r="D86" s="93"/>
      <c r="E86" s="94"/>
      <c r="F86" s="94"/>
      <c r="G86" s="94"/>
      <c r="H86" s="95"/>
      <c r="I86" s="124"/>
      <c r="J86" s="94"/>
      <c r="K86" s="94"/>
      <c r="L86" s="94"/>
      <c r="M86" s="94"/>
      <c r="N86" s="96"/>
      <c r="O86" s="97"/>
      <c r="P86" s="117">
        <f t="shared" si="2"/>
        <v>2.8319999999999999</v>
      </c>
      <c r="Q86" s="8">
        <f t="shared" si="3"/>
        <v>2.8319999999999999</v>
      </c>
      <c r="R86" s="9">
        <v>2.4</v>
      </c>
      <c r="S86" s="21"/>
      <c r="T86" s="44"/>
    </row>
    <row r="87" spans="1:22" ht="13.5" customHeight="1" x14ac:dyDescent="0.2">
      <c r="A87" s="93">
        <v>1</v>
      </c>
      <c r="B87" s="93">
        <v>1</v>
      </c>
      <c r="C87" s="93">
        <v>1</v>
      </c>
      <c r="D87" s="93"/>
      <c r="E87" s="94"/>
      <c r="F87" s="94"/>
      <c r="G87" s="94"/>
      <c r="H87" s="95"/>
      <c r="I87" s="124"/>
      <c r="J87" s="94"/>
      <c r="K87" s="94"/>
      <c r="L87" s="94"/>
      <c r="M87" s="94"/>
      <c r="N87" s="96"/>
      <c r="O87" s="97"/>
      <c r="P87" s="117">
        <f t="shared" si="2"/>
        <v>1.0620000000000001</v>
      </c>
      <c r="Q87" s="8">
        <f t="shared" si="3"/>
        <v>1.0620000000000001</v>
      </c>
      <c r="R87" s="9">
        <v>0.9</v>
      </c>
      <c r="T87" s="44"/>
    </row>
    <row r="88" spans="1:22" ht="13.5" customHeight="1" x14ac:dyDescent="0.2">
      <c r="A88" s="93">
        <v>1</v>
      </c>
      <c r="B88" s="93">
        <v>1</v>
      </c>
      <c r="C88" s="93">
        <v>1</v>
      </c>
      <c r="D88" s="93"/>
      <c r="E88" s="94"/>
      <c r="F88" s="94"/>
      <c r="G88" s="94"/>
      <c r="H88" s="95"/>
      <c r="I88" s="124"/>
      <c r="J88" s="94"/>
      <c r="K88" s="94"/>
      <c r="L88" s="94"/>
      <c r="M88" s="94"/>
      <c r="N88" s="96"/>
      <c r="O88" s="97"/>
      <c r="P88" s="117">
        <f t="shared" si="2"/>
        <v>1.121</v>
      </c>
      <c r="Q88" s="8">
        <f t="shared" si="3"/>
        <v>1.121</v>
      </c>
      <c r="R88" s="118">
        <v>0.95</v>
      </c>
      <c r="T88" s="44"/>
      <c r="U88" s="40"/>
      <c r="V88" s="40"/>
    </row>
    <row r="89" spans="1:22" ht="15" customHeight="1" x14ac:dyDescent="0.2">
      <c r="A89" s="93">
        <v>1</v>
      </c>
      <c r="B89" s="93">
        <v>1</v>
      </c>
      <c r="C89" s="93">
        <v>1</v>
      </c>
      <c r="D89" s="93"/>
      <c r="E89" s="94"/>
      <c r="F89" s="94"/>
      <c r="G89" s="94"/>
      <c r="H89" s="95"/>
      <c r="I89" s="124"/>
      <c r="J89" s="94"/>
      <c r="K89" s="94"/>
      <c r="L89" s="94"/>
      <c r="M89" s="94"/>
      <c r="N89" s="96"/>
      <c r="O89" s="97"/>
      <c r="P89" s="117">
        <f t="shared" si="2"/>
        <v>1.2389999999999999</v>
      </c>
      <c r="Q89" s="8">
        <f t="shared" si="3"/>
        <v>1.2389999999999999</v>
      </c>
      <c r="R89" s="9">
        <v>1.05</v>
      </c>
      <c r="T89" s="44"/>
    </row>
    <row r="90" spans="1:22" ht="15" customHeight="1" x14ac:dyDescent="0.2">
      <c r="A90" s="93">
        <v>1</v>
      </c>
      <c r="B90" s="93">
        <v>1</v>
      </c>
      <c r="C90" s="93">
        <v>1</v>
      </c>
      <c r="D90" s="93"/>
      <c r="E90" s="94"/>
      <c r="F90" s="94"/>
      <c r="G90" s="94"/>
      <c r="H90" s="95"/>
      <c r="I90" s="124"/>
      <c r="J90" s="94"/>
      <c r="K90" s="94"/>
      <c r="L90" s="94"/>
      <c r="M90" s="94"/>
      <c r="N90" s="96"/>
      <c r="O90" s="97"/>
      <c r="P90" s="117">
        <f t="shared" si="2"/>
        <v>0.94399999999999995</v>
      </c>
      <c r="Q90" s="8">
        <f>R90*$Q$17</f>
        <v>0.94399999999999995</v>
      </c>
      <c r="R90" s="9">
        <v>0.8</v>
      </c>
      <c r="T90" s="44"/>
    </row>
    <row r="91" spans="1:22" s="40" customFormat="1" x14ac:dyDescent="0.2">
      <c r="A91" s="93">
        <v>1</v>
      </c>
      <c r="B91" s="93">
        <v>1</v>
      </c>
      <c r="C91" s="93">
        <v>1</v>
      </c>
      <c r="D91" s="93"/>
      <c r="E91" s="94"/>
      <c r="F91" s="94"/>
      <c r="G91" s="94"/>
      <c r="H91" s="95"/>
      <c r="I91" s="124"/>
      <c r="J91" s="94"/>
      <c r="K91" s="100"/>
      <c r="L91" s="100"/>
      <c r="M91" s="100"/>
      <c r="N91" s="96"/>
      <c r="O91" s="97"/>
      <c r="P91" s="117">
        <f t="shared" si="2"/>
        <v>2.1240000000000001</v>
      </c>
      <c r="Q91" s="8">
        <f t="shared" si="3"/>
        <v>2.1240000000000001</v>
      </c>
      <c r="R91" s="9">
        <v>1.8</v>
      </c>
      <c r="S91" s="21"/>
      <c r="T91" s="44"/>
    </row>
    <row r="92" spans="1:22" ht="13.5" customHeight="1" x14ac:dyDescent="0.2">
      <c r="A92" s="93">
        <v>1</v>
      </c>
      <c r="B92" s="93">
        <v>1</v>
      </c>
      <c r="C92" s="93">
        <v>1</v>
      </c>
      <c r="D92" s="93"/>
      <c r="E92" s="94"/>
      <c r="F92" s="94"/>
      <c r="G92" s="94"/>
      <c r="H92" s="95"/>
      <c r="I92" s="124"/>
      <c r="J92" s="94"/>
      <c r="K92" s="94"/>
      <c r="L92" s="94"/>
      <c r="M92" s="94"/>
      <c r="N92" s="96"/>
      <c r="O92" s="97"/>
      <c r="P92" s="117">
        <f t="shared" si="2"/>
        <v>2.0059999999999998</v>
      </c>
      <c r="Q92" s="8">
        <f t="shared" si="3"/>
        <v>2.0059999999999998</v>
      </c>
      <c r="R92" s="9">
        <v>1.7</v>
      </c>
      <c r="T92" s="44"/>
    </row>
    <row r="93" spans="1:22" ht="13.5" customHeight="1" x14ac:dyDescent="0.2">
      <c r="A93" s="93">
        <v>1</v>
      </c>
      <c r="B93" s="93">
        <v>1</v>
      </c>
      <c r="C93" s="93">
        <v>1</v>
      </c>
      <c r="D93" s="93"/>
      <c r="E93" s="94"/>
      <c r="F93" s="94"/>
      <c r="G93" s="94"/>
      <c r="H93" s="95"/>
      <c r="I93" s="124"/>
      <c r="J93" s="94"/>
      <c r="K93" s="94"/>
      <c r="L93" s="94"/>
      <c r="M93" s="94"/>
      <c r="N93" s="96"/>
      <c r="O93" s="97"/>
      <c r="P93" s="117">
        <f t="shared" si="2"/>
        <v>1.7109999999999999</v>
      </c>
      <c r="Q93" s="8">
        <f t="shared" si="3"/>
        <v>1.7109999999999999</v>
      </c>
      <c r="R93" s="9">
        <v>1.45</v>
      </c>
      <c r="T93" s="44"/>
    </row>
    <row r="94" spans="1:22" ht="13.5" customHeight="1" x14ac:dyDescent="0.2">
      <c r="A94" s="93">
        <v>1</v>
      </c>
      <c r="B94" s="93">
        <v>1</v>
      </c>
      <c r="C94" s="93">
        <v>1</v>
      </c>
      <c r="D94" s="93"/>
      <c r="E94" s="100"/>
      <c r="F94" s="94"/>
      <c r="G94" s="94"/>
      <c r="H94" s="95"/>
      <c r="I94" s="124"/>
      <c r="J94" s="94"/>
      <c r="K94" s="100"/>
      <c r="L94" s="100"/>
      <c r="M94" s="100"/>
      <c r="N94" s="96"/>
      <c r="O94" s="97"/>
      <c r="P94" s="117">
        <f t="shared" si="2"/>
        <v>1.3805999999999998</v>
      </c>
      <c r="Q94" s="8">
        <f t="shared" si="3"/>
        <v>1.3805999999999998</v>
      </c>
      <c r="R94" s="9">
        <v>1.17</v>
      </c>
      <c r="T94" s="44"/>
    </row>
    <row r="95" spans="1:22" ht="13.5" customHeight="1" x14ac:dyDescent="0.2">
      <c r="A95" s="93">
        <v>1</v>
      </c>
      <c r="B95" s="93">
        <v>1</v>
      </c>
      <c r="C95" s="93">
        <v>1</v>
      </c>
      <c r="D95" s="93"/>
      <c r="E95" s="100"/>
      <c r="F95" s="94"/>
      <c r="G95" s="94"/>
      <c r="H95" s="95"/>
      <c r="I95" s="124"/>
      <c r="J95" s="94"/>
      <c r="K95" s="100"/>
      <c r="L95" s="100"/>
      <c r="M95" s="100"/>
      <c r="N95" s="96"/>
      <c r="O95" s="97"/>
      <c r="P95" s="117">
        <f t="shared" si="2"/>
        <v>1.2389999999999999</v>
      </c>
      <c r="Q95" s="8">
        <f>R95*$Q$17</f>
        <v>1.2389999999999999</v>
      </c>
      <c r="R95" s="9">
        <v>1.05</v>
      </c>
      <c r="T95" s="44"/>
    </row>
    <row r="96" spans="1:22" s="40" customFormat="1" x14ac:dyDescent="0.2">
      <c r="A96" s="105">
        <v>1</v>
      </c>
      <c r="B96" s="105">
        <v>1</v>
      </c>
      <c r="C96" s="105">
        <v>1</v>
      </c>
      <c r="D96" s="105"/>
      <c r="E96" s="106"/>
      <c r="F96" s="106"/>
      <c r="G96" s="106"/>
      <c r="H96" s="106"/>
      <c r="I96" s="106"/>
      <c r="J96" s="106"/>
      <c r="K96" s="106"/>
      <c r="L96" s="106"/>
      <c r="M96" s="106"/>
      <c r="N96" s="107"/>
      <c r="O96" s="89"/>
      <c r="P96" s="117">
        <f t="shared" si="2"/>
        <v>0</v>
      </c>
      <c r="Q96" s="8"/>
      <c r="R96" s="9"/>
      <c r="S96" s="108"/>
    </row>
    <row r="97" spans="1:22" ht="13.5" customHeight="1" x14ac:dyDescent="0.2">
      <c r="A97" s="93">
        <v>1</v>
      </c>
      <c r="B97" s="93">
        <v>1</v>
      </c>
      <c r="C97" s="93">
        <v>1</v>
      </c>
      <c r="D97" s="93"/>
      <c r="E97" s="94"/>
      <c r="F97" s="94"/>
      <c r="G97" s="94"/>
      <c r="H97" s="95"/>
      <c r="I97" s="124"/>
      <c r="J97" s="94"/>
      <c r="K97" s="100"/>
      <c r="L97" s="100"/>
      <c r="M97" s="100"/>
      <c r="N97" s="96"/>
      <c r="O97" s="97"/>
      <c r="P97" s="117">
        <f t="shared" si="2"/>
        <v>2.0059999999999998</v>
      </c>
      <c r="Q97" s="8">
        <f t="shared" ref="Q97:Q159" si="4">R97*$Q$17</f>
        <v>2.0059999999999998</v>
      </c>
      <c r="R97" s="9">
        <v>1.7</v>
      </c>
      <c r="T97" s="44"/>
    </row>
    <row r="98" spans="1:22" ht="13.5" customHeight="1" x14ac:dyDescent="0.2">
      <c r="A98" s="93">
        <v>1</v>
      </c>
      <c r="B98" s="93">
        <v>1</v>
      </c>
      <c r="C98" s="93">
        <v>1</v>
      </c>
      <c r="D98" s="93"/>
      <c r="E98" s="94"/>
      <c r="F98" s="94"/>
      <c r="G98" s="94"/>
      <c r="H98" s="95"/>
      <c r="I98" s="124"/>
      <c r="J98" s="94"/>
      <c r="K98" s="94"/>
      <c r="L98" s="94"/>
      <c r="M98" s="94"/>
      <c r="N98" s="96"/>
      <c r="O98" s="97"/>
      <c r="P98" s="117">
        <f t="shared" si="2"/>
        <v>1.9469999999999998</v>
      </c>
      <c r="Q98" s="8">
        <f t="shared" si="4"/>
        <v>1.9469999999999998</v>
      </c>
      <c r="R98" s="9">
        <v>1.65</v>
      </c>
      <c r="T98" s="44"/>
      <c r="U98" s="40"/>
      <c r="V98" s="40"/>
    </row>
    <row r="99" spans="1:22" ht="13.5" customHeight="1" x14ac:dyDescent="0.2">
      <c r="A99" s="93">
        <v>1</v>
      </c>
      <c r="B99" s="93">
        <v>1</v>
      </c>
      <c r="C99" s="93">
        <v>1</v>
      </c>
      <c r="D99" s="93"/>
      <c r="E99" s="94"/>
      <c r="F99" s="94"/>
      <c r="G99" s="94"/>
      <c r="H99" s="95"/>
      <c r="I99" s="124"/>
      <c r="J99" s="94"/>
      <c r="K99" s="100"/>
      <c r="L99" s="100"/>
      <c r="M99" s="100"/>
      <c r="N99" s="96"/>
      <c r="O99" s="97"/>
      <c r="P99" s="117">
        <f t="shared" si="2"/>
        <v>1.534</v>
      </c>
      <c r="Q99" s="8">
        <f t="shared" si="4"/>
        <v>1.534</v>
      </c>
      <c r="R99" s="9">
        <v>1.3</v>
      </c>
      <c r="T99" s="44"/>
    </row>
    <row r="100" spans="1:22" ht="13.5" customHeight="1" x14ac:dyDescent="0.2">
      <c r="A100" s="93">
        <v>1</v>
      </c>
      <c r="B100" s="93">
        <v>1</v>
      </c>
      <c r="C100" s="93">
        <v>1</v>
      </c>
      <c r="D100" s="93"/>
      <c r="E100" s="94"/>
      <c r="F100" s="94"/>
      <c r="G100" s="94"/>
      <c r="H100" s="95"/>
      <c r="I100" s="124"/>
      <c r="J100" s="94"/>
      <c r="K100" s="94"/>
      <c r="L100" s="94"/>
      <c r="M100" s="94"/>
      <c r="N100" s="96"/>
      <c r="O100" s="97"/>
      <c r="P100" s="117">
        <f t="shared" si="2"/>
        <v>1.18</v>
      </c>
      <c r="Q100" s="8">
        <f t="shared" si="4"/>
        <v>1.18</v>
      </c>
      <c r="R100" s="9">
        <v>1</v>
      </c>
      <c r="T100" s="44"/>
    </row>
    <row r="101" spans="1:22" ht="13.5" customHeight="1" x14ac:dyDescent="0.2">
      <c r="A101" s="93">
        <v>1</v>
      </c>
      <c r="B101" s="93">
        <v>1</v>
      </c>
      <c r="C101" s="93">
        <v>1</v>
      </c>
      <c r="D101" s="93"/>
      <c r="E101" s="94"/>
      <c r="F101" s="94"/>
      <c r="G101" s="94"/>
      <c r="H101" s="95"/>
      <c r="I101" s="124"/>
      <c r="J101" s="94"/>
      <c r="K101" s="94"/>
      <c r="L101" s="94"/>
      <c r="M101" s="94"/>
      <c r="N101" s="96"/>
      <c r="O101" s="97"/>
      <c r="P101" s="117">
        <f t="shared" si="2"/>
        <v>1.18</v>
      </c>
      <c r="Q101" s="8">
        <f t="shared" si="4"/>
        <v>1.18</v>
      </c>
      <c r="R101" s="9">
        <v>1</v>
      </c>
      <c r="T101" s="44"/>
    </row>
    <row r="102" spans="1:22" ht="13.5" customHeight="1" x14ac:dyDescent="0.2">
      <c r="A102" s="93">
        <v>1</v>
      </c>
      <c r="B102" s="93">
        <v>1</v>
      </c>
      <c r="C102" s="93">
        <v>1</v>
      </c>
      <c r="D102" s="93"/>
      <c r="E102" s="94"/>
      <c r="F102" s="94"/>
      <c r="G102" s="94"/>
      <c r="H102" s="95"/>
      <c r="I102" s="124"/>
      <c r="J102" s="94"/>
      <c r="K102" s="94"/>
      <c r="L102" s="94"/>
      <c r="M102" s="94"/>
      <c r="N102" s="96"/>
      <c r="O102" s="97"/>
      <c r="P102" s="117">
        <f t="shared" si="2"/>
        <v>11.209999999999999</v>
      </c>
      <c r="Q102" s="8">
        <f t="shared" si="4"/>
        <v>11.209999999999999</v>
      </c>
      <c r="R102" s="9">
        <v>9.5</v>
      </c>
      <c r="T102" s="44"/>
      <c r="U102" s="40"/>
      <c r="V102" s="40"/>
    </row>
    <row r="103" spans="1:22" ht="13.5" customHeight="1" x14ac:dyDescent="0.2">
      <c r="A103" s="93">
        <v>1</v>
      </c>
      <c r="B103" s="93">
        <v>1</v>
      </c>
      <c r="C103" s="93">
        <v>1</v>
      </c>
      <c r="D103" s="93"/>
      <c r="E103" s="94"/>
      <c r="F103" s="94"/>
      <c r="G103" s="94"/>
      <c r="H103" s="95"/>
      <c r="I103" s="124"/>
      <c r="J103" s="94"/>
      <c r="K103" s="100"/>
      <c r="L103" s="100"/>
      <c r="M103" s="100"/>
      <c r="N103" s="96"/>
      <c r="O103" s="97"/>
      <c r="P103" s="117">
        <f t="shared" si="2"/>
        <v>7.08</v>
      </c>
      <c r="Q103" s="8">
        <f t="shared" si="4"/>
        <v>7.08</v>
      </c>
      <c r="R103" s="9">
        <v>6</v>
      </c>
      <c r="T103" s="44"/>
      <c r="U103" s="40"/>
      <c r="V103" s="40"/>
    </row>
    <row r="104" spans="1:22" ht="13.5" customHeight="1" x14ac:dyDescent="0.2">
      <c r="A104" s="93">
        <v>1</v>
      </c>
      <c r="B104" s="93">
        <v>1</v>
      </c>
      <c r="C104" s="93">
        <v>1</v>
      </c>
      <c r="D104" s="93"/>
      <c r="E104" s="94"/>
      <c r="F104" s="94"/>
      <c r="G104" s="94"/>
      <c r="H104" s="95"/>
      <c r="I104" s="124"/>
      <c r="J104" s="94"/>
      <c r="K104" s="94"/>
      <c r="L104" s="94"/>
      <c r="M104" s="94"/>
      <c r="N104" s="96"/>
      <c r="O104" s="97"/>
      <c r="P104" s="117">
        <f t="shared" si="2"/>
        <v>1.0620000000000001</v>
      </c>
      <c r="Q104" s="8">
        <f>R104*$Q$17</f>
        <v>1.0620000000000001</v>
      </c>
      <c r="R104" s="9">
        <v>0.9</v>
      </c>
      <c r="T104" s="44"/>
      <c r="U104" s="40"/>
      <c r="V104" s="40"/>
    </row>
    <row r="105" spans="1:22" ht="13.5" customHeight="1" x14ac:dyDescent="0.2">
      <c r="A105" s="93">
        <v>1</v>
      </c>
      <c r="B105" s="93">
        <v>1</v>
      </c>
      <c r="C105" s="93">
        <v>1</v>
      </c>
      <c r="D105" s="93"/>
      <c r="E105" s="94"/>
      <c r="F105" s="94"/>
      <c r="G105" s="94"/>
      <c r="H105" s="95"/>
      <c r="I105" s="124"/>
      <c r="J105" s="94"/>
      <c r="K105" s="94"/>
      <c r="L105" s="94"/>
      <c r="M105" s="94"/>
      <c r="N105" s="96"/>
      <c r="O105" s="97"/>
      <c r="P105" s="117">
        <f t="shared" si="2"/>
        <v>0.64900000000000002</v>
      </c>
      <c r="Q105" s="8">
        <f t="shared" si="4"/>
        <v>0.64900000000000002</v>
      </c>
      <c r="R105" s="9">
        <v>0.55000000000000004</v>
      </c>
      <c r="T105" s="44"/>
      <c r="U105" s="40"/>
      <c r="V105" s="40"/>
    </row>
    <row r="106" spans="1:22" ht="13.5" customHeight="1" x14ac:dyDescent="0.2">
      <c r="A106" s="93">
        <v>1</v>
      </c>
      <c r="B106" s="93">
        <v>1</v>
      </c>
      <c r="C106" s="93">
        <v>1</v>
      </c>
      <c r="D106" s="93"/>
      <c r="E106" s="94"/>
      <c r="F106" s="94"/>
      <c r="G106" s="94"/>
      <c r="H106" s="95"/>
      <c r="I106" s="124"/>
      <c r="J106" s="94"/>
      <c r="K106" s="94"/>
      <c r="L106" s="94"/>
      <c r="M106" s="94"/>
      <c r="N106" s="96"/>
      <c r="O106" s="97"/>
      <c r="P106" s="117">
        <f t="shared" si="2"/>
        <v>0.64900000000000002</v>
      </c>
      <c r="Q106" s="8">
        <f t="shared" si="4"/>
        <v>0.64900000000000002</v>
      </c>
      <c r="R106" s="9">
        <v>0.55000000000000004</v>
      </c>
      <c r="T106" s="44"/>
      <c r="U106" s="40"/>
      <c r="V106" s="40"/>
    </row>
    <row r="107" spans="1:22" ht="13.5" customHeight="1" x14ac:dyDescent="0.2">
      <c r="A107" s="93">
        <v>1</v>
      </c>
      <c r="B107" s="93">
        <v>1</v>
      </c>
      <c r="C107" s="93">
        <v>1</v>
      </c>
      <c r="D107" s="93"/>
      <c r="E107" s="94"/>
      <c r="F107" s="102"/>
      <c r="G107" s="102"/>
      <c r="H107" s="95"/>
      <c r="I107" s="124"/>
      <c r="J107" s="94"/>
      <c r="K107" s="100"/>
      <c r="L107" s="100"/>
      <c r="M107" s="100"/>
      <c r="N107" s="103"/>
      <c r="O107" s="104"/>
      <c r="P107" s="117">
        <f t="shared" si="2"/>
        <v>10.502000000000001</v>
      </c>
      <c r="Q107" s="8">
        <f t="shared" si="4"/>
        <v>10.502000000000001</v>
      </c>
      <c r="R107" s="9">
        <v>8.9</v>
      </c>
      <c r="T107" s="44"/>
    </row>
    <row r="108" spans="1:22" s="40" customFormat="1" ht="13.5" customHeight="1" x14ac:dyDescent="0.2">
      <c r="A108" s="105">
        <v>1</v>
      </c>
      <c r="B108" s="105">
        <v>1</v>
      </c>
      <c r="C108" s="105">
        <v>1</v>
      </c>
      <c r="D108" s="105"/>
      <c r="E108" s="106"/>
      <c r="F108" s="106"/>
      <c r="G108" s="106"/>
      <c r="H108" s="106"/>
      <c r="I108" s="106"/>
      <c r="J108" s="106"/>
      <c r="K108" s="106"/>
      <c r="L108" s="106"/>
      <c r="M108" s="106"/>
      <c r="N108" s="107"/>
      <c r="O108" s="89"/>
      <c r="P108" s="117">
        <f t="shared" si="2"/>
        <v>0</v>
      </c>
      <c r="Q108" s="8"/>
      <c r="R108" s="9"/>
      <c r="S108" s="108"/>
    </row>
    <row r="109" spans="1:22" ht="13.5" customHeight="1" x14ac:dyDescent="0.2">
      <c r="A109" s="93">
        <v>1</v>
      </c>
      <c r="B109" s="93">
        <v>1</v>
      </c>
      <c r="C109" s="93">
        <v>1</v>
      </c>
      <c r="D109" s="93"/>
      <c r="E109" s="94"/>
      <c r="F109" s="94"/>
      <c r="G109" s="94"/>
      <c r="H109" s="95"/>
      <c r="I109" s="124"/>
      <c r="J109" s="94"/>
      <c r="K109" s="94"/>
      <c r="L109" s="94"/>
      <c r="M109" s="94"/>
      <c r="N109" s="96"/>
      <c r="O109" s="97"/>
      <c r="P109" s="117">
        <f t="shared" si="2"/>
        <v>1.2389999999999999</v>
      </c>
      <c r="Q109" s="8">
        <f t="shared" si="4"/>
        <v>1.2389999999999999</v>
      </c>
      <c r="R109" s="9">
        <v>1.05</v>
      </c>
      <c r="T109" s="44"/>
    </row>
    <row r="110" spans="1:22" ht="13.5" customHeight="1" x14ac:dyDescent="0.2">
      <c r="A110" s="93">
        <v>1</v>
      </c>
      <c r="B110" s="93">
        <v>1</v>
      </c>
      <c r="C110" s="93">
        <v>1</v>
      </c>
      <c r="D110" s="93"/>
      <c r="E110" s="94"/>
      <c r="F110" s="94"/>
      <c r="G110" s="94"/>
      <c r="H110" s="95"/>
      <c r="I110" s="124"/>
      <c r="J110" s="94"/>
      <c r="K110" s="100"/>
      <c r="L110" s="100"/>
      <c r="M110" s="100"/>
      <c r="N110" s="96"/>
      <c r="O110" s="97"/>
      <c r="P110" s="117">
        <f t="shared" si="2"/>
        <v>1.4159999999999999</v>
      </c>
      <c r="Q110" s="8">
        <f t="shared" si="4"/>
        <v>1.4159999999999999</v>
      </c>
      <c r="R110" s="9">
        <v>1.2</v>
      </c>
      <c r="T110" s="44"/>
    </row>
    <row r="111" spans="1:22" ht="13.5" customHeight="1" x14ac:dyDescent="0.2">
      <c r="A111" s="93">
        <v>1</v>
      </c>
      <c r="B111" s="93">
        <v>1</v>
      </c>
      <c r="C111" s="93">
        <v>1</v>
      </c>
      <c r="D111" s="93"/>
      <c r="E111" s="94"/>
      <c r="F111" s="94"/>
      <c r="G111" s="94"/>
      <c r="H111" s="95"/>
      <c r="I111" s="124"/>
      <c r="J111" s="94"/>
      <c r="K111" s="100"/>
      <c r="L111" s="100"/>
      <c r="M111" s="100"/>
      <c r="N111" s="96"/>
      <c r="O111" s="97"/>
      <c r="P111" s="117">
        <f t="shared" si="2"/>
        <v>2.1240000000000001</v>
      </c>
      <c r="Q111" s="8">
        <f t="shared" si="4"/>
        <v>2.1240000000000001</v>
      </c>
      <c r="R111" s="9">
        <v>1.8</v>
      </c>
      <c r="T111" s="44"/>
    </row>
    <row r="112" spans="1:22" ht="13.5" customHeight="1" x14ac:dyDescent="0.2">
      <c r="A112" s="101">
        <v>1</v>
      </c>
      <c r="B112" s="101">
        <v>1</v>
      </c>
      <c r="C112" s="101">
        <v>1</v>
      </c>
      <c r="D112" s="101"/>
      <c r="E112" s="94"/>
      <c r="F112" s="94"/>
      <c r="G112" s="94"/>
      <c r="H112" s="95"/>
      <c r="I112" s="124"/>
      <c r="J112" s="94"/>
      <c r="K112" s="100"/>
      <c r="L112" s="100"/>
      <c r="M112" s="100"/>
      <c r="N112" s="96"/>
      <c r="O112" s="97"/>
      <c r="P112" s="117">
        <f t="shared" si="2"/>
        <v>2.1240000000000001</v>
      </c>
      <c r="Q112" s="8">
        <f t="shared" si="4"/>
        <v>2.1240000000000001</v>
      </c>
      <c r="R112" s="9">
        <v>1.8</v>
      </c>
      <c r="T112" s="44"/>
    </row>
    <row r="113" spans="1:22" ht="13.5" customHeight="1" x14ac:dyDescent="0.2">
      <c r="A113" s="93">
        <v>1</v>
      </c>
      <c r="B113" s="93">
        <v>1</v>
      </c>
      <c r="C113" s="93">
        <v>1</v>
      </c>
      <c r="D113" s="93"/>
      <c r="E113" s="94"/>
      <c r="F113" s="94"/>
      <c r="G113" s="94"/>
      <c r="H113" s="95"/>
      <c r="I113" s="124"/>
      <c r="J113" s="94"/>
      <c r="K113" s="94"/>
      <c r="L113" s="94"/>
      <c r="M113" s="94"/>
      <c r="N113" s="96"/>
      <c r="O113" s="97"/>
      <c r="P113" s="117">
        <f t="shared" si="2"/>
        <v>2.36</v>
      </c>
      <c r="Q113" s="8">
        <f t="shared" si="4"/>
        <v>2.36</v>
      </c>
      <c r="R113" s="9">
        <v>2</v>
      </c>
      <c r="T113" s="44"/>
    </row>
    <row r="114" spans="1:22" ht="13.5" customHeight="1" x14ac:dyDescent="0.2">
      <c r="A114" s="93">
        <v>1</v>
      </c>
      <c r="B114" s="93">
        <v>1</v>
      </c>
      <c r="C114" s="93">
        <v>1</v>
      </c>
      <c r="D114" s="93"/>
      <c r="E114" s="94"/>
      <c r="F114" s="94"/>
      <c r="G114" s="94"/>
      <c r="H114" s="95"/>
      <c r="I114" s="124"/>
      <c r="J114" s="94"/>
      <c r="K114" s="94"/>
      <c r="L114" s="94"/>
      <c r="M114" s="94"/>
      <c r="N114" s="96"/>
      <c r="O114" s="97"/>
      <c r="P114" s="117">
        <f t="shared" si="2"/>
        <v>2.36</v>
      </c>
      <c r="Q114" s="8">
        <f t="shared" si="4"/>
        <v>2.36</v>
      </c>
      <c r="R114" s="9">
        <v>2</v>
      </c>
      <c r="T114" s="44"/>
    </row>
    <row r="115" spans="1:22" ht="13.5" customHeight="1" x14ac:dyDescent="0.2">
      <c r="A115" s="101">
        <v>1</v>
      </c>
      <c r="B115" s="101">
        <v>1</v>
      </c>
      <c r="C115" s="101">
        <v>1</v>
      </c>
      <c r="D115" s="101"/>
      <c r="E115" s="94"/>
      <c r="F115" s="94"/>
      <c r="G115" s="94"/>
      <c r="H115" s="95"/>
      <c r="I115" s="124"/>
      <c r="J115" s="94"/>
      <c r="K115" s="94"/>
      <c r="L115" s="94"/>
      <c r="M115" s="94"/>
      <c r="N115" s="96"/>
      <c r="O115" s="97"/>
      <c r="P115" s="117">
        <f t="shared" si="2"/>
        <v>2.36</v>
      </c>
      <c r="Q115" s="8">
        <f>R115*$Q$17</f>
        <v>2.36</v>
      </c>
      <c r="R115" s="9">
        <v>2</v>
      </c>
      <c r="T115" s="44"/>
    </row>
    <row r="116" spans="1:22" ht="13.5" customHeight="1" x14ac:dyDescent="0.2">
      <c r="A116" s="93">
        <v>1</v>
      </c>
      <c r="B116" s="93">
        <v>1</v>
      </c>
      <c r="C116" s="93">
        <v>1</v>
      </c>
      <c r="D116" s="93"/>
      <c r="E116" s="94"/>
      <c r="F116" s="94"/>
      <c r="G116" s="94"/>
      <c r="H116" s="95"/>
      <c r="I116" s="124"/>
      <c r="J116" s="94"/>
      <c r="K116" s="100"/>
      <c r="L116" s="100"/>
      <c r="M116" s="100"/>
      <c r="N116" s="96"/>
      <c r="O116" s="97"/>
      <c r="P116" s="117" t="e">
        <f t="shared" si="2"/>
        <v>#VALUE!</v>
      </c>
      <c r="Q116" s="8" t="e">
        <f t="shared" si="4"/>
        <v>#VALUE!</v>
      </c>
      <c r="R116" s="9" t="s">
        <v>9</v>
      </c>
      <c r="T116" s="44"/>
    </row>
    <row r="117" spans="1:22" ht="13.5" customHeight="1" x14ac:dyDescent="0.2">
      <c r="A117" s="93">
        <v>1</v>
      </c>
      <c r="B117" s="93">
        <v>1</v>
      </c>
      <c r="C117" s="93">
        <v>1</v>
      </c>
      <c r="D117" s="93"/>
      <c r="E117" s="94"/>
      <c r="F117" s="94"/>
      <c r="G117" s="94"/>
      <c r="H117" s="95"/>
      <c r="I117" s="124"/>
      <c r="J117" s="94"/>
      <c r="K117" s="100"/>
      <c r="L117" s="100"/>
      <c r="M117" s="100"/>
      <c r="N117" s="96"/>
      <c r="O117" s="97"/>
      <c r="P117" s="117">
        <f t="shared" si="2"/>
        <v>5.8999999999999995</v>
      </c>
      <c r="Q117" s="8">
        <f t="shared" si="4"/>
        <v>5.8999999999999995</v>
      </c>
      <c r="R117" s="9">
        <v>5</v>
      </c>
      <c r="T117" s="44"/>
    </row>
    <row r="118" spans="1:22" ht="13.5" customHeight="1" x14ac:dyDescent="0.2">
      <c r="A118" s="93">
        <v>1</v>
      </c>
      <c r="B118" s="93">
        <v>1</v>
      </c>
      <c r="C118" s="93">
        <v>1</v>
      </c>
      <c r="D118" s="93"/>
      <c r="E118" s="94"/>
      <c r="F118" s="94"/>
      <c r="G118" s="94"/>
      <c r="H118" s="95"/>
      <c r="I118" s="124"/>
      <c r="J118" s="94"/>
      <c r="K118" s="100"/>
      <c r="L118" s="100"/>
      <c r="M118" s="100"/>
      <c r="N118" s="96"/>
      <c r="O118" s="97"/>
      <c r="P118" s="117">
        <f t="shared" si="2"/>
        <v>4.5430000000000001</v>
      </c>
      <c r="Q118" s="8">
        <f t="shared" si="4"/>
        <v>4.5430000000000001</v>
      </c>
      <c r="R118" s="9">
        <v>3.85</v>
      </c>
      <c r="T118" s="44"/>
    </row>
    <row r="119" spans="1:22" ht="13.5" customHeight="1" x14ac:dyDescent="0.2">
      <c r="A119" s="93">
        <v>1</v>
      </c>
      <c r="B119" s="93">
        <v>1</v>
      </c>
      <c r="C119" s="93">
        <v>1</v>
      </c>
      <c r="D119" s="93"/>
      <c r="E119" s="109"/>
      <c r="F119" s="94"/>
      <c r="G119" s="94"/>
      <c r="H119" s="95"/>
      <c r="I119" s="124"/>
      <c r="J119" s="94"/>
      <c r="K119" s="100"/>
      <c r="L119" s="100"/>
      <c r="M119" s="100"/>
      <c r="N119" s="96"/>
      <c r="O119" s="97"/>
      <c r="P119" s="117">
        <f t="shared" si="2"/>
        <v>4.5430000000000001</v>
      </c>
      <c r="Q119" s="8">
        <f t="shared" si="4"/>
        <v>4.5430000000000001</v>
      </c>
      <c r="R119" s="9">
        <v>3.85</v>
      </c>
      <c r="T119" s="44"/>
    </row>
    <row r="120" spans="1:22" ht="13.5" customHeight="1" x14ac:dyDescent="0.2">
      <c r="A120" s="93">
        <v>1</v>
      </c>
      <c r="B120" s="93">
        <v>1</v>
      </c>
      <c r="C120" s="93">
        <v>1</v>
      </c>
      <c r="D120" s="93"/>
      <c r="E120" s="109"/>
      <c r="F120" s="94"/>
      <c r="G120" s="94"/>
      <c r="H120" s="95"/>
      <c r="I120" s="124"/>
      <c r="J120" s="94"/>
      <c r="K120" s="100"/>
      <c r="L120" s="100"/>
      <c r="M120" s="100"/>
      <c r="N120" s="96"/>
      <c r="O120" s="97"/>
      <c r="P120" s="117">
        <f t="shared" si="2"/>
        <v>5.8410000000000002</v>
      </c>
      <c r="Q120" s="8">
        <f t="shared" si="4"/>
        <v>5.8410000000000002</v>
      </c>
      <c r="R120" s="9">
        <v>4.95</v>
      </c>
      <c r="T120" s="44"/>
    </row>
    <row r="121" spans="1:22" s="40" customFormat="1" ht="13.5" customHeight="1" x14ac:dyDescent="0.2">
      <c r="A121" s="93">
        <v>1</v>
      </c>
      <c r="B121" s="93">
        <v>1</v>
      </c>
      <c r="C121" s="93">
        <v>1</v>
      </c>
      <c r="D121" s="93"/>
      <c r="E121" s="94"/>
      <c r="F121" s="94"/>
      <c r="G121" s="94"/>
      <c r="H121" s="95"/>
      <c r="I121" s="124"/>
      <c r="J121" s="94"/>
      <c r="K121" s="94"/>
      <c r="L121" s="94"/>
      <c r="M121" s="94"/>
      <c r="N121" s="96"/>
      <c r="O121" s="97"/>
      <c r="P121" s="117">
        <f t="shared" si="2"/>
        <v>3.0680000000000001</v>
      </c>
      <c r="Q121" s="8">
        <f t="shared" si="4"/>
        <v>3.0680000000000001</v>
      </c>
      <c r="R121" s="9">
        <v>2.6</v>
      </c>
      <c r="S121" s="21"/>
      <c r="T121" s="44"/>
      <c r="U121" s="11"/>
      <c r="V121" s="11"/>
    </row>
    <row r="122" spans="1:22" ht="12.75" customHeight="1" x14ac:dyDescent="0.2">
      <c r="A122" s="93">
        <v>1</v>
      </c>
      <c r="B122" s="93">
        <v>1</v>
      </c>
      <c r="C122" s="93">
        <v>1</v>
      </c>
      <c r="D122" s="93"/>
      <c r="E122" s="94"/>
      <c r="F122" s="94"/>
      <c r="G122" s="94"/>
      <c r="H122" s="95"/>
      <c r="I122" s="124"/>
      <c r="J122" s="94"/>
      <c r="K122" s="94"/>
      <c r="L122" s="94"/>
      <c r="M122" s="94"/>
      <c r="N122" s="96"/>
      <c r="O122" s="97"/>
      <c r="P122" s="117">
        <f t="shared" si="2"/>
        <v>3.0680000000000001</v>
      </c>
      <c r="Q122" s="8">
        <f t="shared" si="4"/>
        <v>3.0680000000000001</v>
      </c>
      <c r="R122" s="9">
        <v>2.6</v>
      </c>
      <c r="T122" s="44"/>
    </row>
    <row r="123" spans="1:22" ht="12" customHeight="1" x14ac:dyDescent="0.2">
      <c r="A123" s="93">
        <v>1</v>
      </c>
      <c r="B123" s="93">
        <v>1</v>
      </c>
      <c r="C123" s="93">
        <v>1</v>
      </c>
      <c r="D123" s="93"/>
      <c r="E123" s="94"/>
      <c r="F123" s="94"/>
      <c r="G123" s="94"/>
      <c r="H123" s="95"/>
      <c r="I123" s="124"/>
      <c r="J123" s="94"/>
      <c r="K123" s="94"/>
      <c r="L123" s="94"/>
      <c r="M123" s="94"/>
      <c r="N123" s="96"/>
      <c r="O123" s="97"/>
      <c r="P123" s="117">
        <f t="shared" si="2"/>
        <v>2.36</v>
      </c>
      <c r="Q123" s="8">
        <f t="shared" si="4"/>
        <v>2.36</v>
      </c>
      <c r="R123" s="9">
        <v>2</v>
      </c>
      <c r="T123" s="44"/>
    </row>
    <row r="124" spans="1:22" ht="13.5" customHeight="1" x14ac:dyDescent="0.2">
      <c r="A124" s="93">
        <v>1</v>
      </c>
      <c r="B124" s="93">
        <v>1</v>
      </c>
      <c r="C124" s="93">
        <v>1</v>
      </c>
      <c r="D124" s="93"/>
      <c r="E124" s="94"/>
      <c r="F124" s="94"/>
      <c r="G124" s="94"/>
      <c r="H124" s="95"/>
      <c r="I124" s="124"/>
      <c r="J124" s="94"/>
      <c r="K124" s="94"/>
      <c r="L124" s="94"/>
      <c r="M124" s="94"/>
      <c r="N124" s="96"/>
      <c r="O124" s="97"/>
      <c r="P124" s="117">
        <f t="shared" si="2"/>
        <v>3.54</v>
      </c>
      <c r="Q124" s="8">
        <f t="shared" si="4"/>
        <v>3.54</v>
      </c>
      <c r="R124" s="9">
        <v>3</v>
      </c>
      <c r="T124" s="44" t="s">
        <v>10</v>
      </c>
    </row>
    <row r="125" spans="1:22" ht="13.5" customHeight="1" x14ac:dyDescent="0.2">
      <c r="A125" s="93">
        <v>1</v>
      </c>
      <c r="B125" s="93">
        <v>1</v>
      </c>
      <c r="C125" s="93">
        <v>1</v>
      </c>
      <c r="D125" s="93"/>
      <c r="E125" s="94"/>
      <c r="F125" s="94"/>
      <c r="G125" s="94"/>
      <c r="H125" s="95"/>
      <c r="I125" s="124"/>
      <c r="J125" s="94"/>
      <c r="K125" s="94"/>
      <c r="L125" s="94"/>
      <c r="M125" s="94"/>
      <c r="N125" s="96"/>
      <c r="O125" s="97"/>
      <c r="P125" s="117">
        <f t="shared" si="2"/>
        <v>3.3039999999999998</v>
      </c>
      <c r="Q125" s="8">
        <f t="shared" si="4"/>
        <v>3.3039999999999998</v>
      </c>
      <c r="R125" s="9">
        <v>2.8</v>
      </c>
      <c r="T125" s="44" t="s">
        <v>10</v>
      </c>
    </row>
    <row r="126" spans="1:22" ht="13.5" customHeight="1" x14ac:dyDescent="0.2">
      <c r="A126" s="93">
        <v>1</v>
      </c>
      <c r="B126" s="93">
        <v>1</v>
      </c>
      <c r="C126" s="93">
        <v>1</v>
      </c>
      <c r="D126" s="93"/>
      <c r="E126" s="94"/>
      <c r="F126" s="94"/>
      <c r="G126" s="94"/>
      <c r="H126" s="95"/>
      <c r="I126" s="124"/>
      <c r="J126" s="94"/>
      <c r="K126" s="94"/>
      <c r="L126" s="94"/>
      <c r="M126" s="94"/>
      <c r="N126" s="96"/>
      <c r="O126" s="97"/>
      <c r="P126" s="117">
        <f t="shared" si="2"/>
        <v>1.298</v>
      </c>
      <c r="Q126" s="8">
        <f t="shared" si="4"/>
        <v>1.298</v>
      </c>
      <c r="R126" s="9">
        <v>1.1000000000000001</v>
      </c>
      <c r="T126" s="44"/>
      <c r="U126" s="40"/>
      <c r="V126" s="40"/>
    </row>
    <row r="127" spans="1:22" s="40" customFormat="1" ht="13.5" customHeight="1" x14ac:dyDescent="0.2">
      <c r="A127" s="93">
        <v>1</v>
      </c>
      <c r="B127" s="93">
        <v>1</v>
      </c>
      <c r="C127" s="93">
        <v>1</v>
      </c>
      <c r="D127" s="93"/>
      <c r="E127" s="94"/>
      <c r="F127" s="102"/>
      <c r="G127" s="102"/>
      <c r="H127" s="95"/>
      <c r="I127" s="124"/>
      <c r="J127" s="94"/>
      <c r="K127" s="94"/>
      <c r="L127" s="94"/>
      <c r="M127" s="94"/>
      <c r="N127" s="96"/>
      <c r="O127" s="97"/>
      <c r="P127" s="117">
        <f t="shared" si="2"/>
        <v>1.7109999999999999</v>
      </c>
      <c r="Q127" s="8">
        <f t="shared" si="4"/>
        <v>1.7109999999999999</v>
      </c>
      <c r="R127" s="9">
        <v>1.45</v>
      </c>
      <c r="S127" s="21"/>
      <c r="T127" s="44"/>
      <c r="U127" s="11"/>
      <c r="V127" s="11"/>
    </row>
    <row r="128" spans="1:22" s="40" customFormat="1" ht="13.5" customHeight="1" x14ac:dyDescent="0.2">
      <c r="A128" s="93">
        <v>1</v>
      </c>
      <c r="B128" s="93">
        <v>1</v>
      </c>
      <c r="C128" s="93">
        <v>1</v>
      </c>
      <c r="D128" s="93"/>
      <c r="E128" s="94"/>
      <c r="F128" s="102"/>
      <c r="G128" s="102"/>
      <c r="H128" s="95"/>
      <c r="I128" s="124"/>
      <c r="J128" s="94"/>
      <c r="K128" s="94"/>
      <c r="L128" s="94"/>
      <c r="M128" s="94"/>
      <c r="N128" s="96"/>
      <c r="O128" s="97"/>
      <c r="P128" s="117">
        <f t="shared" si="2"/>
        <v>1.9469999999999998</v>
      </c>
      <c r="Q128" s="8">
        <f t="shared" si="4"/>
        <v>1.9469999999999998</v>
      </c>
      <c r="R128" s="9">
        <v>1.65</v>
      </c>
      <c r="S128" s="21"/>
      <c r="T128" s="44"/>
      <c r="U128" s="11"/>
      <c r="V128" s="11"/>
    </row>
    <row r="129" spans="1:22" s="40" customFormat="1" ht="13.5" customHeight="1" x14ac:dyDescent="0.2">
      <c r="A129" s="93">
        <v>1</v>
      </c>
      <c r="B129" s="93">
        <v>1</v>
      </c>
      <c r="C129" s="93">
        <v>1</v>
      </c>
      <c r="D129" s="93"/>
      <c r="E129" s="94"/>
      <c r="F129" s="94"/>
      <c r="G129" s="94"/>
      <c r="H129" s="95"/>
      <c r="I129" s="124"/>
      <c r="J129" s="94"/>
      <c r="K129" s="94"/>
      <c r="L129" s="94"/>
      <c r="M129" s="94"/>
      <c r="N129" s="96"/>
      <c r="O129" s="97"/>
      <c r="P129" s="117">
        <f t="shared" si="2"/>
        <v>1.9469999999999998</v>
      </c>
      <c r="Q129" s="8">
        <f>R129*$Q$17</f>
        <v>1.9469999999999998</v>
      </c>
      <c r="R129" s="118">
        <v>1.65</v>
      </c>
      <c r="S129" s="21"/>
      <c r="T129" s="44"/>
      <c r="U129" s="11"/>
      <c r="V129" s="11"/>
    </row>
    <row r="130" spans="1:22" ht="13.5" customHeight="1" x14ac:dyDescent="0.2">
      <c r="A130" s="93">
        <v>1</v>
      </c>
      <c r="B130" s="93">
        <v>1</v>
      </c>
      <c r="C130" s="93">
        <v>1</v>
      </c>
      <c r="D130" s="93"/>
      <c r="E130" s="94"/>
      <c r="F130" s="94"/>
      <c r="G130" s="94"/>
      <c r="H130" s="95"/>
      <c r="I130" s="124"/>
      <c r="J130" s="94"/>
      <c r="K130" s="94"/>
      <c r="L130" s="94"/>
      <c r="M130" s="94"/>
      <c r="N130" s="96"/>
      <c r="O130" s="104"/>
      <c r="P130" s="117">
        <f t="shared" si="2"/>
        <v>2.0059999999999998</v>
      </c>
      <c r="Q130" s="8">
        <f>R130*$Q$17</f>
        <v>2.0059999999999998</v>
      </c>
      <c r="R130" s="118">
        <v>1.7</v>
      </c>
      <c r="T130" s="44"/>
    </row>
    <row r="131" spans="1:22" s="111" customFormat="1" x14ac:dyDescent="0.2">
      <c r="A131" s="93">
        <v>1</v>
      </c>
      <c r="B131" s="93">
        <v>1</v>
      </c>
      <c r="C131" s="93">
        <v>1</v>
      </c>
      <c r="D131" s="93"/>
      <c r="E131" s="94"/>
      <c r="F131" s="94"/>
      <c r="G131" s="94"/>
      <c r="H131" s="95"/>
      <c r="I131" s="124"/>
      <c r="J131" s="94"/>
      <c r="K131" s="100"/>
      <c r="L131" s="100"/>
      <c r="M131" s="100"/>
      <c r="N131" s="96"/>
      <c r="O131" s="110"/>
      <c r="P131" s="117">
        <f t="shared" si="2"/>
        <v>1.77</v>
      </c>
      <c r="Q131" s="8">
        <f>R131*$Q$17</f>
        <v>1.77</v>
      </c>
      <c r="R131" s="9">
        <v>1.5</v>
      </c>
      <c r="S131" s="92"/>
    </row>
    <row r="132" spans="1:22" s="111" customFormat="1" x14ac:dyDescent="0.2">
      <c r="A132" s="93">
        <v>1</v>
      </c>
      <c r="B132" s="93">
        <v>1</v>
      </c>
      <c r="C132" s="93">
        <v>1</v>
      </c>
      <c r="D132" s="93"/>
      <c r="E132" s="94"/>
      <c r="F132" s="94"/>
      <c r="G132" s="94"/>
      <c r="H132" s="95"/>
      <c r="I132" s="124"/>
      <c r="J132" s="94"/>
      <c r="K132" s="100"/>
      <c r="L132" s="100"/>
      <c r="M132" s="100"/>
      <c r="N132" s="96"/>
      <c r="O132" s="110"/>
      <c r="P132" s="117">
        <f t="shared" si="2"/>
        <v>1.8879999999999999</v>
      </c>
      <c r="Q132" s="8">
        <f t="shared" si="4"/>
        <v>1.8879999999999999</v>
      </c>
      <c r="R132" s="9">
        <v>1.6</v>
      </c>
      <c r="S132" s="92"/>
    </row>
    <row r="133" spans="1:22" ht="13.5" customHeight="1" x14ac:dyDescent="0.2">
      <c r="A133" s="93">
        <v>1</v>
      </c>
      <c r="B133" s="93">
        <v>1</v>
      </c>
      <c r="C133" s="93">
        <v>1</v>
      </c>
      <c r="D133" s="93"/>
      <c r="E133" s="94"/>
      <c r="F133" s="94"/>
      <c r="G133" s="94"/>
      <c r="H133" s="95"/>
      <c r="I133" s="124"/>
      <c r="J133" s="94"/>
      <c r="K133" s="94"/>
      <c r="L133" s="94"/>
      <c r="M133" s="94"/>
      <c r="N133" s="96"/>
      <c r="O133" s="104"/>
      <c r="P133" s="117">
        <f t="shared" si="2"/>
        <v>1.6519999999999999</v>
      </c>
      <c r="Q133" s="8">
        <f t="shared" si="4"/>
        <v>1.6519999999999999</v>
      </c>
      <c r="R133" s="118">
        <v>1.4</v>
      </c>
      <c r="T133" s="44"/>
    </row>
    <row r="134" spans="1:22" ht="13.5" customHeight="1" x14ac:dyDescent="0.2">
      <c r="A134" s="93">
        <v>1</v>
      </c>
      <c r="B134" s="93">
        <v>1</v>
      </c>
      <c r="C134" s="93">
        <v>1</v>
      </c>
      <c r="D134" s="93"/>
      <c r="E134" s="94"/>
      <c r="F134" s="94"/>
      <c r="G134" s="94"/>
      <c r="H134" s="95"/>
      <c r="I134" s="124"/>
      <c r="J134" s="94"/>
      <c r="K134" s="94"/>
      <c r="L134" s="94"/>
      <c r="M134" s="94"/>
      <c r="N134" s="96"/>
      <c r="O134" s="104"/>
      <c r="P134" s="117">
        <f t="shared" si="2"/>
        <v>1.6519999999999999</v>
      </c>
      <c r="Q134" s="8">
        <f t="shared" si="4"/>
        <v>1.6519999999999999</v>
      </c>
      <c r="R134" s="118">
        <v>1.4</v>
      </c>
      <c r="T134" s="44"/>
    </row>
    <row r="135" spans="1:22" ht="13.5" customHeight="1" x14ac:dyDescent="0.2">
      <c r="A135" s="105">
        <v>1</v>
      </c>
      <c r="B135" s="105">
        <v>1</v>
      </c>
      <c r="C135" s="105">
        <v>1</v>
      </c>
      <c r="D135" s="105"/>
      <c r="E135" s="106"/>
      <c r="F135" s="106"/>
      <c r="G135" s="106"/>
      <c r="H135" s="106"/>
      <c r="I135" s="106"/>
      <c r="J135" s="106"/>
      <c r="K135" s="106"/>
      <c r="L135" s="106"/>
      <c r="M135" s="106"/>
      <c r="N135" s="107"/>
      <c r="O135" s="97"/>
      <c r="P135" s="117">
        <f t="shared" si="2"/>
        <v>0</v>
      </c>
      <c r="Q135" s="8"/>
      <c r="R135" s="9"/>
      <c r="S135" s="112"/>
      <c r="T135" s="44"/>
    </row>
    <row r="136" spans="1:22" ht="13.5" customHeight="1" x14ac:dyDescent="0.2">
      <c r="A136" s="101">
        <v>1</v>
      </c>
      <c r="B136" s="101">
        <v>1</v>
      </c>
      <c r="C136" s="101">
        <v>1</v>
      </c>
      <c r="D136" s="101"/>
      <c r="E136" s="94"/>
      <c r="F136" s="102"/>
      <c r="G136" s="102"/>
      <c r="H136" s="95"/>
      <c r="I136" s="124"/>
      <c r="J136" s="94"/>
      <c r="K136" s="100"/>
      <c r="L136" s="100"/>
      <c r="M136" s="100"/>
      <c r="N136" s="103"/>
      <c r="O136" s="104"/>
      <c r="P136" s="117" t="e">
        <f t="shared" si="2"/>
        <v>#VALUE!</v>
      </c>
      <c r="Q136" s="8" t="e">
        <f t="shared" si="4"/>
        <v>#VALUE!</v>
      </c>
      <c r="R136" s="9" t="s">
        <v>11</v>
      </c>
      <c r="T136" s="44"/>
    </row>
    <row r="137" spans="1:22" ht="13.5" customHeight="1" x14ac:dyDescent="0.2">
      <c r="A137" s="101">
        <v>1</v>
      </c>
      <c r="B137" s="101">
        <v>1</v>
      </c>
      <c r="C137" s="101">
        <v>1</v>
      </c>
      <c r="D137" s="101"/>
      <c r="E137" s="94"/>
      <c r="F137" s="102"/>
      <c r="G137" s="102"/>
      <c r="H137" s="95"/>
      <c r="I137" s="124"/>
      <c r="J137" s="102"/>
      <c r="K137" s="94"/>
      <c r="L137" s="94"/>
      <c r="M137" s="94"/>
      <c r="N137" s="103"/>
      <c r="O137" s="104"/>
      <c r="P137" s="117">
        <f t="shared" si="2"/>
        <v>6.4899999999999993</v>
      </c>
      <c r="Q137" s="8">
        <f t="shared" si="4"/>
        <v>6.4899999999999993</v>
      </c>
      <c r="R137" s="9">
        <v>5.5</v>
      </c>
      <c r="T137" s="44"/>
    </row>
    <row r="138" spans="1:22" ht="13.5" customHeight="1" x14ac:dyDescent="0.2">
      <c r="A138" s="101">
        <v>1</v>
      </c>
      <c r="B138" s="101">
        <v>1</v>
      </c>
      <c r="C138" s="101">
        <v>1</v>
      </c>
      <c r="D138" s="101"/>
      <c r="E138" s="94"/>
      <c r="F138" s="102"/>
      <c r="G138" s="102"/>
      <c r="H138" s="95"/>
      <c r="I138" s="124"/>
      <c r="J138" s="94"/>
      <c r="K138" s="94"/>
      <c r="L138" s="94"/>
      <c r="M138" s="94"/>
      <c r="N138" s="103"/>
      <c r="O138" s="104"/>
      <c r="P138" s="117">
        <f t="shared" si="2"/>
        <v>0.64900000000000002</v>
      </c>
      <c r="Q138" s="8">
        <f t="shared" si="4"/>
        <v>0.64900000000000002</v>
      </c>
      <c r="R138" s="9">
        <v>0.55000000000000004</v>
      </c>
      <c r="T138" s="44"/>
    </row>
    <row r="139" spans="1:22" ht="13.5" customHeight="1" x14ac:dyDescent="0.2">
      <c r="A139" s="93">
        <v>1</v>
      </c>
      <c r="B139" s="93">
        <v>1</v>
      </c>
      <c r="C139" s="93">
        <v>1</v>
      </c>
      <c r="D139" s="93"/>
      <c r="E139" s="94"/>
      <c r="F139" s="102"/>
      <c r="G139" s="102"/>
      <c r="H139" s="95"/>
      <c r="I139" s="124"/>
      <c r="J139" s="102"/>
      <c r="K139" s="94"/>
      <c r="L139" s="94"/>
      <c r="M139" s="94"/>
      <c r="N139" s="103"/>
      <c r="O139" s="104"/>
      <c r="P139" s="117">
        <f t="shared" si="2"/>
        <v>6.4899999999999993</v>
      </c>
      <c r="Q139" s="8">
        <f t="shared" si="4"/>
        <v>6.4899999999999993</v>
      </c>
      <c r="R139" s="9">
        <v>5.5</v>
      </c>
      <c r="T139" s="44"/>
    </row>
    <row r="140" spans="1:22" ht="13.5" customHeight="1" x14ac:dyDescent="0.2">
      <c r="A140" s="93">
        <v>1</v>
      </c>
      <c r="B140" s="93">
        <v>1</v>
      </c>
      <c r="C140" s="93">
        <v>1</v>
      </c>
      <c r="D140" s="93"/>
      <c r="E140" s="94"/>
      <c r="F140" s="102"/>
      <c r="G140" s="102"/>
      <c r="H140" s="95"/>
      <c r="I140" s="124"/>
      <c r="J140" s="94"/>
      <c r="K140" s="94"/>
      <c r="L140" s="94"/>
      <c r="M140" s="94"/>
      <c r="N140" s="103"/>
      <c r="O140" s="104"/>
      <c r="P140" s="117">
        <f t="shared" si="2"/>
        <v>0.64900000000000002</v>
      </c>
      <c r="Q140" s="8">
        <f t="shared" si="4"/>
        <v>0.64900000000000002</v>
      </c>
      <c r="R140" s="9">
        <v>0.55000000000000004</v>
      </c>
      <c r="T140" s="44"/>
    </row>
    <row r="141" spans="1:22" ht="13.5" customHeight="1" x14ac:dyDescent="0.2">
      <c r="A141" s="101">
        <v>1</v>
      </c>
      <c r="B141" s="101">
        <v>1</v>
      </c>
      <c r="C141" s="101">
        <v>1</v>
      </c>
      <c r="D141" s="101"/>
      <c r="E141" s="94"/>
      <c r="F141" s="102"/>
      <c r="G141" s="102"/>
      <c r="H141" s="95"/>
      <c r="I141" s="124"/>
      <c r="J141" s="94"/>
      <c r="K141" s="94"/>
      <c r="L141" s="94"/>
      <c r="M141" s="94"/>
      <c r="N141" s="103"/>
      <c r="O141" s="104"/>
      <c r="P141" s="117">
        <f t="shared" si="2"/>
        <v>0.70799999999999996</v>
      </c>
      <c r="Q141" s="8">
        <f t="shared" si="4"/>
        <v>0.70799999999999996</v>
      </c>
      <c r="R141" s="9">
        <v>0.6</v>
      </c>
      <c r="T141" s="44"/>
    </row>
    <row r="142" spans="1:22" ht="13.5" customHeight="1" x14ac:dyDescent="0.2">
      <c r="A142" s="101">
        <v>1</v>
      </c>
      <c r="B142" s="101">
        <v>1</v>
      </c>
      <c r="C142" s="101">
        <v>1</v>
      </c>
      <c r="D142" s="101"/>
      <c r="E142" s="94"/>
      <c r="F142" s="102"/>
      <c r="G142" s="102"/>
      <c r="H142" s="95"/>
      <c r="I142" s="124"/>
      <c r="J142" s="102"/>
      <c r="K142" s="94"/>
      <c r="L142" s="94"/>
      <c r="M142" s="94"/>
      <c r="N142" s="103"/>
      <c r="O142" s="104"/>
      <c r="P142" s="117">
        <f t="shared" si="2"/>
        <v>0.88500000000000001</v>
      </c>
      <c r="Q142" s="8">
        <f t="shared" si="4"/>
        <v>0.88500000000000001</v>
      </c>
      <c r="R142" s="9">
        <v>0.75</v>
      </c>
      <c r="T142" s="44"/>
    </row>
    <row r="143" spans="1:22" ht="13.5" customHeight="1" x14ac:dyDescent="0.2">
      <c r="A143" s="101">
        <v>1</v>
      </c>
      <c r="B143" s="101">
        <v>1</v>
      </c>
      <c r="C143" s="101">
        <v>1</v>
      </c>
      <c r="D143" s="101"/>
      <c r="E143" s="94"/>
      <c r="F143" s="102"/>
      <c r="G143" s="102"/>
      <c r="H143" s="95"/>
      <c r="I143" s="124"/>
      <c r="J143" s="94"/>
      <c r="K143" s="94"/>
      <c r="L143" s="94"/>
      <c r="M143" s="94"/>
      <c r="N143" s="103"/>
      <c r="O143" s="104"/>
      <c r="P143" s="117">
        <f t="shared" si="2"/>
        <v>0.74339999999999995</v>
      </c>
      <c r="Q143" s="8">
        <f t="shared" si="4"/>
        <v>0.74339999999999995</v>
      </c>
      <c r="R143" s="9">
        <v>0.63</v>
      </c>
      <c r="T143" s="44"/>
    </row>
    <row r="144" spans="1:22" ht="13.5" customHeight="1" x14ac:dyDescent="0.2">
      <c r="A144" s="101">
        <v>1</v>
      </c>
      <c r="B144" s="101">
        <v>1</v>
      </c>
      <c r="C144" s="101">
        <v>1</v>
      </c>
      <c r="D144" s="101"/>
      <c r="E144" s="94"/>
      <c r="F144" s="102"/>
      <c r="G144" s="102"/>
      <c r="H144" s="95"/>
      <c r="I144" s="124"/>
      <c r="J144" s="94"/>
      <c r="K144" s="94"/>
      <c r="L144" s="94"/>
      <c r="M144" s="94"/>
      <c r="N144" s="103"/>
      <c r="O144" s="104"/>
      <c r="P144" s="117">
        <f t="shared" si="2"/>
        <v>0.74339999999999995</v>
      </c>
      <c r="Q144" s="8">
        <f t="shared" si="4"/>
        <v>0.74339999999999995</v>
      </c>
      <c r="R144" s="9">
        <v>0.63</v>
      </c>
      <c r="T144" s="44"/>
    </row>
    <row r="145" spans="1:20" ht="13.5" customHeight="1" x14ac:dyDescent="0.2">
      <c r="A145" s="101">
        <v>1</v>
      </c>
      <c r="B145" s="101">
        <v>1</v>
      </c>
      <c r="C145" s="101">
        <v>1</v>
      </c>
      <c r="D145" s="101"/>
      <c r="E145" s="94"/>
      <c r="F145" s="102"/>
      <c r="G145" s="102"/>
      <c r="H145" s="95"/>
      <c r="I145" s="124"/>
      <c r="J145" s="102"/>
      <c r="K145" s="94"/>
      <c r="L145" s="94"/>
      <c r="M145" s="94"/>
      <c r="N145" s="103"/>
      <c r="O145" s="104"/>
      <c r="P145" s="117">
        <f t="shared" si="2"/>
        <v>6.4899999999999993</v>
      </c>
      <c r="Q145" s="8">
        <f t="shared" si="4"/>
        <v>6.4899999999999993</v>
      </c>
      <c r="R145" s="9">
        <v>5.5</v>
      </c>
      <c r="T145" s="44"/>
    </row>
    <row r="146" spans="1:20" ht="13.5" customHeight="1" x14ac:dyDescent="0.2">
      <c r="A146" s="101">
        <v>1</v>
      </c>
      <c r="B146" s="101">
        <v>1</v>
      </c>
      <c r="C146" s="101">
        <v>1</v>
      </c>
      <c r="D146" s="101"/>
      <c r="E146" s="94"/>
      <c r="F146" s="102"/>
      <c r="G146" s="102"/>
      <c r="H146" s="95"/>
      <c r="I146" s="124"/>
      <c r="J146" s="94"/>
      <c r="K146" s="94"/>
      <c r="L146" s="94"/>
      <c r="M146" s="94"/>
      <c r="N146" s="103"/>
      <c r="O146" s="104"/>
      <c r="P146" s="117">
        <f t="shared" si="2"/>
        <v>0.70799999999999996</v>
      </c>
      <c r="Q146" s="8">
        <f t="shared" si="4"/>
        <v>0.70799999999999996</v>
      </c>
      <c r="R146" s="9">
        <v>0.6</v>
      </c>
      <c r="T146" s="44"/>
    </row>
    <row r="147" spans="1:20" ht="13.5" customHeight="1" x14ac:dyDescent="0.2">
      <c r="A147" s="93">
        <v>1</v>
      </c>
      <c r="B147" s="93">
        <v>1</v>
      </c>
      <c r="C147" s="93">
        <v>1</v>
      </c>
      <c r="D147" s="93"/>
      <c r="E147" s="94"/>
      <c r="F147" s="102"/>
      <c r="G147" s="102"/>
      <c r="H147" s="95"/>
      <c r="I147" s="124"/>
      <c r="J147" s="94"/>
      <c r="K147" s="94"/>
      <c r="L147" s="94"/>
      <c r="M147" s="94"/>
      <c r="N147" s="103"/>
      <c r="O147" s="104"/>
      <c r="P147" s="117">
        <f t="shared" si="2"/>
        <v>0.64900000000000002</v>
      </c>
      <c r="Q147" s="8">
        <f t="shared" si="4"/>
        <v>0.64900000000000002</v>
      </c>
      <c r="R147" s="9">
        <v>0.55000000000000004</v>
      </c>
      <c r="T147" s="44"/>
    </row>
    <row r="148" spans="1:20" ht="13.5" customHeight="1" x14ac:dyDescent="0.2">
      <c r="A148" s="93">
        <v>1</v>
      </c>
      <c r="B148" s="93">
        <v>1</v>
      </c>
      <c r="C148" s="93">
        <v>1</v>
      </c>
      <c r="D148" s="93"/>
      <c r="E148" s="94"/>
      <c r="F148" s="102"/>
      <c r="G148" s="102"/>
      <c r="H148" s="95"/>
      <c r="I148" s="124"/>
      <c r="J148" s="102"/>
      <c r="K148" s="94"/>
      <c r="L148" s="94"/>
      <c r="M148" s="94"/>
      <c r="N148" s="103"/>
      <c r="O148" s="104"/>
      <c r="P148" s="117">
        <f t="shared" ref="P148:P189" si="5">IFERROR(Q148+$P$17/(G148*F148),Q148)</f>
        <v>8.1419999999999995</v>
      </c>
      <c r="Q148" s="8">
        <f t="shared" si="4"/>
        <v>8.1419999999999995</v>
      </c>
      <c r="R148" s="9">
        <v>6.9</v>
      </c>
      <c r="T148" s="44"/>
    </row>
    <row r="149" spans="1:20" ht="13.5" customHeight="1" x14ac:dyDescent="0.2">
      <c r="A149" s="101">
        <v>1</v>
      </c>
      <c r="B149" s="101">
        <v>1</v>
      </c>
      <c r="C149" s="101">
        <v>1</v>
      </c>
      <c r="D149" s="101"/>
      <c r="E149" s="94"/>
      <c r="F149" s="102"/>
      <c r="G149" s="102"/>
      <c r="H149" s="95"/>
      <c r="I149" s="124"/>
      <c r="J149" s="102"/>
      <c r="K149" s="94"/>
      <c r="L149" s="94"/>
      <c r="M149" s="94"/>
      <c r="N149" s="103"/>
      <c r="O149" s="104"/>
      <c r="P149" s="117">
        <f t="shared" si="5"/>
        <v>6.4899999999999993</v>
      </c>
      <c r="Q149" s="8">
        <f t="shared" si="4"/>
        <v>6.4899999999999993</v>
      </c>
      <c r="R149" s="9">
        <v>5.5</v>
      </c>
      <c r="T149" s="44"/>
    </row>
    <row r="150" spans="1:20" ht="13.5" customHeight="1" x14ac:dyDescent="0.2">
      <c r="A150" s="101">
        <v>1</v>
      </c>
      <c r="B150" s="101">
        <v>1</v>
      </c>
      <c r="C150" s="101">
        <v>1</v>
      </c>
      <c r="D150" s="101"/>
      <c r="E150" s="94"/>
      <c r="F150" s="102"/>
      <c r="G150" s="102"/>
      <c r="H150" s="95"/>
      <c r="I150" s="124"/>
      <c r="J150" s="94"/>
      <c r="K150" s="94"/>
      <c r="L150" s="94"/>
      <c r="M150" s="94"/>
      <c r="N150" s="103"/>
      <c r="O150" s="104"/>
      <c r="P150" s="117">
        <f t="shared" si="5"/>
        <v>0.74339999999999995</v>
      </c>
      <c r="Q150" s="8">
        <f t="shared" si="4"/>
        <v>0.74339999999999995</v>
      </c>
      <c r="R150" s="9">
        <v>0.63</v>
      </c>
      <c r="T150" s="44"/>
    </row>
    <row r="151" spans="1:20" ht="13.5" customHeight="1" x14ac:dyDescent="0.2">
      <c r="A151" s="101">
        <v>1</v>
      </c>
      <c r="B151" s="101">
        <v>1</v>
      </c>
      <c r="C151" s="101">
        <v>1</v>
      </c>
      <c r="D151" s="101"/>
      <c r="E151" s="94"/>
      <c r="F151" s="102"/>
      <c r="G151" s="102"/>
      <c r="H151" s="95"/>
      <c r="I151" s="124"/>
      <c r="J151" s="94"/>
      <c r="K151" s="100"/>
      <c r="L151" s="100"/>
      <c r="M151" s="100"/>
      <c r="N151" s="103"/>
      <c r="O151" s="104"/>
      <c r="P151" s="117">
        <f t="shared" si="5"/>
        <v>0.88500000000000001</v>
      </c>
      <c r="Q151" s="8">
        <f t="shared" si="4"/>
        <v>0.88500000000000001</v>
      </c>
      <c r="R151" s="9">
        <v>0.75</v>
      </c>
      <c r="T151" s="44"/>
    </row>
    <row r="152" spans="1:20" s="40" customFormat="1" x14ac:dyDescent="0.2">
      <c r="A152" s="105">
        <v>1</v>
      </c>
      <c r="B152" s="105">
        <v>1</v>
      </c>
      <c r="C152" s="105">
        <v>1</v>
      </c>
      <c r="D152" s="105"/>
      <c r="E152" s="106"/>
      <c r="F152" s="106"/>
      <c r="G152" s="106"/>
      <c r="H152" s="106"/>
      <c r="I152" s="106"/>
      <c r="J152" s="106"/>
      <c r="K152" s="106"/>
      <c r="L152" s="106"/>
      <c r="M152" s="106"/>
      <c r="N152" s="107"/>
      <c r="O152" s="89"/>
      <c r="P152" s="117">
        <f t="shared" si="5"/>
        <v>0</v>
      </c>
      <c r="Q152" s="8"/>
      <c r="R152" s="9"/>
      <c r="S152" s="108"/>
    </row>
    <row r="153" spans="1:20" s="40" customFormat="1" ht="13.5" customHeight="1" x14ac:dyDescent="0.2">
      <c r="A153" s="93">
        <v>1</v>
      </c>
      <c r="B153" s="93">
        <v>1</v>
      </c>
      <c r="C153" s="93">
        <v>1</v>
      </c>
      <c r="D153" s="93"/>
      <c r="E153" s="94"/>
      <c r="F153" s="94"/>
      <c r="G153" s="94"/>
      <c r="H153" s="95"/>
      <c r="I153" s="124"/>
      <c r="J153" s="94"/>
      <c r="K153" s="94"/>
      <c r="L153" s="94"/>
      <c r="M153" s="94"/>
      <c r="N153" s="96"/>
      <c r="O153" s="97"/>
      <c r="P153" s="117">
        <f t="shared" si="5"/>
        <v>3.3039999999999998</v>
      </c>
      <c r="Q153" s="8">
        <f t="shared" si="4"/>
        <v>3.3039999999999998</v>
      </c>
      <c r="R153" s="9">
        <v>2.8</v>
      </c>
      <c r="S153" s="21"/>
      <c r="T153" s="44"/>
    </row>
    <row r="154" spans="1:20" s="40" customFormat="1" ht="13.5" customHeight="1" x14ac:dyDescent="0.2">
      <c r="A154" s="93">
        <v>1</v>
      </c>
      <c r="B154" s="93">
        <v>1</v>
      </c>
      <c r="C154" s="93">
        <v>1</v>
      </c>
      <c r="D154" s="93"/>
      <c r="E154" s="94"/>
      <c r="F154" s="94"/>
      <c r="G154" s="94"/>
      <c r="H154" s="95"/>
      <c r="I154" s="124"/>
      <c r="J154" s="94"/>
      <c r="K154" s="94"/>
      <c r="L154" s="94"/>
      <c r="M154" s="94"/>
      <c r="N154" s="96"/>
      <c r="O154" s="97"/>
      <c r="P154" s="117">
        <f t="shared" si="5"/>
        <v>5.6049999999999995</v>
      </c>
      <c r="Q154" s="8">
        <f t="shared" si="4"/>
        <v>5.6049999999999995</v>
      </c>
      <c r="R154" s="9">
        <v>4.75</v>
      </c>
      <c r="S154" s="21"/>
      <c r="T154" s="44"/>
    </row>
    <row r="155" spans="1:20" x14ac:dyDescent="0.2">
      <c r="A155" s="93">
        <v>1</v>
      </c>
      <c r="B155" s="93">
        <v>1</v>
      </c>
      <c r="C155" s="93">
        <v>1</v>
      </c>
      <c r="D155" s="93"/>
      <c r="E155" s="94"/>
      <c r="F155" s="102"/>
      <c r="G155" s="102"/>
      <c r="H155" s="95"/>
      <c r="I155" s="124"/>
      <c r="J155" s="94"/>
      <c r="K155" s="100"/>
      <c r="L155" s="100"/>
      <c r="M155" s="100"/>
      <c r="N155" s="103"/>
      <c r="O155" s="104"/>
      <c r="P155" s="117">
        <f t="shared" si="5"/>
        <v>12.272</v>
      </c>
      <c r="Q155" s="8">
        <f t="shared" si="4"/>
        <v>12.272</v>
      </c>
      <c r="R155" s="9">
        <v>10.4</v>
      </c>
      <c r="T155" s="44"/>
    </row>
    <row r="156" spans="1:20" x14ac:dyDescent="0.2">
      <c r="A156" s="93">
        <v>1</v>
      </c>
      <c r="B156" s="93">
        <v>1</v>
      </c>
      <c r="C156" s="93">
        <v>1</v>
      </c>
      <c r="D156" s="93"/>
      <c r="E156" s="94"/>
      <c r="F156" s="102"/>
      <c r="G156" s="102"/>
      <c r="H156" s="95"/>
      <c r="I156" s="124"/>
      <c r="J156" s="94"/>
      <c r="K156" s="100"/>
      <c r="L156" s="100"/>
      <c r="M156" s="100"/>
      <c r="N156" s="103"/>
      <c r="O156" s="104"/>
      <c r="P156" s="117">
        <f t="shared" si="5"/>
        <v>6.3719999999999999</v>
      </c>
      <c r="Q156" s="8">
        <f t="shared" si="4"/>
        <v>6.3719999999999999</v>
      </c>
      <c r="R156" s="9">
        <v>5.4</v>
      </c>
      <c r="T156" s="44"/>
    </row>
    <row r="157" spans="1:20" x14ac:dyDescent="0.2">
      <c r="A157" s="93">
        <v>1</v>
      </c>
      <c r="B157" s="93">
        <v>1</v>
      </c>
      <c r="C157" s="93">
        <v>1</v>
      </c>
      <c r="D157" s="93"/>
      <c r="E157" s="94"/>
      <c r="F157" s="102"/>
      <c r="G157" s="102"/>
      <c r="H157" s="95"/>
      <c r="I157" s="124"/>
      <c r="J157" s="94"/>
      <c r="K157" s="100"/>
      <c r="L157" s="100"/>
      <c r="M157" s="100"/>
      <c r="N157" s="103"/>
      <c r="O157" s="104"/>
      <c r="P157" s="117">
        <f t="shared" si="5"/>
        <v>4.484</v>
      </c>
      <c r="Q157" s="8">
        <f t="shared" si="4"/>
        <v>4.484</v>
      </c>
      <c r="R157" s="9">
        <v>3.8</v>
      </c>
      <c r="T157" s="44"/>
    </row>
    <row r="158" spans="1:20" ht="13.5" customHeight="1" x14ac:dyDescent="0.2">
      <c r="A158" s="93">
        <v>1</v>
      </c>
      <c r="B158" s="93">
        <v>1</v>
      </c>
      <c r="C158" s="93">
        <v>1</v>
      </c>
      <c r="D158" s="93"/>
      <c r="E158" s="94"/>
      <c r="F158" s="102"/>
      <c r="G158" s="102"/>
      <c r="H158" s="95"/>
      <c r="I158" s="124"/>
      <c r="J158" s="102"/>
      <c r="K158" s="100"/>
      <c r="L158" s="100"/>
      <c r="M158" s="100"/>
      <c r="N158" s="103"/>
      <c r="O158" s="104"/>
      <c r="P158" s="117">
        <f t="shared" si="5"/>
        <v>2.9499999999999997</v>
      </c>
      <c r="Q158" s="8">
        <f t="shared" si="4"/>
        <v>2.9499999999999997</v>
      </c>
      <c r="R158" s="9">
        <v>2.5</v>
      </c>
      <c r="T158" s="44"/>
    </row>
    <row r="159" spans="1:20" ht="13.5" customHeight="1" x14ac:dyDescent="0.2">
      <c r="A159" s="101">
        <v>1</v>
      </c>
      <c r="B159" s="101">
        <v>1</v>
      </c>
      <c r="C159" s="101">
        <v>1</v>
      </c>
      <c r="D159" s="101"/>
      <c r="E159" s="94"/>
      <c r="F159" s="102"/>
      <c r="G159" s="102"/>
      <c r="H159" s="95"/>
      <c r="I159" s="124"/>
      <c r="J159" s="102"/>
      <c r="K159" s="94"/>
      <c r="L159" s="94"/>
      <c r="M159" s="94"/>
      <c r="N159" s="103"/>
      <c r="O159" s="104"/>
      <c r="P159" s="117">
        <f t="shared" si="5"/>
        <v>2.6549999999999998</v>
      </c>
      <c r="Q159" s="8">
        <f t="shared" si="4"/>
        <v>2.6549999999999998</v>
      </c>
      <c r="R159" s="9">
        <v>2.25</v>
      </c>
      <c r="T159" s="44"/>
    </row>
    <row r="160" spans="1:20" s="40" customFormat="1" ht="13.5" customHeight="1" x14ac:dyDescent="0.2">
      <c r="A160" s="93">
        <v>1</v>
      </c>
      <c r="B160" s="93">
        <v>1</v>
      </c>
      <c r="C160" s="93">
        <v>1</v>
      </c>
      <c r="D160" s="93"/>
      <c r="E160" s="94"/>
      <c r="F160" s="94"/>
      <c r="G160" s="94"/>
      <c r="H160" s="95"/>
      <c r="I160" s="124"/>
      <c r="J160" s="94"/>
      <c r="K160" s="100"/>
      <c r="L160" s="100"/>
      <c r="M160" s="100"/>
      <c r="N160" s="96"/>
      <c r="O160" s="97"/>
      <c r="P160" s="117">
        <f t="shared" si="5"/>
        <v>0.64900000000000002</v>
      </c>
      <c r="Q160" s="8">
        <f t="shared" ref="Q160:Q183" si="6">R160*$Q$17</f>
        <v>0.64900000000000002</v>
      </c>
      <c r="R160" s="9">
        <v>0.55000000000000004</v>
      </c>
      <c r="S160" s="21"/>
      <c r="T160" s="44"/>
    </row>
    <row r="161" spans="1:22" s="40" customFormat="1" ht="13.5" customHeight="1" x14ac:dyDescent="0.2">
      <c r="A161" s="93">
        <v>1</v>
      </c>
      <c r="B161" s="93">
        <v>1</v>
      </c>
      <c r="C161" s="93">
        <v>1</v>
      </c>
      <c r="D161" s="93"/>
      <c r="E161" s="94"/>
      <c r="F161" s="94"/>
      <c r="G161" s="94"/>
      <c r="H161" s="95"/>
      <c r="I161" s="124"/>
      <c r="J161" s="94"/>
      <c r="K161" s="100"/>
      <c r="L161" s="100"/>
      <c r="M161" s="100"/>
      <c r="N161" s="96"/>
      <c r="O161" s="97"/>
      <c r="P161" s="117">
        <f t="shared" si="5"/>
        <v>10.855999999999998</v>
      </c>
      <c r="Q161" s="8">
        <f t="shared" si="6"/>
        <v>10.855999999999998</v>
      </c>
      <c r="R161" s="9">
        <v>9.1999999999999993</v>
      </c>
      <c r="S161" s="21"/>
      <c r="T161" s="44"/>
    </row>
    <row r="162" spans="1:22" s="40" customFormat="1" x14ac:dyDescent="0.2">
      <c r="A162" s="105">
        <v>1</v>
      </c>
      <c r="B162" s="105">
        <v>1</v>
      </c>
      <c r="C162" s="105">
        <v>1</v>
      </c>
      <c r="D162" s="105"/>
      <c r="E162" s="106"/>
      <c r="F162" s="106"/>
      <c r="G162" s="106"/>
      <c r="H162" s="106"/>
      <c r="I162" s="106"/>
      <c r="J162" s="106"/>
      <c r="K162" s="106"/>
      <c r="L162" s="106"/>
      <c r="M162" s="106"/>
      <c r="N162" s="107"/>
      <c r="O162" s="89"/>
      <c r="P162" s="117">
        <f t="shared" si="5"/>
        <v>0</v>
      </c>
      <c r="Q162" s="8"/>
      <c r="R162" s="9"/>
      <c r="S162" s="108"/>
    </row>
    <row r="163" spans="1:22" ht="13.5" customHeight="1" x14ac:dyDescent="0.2">
      <c r="A163" s="93">
        <v>1</v>
      </c>
      <c r="B163" s="93">
        <v>1</v>
      </c>
      <c r="C163" s="93">
        <v>1</v>
      </c>
      <c r="D163" s="93"/>
      <c r="E163" s="94"/>
      <c r="F163" s="94"/>
      <c r="G163" s="94"/>
      <c r="H163" s="95"/>
      <c r="I163" s="124"/>
      <c r="J163" s="94"/>
      <c r="K163" s="100"/>
      <c r="L163" s="100"/>
      <c r="M163" s="100"/>
      <c r="N163" s="96"/>
      <c r="O163" s="97"/>
      <c r="P163" s="117">
        <f t="shared" si="5"/>
        <v>4.0119999999999996</v>
      </c>
      <c r="Q163" s="8">
        <f t="shared" si="6"/>
        <v>4.0119999999999996</v>
      </c>
      <c r="R163" s="9">
        <v>3.4</v>
      </c>
      <c r="T163" s="44"/>
    </row>
    <row r="164" spans="1:22" ht="13.5" customHeight="1" x14ac:dyDescent="0.2">
      <c r="A164" s="93">
        <v>1</v>
      </c>
      <c r="B164" s="93">
        <v>1</v>
      </c>
      <c r="C164" s="93">
        <v>1</v>
      </c>
      <c r="D164" s="93"/>
      <c r="E164" s="94"/>
      <c r="F164" s="94"/>
      <c r="G164" s="94"/>
      <c r="H164" s="95"/>
      <c r="I164" s="124"/>
      <c r="J164" s="94"/>
      <c r="K164" s="94"/>
      <c r="L164" s="94"/>
      <c r="M164" s="94"/>
      <c r="N164" s="96"/>
      <c r="O164" s="97"/>
      <c r="P164" s="117">
        <f t="shared" si="5"/>
        <v>1.7109999999999999</v>
      </c>
      <c r="Q164" s="8">
        <f t="shared" si="6"/>
        <v>1.7109999999999999</v>
      </c>
      <c r="R164" s="9">
        <v>1.45</v>
      </c>
      <c r="T164" s="44"/>
    </row>
    <row r="165" spans="1:22" ht="13.5" customHeight="1" x14ac:dyDescent="0.2">
      <c r="A165" s="93">
        <v>1</v>
      </c>
      <c r="B165" s="93">
        <v>1</v>
      </c>
      <c r="C165" s="93">
        <v>1</v>
      </c>
      <c r="D165" s="93"/>
      <c r="E165" s="94"/>
      <c r="F165" s="94"/>
      <c r="G165" s="94"/>
      <c r="H165" s="95"/>
      <c r="I165" s="124"/>
      <c r="J165" s="94"/>
      <c r="K165" s="94"/>
      <c r="L165" s="94"/>
      <c r="M165" s="94"/>
      <c r="N165" s="96"/>
      <c r="O165" s="97"/>
      <c r="P165" s="117">
        <f t="shared" si="5"/>
        <v>1.4159999999999999</v>
      </c>
      <c r="Q165" s="8">
        <f t="shared" si="6"/>
        <v>1.4159999999999999</v>
      </c>
      <c r="R165" s="9">
        <v>1.2</v>
      </c>
      <c r="T165" s="44"/>
    </row>
    <row r="166" spans="1:22" ht="13.5" customHeight="1" x14ac:dyDescent="0.2">
      <c r="A166" s="93">
        <v>1</v>
      </c>
      <c r="B166" s="93">
        <v>1</v>
      </c>
      <c r="C166" s="93">
        <v>1</v>
      </c>
      <c r="D166" s="93"/>
      <c r="E166" s="94"/>
      <c r="F166" s="102"/>
      <c r="G166" s="102"/>
      <c r="H166" s="95"/>
      <c r="I166" s="124"/>
      <c r="J166" s="102"/>
      <c r="K166" s="94"/>
      <c r="L166" s="94"/>
      <c r="M166" s="94"/>
      <c r="N166" s="103"/>
      <c r="O166" s="104"/>
      <c r="P166" s="117">
        <f t="shared" si="5"/>
        <v>1.4159999999999999</v>
      </c>
      <c r="Q166" s="8">
        <f t="shared" si="6"/>
        <v>1.4159999999999999</v>
      </c>
      <c r="R166" s="9">
        <v>1.2</v>
      </c>
      <c r="T166" s="44"/>
    </row>
    <row r="167" spans="1:22" s="40" customFormat="1" ht="12.75" customHeight="1" x14ac:dyDescent="0.2">
      <c r="A167" s="93">
        <v>1</v>
      </c>
      <c r="B167" s="93">
        <v>1</v>
      </c>
      <c r="C167" s="93">
        <v>1</v>
      </c>
      <c r="D167" s="93"/>
      <c r="E167" s="94"/>
      <c r="F167" s="94"/>
      <c r="G167" s="94"/>
      <c r="H167" s="95"/>
      <c r="I167" s="124"/>
      <c r="J167" s="94"/>
      <c r="K167" s="94"/>
      <c r="L167" s="94"/>
      <c r="M167" s="94"/>
      <c r="N167" s="96"/>
      <c r="O167" s="97"/>
      <c r="P167" s="117">
        <f t="shared" si="5"/>
        <v>1.298</v>
      </c>
      <c r="Q167" s="8">
        <f t="shared" si="6"/>
        <v>1.298</v>
      </c>
      <c r="R167" s="9">
        <v>1.1000000000000001</v>
      </c>
      <c r="S167" s="21"/>
      <c r="T167" s="44"/>
    </row>
    <row r="168" spans="1:22" ht="13.5" customHeight="1" x14ac:dyDescent="0.2">
      <c r="A168" s="93">
        <v>1</v>
      </c>
      <c r="B168" s="93">
        <v>1</v>
      </c>
      <c r="C168" s="93">
        <v>1</v>
      </c>
      <c r="D168" s="93"/>
      <c r="E168" s="94"/>
      <c r="F168" s="94"/>
      <c r="G168" s="94"/>
      <c r="H168" s="95"/>
      <c r="I168" s="124"/>
      <c r="J168" s="94"/>
      <c r="K168" s="100"/>
      <c r="L168" s="100"/>
      <c r="M168" s="100"/>
      <c r="N168" s="96"/>
      <c r="O168" s="97"/>
      <c r="P168" s="117">
        <f t="shared" si="5"/>
        <v>2.5960000000000001</v>
      </c>
      <c r="Q168" s="8">
        <f t="shared" si="6"/>
        <v>2.5960000000000001</v>
      </c>
      <c r="R168" s="9">
        <v>2.2000000000000002</v>
      </c>
      <c r="T168" s="44"/>
    </row>
    <row r="169" spans="1:22" ht="13.5" customHeight="1" x14ac:dyDescent="0.2">
      <c r="A169" s="93">
        <v>1</v>
      </c>
      <c r="B169" s="93">
        <v>1</v>
      </c>
      <c r="C169" s="93">
        <v>1</v>
      </c>
      <c r="D169" s="93"/>
      <c r="E169" s="94"/>
      <c r="F169" s="94"/>
      <c r="G169" s="94"/>
      <c r="H169" s="95"/>
      <c r="I169" s="124"/>
      <c r="J169" s="94"/>
      <c r="K169" s="94"/>
      <c r="L169" s="94"/>
      <c r="M169" s="94"/>
      <c r="N169" s="96"/>
      <c r="O169" s="97"/>
      <c r="P169" s="117">
        <f t="shared" si="5"/>
        <v>1.829</v>
      </c>
      <c r="Q169" s="8">
        <f t="shared" si="6"/>
        <v>1.829</v>
      </c>
      <c r="R169" s="9">
        <v>1.55</v>
      </c>
      <c r="T169" s="44"/>
      <c r="U169" s="40"/>
      <c r="V169" s="40"/>
    </row>
    <row r="170" spans="1:22" s="40" customFormat="1" ht="14.25" customHeight="1" x14ac:dyDescent="0.2">
      <c r="A170" s="93">
        <v>1</v>
      </c>
      <c r="B170" s="93">
        <v>1</v>
      </c>
      <c r="C170" s="93">
        <v>1</v>
      </c>
      <c r="D170" s="93"/>
      <c r="E170" s="94"/>
      <c r="F170" s="94"/>
      <c r="G170" s="94"/>
      <c r="H170" s="95"/>
      <c r="I170" s="124"/>
      <c r="J170" s="94"/>
      <c r="K170" s="100"/>
      <c r="L170" s="100"/>
      <c r="M170" s="100"/>
      <c r="N170" s="96"/>
      <c r="O170" s="97"/>
      <c r="P170" s="117">
        <f t="shared" si="5"/>
        <v>2.1240000000000001</v>
      </c>
      <c r="Q170" s="8">
        <f>R170*$Q$17</f>
        <v>2.1240000000000001</v>
      </c>
      <c r="R170" s="9">
        <v>1.8</v>
      </c>
      <c r="S170" s="21"/>
      <c r="T170" s="44"/>
      <c r="U170" s="11"/>
      <c r="V170" s="11"/>
    </row>
    <row r="171" spans="1:22" ht="13.5" customHeight="1" x14ac:dyDescent="0.2">
      <c r="A171" s="93">
        <v>1</v>
      </c>
      <c r="B171" s="93">
        <v>1</v>
      </c>
      <c r="C171" s="93">
        <v>1</v>
      </c>
      <c r="D171" s="93"/>
      <c r="E171" s="94"/>
      <c r="F171" s="94"/>
      <c r="G171" s="94"/>
      <c r="H171" s="95"/>
      <c r="I171" s="124"/>
      <c r="J171" s="94"/>
      <c r="K171" s="94"/>
      <c r="L171" s="94"/>
      <c r="M171" s="94"/>
      <c r="N171" s="96"/>
      <c r="O171" s="97"/>
      <c r="P171" s="117">
        <f t="shared" si="5"/>
        <v>3.1859999999999999</v>
      </c>
      <c r="Q171" s="8">
        <f t="shared" si="6"/>
        <v>3.1859999999999999</v>
      </c>
      <c r="R171" s="9">
        <v>2.7</v>
      </c>
      <c r="T171" s="44"/>
      <c r="U171" s="40"/>
      <c r="V171" s="40"/>
    </row>
    <row r="172" spans="1:22" ht="13.5" customHeight="1" x14ac:dyDescent="0.2">
      <c r="A172" s="93">
        <v>1</v>
      </c>
      <c r="B172" s="93">
        <v>1</v>
      </c>
      <c r="C172" s="93">
        <v>1</v>
      </c>
      <c r="D172" s="93"/>
      <c r="E172" s="94"/>
      <c r="F172" s="94"/>
      <c r="G172" s="94"/>
      <c r="H172" s="95"/>
      <c r="I172" s="124"/>
      <c r="J172" s="94"/>
      <c r="K172" s="94"/>
      <c r="L172" s="94"/>
      <c r="M172" s="94"/>
      <c r="N172" s="96"/>
      <c r="O172" s="97"/>
      <c r="P172" s="117">
        <f t="shared" si="5"/>
        <v>3.1859999999999999</v>
      </c>
      <c r="Q172" s="8">
        <f t="shared" si="6"/>
        <v>3.1859999999999999</v>
      </c>
      <c r="R172" s="9">
        <v>2.7</v>
      </c>
      <c r="T172" s="44"/>
      <c r="U172" s="40"/>
      <c r="V172" s="40"/>
    </row>
    <row r="173" spans="1:22" ht="13.5" customHeight="1" x14ac:dyDescent="0.2">
      <c r="A173" s="93">
        <v>1</v>
      </c>
      <c r="B173" s="93">
        <v>1</v>
      </c>
      <c r="C173" s="93">
        <v>1</v>
      </c>
      <c r="D173" s="93"/>
      <c r="E173" s="94"/>
      <c r="F173" s="102"/>
      <c r="G173" s="102"/>
      <c r="H173" s="95"/>
      <c r="I173" s="124"/>
      <c r="J173" s="94"/>
      <c r="K173" s="94"/>
      <c r="L173" s="94"/>
      <c r="M173" s="94"/>
      <c r="N173" s="103"/>
      <c r="O173" s="104"/>
      <c r="P173" s="117">
        <f t="shared" si="5"/>
        <v>3.8939999999999997</v>
      </c>
      <c r="Q173" s="8">
        <f>R173*$Q$17</f>
        <v>3.8939999999999997</v>
      </c>
      <c r="R173" s="9">
        <v>3.3</v>
      </c>
      <c r="T173" s="44"/>
    </row>
    <row r="174" spans="1:22" ht="13.5" customHeight="1" x14ac:dyDescent="0.2">
      <c r="A174" s="93">
        <v>1</v>
      </c>
      <c r="B174" s="93">
        <v>1</v>
      </c>
      <c r="C174" s="93">
        <v>1</v>
      </c>
      <c r="D174" s="93"/>
      <c r="E174" s="94"/>
      <c r="F174" s="94"/>
      <c r="G174" s="94"/>
      <c r="H174" s="95"/>
      <c r="I174" s="124"/>
      <c r="J174" s="94"/>
      <c r="K174" s="100"/>
      <c r="L174" s="100"/>
      <c r="M174" s="100"/>
      <c r="N174" s="96"/>
      <c r="O174" s="97"/>
      <c r="P174" s="117">
        <f t="shared" si="5"/>
        <v>2.9499999999999997</v>
      </c>
      <c r="Q174" s="8">
        <f>R174*$Q$17</f>
        <v>2.9499999999999997</v>
      </c>
      <c r="R174" s="9">
        <v>2.5</v>
      </c>
      <c r="T174" s="44"/>
      <c r="U174" s="40"/>
      <c r="V174" s="40"/>
    </row>
    <row r="175" spans="1:22" ht="13.5" customHeight="1" x14ac:dyDescent="0.2">
      <c r="A175" s="93">
        <v>1</v>
      </c>
      <c r="B175" s="93">
        <v>1</v>
      </c>
      <c r="C175" s="93">
        <v>1</v>
      </c>
      <c r="D175" s="93"/>
      <c r="E175" s="94"/>
      <c r="F175" s="94"/>
      <c r="G175" s="94"/>
      <c r="H175" s="95"/>
      <c r="I175" s="124"/>
      <c r="J175" s="94"/>
      <c r="K175" s="100"/>
      <c r="L175" s="100"/>
      <c r="M175" s="100"/>
      <c r="N175" s="96"/>
      <c r="O175" s="97"/>
      <c r="P175" s="117">
        <f t="shared" si="5"/>
        <v>2.1240000000000001</v>
      </c>
      <c r="Q175" s="8">
        <f t="shared" si="6"/>
        <v>2.1240000000000001</v>
      </c>
      <c r="R175" s="9">
        <v>1.8</v>
      </c>
      <c r="T175" s="44"/>
    </row>
    <row r="176" spans="1:22" s="40" customFormat="1" ht="13.5" customHeight="1" x14ac:dyDescent="0.2">
      <c r="A176" s="93">
        <v>1</v>
      </c>
      <c r="B176" s="93">
        <v>1</v>
      </c>
      <c r="C176" s="93">
        <v>1</v>
      </c>
      <c r="D176" s="93"/>
      <c r="E176" s="94"/>
      <c r="F176" s="94"/>
      <c r="G176" s="94"/>
      <c r="H176" s="95"/>
      <c r="I176" s="124"/>
      <c r="J176" s="94"/>
      <c r="K176" s="100"/>
      <c r="L176" s="100"/>
      <c r="M176" s="100"/>
      <c r="N176" s="96"/>
      <c r="O176" s="97"/>
      <c r="P176" s="117">
        <f t="shared" si="5"/>
        <v>3.3039999999999998</v>
      </c>
      <c r="Q176" s="8">
        <f t="shared" si="6"/>
        <v>3.3039999999999998</v>
      </c>
      <c r="R176" s="9">
        <v>2.8</v>
      </c>
      <c r="S176" s="21"/>
      <c r="T176" s="44"/>
      <c r="U176" s="11"/>
      <c r="V176" s="11"/>
    </row>
    <row r="177" spans="1:22" ht="12.75" customHeight="1" x14ac:dyDescent="0.2">
      <c r="A177" s="93">
        <v>1</v>
      </c>
      <c r="B177" s="93">
        <v>1</v>
      </c>
      <c r="C177" s="93">
        <v>1</v>
      </c>
      <c r="D177" s="93"/>
      <c r="E177" s="94"/>
      <c r="F177" s="94"/>
      <c r="G177" s="94"/>
      <c r="H177" s="95"/>
      <c r="I177" s="124"/>
      <c r="J177" s="94"/>
      <c r="K177" s="100"/>
      <c r="L177" s="100"/>
      <c r="M177" s="100"/>
      <c r="N177" s="96"/>
      <c r="O177" s="97"/>
      <c r="P177" s="117">
        <f t="shared" si="5"/>
        <v>3.3039999999999998</v>
      </c>
      <c r="Q177" s="8">
        <f t="shared" si="6"/>
        <v>3.3039999999999998</v>
      </c>
      <c r="R177" s="9">
        <v>2.8</v>
      </c>
      <c r="T177" s="44"/>
    </row>
    <row r="178" spans="1:22" ht="12" customHeight="1" x14ac:dyDescent="0.2">
      <c r="A178" s="93">
        <v>1</v>
      </c>
      <c r="B178" s="93">
        <v>1</v>
      </c>
      <c r="C178" s="93">
        <v>1</v>
      </c>
      <c r="D178" s="93"/>
      <c r="E178" s="94"/>
      <c r="F178" s="94"/>
      <c r="G178" s="94"/>
      <c r="H178" s="95"/>
      <c r="I178" s="124"/>
      <c r="J178" s="94"/>
      <c r="K178" s="100"/>
      <c r="L178" s="100"/>
      <c r="M178" s="100"/>
      <c r="N178" s="96"/>
      <c r="O178" s="97"/>
      <c r="P178" s="117">
        <f t="shared" si="5"/>
        <v>2.7139999999999995</v>
      </c>
      <c r="Q178" s="8">
        <f t="shared" si="6"/>
        <v>2.7139999999999995</v>
      </c>
      <c r="R178" s="9">
        <v>2.2999999999999998</v>
      </c>
      <c r="T178" s="44"/>
    </row>
    <row r="179" spans="1:22" ht="13.5" customHeight="1" x14ac:dyDescent="0.2">
      <c r="A179" s="93">
        <v>1</v>
      </c>
      <c r="B179" s="93">
        <v>1</v>
      </c>
      <c r="C179" s="93">
        <v>1</v>
      </c>
      <c r="D179" s="93"/>
      <c r="E179" s="94"/>
      <c r="F179" s="94"/>
      <c r="G179" s="94"/>
      <c r="H179" s="95"/>
      <c r="I179" s="124"/>
      <c r="J179" s="94"/>
      <c r="K179" s="94"/>
      <c r="L179" s="94"/>
      <c r="M179" s="94"/>
      <c r="N179" s="96"/>
      <c r="O179" s="97"/>
      <c r="P179" s="117">
        <f t="shared" si="5"/>
        <v>3.835</v>
      </c>
      <c r="Q179" s="8">
        <f t="shared" si="6"/>
        <v>3.835</v>
      </c>
      <c r="R179" s="9">
        <v>3.25</v>
      </c>
      <c r="T179" s="44" t="s">
        <v>10</v>
      </c>
    </row>
    <row r="180" spans="1:22" ht="13.5" customHeight="1" x14ac:dyDescent="0.2">
      <c r="A180" s="93">
        <v>1</v>
      </c>
      <c r="B180" s="93">
        <v>1</v>
      </c>
      <c r="C180" s="93">
        <v>1</v>
      </c>
      <c r="D180" s="93"/>
      <c r="E180" s="94"/>
      <c r="F180" s="94"/>
      <c r="G180" s="94"/>
      <c r="H180" s="95"/>
      <c r="I180" s="124"/>
      <c r="J180" s="94"/>
      <c r="K180" s="94"/>
      <c r="L180" s="94"/>
      <c r="M180" s="94"/>
      <c r="N180" s="96"/>
      <c r="O180" s="97"/>
      <c r="P180" s="117">
        <f t="shared" si="5"/>
        <v>1.298</v>
      </c>
      <c r="Q180" s="8">
        <f t="shared" si="6"/>
        <v>1.298</v>
      </c>
      <c r="R180" s="9">
        <v>1.1000000000000001</v>
      </c>
      <c r="T180" s="44"/>
      <c r="U180" s="40"/>
      <c r="V180" s="40"/>
    </row>
    <row r="181" spans="1:22" s="40" customFormat="1" x14ac:dyDescent="0.2">
      <c r="A181" s="93">
        <v>1</v>
      </c>
      <c r="B181" s="93">
        <v>1</v>
      </c>
      <c r="C181" s="93">
        <v>1</v>
      </c>
      <c r="D181" s="93"/>
      <c r="E181" s="94"/>
      <c r="F181" s="102"/>
      <c r="G181" s="102"/>
      <c r="H181" s="95"/>
      <c r="I181" s="124"/>
      <c r="J181" s="94"/>
      <c r="K181" s="94"/>
      <c r="L181" s="94"/>
      <c r="M181" s="94"/>
      <c r="N181" s="96"/>
      <c r="O181" s="97"/>
      <c r="P181" s="117">
        <f t="shared" si="5"/>
        <v>0.86139999999999994</v>
      </c>
      <c r="Q181" s="8">
        <f t="shared" si="6"/>
        <v>0.86139999999999994</v>
      </c>
      <c r="R181" s="9">
        <v>0.73</v>
      </c>
      <c r="S181" s="21"/>
      <c r="T181" s="44"/>
      <c r="U181" s="11"/>
      <c r="V181" s="11"/>
    </row>
    <row r="182" spans="1:22" s="40" customFormat="1" ht="14.25" customHeight="1" x14ac:dyDescent="0.2">
      <c r="A182" s="93">
        <v>1</v>
      </c>
      <c r="B182" s="93">
        <v>1</v>
      </c>
      <c r="C182" s="93">
        <v>1</v>
      </c>
      <c r="D182" s="93"/>
      <c r="E182" s="94"/>
      <c r="F182" s="94"/>
      <c r="G182" s="94"/>
      <c r="H182" s="95"/>
      <c r="I182" s="124"/>
      <c r="J182" s="94"/>
      <c r="K182" s="94"/>
      <c r="L182" s="94"/>
      <c r="M182" s="94"/>
      <c r="N182" s="96"/>
      <c r="O182" s="97"/>
      <c r="P182" s="117">
        <f t="shared" si="5"/>
        <v>1.534</v>
      </c>
      <c r="Q182" s="8">
        <f>R182*$Q$17</f>
        <v>1.534</v>
      </c>
      <c r="R182" s="9">
        <v>1.3</v>
      </c>
      <c r="S182" s="21"/>
      <c r="T182" s="44"/>
    </row>
    <row r="183" spans="1:22" ht="13.5" customHeight="1" x14ac:dyDescent="0.2">
      <c r="A183" s="93">
        <v>1</v>
      </c>
      <c r="B183" s="93">
        <v>1</v>
      </c>
      <c r="C183" s="93">
        <v>1</v>
      </c>
      <c r="D183" s="93"/>
      <c r="E183" s="94"/>
      <c r="F183" s="94"/>
      <c r="G183" s="94"/>
      <c r="H183" s="95"/>
      <c r="I183" s="124"/>
      <c r="J183" s="94"/>
      <c r="K183" s="94"/>
      <c r="L183" s="94"/>
      <c r="M183" s="94"/>
      <c r="N183" s="96"/>
      <c r="O183" s="104"/>
      <c r="P183" s="117">
        <f t="shared" si="5"/>
        <v>2.242</v>
      </c>
      <c r="Q183" s="8">
        <f t="shared" si="6"/>
        <v>2.242</v>
      </c>
      <c r="R183" s="118">
        <v>1.9</v>
      </c>
      <c r="T183" s="44"/>
    </row>
    <row r="184" spans="1:22" s="40" customFormat="1" ht="14.25" x14ac:dyDescent="0.2">
      <c r="A184" s="86">
        <v>1</v>
      </c>
      <c r="B184" s="86">
        <v>1</v>
      </c>
      <c r="C184" s="86">
        <v>1</v>
      </c>
      <c r="D184" s="86"/>
      <c r="E184" s="113"/>
      <c r="F184" s="87"/>
      <c r="G184" s="87"/>
      <c r="H184" s="87"/>
      <c r="I184" s="87"/>
      <c r="J184" s="87"/>
      <c r="K184" s="87"/>
      <c r="L184" s="87"/>
      <c r="M184" s="87"/>
      <c r="N184" s="88"/>
      <c r="O184" s="89"/>
      <c r="P184" s="117">
        <f t="shared" si="5"/>
        <v>0</v>
      </c>
      <c r="Q184" s="119"/>
      <c r="R184" s="120"/>
      <c r="S184" s="92"/>
    </row>
    <row r="185" spans="1:22" s="40" customFormat="1" x14ac:dyDescent="0.2">
      <c r="A185" s="105">
        <v>1</v>
      </c>
      <c r="B185" s="105">
        <v>1</v>
      </c>
      <c r="C185" s="105">
        <v>1</v>
      </c>
      <c r="D185" s="105"/>
      <c r="E185" s="106"/>
      <c r="F185" s="106"/>
      <c r="G185" s="106"/>
      <c r="H185" s="106"/>
      <c r="I185" s="106"/>
      <c r="J185" s="106"/>
      <c r="K185" s="106"/>
      <c r="L185" s="106"/>
      <c r="M185" s="106"/>
      <c r="N185" s="107"/>
      <c r="O185" s="89"/>
      <c r="P185" s="117">
        <f t="shared" si="5"/>
        <v>0</v>
      </c>
      <c r="Q185" s="8"/>
      <c r="R185" s="10"/>
      <c r="S185" s="85"/>
    </row>
    <row r="186" spans="1:22" ht="13.5" customHeight="1" x14ac:dyDescent="0.2">
      <c r="A186" s="93">
        <v>1</v>
      </c>
      <c r="B186" s="93">
        <v>1</v>
      </c>
      <c r="C186" s="93">
        <v>1</v>
      </c>
      <c r="D186" s="93"/>
      <c r="E186" s="94"/>
      <c r="F186" s="94"/>
      <c r="G186" s="94"/>
      <c r="H186" s="95"/>
      <c r="I186" s="124"/>
      <c r="J186" s="94"/>
      <c r="K186" s="100"/>
      <c r="L186" s="100"/>
      <c r="M186" s="100"/>
      <c r="N186" s="96"/>
      <c r="O186" s="97"/>
      <c r="P186" s="117">
        <f t="shared" si="5"/>
        <v>2.9499999999999997</v>
      </c>
      <c r="Q186" s="8">
        <f>R186*$Q$17</f>
        <v>2.9499999999999997</v>
      </c>
      <c r="R186" s="9">
        <v>2.5</v>
      </c>
      <c r="T186" s="44"/>
      <c r="U186" s="40"/>
      <c r="V186" s="40"/>
    </row>
    <row r="187" spans="1:22" s="40" customFormat="1" ht="13.5" customHeight="1" x14ac:dyDescent="0.2">
      <c r="A187" s="93">
        <v>1</v>
      </c>
      <c r="B187" s="93">
        <v>1</v>
      </c>
      <c r="C187" s="93">
        <v>1</v>
      </c>
      <c r="D187" s="93"/>
      <c r="E187" s="94"/>
      <c r="F187" s="94"/>
      <c r="G187" s="94"/>
      <c r="H187" s="95"/>
      <c r="I187" s="124"/>
      <c r="J187" s="94"/>
      <c r="K187" s="94"/>
      <c r="L187" s="94"/>
      <c r="M187" s="94"/>
      <c r="N187" s="96"/>
      <c r="O187" s="97"/>
      <c r="P187" s="117">
        <f t="shared" si="5"/>
        <v>3.3039999999999998</v>
      </c>
      <c r="Q187" s="8">
        <f>R187*$Q$17</f>
        <v>3.3039999999999998</v>
      </c>
      <c r="R187" s="9">
        <v>2.8</v>
      </c>
      <c r="S187" s="21"/>
      <c r="T187" s="44"/>
      <c r="U187" s="11"/>
      <c r="V187" s="11"/>
    </row>
    <row r="188" spans="1:22" ht="12.75" customHeight="1" x14ac:dyDescent="0.2">
      <c r="A188" s="93">
        <v>1</v>
      </c>
      <c r="B188" s="93">
        <v>1</v>
      </c>
      <c r="C188" s="93">
        <v>1</v>
      </c>
      <c r="D188" s="93"/>
      <c r="E188" s="94"/>
      <c r="F188" s="94"/>
      <c r="G188" s="94"/>
      <c r="H188" s="95"/>
      <c r="I188" s="124"/>
      <c r="J188" s="94"/>
      <c r="K188" s="94"/>
      <c r="L188" s="94"/>
      <c r="M188" s="94"/>
      <c r="N188" s="96"/>
      <c r="O188" s="97"/>
      <c r="P188" s="117">
        <f t="shared" si="5"/>
        <v>3.1859999999999999</v>
      </c>
      <c r="Q188" s="8">
        <f>R188*$Q$17</f>
        <v>3.1859999999999999</v>
      </c>
      <c r="R188" s="9">
        <v>2.7</v>
      </c>
      <c r="T188" s="44"/>
    </row>
    <row r="189" spans="1:22" ht="12" customHeight="1" x14ac:dyDescent="0.2">
      <c r="A189" s="93">
        <v>1</v>
      </c>
      <c r="B189" s="93">
        <v>1</v>
      </c>
      <c r="C189" s="93">
        <v>1</v>
      </c>
      <c r="D189" s="93"/>
      <c r="E189" s="94"/>
      <c r="F189" s="94"/>
      <c r="G189" s="94"/>
      <c r="H189" s="95"/>
      <c r="I189" s="124"/>
      <c r="J189" s="94"/>
      <c r="K189" s="94"/>
      <c r="L189" s="94"/>
      <c r="M189" s="94"/>
      <c r="N189" s="96"/>
      <c r="O189" s="97"/>
      <c r="P189" s="117">
        <f t="shared" si="5"/>
        <v>2.5960000000000001</v>
      </c>
      <c r="Q189" s="8">
        <f>R189*$Q$17</f>
        <v>2.5960000000000001</v>
      </c>
      <c r="R189" s="9">
        <v>2.2000000000000002</v>
      </c>
      <c r="T189" s="44"/>
    </row>
    <row r="190" spans="1:22" ht="12" customHeight="1" x14ac:dyDescent="0.2">
      <c r="A190" s="93">
        <v>1</v>
      </c>
      <c r="B190" s="93">
        <v>1</v>
      </c>
      <c r="C190" s="93">
        <v>1</v>
      </c>
      <c r="D190" s="93"/>
      <c r="E190" s="94"/>
      <c r="F190" s="94"/>
      <c r="G190" s="94"/>
      <c r="H190" s="95"/>
      <c r="I190" s="124" t="str">
        <f t="shared" ref="I190" si="7">IFERROR(_xlfn.IFS(J190="Colis",($P$17/G190+H190),J190="kg",(($P$17/(G190*F190)+H190)),J190="pièce",(($P$17/(G190*F190)+H190))),"")</f>
        <v/>
      </c>
      <c r="J190" s="94"/>
      <c r="K190" s="94"/>
      <c r="L190" s="94" t="str">
        <f>IFERROR(VLOOKUP(K190,#REF!,3,0),"")</f>
        <v/>
      </c>
      <c r="M190" s="94" t="str">
        <f>IFERROR(VLOOKUP(K190,#REF!,4,0),"")</f>
        <v/>
      </c>
      <c r="N190" s="94"/>
      <c r="O190" s="97"/>
      <c r="P190" s="117"/>
      <c r="Q190" s="8"/>
      <c r="R190" s="9"/>
      <c r="T190" s="44"/>
    </row>
    <row r="191" spans="1:22" x14ac:dyDescent="0.2">
      <c r="A191" s="114"/>
      <c r="B191" s="114"/>
      <c r="C191" s="114"/>
      <c r="K191" s="13"/>
      <c r="L191" s="13"/>
      <c r="M191" s="13"/>
      <c r="Q191" s="98"/>
      <c r="R191" s="99"/>
      <c r="S191" s="115"/>
    </row>
    <row r="192" spans="1:22" x14ac:dyDescent="0.2">
      <c r="Q192" s="98"/>
      <c r="R192" s="99"/>
    </row>
    <row r="193" spans="4:18" s="21" customFormat="1" x14ac:dyDescent="0.2">
      <c r="D193" s="42"/>
      <c r="E193" s="14"/>
      <c r="F193" s="14"/>
      <c r="G193" s="14"/>
      <c r="H193" s="40"/>
      <c r="I193" s="40"/>
      <c r="J193" s="14"/>
      <c r="K193" s="41"/>
      <c r="L193" s="41"/>
      <c r="M193" s="41"/>
      <c r="N193" s="14"/>
      <c r="O193" s="43"/>
      <c r="P193" s="26"/>
      <c r="Q193" s="98"/>
      <c r="R193" s="99"/>
    </row>
    <row r="194" spans="4:18" s="21" customFormat="1" x14ac:dyDescent="0.2">
      <c r="D194" s="42"/>
      <c r="E194" s="14"/>
      <c r="F194" s="14"/>
      <c r="G194" s="14"/>
      <c r="H194" s="40"/>
      <c r="I194" s="40"/>
      <c r="J194" s="14"/>
      <c r="K194" s="41"/>
      <c r="L194" s="41"/>
      <c r="M194" s="41"/>
      <c r="N194" s="14"/>
      <c r="O194" s="43"/>
      <c r="P194" s="26"/>
      <c r="Q194" s="98"/>
      <c r="R194" s="99"/>
    </row>
    <row r="195" spans="4:18" s="21" customFormat="1" x14ac:dyDescent="0.2">
      <c r="D195" s="42"/>
      <c r="E195" s="14"/>
      <c r="F195" s="14"/>
      <c r="G195" s="14"/>
      <c r="H195" s="40"/>
      <c r="I195" s="40"/>
      <c r="J195" s="14"/>
      <c r="K195" s="41"/>
      <c r="L195" s="41"/>
      <c r="M195" s="41"/>
      <c r="N195" s="14"/>
      <c r="O195" s="43"/>
      <c r="P195" s="26"/>
      <c r="Q195" s="98"/>
      <c r="R195" s="99"/>
    </row>
    <row r="196" spans="4:18" s="21" customFormat="1" x14ac:dyDescent="0.2">
      <c r="D196" s="42"/>
      <c r="E196" s="14"/>
      <c r="F196" s="14"/>
      <c r="G196" s="14"/>
      <c r="H196" s="40"/>
      <c r="I196" s="40"/>
      <c r="J196" s="14"/>
      <c r="K196" s="41"/>
      <c r="L196" s="41"/>
      <c r="M196" s="41"/>
      <c r="N196" s="14"/>
      <c r="O196" s="43"/>
      <c r="P196" s="26"/>
      <c r="Q196" s="98"/>
      <c r="R196" s="99"/>
    </row>
    <row r="197" spans="4:18" s="21" customFormat="1" x14ac:dyDescent="0.2">
      <c r="D197" s="42"/>
      <c r="E197" s="14"/>
      <c r="F197" s="14"/>
      <c r="G197" s="14"/>
      <c r="H197" s="40"/>
      <c r="I197" s="40"/>
      <c r="J197" s="14"/>
      <c r="K197" s="41"/>
      <c r="L197" s="41"/>
      <c r="M197" s="41"/>
      <c r="N197" s="14"/>
      <c r="O197" s="43"/>
      <c r="P197" s="26"/>
      <c r="Q197" s="20"/>
      <c r="R197" s="99"/>
    </row>
  </sheetData>
  <sheetProtection insertColumns="0" insertRows="0" deleteColumns="0" deleteRows="0"/>
  <mergeCells count="5">
    <mergeCell ref="H4:K4"/>
    <mergeCell ref="D10:N10"/>
    <mergeCell ref="D11:N11"/>
    <mergeCell ref="D12:K12"/>
    <mergeCell ref="G5:M5"/>
  </mergeCells>
  <pageMargins left="0.23622047244094491" right="0.23622047244094491" top="0.35433070866141736" bottom="0.15748031496062992" header="0.11811023622047245" footer="0.11811023622047245"/>
  <pageSetup paperSize="9" scale="71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18A4D-0A00-40A8-94DD-21A4E33F3384}">
  <sheetPr codeName="Feuil2"/>
  <dimension ref="A1:J15"/>
  <sheetViews>
    <sheetView workbookViewId="0">
      <selection activeCell="G16" sqref="G16"/>
    </sheetView>
  </sheetViews>
  <sheetFormatPr baseColWidth="10" defaultColWidth="9.140625" defaultRowHeight="15" x14ac:dyDescent="0.25"/>
  <cols>
    <col min="1" max="1" width="13.5703125" customWidth="1"/>
    <col min="2" max="2" width="45.28515625" customWidth="1"/>
    <col min="3" max="3" width="12.140625" customWidth="1"/>
    <col min="4" max="4" width="35.7109375" customWidth="1"/>
    <col min="5" max="5" width="29.42578125" customWidth="1"/>
    <col min="6" max="6" width="24.42578125" customWidth="1"/>
    <col min="7" max="7" width="12.42578125" customWidth="1"/>
    <col min="8" max="8" width="14" customWidth="1"/>
    <col min="9" max="9" width="11.5703125" bestFit="1" customWidth="1"/>
    <col min="10" max="10" width="11.28515625" customWidth="1"/>
  </cols>
  <sheetData>
    <row r="1" spans="1:10" x14ac:dyDescent="0.25">
      <c r="A1" s="5"/>
      <c r="B1" s="1" t="s">
        <v>0</v>
      </c>
      <c r="C1" s="1"/>
      <c r="D1" s="1"/>
      <c r="E1" s="1"/>
      <c r="F1" s="1"/>
      <c r="G1" s="7" t="s">
        <v>12</v>
      </c>
      <c r="H1" s="7"/>
      <c r="I1" s="7"/>
      <c r="J1" s="7"/>
    </row>
    <row r="2" spans="1:10" x14ac:dyDescent="0.25">
      <c r="A2" s="6"/>
      <c r="B2" s="2" t="s">
        <v>13</v>
      </c>
      <c r="C2" s="3"/>
      <c r="D2" s="4"/>
      <c r="E2" s="4"/>
      <c r="F2" s="135" t="s">
        <v>27</v>
      </c>
      <c r="G2" s="116" t="s">
        <v>2</v>
      </c>
    </row>
    <row r="3" spans="1:10" x14ac:dyDescent="0.25">
      <c r="A3" s="6"/>
      <c r="B3" s="2" t="s">
        <v>14</v>
      </c>
      <c r="C3" s="3"/>
      <c r="D3" s="4"/>
      <c r="E3" s="4"/>
      <c r="F3" s="135" t="s">
        <v>28</v>
      </c>
      <c r="G3" s="116" t="s">
        <v>2</v>
      </c>
    </row>
    <row r="4" spans="1:10" x14ac:dyDescent="0.25">
      <c r="A4" s="6"/>
      <c r="B4" s="2" t="s">
        <v>15</v>
      </c>
      <c r="C4" s="3"/>
      <c r="D4" s="4"/>
      <c r="E4" s="4"/>
      <c r="F4" s="135" t="s">
        <v>29</v>
      </c>
      <c r="G4" s="116" t="s">
        <v>2</v>
      </c>
    </row>
    <row r="5" spans="1:10" x14ac:dyDescent="0.25">
      <c r="A5" s="6"/>
      <c r="B5" s="2" t="s">
        <v>16</v>
      </c>
      <c r="C5" s="3"/>
      <c r="D5" s="4"/>
      <c r="E5" s="4"/>
      <c r="F5" s="136" t="s">
        <v>30</v>
      </c>
      <c r="G5" s="116" t="s">
        <v>1</v>
      </c>
    </row>
    <row r="6" spans="1:10" x14ac:dyDescent="0.25">
      <c r="A6" s="6"/>
      <c r="B6" s="2" t="s">
        <v>17</v>
      </c>
      <c r="C6" s="3"/>
      <c r="D6" s="4"/>
      <c r="E6" s="4"/>
      <c r="F6" s="136" t="s">
        <v>31</v>
      </c>
      <c r="G6" s="116" t="s">
        <v>1</v>
      </c>
    </row>
    <row r="7" spans="1:10" x14ac:dyDescent="0.25">
      <c r="A7" s="6"/>
      <c r="B7" s="2" t="s">
        <v>18</v>
      </c>
      <c r="C7" s="3"/>
      <c r="D7" s="4"/>
      <c r="E7" s="4"/>
      <c r="F7" s="136" t="s">
        <v>27</v>
      </c>
      <c r="G7" s="116" t="s">
        <v>1</v>
      </c>
    </row>
    <row r="8" spans="1:10" x14ac:dyDescent="0.25">
      <c r="A8" s="6"/>
      <c r="B8" s="2" t="s">
        <v>19</v>
      </c>
      <c r="C8" s="3"/>
      <c r="D8" s="4"/>
      <c r="E8" s="4"/>
      <c r="F8" s="136" t="s">
        <v>32</v>
      </c>
      <c r="G8" s="116" t="s">
        <v>1</v>
      </c>
    </row>
    <row r="9" spans="1:10" x14ac:dyDescent="0.25">
      <c r="A9" s="6"/>
      <c r="B9" s="2" t="s">
        <v>20</v>
      </c>
      <c r="C9" s="3"/>
      <c r="D9" s="4"/>
      <c r="E9" s="4"/>
      <c r="F9" s="136" t="s">
        <v>33</v>
      </c>
      <c r="G9" s="116" t="s">
        <v>1</v>
      </c>
    </row>
    <row r="10" spans="1:10" x14ac:dyDescent="0.25">
      <c r="A10" s="6"/>
      <c r="B10" s="2" t="s">
        <v>21</v>
      </c>
      <c r="C10" s="3"/>
      <c r="D10" s="4"/>
      <c r="E10" s="4"/>
      <c r="F10" s="136" t="s">
        <v>34</v>
      </c>
      <c r="G10" s="116" t="s">
        <v>1</v>
      </c>
    </row>
    <row r="11" spans="1:10" x14ac:dyDescent="0.25">
      <c r="A11" s="6"/>
      <c r="B11" s="2" t="s">
        <v>22</v>
      </c>
      <c r="C11" s="3"/>
      <c r="D11" s="4"/>
      <c r="E11" s="4"/>
      <c r="F11" s="136" t="s">
        <v>35</v>
      </c>
      <c r="G11" s="116" t="s">
        <v>1</v>
      </c>
    </row>
    <row r="12" spans="1:10" x14ac:dyDescent="0.25">
      <c r="A12" s="6"/>
      <c r="B12" s="2" t="s">
        <v>23</v>
      </c>
      <c r="C12" s="3"/>
      <c r="D12" s="4"/>
      <c r="E12" s="4"/>
      <c r="F12" s="136" t="s">
        <v>36</v>
      </c>
      <c r="G12" s="116" t="s">
        <v>1</v>
      </c>
    </row>
    <row r="13" spans="1:10" x14ac:dyDescent="0.25">
      <c r="A13" s="6"/>
      <c r="B13" s="2" t="s">
        <v>24</v>
      </c>
      <c r="C13" s="3"/>
      <c r="D13" s="4"/>
      <c r="E13" s="4"/>
      <c r="F13" s="136" t="s">
        <v>37</v>
      </c>
      <c r="G13" s="116" t="s">
        <v>2</v>
      </c>
    </row>
    <row r="14" spans="1:10" x14ac:dyDescent="0.25">
      <c r="A14" s="6"/>
      <c r="B14" s="2" t="s">
        <v>25</v>
      </c>
      <c r="C14" s="3"/>
      <c r="D14" s="4"/>
      <c r="E14" s="4"/>
      <c r="F14" s="136" t="s">
        <v>38</v>
      </c>
      <c r="G14" s="116" t="s">
        <v>1</v>
      </c>
    </row>
    <row r="15" spans="1:10" x14ac:dyDescent="0.25">
      <c r="A15" s="6"/>
      <c r="B15" s="2" t="s">
        <v>26</v>
      </c>
      <c r="C15" s="3"/>
      <c r="D15" s="4"/>
      <c r="E15" s="4"/>
      <c r="F15" s="136" t="s">
        <v>27</v>
      </c>
      <c r="G15" s="116" t="s">
        <v>3</v>
      </c>
    </row>
  </sheetData>
  <autoFilter ref="A1:H15" xr:uid="{00000000-0001-0000-0000-000000000000}"/>
  <phoneticPr fontId="69" type="noConversion"/>
  <hyperlinks>
    <hyperlink ref="F2" r:id="rId1" xr:uid="{916970E2-0496-46DD-803A-22AEE3451129}"/>
    <hyperlink ref="F3" r:id="rId2" xr:uid="{2B8C2E25-2716-4D59-9478-B3C86210D431}"/>
    <hyperlink ref="F4" r:id="rId3" xr:uid="{3E6048E0-CC5E-493A-BD4C-4AC1BBB9CA1A}"/>
    <hyperlink ref="F5" r:id="rId4" xr:uid="{3DC64943-A546-4FD0-897F-05166EE8617C}"/>
    <hyperlink ref="F6" r:id="rId5" xr:uid="{4EC49323-2ED6-4BFF-9D2B-CFD7C424F9A8}"/>
    <hyperlink ref="F7" r:id="rId6" xr:uid="{32895AC7-59C2-4B94-913C-D33345AD5318}"/>
    <hyperlink ref="F8" r:id="rId7" xr:uid="{8C8B2A00-2AAE-46B1-A2A0-3B4B3612B54E}"/>
    <hyperlink ref="F9" r:id="rId8" xr:uid="{0C480111-055A-431C-84FD-69FEC75900FA}"/>
    <hyperlink ref="F10" r:id="rId9" xr:uid="{FB775B01-8BB5-41AC-B006-96D7EE979B95}"/>
    <hyperlink ref="F11" r:id="rId10" xr:uid="{468BF108-0795-4406-8678-992998E9F8DD}"/>
    <hyperlink ref="F12" r:id="rId11" xr:uid="{1EE6A20E-0C1D-4217-A383-0DC013252A60}"/>
    <hyperlink ref="F13" r:id="rId12" xr:uid="{9193BF29-EF72-4EE0-BEA3-5E28DDF7AB18}"/>
    <hyperlink ref="F14" r:id="rId13" xr:uid="{57FDB498-9783-4444-B492-02AFFEC9FFA5}"/>
    <hyperlink ref="F15" r:id="rId14" xr:uid="{21331C9B-5FE2-4008-B95E-88DED0313A1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depart</vt:lpstr>
      <vt:lpstr>Total</vt:lpstr>
      <vt:lpstr>depart!Impression_des_titres</vt:lpstr>
      <vt:lpstr>depart!Zone_d_impression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SOLER</dc:creator>
  <cp:lastModifiedBy>Guillaume MASCRE - LACOUR SAS</cp:lastModifiedBy>
  <dcterms:created xsi:type="dcterms:W3CDTF">2021-12-07T15:37:18Z</dcterms:created>
  <dcterms:modified xsi:type="dcterms:W3CDTF">2022-02-04T13:09:00Z</dcterms:modified>
</cp:coreProperties>
</file>