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3682\Desktop\"/>
    </mc:Choice>
  </mc:AlternateContent>
  <xr:revisionPtr revIDLastSave="0" documentId="8_{1B460BCF-1CB6-4416-B9B9-08B5AC3AA230}" xr6:coauthVersionLast="47" xr6:coauthVersionMax="47" xr10:uidLastSave="{00000000-0000-0000-0000-000000000000}"/>
  <bookViews>
    <workbookView xWindow="-120" yWindow="-120" windowWidth="20730" windowHeight="11040" activeTab="1" xr2:uid="{C62CD981-6BF5-47EC-B1B3-7E2B0974C5F7}"/>
  </bookViews>
  <sheets>
    <sheet name="liste materiel" sheetId="1" r:id="rId1"/>
    <sheet name="janvier 2026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2" l="1"/>
  <c r="D57" i="2"/>
  <c r="E56" i="2"/>
  <c r="G56" i="2" s="1"/>
  <c r="D56" i="2"/>
  <c r="E54" i="2"/>
  <c r="G54" i="2" s="1"/>
  <c r="G57" i="2" s="1"/>
  <c r="D54" i="2"/>
  <c r="E53" i="2"/>
  <c r="D53" i="2"/>
  <c r="E50" i="2"/>
  <c r="G50" i="2" s="1"/>
  <c r="D50" i="2"/>
  <c r="E49" i="2"/>
  <c r="G49" i="2" s="1"/>
  <c r="D49" i="2"/>
  <c r="E48" i="2"/>
  <c r="G48" i="2" s="1"/>
  <c r="G53" i="2" s="1"/>
  <c r="D48" i="2"/>
  <c r="E47" i="2"/>
  <c r="D47" i="2"/>
  <c r="E46" i="2"/>
  <c r="G46" i="2" s="1"/>
  <c r="D46" i="2"/>
  <c r="E44" i="2"/>
  <c r="G44" i="2" s="1"/>
  <c r="D44" i="2"/>
  <c r="E43" i="2"/>
  <c r="G43" i="2" s="1"/>
  <c r="G47" i="2" s="1"/>
  <c r="D43" i="2"/>
  <c r="E42" i="2"/>
  <c r="D42" i="2"/>
  <c r="E39" i="2"/>
  <c r="G39" i="2" s="1"/>
  <c r="D39" i="2"/>
  <c r="E38" i="2"/>
  <c r="G38" i="2" s="1"/>
  <c r="D38" i="2"/>
  <c r="E37" i="2"/>
  <c r="G37" i="2" s="1"/>
  <c r="G42" i="2" s="1"/>
  <c r="D37" i="2"/>
  <c r="E36" i="2"/>
  <c r="D36" i="2"/>
  <c r="E35" i="2"/>
  <c r="G35" i="2" s="1"/>
  <c r="D35" i="2"/>
  <c r="E33" i="2"/>
  <c r="G33" i="2" s="1"/>
  <c r="D33" i="2"/>
  <c r="E32" i="2"/>
  <c r="G32" i="2" s="1"/>
  <c r="G36" i="2" s="1"/>
  <c r="D32" i="2"/>
  <c r="E31" i="2"/>
  <c r="D31" i="2"/>
  <c r="E30" i="2"/>
  <c r="G30" i="2" s="1"/>
  <c r="D30" i="2"/>
  <c r="E28" i="2"/>
  <c r="G28" i="2" s="1"/>
  <c r="G31" i="2" s="1"/>
  <c r="D28" i="2"/>
  <c r="E27" i="2"/>
  <c r="D27" i="2"/>
  <c r="E26" i="2"/>
  <c r="G26" i="2" s="1"/>
  <c r="D26" i="2"/>
  <c r="E24" i="2"/>
  <c r="G24" i="2" s="1"/>
  <c r="D24" i="2"/>
  <c r="E23" i="2"/>
  <c r="G23" i="2" s="1"/>
  <c r="D23" i="2"/>
  <c r="E22" i="2"/>
  <c r="G22" i="2" s="1"/>
  <c r="G27" i="2" s="1"/>
  <c r="D22" i="2"/>
  <c r="E21" i="2"/>
  <c r="D21" i="2"/>
  <c r="E20" i="2"/>
  <c r="G20" i="2" s="1"/>
  <c r="D20" i="2"/>
  <c r="E18" i="2"/>
  <c r="G18" i="2" s="1"/>
  <c r="D18" i="2"/>
  <c r="E17" i="2"/>
  <c r="G17" i="2" s="1"/>
  <c r="D17" i="2"/>
  <c r="E16" i="2"/>
  <c r="G16" i="2" s="1"/>
  <c r="D16" i="2"/>
  <c r="E15" i="2"/>
  <c r="G15" i="2" s="1"/>
  <c r="D15" i="2"/>
  <c r="E14" i="2"/>
  <c r="G14" i="2" s="1"/>
  <c r="G21" i="2" s="1"/>
  <c r="D14" i="2"/>
  <c r="E13" i="2"/>
  <c r="D13" i="2"/>
  <c r="E12" i="2"/>
  <c r="G12" i="2" s="1"/>
  <c r="D12" i="2"/>
  <c r="E11" i="2"/>
  <c r="G11" i="2" s="1"/>
  <c r="D11" i="2"/>
  <c r="E10" i="2"/>
  <c r="G10" i="2" s="1"/>
  <c r="D10" i="2"/>
  <c r="E9" i="2"/>
  <c r="G9" i="2" s="1"/>
  <c r="D9" i="2"/>
  <c r="E8" i="2"/>
  <c r="G8" i="2" s="1"/>
  <c r="D8" i="2"/>
  <c r="E7" i="2"/>
  <c r="G7" i="2" s="1"/>
  <c r="D7" i="2"/>
  <c r="E6" i="2"/>
  <c r="G6" i="2" s="1"/>
  <c r="G13" i="2" s="1"/>
  <c r="D6" i="2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<sst xmlns="http://schemas.openxmlformats.org/spreadsheetml/2006/main" count="77" uniqueCount="47">
  <si>
    <t>CATEGORIE</t>
  </si>
  <si>
    <t>Désignation</t>
  </si>
  <si>
    <t>Unité</t>
  </si>
  <si>
    <t>PA HT</t>
  </si>
  <si>
    <t>PU VENTE</t>
  </si>
  <si>
    <t>BAC</t>
  </si>
  <si>
    <t>Bac de récuperation 350X150X40</t>
  </si>
  <si>
    <t>u</t>
  </si>
  <si>
    <t>BOUCHON PLASTIQUE 20</t>
  </si>
  <si>
    <t>Bouchon plastique pour tube carre de 20</t>
  </si>
  <si>
    <t>BOUCHON PLASTIQUE 30</t>
  </si>
  <si>
    <t>Bouchon plastique pour tube carre de 30</t>
  </si>
  <si>
    <t>BRIDE</t>
  </si>
  <si>
    <t>Bride a collerette inox 316 L DN15 PN40</t>
  </si>
  <si>
    <t>Bride a collerette inox 316 L DN32 PN40</t>
  </si>
  <si>
    <t>Bride a collerette inox 316 L DN50 PN40</t>
  </si>
  <si>
    <t>BOUCHON 51</t>
  </si>
  <si>
    <t>Bouchon male a dudgeonnet 51 316 L R/S non hypertrempé</t>
  </si>
  <si>
    <t>BOUCHON 63</t>
  </si>
  <si>
    <t>Bouchon male a dudgeonnet 63 316 L R/S non hypertrempé</t>
  </si>
  <si>
    <t>BOUCHON 76</t>
  </si>
  <si>
    <t>Bouchon male a dudgeonnet 76 316 L R/S non hypertrempé</t>
  </si>
  <si>
    <t>Bride plate DN32 PN40</t>
  </si>
  <si>
    <t>Bride point bleu inox 304 DN65</t>
  </si>
  <si>
    <t>Bride point bleu inox 304 DN80</t>
  </si>
  <si>
    <t>Bride point bleu inox 304 DN100</t>
  </si>
  <si>
    <t>CHARNIERE</t>
  </si>
  <si>
    <t>Charnieres a coulisses inox 304</t>
  </si>
  <si>
    <t>CLAPET</t>
  </si>
  <si>
    <t>Clapet inox entre bride DN15</t>
  </si>
  <si>
    <t>COLLET 316 L D.104</t>
  </si>
  <si>
    <t>Collet inox 316 L 104x2</t>
  </si>
  <si>
    <t>COLLET 316L</t>
  </si>
  <si>
    <t>Collet inox 316 L 88,9x2</t>
  </si>
  <si>
    <t>Mois</t>
  </si>
  <si>
    <t>" JANVIER 2026 "</t>
  </si>
  <si>
    <t>Secteur</t>
  </si>
  <si>
    <t>ENERGIE</t>
  </si>
  <si>
    <t xml:space="preserve">Semaine </t>
  </si>
  <si>
    <t>N° Bon d'intervention</t>
  </si>
  <si>
    <t>DESIGNATION</t>
  </si>
  <si>
    <t>Unite</t>
  </si>
  <si>
    <t>Prix unitaire</t>
  </si>
  <si>
    <t>Quantité</t>
  </si>
  <si>
    <t>Prix Total H.T</t>
  </si>
  <si>
    <t>TOTAL BON INTERVENTION</t>
  </si>
  <si>
    <t>TOTAL BON INTERVENTION H.T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</si>
</sst>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€"/>
    <numFmt numFmtId="165" formatCode="_-* #,##0.00\ _€_-;\-* #,##0.00\ _€_-;_-* &quot;-&quot;??\ _€_-;_-@_-"/>
    <numFmt numFmtId="166" formatCode="#,##0.00\ &quot;€&quot;"/>
  </numFmts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ptos Display"/>
      <family val="2"/>
      <scheme val="major"/>
    </font>
    <font>
      <sz val="10"/>
      <color theme="1"/>
      <name val="Aptos Display"/>
      <family val="2"/>
      <scheme val="major"/>
    </font>
    <font>
      <sz val="12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2"/>
      <color theme="1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64" fontId="2" fillId="0" borderId="10" xfId="0" applyNumberFormat="1" applyFont="1" applyBorder="1"/>
    <xf numFmtId="166" fontId="2" fillId="3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0" xfId="0" applyFont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1" xfId="0" applyFont="1" applyFill="1" applyBorder="1"/>
    <xf numFmtId="0" fontId="2" fillId="5" borderId="19" xfId="0" applyFont="1" applyFill="1" applyBorder="1" applyAlignment="1">
      <alignment horizontal="center" vertical="center"/>
    </xf>
    <xf numFmtId="2" fontId="2" fillId="5" borderId="19" xfId="0" applyNumberFormat="1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6" fontId="1" fillId="5" borderId="11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6" fontId="2" fillId="0" borderId="2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5" borderId="13" xfId="0" applyFont="1" applyFill="1" applyBorder="1"/>
    <xf numFmtId="0" fontId="2" fillId="0" borderId="22" xfId="0" applyFont="1" applyBorder="1"/>
    <xf numFmtId="0" fontId="2" fillId="0" borderId="23" xfId="0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0" fontId="2" fillId="0" borderId="14" xfId="0" applyFont="1" applyBorder="1"/>
    <xf numFmtId="0" fontId="5" fillId="0" borderId="1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13" xfId="0" applyFont="1" applyBorder="1"/>
    <xf numFmtId="0" fontId="1" fillId="0" borderId="13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RREA%20Claire/Documents/SUIVI%20MATIERE/Facturation%20Fevrier/COUT%20FOURNITURE%20FEVRIER%202025%20ENERGIES.xlsx" TargetMode="External"/><Relationship Id="rId1" Type="http://schemas.openxmlformats.org/officeDocument/2006/relationships/externalLinkPath" Target="/Users/ARREA%20Claire/Documents/SUIVI%20MATIERE/Facturation%20Fevrier/COUT%20FOURNITURE%20FEVRIER%202025%20ENERG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E MATERIEL"/>
      <sheetName val="LISTE DES SECTEURS"/>
    </sheetNames>
    <sheetDataSet>
      <sheetData sheetId="0" refreshError="1">
        <row r="5">
          <cell r="B5" t="str">
            <v xml:space="preserve">Tube SMS 25  316 L R/S non hypertrempé </v>
          </cell>
          <cell r="C5" t="str">
            <v>m</v>
          </cell>
          <cell r="D5">
            <v>3.84</v>
          </cell>
          <cell r="E5">
            <v>12.000000000000002</v>
          </cell>
        </row>
        <row r="6">
          <cell r="B6" t="str">
            <v>Tube SMS 38 316 L R/S non hypertrempé</v>
          </cell>
          <cell r="C6" t="str">
            <v>m</v>
          </cell>
          <cell r="D6">
            <v>5.91</v>
          </cell>
          <cell r="E6">
            <v>18.468750000000004</v>
          </cell>
        </row>
        <row r="7">
          <cell r="B7" t="str">
            <v>Tube SMS 51 316 L R/S non hypertrempé</v>
          </cell>
          <cell r="C7" t="str">
            <v>m</v>
          </cell>
          <cell r="D7">
            <v>7.84</v>
          </cell>
          <cell r="E7">
            <v>24.500000000000004</v>
          </cell>
        </row>
        <row r="8">
          <cell r="B8" t="str">
            <v>Tube SMS 63 316 L R/S non hypertrempé</v>
          </cell>
          <cell r="C8" t="str">
            <v>m</v>
          </cell>
          <cell r="D8">
            <v>11.98</v>
          </cell>
          <cell r="E8">
            <v>37.437500000000007</v>
          </cell>
        </row>
        <row r="9">
          <cell r="B9" t="str">
            <v>Tube SMS 76 316 L R/S non hypertrempé</v>
          </cell>
          <cell r="C9" t="str">
            <v>m</v>
          </cell>
          <cell r="D9">
            <v>15.06</v>
          </cell>
          <cell r="E9">
            <v>47.062500000000007</v>
          </cell>
        </row>
        <row r="10">
          <cell r="B10" t="str">
            <v>Tube SMS 104 316 L R/S non hypertrempé</v>
          </cell>
          <cell r="C10" t="str">
            <v>m</v>
          </cell>
          <cell r="D10">
            <v>27.16</v>
          </cell>
          <cell r="E10">
            <v>84.875000000000014</v>
          </cell>
        </row>
        <row r="11">
          <cell r="B11" t="str">
            <v>Coude SMS 25 316 L R/S non hypertrempé</v>
          </cell>
          <cell r="C11" t="str">
            <v>u</v>
          </cell>
          <cell r="D11">
            <v>2.1</v>
          </cell>
          <cell r="E11">
            <v>6.5625000000000009</v>
          </cell>
        </row>
        <row r="12">
          <cell r="B12" t="str">
            <v>Coude SMS 38 316 L R/S non hypertrempé</v>
          </cell>
          <cell r="C12" t="str">
            <v>u</v>
          </cell>
          <cell r="D12">
            <v>3.21</v>
          </cell>
          <cell r="E12">
            <v>10.031250000000002</v>
          </cell>
        </row>
        <row r="13">
          <cell r="B13" t="str">
            <v>Coude SMS 51 316 L R/S non hypertrempé</v>
          </cell>
          <cell r="C13" t="str">
            <v>u</v>
          </cell>
          <cell r="D13">
            <v>3.83</v>
          </cell>
          <cell r="E13">
            <v>11.968750000000002</v>
          </cell>
        </row>
        <row r="14">
          <cell r="B14" t="str">
            <v>Coude SMS 63 316 L R/S non hypertrempé</v>
          </cell>
          <cell r="C14" t="str">
            <v>u</v>
          </cell>
          <cell r="D14">
            <v>5.51</v>
          </cell>
          <cell r="E14">
            <v>17.218750000000004</v>
          </cell>
        </row>
        <row r="15">
          <cell r="B15" t="str">
            <v>Coude SMS 76 316 L R/S non hypertrempé</v>
          </cell>
          <cell r="C15" t="str">
            <v>u</v>
          </cell>
          <cell r="D15">
            <v>8.75</v>
          </cell>
          <cell r="E15">
            <v>27.343750000000004</v>
          </cell>
        </row>
        <row r="16">
          <cell r="B16" t="str">
            <v>Coude SMS 104 316 L R/S non hypertrempé</v>
          </cell>
          <cell r="C16" t="str">
            <v>u</v>
          </cell>
          <cell r="D16">
            <v>13.65</v>
          </cell>
          <cell r="E16">
            <v>42.656250000000007</v>
          </cell>
        </row>
        <row r="17">
          <cell r="B17" t="str">
            <v>Te SMS 25 316 L R/S non hypertrempé</v>
          </cell>
          <cell r="C17" t="str">
            <v>u</v>
          </cell>
          <cell r="D17">
            <v>2.77</v>
          </cell>
          <cell r="E17">
            <v>8.6562500000000018</v>
          </cell>
        </row>
        <row r="18">
          <cell r="B18" t="str">
            <v>Te SMS 38 316 L R/S non hypertrempé</v>
          </cell>
          <cell r="C18" t="str">
            <v>u</v>
          </cell>
          <cell r="D18">
            <v>4.0599999999999996</v>
          </cell>
          <cell r="E18">
            <v>12.6875</v>
          </cell>
        </row>
        <row r="19">
          <cell r="B19" t="str">
            <v>Te SMS 51 316 L R/S non hypertrempé</v>
          </cell>
          <cell r="C19" t="str">
            <v>u</v>
          </cell>
          <cell r="D19">
            <v>5.12</v>
          </cell>
          <cell r="E19">
            <v>16.000000000000004</v>
          </cell>
        </row>
        <row r="20">
          <cell r="B20" t="str">
            <v>Te SMS 63 316 L R/S non hypertrempé</v>
          </cell>
          <cell r="C20" t="str">
            <v>u</v>
          </cell>
          <cell r="D20">
            <v>7.43</v>
          </cell>
          <cell r="E20">
            <v>23.218750000000004</v>
          </cell>
        </row>
        <row r="21">
          <cell r="B21" t="str">
            <v>Te SMS 76 316 L R/S non hypertrempé</v>
          </cell>
          <cell r="C21" t="str">
            <v>u</v>
          </cell>
          <cell r="D21">
            <v>8.89</v>
          </cell>
          <cell r="E21">
            <v>27.781250000000007</v>
          </cell>
        </row>
        <row r="22">
          <cell r="B22" t="str">
            <v>Te SMS 104 316 L R/S non hypertrempé</v>
          </cell>
          <cell r="C22" t="str">
            <v>u</v>
          </cell>
          <cell r="D22">
            <v>16.45</v>
          </cell>
          <cell r="E22">
            <v>51.406250000000007</v>
          </cell>
        </row>
        <row r="23">
          <cell r="B23" t="str">
            <v>Te SMS 101,6  316 L R/S non hypertrempé</v>
          </cell>
          <cell r="C23" t="str">
            <v>u</v>
          </cell>
          <cell r="D23">
            <v>20.88</v>
          </cell>
          <cell r="E23">
            <v>65.25</v>
          </cell>
        </row>
        <row r="24">
          <cell r="B24" t="str">
            <v>Douille a dudgeonner 25 316 L R/S non hypertrempé</v>
          </cell>
          <cell r="C24" t="str">
            <v>u</v>
          </cell>
          <cell r="D24">
            <v>1.25</v>
          </cell>
          <cell r="E24">
            <v>3.9062500000000004</v>
          </cell>
        </row>
        <row r="25">
          <cell r="B25" t="str">
            <v>Douille a dudgeonner 38 316 L R/S non hypertrempé</v>
          </cell>
          <cell r="C25" t="str">
            <v>u</v>
          </cell>
          <cell r="D25">
            <v>1.84</v>
          </cell>
          <cell r="E25">
            <v>5.7500000000000009</v>
          </cell>
        </row>
        <row r="26">
          <cell r="B26" t="str">
            <v>Douille a dudgeonner 51 316 L R/S non hypertrempé</v>
          </cell>
          <cell r="C26" t="str">
            <v>u</v>
          </cell>
          <cell r="D26">
            <v>2.82</v>
          </cell>
          <cell r="E26">
            <v>8.8125</v>
          </cell>
        </row>
        <row r="27">
          <cell r="B27" t="str">
            <v>Douille a dudgeonner 63 316 L R/S non hypertrempé</v>
          </cell>
          <cell r="C27" t="str">
            <v>u</v>
          </cell>
          <cell r="D27">
            <v>3.74</v>
          </cell>
          <cell r="E27">
            <v>11.687500000000002</v>
          </cell>
        </row>
        <row r="28">
          <cell r="B28" t="str">
            <v>Douille a dudgeonner 76 316 L R/S non hypertrempé</v>
          </cell>
          <cell r="C28" t="str">
            <v>u</v>
          </cell>
          <cell r="D28">
            <v>5.34</v>
          </cell>
          <cell r="E28">
            <v>16.687500000000004</v>
          </cell>
        </row>
        <row r="29">
          <cell r="B29" t="str">
            <v>Reduction courte 316 L 38-25</v>
          </cell>
          <cell r="C29" t="str">
            <v>u</v>
          </cell>
          <cell r="D29">
            <v>1.92</v>
          </cell>
          <cell r="E29">
            <v>6.0000000000000009</v>
          </cell>
        </row>
        <row r="30">
          <cell r="B30" t="str">
            <v>Reduction courte 316 L 51-38</v>
          </cell>
          <cell r="C30" t="str">
            <v>u</v>
          </cell>
          <cell r="D30">
            <v>2.58</v>
          </cell>
          <cell r="E30">
            <v>8.0625000000000018</v>
          </cell>
        </row>
        <row r="31">
          <cell r="B31" t="str">
            <v>Reduction courte 316 L 63-51</v>
          </cell>
          <cell r="C31" t="str">
            <v>u</v>
          </cell>
          <cell r="D31">
            <v>5.52</v>
          </cell>
          <cell r="E31">
            <v>17.25</v>
          </cell>
        </row>
        <row r="32">
          <cell r="B32" t="str">
            <v>Reduction courte 316 L 76-63</v>
          </cell>
          <cell r="C32" t="str">
            <v>u</v>
          </cell>
          <cell r="D32">
            <v>5.51</v>
          </cell>
          <cell r="E32">
            <v>17.218750000000004</v>
          </cell>
        </row>
        <row r="33">
          <cell r="B33" t="str">
            <v>Reduction courte 316 L 104-76</v>
          </cell>
          <cell r="C33" t="str">
            <v>u</v>
          </cell>
          <cell r="D33">
            <v>10.26</v>
          </cell>
          <cell r="E33">
            <v>32.062500000000007</v>
          </cell>
        </row>
        <row r="34">
          <cell r="B34" t="str">
            <v>Reduction courte 316 L 51-25</v>
          </cell>
          <cell r="C34" t="str">
            <v>u</v>
          </cell>
          <cell r="D34">
            <v>2.62</v>
          </cell>
          <cell r="E34">
            <v>8.1875000000000018</v>
          </cell>
        </row>
        <row r="35">
          <cell r="B35" t="str">
            <v>Reduction courte 316 L 63-38</v>
          </cell>
          <cell r="C35" t="str">
            <v>u</v>
          </cell>
          <cell r="D35">
            <v>4.9000000000000004</v>
          </cell>
          <cell r="E35">
            <v>15.312500000000004</v>
          </cell>
        </row>
        <row r="36">
          <cell r="B36" t="str">
            <v>Reduction courte 316 L 76-38</v>
          </cell>
          <cell r="C36" t="str">
            <v>u</v>
          </cell>
          <cell r="D36">
            <v>6.7</v>
          </cell>
          <cell r="E36">
            <v>20.937500000000004</v>
          </cell>
        </row>
        <row r="37">
          <cell r="B37" t="str">
            <v>Reduction courte 316 L 104-51</v>
          </cell>
          <cell r="C37" t="str">
            <v>u</v>
          </cell>
          <cell r="D37">
            <v>13.72</v>
          </cell>
          <cell r="E37">
            <v>42.875000000000007</v>
          </cell>
        </row>
        <row r="38">
          <cell r="B38" t="str">
            <v>Reduction courte 316 L 76-51</v>
          </cell>
          <cell r="C38" t="str">
            <v>u</v>
          </cell>
          <cell r="D38">
            <v>6.12</v>
          </cell>
          <cell r="E38">
            <v>19.125000000000004</v>
          </cell>
        </row>
        <row r="39">
          <cell r="B39" t="str">
            <v>Reduction courte 316 L 104-63</v>
          </cell>
          <cell r="C39" t="str">
            <v>u</v>
          </cell>
          <cell r="D39">
            <v>12.32</v>
          </cell>
          <cell r="E39">
            <v>38.500000000000007</v>
          </cell>
        </row>
        <row r="40">
          <cell r="B40" t="str">
            <v xml:space="preserve">Raccord SMS 25 316 L R/S joint EPDM </v>
          </cell>
          <cell r="C40" t="str">
            <v>u</v>
          </cell>
          <cell r="D40">
            <v>3.91</v>
          </cell>
          <cell r="E40">
            <v>12.218750000000002</v>
          </cell>
        </row>
        <row r="41">
          <cell r="B41" t="str">
            <v xml:space="preserve">Raccord SMS 38 316 L R/S joint EPDM </v>
          </cell>
          <cell r="C41" t="str">
            <v>u</v>
          </cell>
          <cell r="D41">
            <v>6.02</v>
          </cell>
          <cell r="E41">
            <v>18.8125</v>
          </cell>
        </row>
        <row r="42">
          <cell r="B42" t="str">
            <v xml:space="preserve">Raccord SMS 51 316 L R/S joint EPDM </v>
          </cell>
          <cell r="C42" t="str">
            <v>u</v>
          </cell>
          <cell r="D42">
            <v>7.23</v>
          </cell>
          <cell r="E42">
            <v>22.593750000000004</v>
          </cell>
        </row>
        <row r="43">
          <cell r="B43" t="str">
            <v xml:space="preserve">Raccord SMS 63 316 L R/S joint EPDM </v>
          </cell>
          <cell r="C43" t="str">
            <v>u</v>
          </cell>
          <cell r="D43">
            <v>10.55</v>
          </cell>
          <cell r="E43">
            <v>32.968750000000007</v>
          </cell>
        </row>
        <row r="44">
          <cell r="B44" t="str">
            <v xml:space="preserve">Raccord SMS 76 316 L R/S joint EPDM </v>
          </cell>
          <cell r="C44" t="str">
            <v>u</v>
          </cell>
          <cell r="D44">
            <v>13.26</v>
          </cell>
          <cell r="E44">
            <v>41.437500000000007</v>
          </cell>
        </row>
        <row r="45">
          <cell r="B45" t="str">
            <v xml:space="preserve">Raccord SMS 104 316 L R/S joint EPDM </v>
          </cell>
          <cell r="C45" t="str">
            <v>u</v>
          </cell>
          <cell r="D45">
            <v>18.2</v>
          </cell>
          <cell r="E45">
            <v>56.875000000000007</v>
          </cell>
        </row>
        <row r="46">
          <cell r="B46" t="str">
            <v>Joint EPDM pour raccord SMS 25</v>
          </cell>
          <cell r="C46" t="str">
            <v>u</v>
          </cell>
          <cell r="D46">
            <v>0.24</v>
          </cell>
          <cell r="E46">
            <v>0.75000000000000011</v>
          </cell>
        </row>
        <row r="47">
          <cell r="B47" t="str">
            <v>Joint EPDM pour raccord SMS 38</v>
          </cell>
          <cell r="C47" t="str">
            <v>u</v>
          </cell>
          <cell r="D47">
            <v>0.27</v>
          </cell>
          <cell r="E47">
            <v>0.84375000000000022</v>
          </cell>
        </row>
        <row r="48">
          <cell r="B48" t="str">
            <v>Joint EPDM pour raccord SMS 51</v>
          </cell>
          <cell r="C48" t="str">
            <v>u</v>
          </cell>
          <cell r="D48">
            <v>0.34</v>
          </cell>
          <cell r="E48">
            <v>1.0625000000000002</v>
          </cell>
        </row>
        <row r="49">
          <cell r="B49" t="str">
            <v>Joint EPDM pour raccord SMS 63</v>
          </cell>
          <cell r="C49" t="str">
            <v>u</v>
          </cell>
          <cell r="D49">
            <v>0.59</v>
          </cell>
          <cell r="E49">
            <v>1.8437500000000002</v>
          </cell>
        </row>
        <row r="50">
          <cell r="B50" t="str">
            <v>Joint EPDM pour raccord SMS 76</v>
          </cell>
          <cell r="C50" t="str">
            <v>u</v>
          </cell>
          <cell r="D50">
            <v>1</v>
          </cell>
          <cell r="E50">
            <v>3.1250000000000004</v>
          </cell>
        </row>
        <row r="51">
          <cell r="B51" t="str">
            <v>Joint EPDM pour raccord SMS 104</v>
          </cell>
          <cell r="C51" t="str">
            <v>u</v>
          </cell>
          <cell r="D51">
            <v>0.75</v>
          </cell>
          <cell r="E51">
            <v>2.3437500000000004</v>
          </cell>
        </row>
        <row r="52">
          <cell r="B52" t="str">
            <v>Nez filete SMS 25</v>
          </cell>
          <cell r="C52" t="str">
            <v>u</v>
          </cell>
          <cell r="D52">
            <v>1.45</v>
          </cell>
          <cell r="E52">
            <v>4.5312500000000009</v>
          </cell>
        </row>
        <row r="53">
          <cell r="B53" t="str">
            <v>Nez filete SMS 38</v>
          </cell>
          <cell r="C53" t="str">
            <v>u</v>
          </cell>
          <cell r="D53">
            <v>2.35</v>
          </cell>
          <cell r="E53">
            <v>7.3437500000000018</v>
          </cell>
        </row>
        <row r="54">
          <cell r="B54" t="str">
            <v>Nez filete  SMS 51</v>
          </cell>
          <cell r="C54" t="str">
            <v>u</v>
          </cell>
          <cell r="D54">
            <v>2.62</v>
          </cell>
          <cell r="E54">
            <v>8.1875000000000018</v>
          </cell>
        </row>
        <row r="55">
          <cell r="B55" t="str">
            <v>Nez filete  SMS 63</v>
          </cell>
          <cell r="C55" t="str">
            <v>u</v>
          </cell>
          <cell r="D55">
            <v>4.26</v>
          </cell>
          <cell r="E55">
            <v>13.312500000000002</v>
          </cell>
        </row>
        <row r="56">
          <cell r="B56" t="str">
            <v>Nez filete  SMS 76</v>
          </cell>
          <cell r="C56" t="str">
            <v>u</v>
          </cell>
          <cell r="D56">
            <v>4.9400000000000004</v>
          </cell>
          <cell r="E56">
            <v>15.437500000000004</v>
          </cell>
        </row>
        <row r="57">
          <cell r="B57" t="str">
            <v>Nez filete  SMS 104</v>
          </cell>
          <cell r="C57" t="str">
            <v>u</v>
          </cell>
          <cell r="D57">
            <v>7.02</v>
          </cell>
          <cell r="E57">
            <v>21.937500000000004</v>
          </cell>
        </row>
        <row r="58">
          <cell r="B58" t="str">
            <v>Douille SMS 25</v>
          </cell>
          <cell r="C58" t="str">
            <v>u</v>
          </cell>
          <cell r="D58">
            <v>0.83</v>
          </cell>
          <cell r="E58">
            <v>2.5937500000000004</v>
          </cell>
        </row>
        <row r="59">
          <cell r="B59" t="str">
            <v>Douille SMS 38</v>
          </cell>
          <cell r="C59" t="str">
            <v>u</v>
          </cell>
          <cell r="D59">
            <v>1.32</v>
          </cell>
          <cell r="E59">
            <v>4.1250000000000009</v>
          </cell>
        </row>
        <row r="60">
          <cell r="B60" t="str">
            <v>Douille SMS 51</v>
          </cell>
          <cell r="C60" t="str">
            <v>u</v>
          </cell>
          <cell r="D60">
            <v>1.61</v>
          </cell>
          <cell r="E60">
            <v>5.0312500000000009</v>
          </cell>
        </row>
        <row r="61">
          <cell r="B61" t="str">
            <v>Douille SMS 63</v>
          </cell>
          <cell r="C61" t="str">
            <v>u</v>
          </cell>
          <cell r="D61">
            <v>2.17</v>
          </cell>
          <cell r="E61">
            <v>6.7812500000000009</v>
          </cell>
        </row>
        <row r="62">
          <cell r="B62" t="str">
            <v>Douille SMS 76</v>
          </cell>
          <cell r="C62" t="str">
            <v>u</v>
          </cell>
          <cell r="D62">
            <v>2.82</v>
          </cell>
          <cell r="E62">
            <v>8.8125</v>
          </cell>
        </row>
        <row r="63">
          <cell r="B63" t="str">
            <v>Douille SMS 104</v>
          </cell>
          <cell r="C63" t="str">
            <v>u</v>
          </cell>
          <cell r="D63">
            <v>3.78</v>
          </cell>
          <cell r="E63">
            <v>11.812500000000002</v>
          </cell>
        </row>
        <row r="64">
          <cell r="B64" t="str">
            <v>Collier hexagonal inox SMS 25</v>
          </cell>
          <cell r="C64" t="str">
            <v>u</v>
          </cell>
          <cell r="D64">
            <v>1.06</v>
          </cell>
          <cell r="E64">
            <v>3.3125000000000009</v>
          </cell>
        </row>
        <row r="65">
          <cell r="B65" t="str">
            <v>Collier hexagonal inox SMS 38</v>
          </cell>
          <cell r="C65" t="str">
            <v>u</v>
          </cell>
          <cell r="D65">
            <v>1.1599999999999999</v>
          </cell>
          <cell r="E65">
            <v>3.6250000000000004</v>
          </cell>
        </row>
        <row r="66">
          <cell r="B66" t="str">
            <v>Collier hexagonal inox SMS 51</v>
          </cell>
          <cell r="C66" t="str">
            <v>u</v>
          </cell>
          <cell r="D66">
            <v>1.45</v>
          </cell>
          <cell r="E66">
            <v>4.5312500000000009</v>
          </cell>
        </row>
        <row r="67">
          <cell r="B67" t="str">
            <v>Collier hexagonal inox SMS 63</v>
          </cell>
          <cell r="C67" t="str">
            <v>u</v>
          </cell>
          <cell r="D67">
            <v>1.65</v>
          </cell>
          <cell r="E67">
            <v>5.1562500000000009</v>
          </cell>
        </row>
        <row r="68">
          <cell r="B68" t="str">
            <v>Collier hexagonal inox SMS 76</v>
          </cell>
          <cell r="C68" t="str">
            <v>u</v>
          </cell>
          <cell r="D68">
            <v>1.8</v>
          </cell>
          <cell r="E68">
            <v>5.6250000000000009</v>
          </cell>
        </row>
        <row r="69">
          <cell r="B69" t="str">
            <v>Collier hexagonal inox SMS 104</v>
          </cell>
          <cell r="C69" t="str">
            <v>u</v>
          </cell>
          <cell r="D69">
            <v>2.04</v>
          </cell>
          <cell r="E69">
            <v>6.3750000000000009</v>
          </cell>
        </row>
        <row r="70">
          <cell r="B70" t="str">
            <v>Collier hexagonal inox ISO 21,3</v>
          </cell>
          <cell r="C70" t="str">
            <v>u</v>
          </cell>
          <cell r="D70">
            <v>1.07</v>
          </cell>
          <cell r="E70">
            <v>3.3437500000000009</v>
          </cell>
        </row>
        <row r="71">
          <cell r="B71" t="str">
            <v>Collier hexagonal inox ISO 26,9</v>
          </cell>
          <cell r="C71" t="str">
            <v>u</v>
          </cell>
          <cell r="D71">
            <v>1.1100000000000001</v>
          </cell>
          <cell r="E71">
            <v>3.4687500000000009</v>
          </cell>
        </row>
        <row r="72">
          <cell r="B72" t="str">
            <v>Collier hexagonal inox ISO 33,7</v>
          </cell>
          <cell r="C72" t="str">
            <v>u</v>
          </cell>
          <cell r="D72">
            <v>1.2</v>
          </cell>
          <cell r="E72">
            <v>3.7500000000000004</v>
          </cell>
        </row>
        <row r="73">
          <cell r="B73" t="str">
            <v>Collier hexagonal inox ISO 42,4</v>
          </cell>
          <cell r="C73" t="str">
            <v>u</v>
          </cell>
          <cell r="D73">
            <v>1.38</v>
          </cell>
          <cell r="E73">
            <v>4.3125</v>
          </cell>
        </row>
        <row r="74">
          <cell r="B74" t="str">
            <v>Collier hexagonal inox ISO 48,3</v>
          </cell>
          <cell r="C74" t="str">
            <v>u</v>
          </cell>
          <cell r="D74">
            <v>1.46</v>
          </cell>
          <cell r="E74">
            <v>4.5625000000000009</v>
          </cell>
        </row>
        <row r="75">
          <cell r="B75" t="str">
            <v>Collier hexagonal inox ISO 60,3</v>
          </cell>
          <cell r="C75" t="str">
            <v>u</v>
          </cell>
          <cell r="D75">
            <v>1.58</v>
          </cell>
          <cell r="E75">
            <v>4.9375000000000009</v>
          </cell>
        </row>
        <row r="76">
          <cell r="B76" t="str">
            <v>Tube 80x40 decor inox 304 L</v>
          </cell>
          <cell r="C76" t="str">
            <v>m</v>
          </cell>
          <cell r="D76">
            <v>10.64</v>
          </cell>
          <cell r="E76">
            <v>33.250000000000007</v>
          </cell>
        </row>
        <row r="77">
          <cell r="B77" t="str">
            <v>Tube 40x40 decor inox 304 L</v>
          </cell>
          <cell r="C77" t="str">
            <v>m</v>
          </cell>
          <cell r="D77">
            <v>7.01</v>
          </cell>
          <cell r="E77">
            <v>21.906250000000004</v>
          </cell>
        </row>
        <row r="78">
          <cell r="B78" t="str">
            <v>Plat  40x4 inox 304 L</v>
          </cell>
          <cell r="C78" t="str">
            <v>m</v>
          </cell>
          <cell r="D78">
            <v>4.0199999999999996</v>
          </cell>
          <cell r="E78">
            <v>12.5625</v>
          </cell>
        </row>
        <row r="79">
          <cell r="B79" t="str">
            <v>Corniere  40x4 inox 304 L</v>
          </cell>
          <cell r="C79" t="str">
            <v>m</v>
          </cell>
          <cell r="D79">
            <v>9.1999999999999993</v>
          </cell>
          <cell r="E79">
            <v>28.750000000000004</v>
          </cell>
        </row>
        <row r="80">
          <cell r="B80" t="str">
            <v>Vanne papillon ALFA LAVAL LL/EPDM 25</v>
          </cell>
          <cell r="C80" t="str">
            <v>u</v>
          </cell>
          <cell r="D80">
            <v>52.8</v>
          </cell>
          <cell r="E80">
            <v>165.00000000000003</v>
          </cell>
        </row>
        <row r="81">
          <cell r="B81" t="str">
            <v>Vanne papillon ALFA LAVAL LL/EPDM 38</v>
          </cell>
          <cell r="C81" t="str">
            <v>u</v>
          </cell>
          <cell r="D81">
            <v>53.6</v>
          </cell>
          <cell r="E81">
            <v>167.50000000000003</v>
          </cell>
        </row>
        <row r="82">
          <cell r="B82" t="str">
            <v>Vanne papillon ALFA LAVAL LL/EPDM 51</v>
          </cell>
          <cell r="C82" t="str">
            <v>u</v>
          </cell>
          <cell r="D82">
            <v>59</v>
          </cell>
          <cell r="E82">
            <v>184.37500000000003</v>
          </cell>
        </row>
        <row r="83">
          <cell r="B83" t="str">
            <v>Vanne papillon ALFA LAVAL LL/EPDM 63</v>
          </cell>
          <cell r="C83" t="str">
            <v>u</v>
          </cell>
          <cell r="D83">
            <v>74.2</v>
          </cell>
          <cell r="E83">
            <v>231.87500000000006</v>
          </cell>
        </row>
        <row r="84">
          <cell r="B84" t="str">
            <v>Vanne papillon ALFA LAVAL LL/EPDM 76</v>
          </cell>
          <cell r="C84" t="str">
            <v>u</v>
          </cell>
          <cell r="D84">
            <v>95.2</v>
          </cell>
          <cell r="E84">
            <v>297.50000000000006</v>
          </cell>
        </row>
        <row r="85">
          <cell r="B85" t="str">
            <v>Vanne papillon ALFA LAVAL LL/EPDM 104</v>
          </cell>
          <cell r="C85" t="str">
            <v>u</v>
          </cell>
          <cell r="D85">
            <v>141.6</v>
          </cell>
          <cell r="E85">
            <v>442.50000000000006</v>
          </cell>
        </row>
        <row r="86">
          <cell r="B86" t="str">
            <v>Vanne papillon ALFA LAVAL LL/EPDM 101,6</v>
          </cell>
          <cell r="C86" t="str">
            <v>u</v>
          </cell>
          <cell r="D86">
            <v>124.2</v>
          </cell>
          <cell r="E86">
            <v>388.12500000000006</v>
          </cell>
        </row>
        <row r="87">
          <cell r="B87" t="str">
            <v>Poignee cadenassable VP 25 A 63</v>
          </cell>
          <cell r="C87" t="str">
            <v>u</v>
          </cell>
          <cell r="D87">
            <v>19.2</v>
          </cell>
          <cell r="E87">
            <v>60.000000000000007</v>
          </cell>
        </row>
        <row r="88">
          <cell r="B88" t="str">
            <v>Poignée cadenassable VP 76</v>
          </cell>
          <cell r="C88" t="str">
            <v>u</v>
          </cell>
          <cell r="D88">
            <v>19.2</v>
          </cell>
          <cell r="E88">
            <v>60.000000000000007</v>
          </cell>
        </row>
        <row r="89">
          <cell r="B89" t="str">
            <v>Poignéee cadenassable VP 104</v>
          </cell>
          <cell r="C89" t="str">
            <v>u</v>
          </cell>
          <cell r="D89">
            <v>19.2</v>
          </cell>
          <cell r="E89">
            <v>60.000000000000007</v>
          </cell>
        </row>
        <row r="90">
          <cell r="B90" t="str">
            <v>Tube 316 L 21,3X1,6</v>
          </cell>
          <cell r="C90" t="str">
            <v>m</v>
          </cell>
          <cell r="D90">
            <v>4.51</v>
          </cell>
          <cell r="E90">
            <v>14.093750000000002</v>
          </cell>
        </row>
        <row r="91">
          <cell r="B91" t="str">
            <v>Tube 316 L 26,9X1,6</v>
          </cell>
          <cell r="C91" t="str">
            <v>m</v>
          </cell>
          <cell r="D91">
            <v>5.67</v>
          </cell>
          <cell r="E91">
            <v>17.718750000000004</v>
          </cell>
        </row>
        <row r="92">
          <cell r="B92" t="str">
            <v>Tube 316 L 33,7X1,6</v>
          </cell>
          <cell r="C92" t="str">
            <v>m</v>
          </cell>
          <cell r="D92">
            <v>7.03</v>
          </cell>
          <cell r="E92">
            <v>21.968750000000004</v>
          </cell>
        </row>
        <row r="93">
          <cell r="B93" t="str">
            <v>Tube 316 L 42,4X1,6</v>
          </cell>
          <cell r="C93" t="str">
            <v>m</v>
          </cell>
          <cell r="D93">
            <v>8.91</v>
          </cell>
          <cell r="E93">
            <v>27.843750000000004</v>
          </cell>
        </row>
        <row r="94">
          <cell r="B94" t="str">
            <v>Tube 316 L 48,3X1,6</v>
          </cell>
          <cell r="C94" t="str">
            <v>m</v>
          </cell>
          <cell r="D94">
            <v>10.130000000000001</v>
          </cell>
          <cell r="E94">
            <v>31.656250000000007</v>
          </cell>
        </row>
        <row r="95">
          <cell r="B95" t="str">
            <v>Tube 316 L 60,3X2</v>
          </cell>
          <cell r="C95" t="str">
            <v>m</v>
          </cell>
          <cell r="D95">
            <v>13.5</v>
          </cell>
          <cell r="E95">
            <v>42.187500000000007</v>
          </cell>
        </row>
        <row r="96">
          <cell r="B96" t="str">
            <v>Tube 316 L 76,1X2</v>
          </cell>
          <cell r="C96" t="str">
            <v>m</v>
          </cell>
          <cell r="D96">
            <v>21.58</v>
          </cell>
          <cell r="E96">
            <v>67.4375</v>
          </cell>
        </row>
        <row r="97">
          <cell r="B97" t="str">
            <v>Coude iso 316 L 21,3X1,6</v>
          </cell>
          <cell r="C97" t="str">
            <v>u</v>
          </cell>
          <cell r="D97">
            <v>1.26</v>
          </cell>
          <cell r="E97">
            <v>3.9375000000000004</v>
          </cell>
        </row>
        <row r="98">
          <cell r="B98" t="str">
            <v>Coude iso 316 L 26,9X1,6</v>
          </cell>
          <cell r="C98" t="str">
            <v>u</v>
          </cell>
          <cell r="D98">
            <v>1.28</v>
          </cell>
          <cell r="E98">
            <v>4.0000000000000009</v>
          </cell>
        </row>
        <row r="99">
          <cell r="B99" t="str">
            <v>Coude iso 316 L 33,7X1,6</v>
          </cell>
          <cell r="C99" t="str">
            <v>u</v>
          </cell>
          <cell r="D99">
            <v>1.44</v>
          </cell>
          <cell r="E99">
            <v>4.5000000000000009</v>
          </cell>
        </row>
        <row r="100">
          <cell r="B100" t="str">
            <v>Coude iso 316 L 42,4X1,6</v>
          </cell>
          <cell r="C100" t="str">
            <v>u</v>
          </cell>
          <cell r="D100">
            <v>1.9</v>
          </cell>
          <cell r="E100">
            <v>5.9375000000000009</v>
          </cell>
        </row>
        <row r="101">
          <cell r="B101" t="str">
            <v>Coude iso 316 L 48,3X1,6</v>
          </cell>
          <cell r="C101" t="str">
            <v>u</v>
          </cell>
          <cell r="D101">
            <v>2.35</v>
          </cell>
          <cell r="E101">
            <v>7.3437500000000018</v>
          </cell>
        </row>
        <row r="102">
          <cell r="B102" t="str">
            <v>Coude iso 316 L 60,3X1,6</v>
          </cell>
          <cell r="C102" t="str">
            <v>u</v>
          </cell>
          <cell r="D102">
            <v>3.55</v>
          </cell>
          <cell r="E102">
            <v>11.093750000000002</v>
          </cell>
        </row>
        <row r="103">
          <cell r="B103" t="str">
            <v>Coude iso 316 L 76,1x2</v>
          </cell>
          <cell r="C103" t="str">
            <v>u</v>
          </cell>
          <cell r="D103">
            <v>6.52</v>
          </cell>
          <cell r="E103">
            <v>20.375000000000004</v>
          </cell>
        </row>
        <row r="104">
          <cell r="B104" t="str">
            <v>Te iso 316 L 21,3X1,6</v>
          </cell>
          <cell r="C104" t="str">
            <v>u</v>
          </cell>
          <cell r="D104">
            <v>3.62</v>
          </cell>
          <cell r="E104">
            <v>11.312500000000002</v>
          </cell>
        </row>
        <row r="105">
          <cell r="B105" t="str">
            <v>Te iso 316 L 26,9X1,6</v>
          </cell>
          <cell r="C105" t="str">
            <v>u</v>
          </cell>
          <cell r="D105">
            <v>4.09</v>
          </cell>
          <cell r="E105">
            <v>12.781250000000002</v>
          </cell>
        </row>
        <row r="106">
          <cell r="B106" t="str">
            <v>Te iso 316 L 33,7X1,6</v>
          </cell>
          <cell r="C106" t="str">
            <v>u</v>
          </cell>
          <cell r="D106">
            <v>4.9000000000000004</v>
          </cell>
          <cell r="E106">
            <v>15.312500000000004</v>
          </cell>
        </row>
        <row r="107">
          <cell r="B107" t="str">
            <v>Te iso 316 L 42,4X1,6</v>
          </cell>
          <cell r="C107" t="str">
            <v>u</v>
          </cell>
          <cell r="D107">
            <v>5.58</v>
          </cell>
          <cell r="E107">
            <v>17.437500000000004</v>
          </cell>
        </row>
        <row r="108">
          <cell r="B108" t="str">
            <v>Te iso 316 L 48,3X1,6</v>
          </cell>
          <cell r="C108" t="str">
            <v>u</v>
          </cell>
          <cell r="D108">
            <v>6.62</v>
          </cell>
          <cell r="E108">
            <v>20.687500000000004</v>
          </cell>
        </row>
        <row r="109">
          <cell r="B109" t="str">
            <v>Te iso 316 L 60,3X2</v>
          </cell>
          <cell r="C109" t="str">
            <v>u</v>
          </cell>
          <cell r="D109">
            <v>7.8</v>
          </cell>
          <cell r="E109">
            <v>24.375000000000004</v>
          </cell>
        </row>
        <row r="110">
          <cell r="B110" t="str">
            <v>Collet inox 316 L 76,1x2</v>
          </cell>
          <cell r="C110" t="str">
            <v>u</v>
          </cell>
          <cell r="D110">
            <v>2.1</v>
          </cell>
          <cell r="E110">
            <v>6.5625000000000009</v>
          </cell>
        </row>
        <row r="111">
          <cell r="B111" t="str">
            <v>Raccord union iso Male/Lisse 21,3</v>
          </cell>
          <cell r="C111" t="str">
            <v>u</v>
          </cell>
          <cell r="D111">
            <v>5.15</v>
          </cell>
          <cell r="E111">
            <v>16.093750000000004</v>
          </cell>
        </row>
        <row r="112">
          <cell r="B112" t="str">
            <v>Raccord union iso Male/Lisse 26,9</v>
          </cell>
          <cell r="C112" t="str">
            <v>u</v>
          </cell>
          <cell r="D112">
            <v>7.74</v>
          </cell>
          <cell r="E112">
            <v>24.187500000000004</v>
          </cell>
        </row>
        <row r="113">
          <cell r="B113" t="str">
            <v>Raccord union iso Male/Lisse 33,7</v>
          </cell>
          <cell r="C113" t="str">
            <v>u</v>
          </cell>
          <cell r="D113">
            <v>9.4700000000000006</v>
          </cell>
          <cell r="E113">
            <v>29.593750000000007</v>
          </cell>
        </row>
        <row r="114">
          <cell r="B114" t="str">
            <v>Raccord union iso Male/Lisse 42,4</v>
          </cell>
          <cell r="C114" t="str">
            <v>u</v>
          </cell>
          <cell r="D114">
            <v>12.15</v>
          </cell>
          <cell r="E114">
            <v>37.968750000000007</v>
          </cell>
        </row>
        <row r="115">
          <cell r="B115" t="str">
            <v>Raccord union iso Male/Lisse 48,3</v>
          </cell>
          <cell r="C115" t="str">
            <v>u</v>
          </cell>
          <cell r="D115">
            <v>13.31</v>
          </cell>
          <cell r="E115">
            <v>41.593750000000007</v>
          </cell>
        </row>
        <row r="116">
          <cell r="B116" t="str">
            <v>Raccord union iso Male/Lisse 60,3</v>
          </cell>
          <cell r="C116" t="str">
            <v>u</v>
          </cell>
          <cell r="D116">
            <v>18.649999999999999</v>
          </cell>
          <cell r="E116">
            <v>58.281250000000007</v>
          </cell>
        </row>
        <row r="117">
          <cell r="B117" t="str">
            <v>Embout male 21,3</v>
          </cell>
          <cell r="C117" t="str">
            <v>u</v>
          </cell>
          <cell r="D117">
            <v>0.6</v>
          </cell>
          <cell r="E117">
            <v>1.8750000000000002</v>
          </cell>
        </row>
        <row r="118">
          <cell r="B118" t="str">
            <v>Embout male 26,9</v>
          </cell>
          <cell r="C118" t="str">
            <v>u</v>
          </cell>
          <cell r="D118">
            <v>0.8</v>
          </cell>
          <cell r="E118">
            <v>2.5000000000000004</v>
          </cell>
        </row>
        <row r="119">
          <cell r="B119" t="str">
            <v>Embout male 33,7</v>
          </cell>
          <cell r="C119" t="str">
            <v>u</v>
          </cell>
          <cell r="D119">
            <v>1.05</v>
          </cell>
          <cell r="E119">
            <v>3.2812500000000004</v>
          </cell>
        </row>
        <row r="120">
          <cell r="B120" t="str">
            <v>Embout male 42,4</v>
          </cell>
          <cell r="C120" t="str">
            <v>u</v>
          </cell>
          <cell r="D120">
            <v>1.4</v>
          </cell>
          <cell r="E120">
            <v>4.375</v>
          </cell>
        </row>
        <row r="121">
          <cell r="B121" t="str">
            <v>Embout male 48,3</v>
          </cell>
          <cell r="C121" t="str">
            <v>u</v>
          </cell>
          <cell r="D121">
            <v>1.72</v>
          </cell>
          <cell r="E121">
            <v>5.3750000000000009</v>
          </cell>
        </row>
        <row r="122">
          <cell r="B122" t="str">
            <v>Embout male 60,3</v>
          </cell>
          <cell r="C122" t="str">
            <v>u</v>
          </cell>
          <cell r="D122">
            <v>2.62</v>
          </cell>
          <cell r="E122">
            <v>8.1875000000000018</v>
          </cell>
        </row>
        <row r="123">
          <cell r="B123" t="str">
            <v>Réduction concentrique inox 316 L 26,9-21,3</v>
          </cell>
          <cell r="C123" t="str">
            <v>u</v>
          </cell>
          <cell r="D123">
            <v>0.94</v>
          </cell>
          <cell r="E123">
            <v>2.9375000000000004</v>
          </cell>
        </row>
        <row r="124">
          <cell r="B124" t="str">
            <v>Réduction concentrique inox 316 L 33,7-26,9</v>
          </cell>
          <cell r="C124" t="str">
            <v>u</v>
          </cell>
          <cell r="D124">
            <v>1.1100000000000001</v>
          </cell>
          <cell r="E124">
            <v>3.4687500000000009</v>
          </cell>
        </row>
        <row r="125">
          <cell r="B125" t="str">
            <v>Réduction concentrique inox 316 L 42,4-26,7</v>
          </cell>
          <cell r="C125" t="str">
            <v>u</v>
          </cell>
          <cell r="D125">
            <v>2.29</v>
          </cell>
          <cell r="E125">
            <v>7.1562500000000009</v>
          </cell>
        </row>
        <row r="126">
          <cell r="B126" t="str">
            <v>Réduction concentrique inox 316 L 42,4-33,7</v>
          </cell>
          <cell r="C126" t="str">
            <v>u</v>
          </cell>
          <cell r="D126">
            <v>1.47</v>
          </cell>
          <cell r="E126">
            <v>4.5937500000000009</v>
          </cell>
        </row>
        <row r="127">
          <cell r="B127" t="str">
            <v>Réduction concentrique inox 316 L 48,3-42,4</v>
          </cell>
          <cell r="C127" t="str">
            <v>u</v>
          </cell>
          <cell r="D127">
            <v>1.38</v>
          </cell>
          <cell r="E127">
            <v>4.3125</v>
          </cell>
        </row>
        <row r="128">
          <cell r="B128" t="str">
            <v>Réduction concentrique inox 316 L 60,3-48,3</v>
          </cell>
          <cell r="C128" t="str">
            <v>u</v>
          </cell>
          <cell r="D128">
            <v>1.9</v>
          </cell>
          <cell r="E128">
            <v>5.9375000000000009</v>
          </cell>
        </row>
        <row r="129">
          <cell r="B129" t="str">
            <v>Réduction concentrique inox 316 L 88,9-42,4</v>
          </cell>
          <cell r="C129" t="str">
            <v>u</v>
          </cell>
          <cell r="D129">
            <v>17.22</v>
          </cell>
          <cell r="E129">
            <v>53.812500000000007</v>
          </cell>
        </row>
        <row r="130">
          <cell r="B130" t="str">
            <v>Réduction concentrique inox 316 L 114,3-60,3</v>
          </cell>
          <cell r="C130" t="str">
            <v>u</v>
          </cell>
          <cell r="D130">
            <v>10.29</v>
          </cell>
          <cell r="E130">
            <v>32.15625</v>
          </cell>
        </row>
        <row r="131">
          <cell r="B131" t="str">
            <v>Bride a collerette inox 316 L DN15 PN40</v>
          </cell>
          <cell r="C131" t="str">
            <v>u</v>
          </cell>
          <cell r="D131">
            <v>7.45</v>
          </cell>
          <cell r="E131">
            <v>23.281250000000004</v>
          </cell>
        </row>
        <row r="132">
          <cell r="B132" t="str">
            <v>Clapet inox entre bride DN15</v>
          </cell>
          <cell r="C132" t="str">
            <v>u</v>
          </cell>
          <cell r="D132">
            <v>55.86</v>
          </cell>
          <cell r="E132">
            <v>174.56250000000003</v>
          </cell>
        </row>
        <row r="133">
          <cell r="B133" t="str">
            <v>Vanne boisseau sphérique inox DN15</v>
          </cell>
          <cell r="C133" t="str">
            <v>u</v>
          </cell>
          <cell r="D133">
            <v>5.0999999999999996</v>
          </cell>
          <cell r="E133">
            <v>15.937500000000002</v>
          </cell>
        </row>
        <row r="134">
          <cell r="B134" t="str">
            <v>Vanne boisseau sphérique inox DN20</v>
          </cell>
          <cell r="C134" t="str">
            <v>u</v>
          </cell>
          <cell r="D134">
            <v>6.8</v>
          </cell>
          <cell r="E134">
            <v>21.250000000000004</v>
          </cell>
        </row>
        <row r="135">
          <cell r="B135" t="str">
            <v>Vanne boisseau sphérique inox DN25</v>
          </cell>
          <cell r="C135" t="str">
            <v>u</v>
          </cell>
          <cell r="D135">
            <v>9.5</v>
          </cell>
          <cell r="E135">
            <v>29.687500000000004</v>
          </cell>
        </row>
        <row r="136">
          <cell r="B136" t="str">
            <v>Vanne boisseau sphérique inox DN32</v>
          </cell>
          <cell r="C136" t="str">
            <v>u</v>
          </cell>
          <cell r="D136">
            <v>15.55</v>
          </cell>
          <cell r="E136">
            <v>48.593750000000007</v>
          </cell>
        </row>
        <row r="137">
          <cell r="B137" t="str">
            <v>Vanne boisseau sphérique inox DN40</v>
          </cell>
          <cell r="C137" t="str">
            <v>u</v>
          </cell>
          <cell r="D137">
            <v>21.41</v>
          </cell>
          <cell r="E137">
            <v>66.906250000000014</v>
          </cell>
        </row>
        <row r="138">
          <cell r="B138" t="str">
            <v>Vanne boisseau sphérique inox DN50</v>
          </cell>
          <cell r="C138" t="str">
            <v>u</v>
          </cell>
          <cell r="D138">
            <v>34.65</v>
          </cell>
          <cell r="E138">
            <v>108.28125000000001</v>
          </cell>
        </row>
        <row r="139">
          <cell r="B139" t="str">
            <v>Platine inox 160x40x6</v>
          </cell>
          <cell r="C139" t="str">
            <v>u</v>
          </cell>
          <cell r="D139">
            <v>4.87</v>
          </cell>
          <cell r="E139">
            <v>15.218750000000002</v>
          </cell>
        </row>
        <row r="140">
          <cell r="B140" t="str">
            <v>Platine inox 290x40x6</v>
          </cell>
          <cell r="C140" t="str">
            <v>u</v>
          </cell>
          <cell r="D140">
            <v>14.97</v>
          </cell>
          <cell r="E140">
            <v>46.781250000000007</v>
          </cell>
        </row>
        <row r="141">
          <cell r="B141" t="str">
            <v>Platine inox 200x40x6</v>
          </cell>
          <cell r="C141" t="str">
            <v>u</v>
          </cell>
          <cell r="D141">
            <v>7.61</v>
          </cell>
          <cell r="E141">
            <v>23.781250000000004</v>
          </cell>
        </row>
        <row r="142">
          <cell r="B142" t="str">
            <v>Platine inox 200x60x6</v>
          </cell>
          <cell r="C142" t="str">
            <v>u</v>
          </cell>
          <cell r="D142">
            <v>8.9</v>
          </cell>
          <cell r="E142">
            <v>27.812500000000007</v>
          </cell>
        </row>
        <row r="143">
          <cell r="B143" t="str">
            <v>Platine inox 200x200x6</v>
          </cell>
          <cell r="C143" t="str">
            <v>u</v>
          </cell>
          <cell r="D143">
            <v>20.65</v>
          </cell>
          <cell r="E143">
            <v>64.53125</v>
          </cell>
        </row>
        <row r="144">
          <cell r="B144" t="str">
            <v>Joint spirale en DN15</v>
          </cell>
          <cell r="C144" t="str">
            <v>u</v>
          </cell>
          <cell r="D144">
            <v>1.63</v>
          </cell>
          <cell r="E144">
            <v>5.0937500000000009</v>
          </cell>
        </row>
        <row r="145">
          <cell r="B145" t="str">
            <v>Plaque obturation inox 40x40</v>
          </cell>
          <cell r="C145" t="str">
            <v>u</v>
          </cell>
          <cell r="D145">
            <v>2.1</v>
          </cell>
          <cell r="E145">
            <v>6.5625000000000009</v>
          </cell>
        </row>
        <row r="146">
          <cell r="B146" t="str">
            <v>Plaque obturation inox 80x40</v>
          </cell>
          <cell r="C146" t="str">
            <v>u</v>
          </cell>
          <cell r="D146">
            <v>2.5</v>
          </cell>
          <cell r="E146">
            <v>7.8125000000000009</v>
          </cell>
        </row>
        <row r="147">
          <cell r="B147" t="str">
            <v>Robinet 3 voies en T en DN50</v>
          </cell>
          <cell r="C147" t="str">
            <v>u</v>
          </cell>
          <cell r="D147">
            <v>184</v>
          </cell>
          <cell r="E147">
            <v>322</v>
          </cell>
        </row>
        <row r="148">
          <cell r="B148" t="str">
            <v>Manchon inox 20/27</v>
          </cell>
          <cell r="C148" t="str">
            <v>u</v>
          </cell>
          <cell r="D148">
            <v>0.85</v>
          </cell>
          <cell r="E148">
            <v>2.6562500000000004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6B9E-9D4D-4D60-8ADC-4E0643D1CA6C}">
  <dimension ref="A2:E21"/>
  <sheetViews>
    <sheetView workbookViewId="0">
      <selection activeCell="A3" sqref="A3:E21"/>
    </sheetView>
  </sheetViews>
  <sheetFormatPr baseColWidth="10" defaultRowHeight="15" x14ac:dyDescent="0.25"/>
  <cols>
    <col min="1" max="1" width="22.42578125" customWidth="1"/>
    <col min="2" max="2" width="48.28515625" customWidth="1"/>
  </cols>
  <sheetData>
    <row r="2" spans="1:5" ht="15.75" thickBot="1" x14ac:dyDescent="0.3"/>
    <row r="3" spans="1:5" x14ac:dyDescent="0.2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</row>
    <row r="4" spans="1:5" ht="15.75" thickBot="1" x14ac:dyDescent="0.3">
      <c r="A4" s="6"/>
      <c r="B4" s="7"/>
      <c r="C4" s="8"/>
      <c r="D4" s="9"/>
      <c r="E4" s="10"/>
    </row>
    <row r="5" spans="1:5" x14ac:dyDescent="0.25">
      <c r="A5" s="11" t="s">
        <v>5</v>
      </c>
      <c r="B5" s="11" t="s">
        <v>6</v>
      </c>
      <c r="C5" s="11" t="s">
        <v>7</v>
      </c>
      <c r="D5" s="12">
        <v>171.10619999999997</v>
      </c>
      <c r="E5" s="13">
        <f t="shared" ref="E5:E21" si="0">+D5/(1-$H$2)</f>
        <v>171.10619999999997</v>
      </c>
    </row>
    <row r="6" spans="1:5" x14ac:dyDescent="0.25">
      <c r="A6" s="11" t="s">
        <v>8</v>
      </c>
      <c r="B6" s="11" t="s">
        <v>9</v>
      </c>
      <c r="C6" s="11" t="s">
        <v>7</v>
      </c>
      <c r="D6" s="12">
        <v>0.20699999999999999</v>
      </c>
      <c r="E6" s="13">
        <f t="shared" si="0"/>
        <v>0.20699999999999999</v>
      </c>
    </row>
    <row r="7" spans="1:5" x14ac:dyDescent="0.25">
      <c r="A7" s="11" t="s">
        <v>10</v>
      </c>
      <c r="B7" s="11" t="s">
        <v>11</v>
      </c>
      <c r="C7" s="11" t="s">
        <v>7</v>
      </c>
      <c r="D7" s="12">
        <v>0.30014999999999997</v>
      </c>
      <c r="E7" s="13">
        <f t="shared" si="0"/>
        <v>0.30014999999999997</v>
      </c>
    </row>
    <row r="8" spans="1:5" x14ac:dyDescent="0.25">
      <c r="A8" s="11" t="s">
        <v>12</v>
      </c>
      <c r="B8" s="11" t="s">
        <v>13</v>
      </c>
      <c r="C8" s="11" t="s">
        <v>7</v>
      </c>
      <c r="D8" s="12">
        <v>7.71075</v>
      </c>
      <c r="E8" s="13">
        <f t="shared" si="0"/>
        <v>7.71075</v>
      </c>
    </row>
    <row r="9" spans="1:5" x14ac:dyDescent="0.25">
      <c r="A9" s="11" t="s">
        <v>12</v>
      </c>
      <c r="B9" s="11" t="s">
        <v>14</v>
      </c>
      <c r="C9" s="11" t="s">
        <v>7</v>
      </c>
      <c r="D9" s="12">
        <v>14.479649999999999</v>
      </c>
      <c r="E9" s="13">
        <f t="shared" si="0"/>
        <v>14.479649999999999</v>
      </c>
    </row>
    <row r="10" spans="1:5" x14ac:dyDescent="0.25">
      <c r="A10" s="11" t="s">
        <v>12</v>
      </c>
      <c r="B10" s="11" t="s">
        <v>15</v>
      </c>
      <c r="C10" s="11" t="s">
        <v>7</v>
      </c>
      <c r="D10" s="12">
        <v>51.294599999999996</v>
      </c>
      <c r="E10" s="13">
        <f t="shared" si="0"/>
        <v>51.294599999999996</v>
      </c>
    </row>
    <row r="11" spans="1:5" x14ac:dyDescent="0.25">
      <c r="A11" s="11" t="s">
        <v>16</v>
      </c>
      <c r="B11" s="11" t="s">
        <v>17</v>
      </c>
      <c r="C11" s="11" t="s">
        <v>7</v>
      </c>
      <c r="D11" s="12">
        <v>15.68</v>
      </c>
      <c r="E11" s="13">
        <f t="shared" si="0"/>
        <v>15.68</v>
      </c>
    </row>
    <row r="12" spans="1:5" x14ac:dyDescent="0.25">
      <c r="A12" s="11" t="s">
        <v>18</v>
      </c>
      <c r="B12" s="11" t="s">
        <v>19</v>
      </c>
      <c r="C12" s="11" t="s">
        <v>7</v>
      </c>
      <c r="D12" s="12">
        <v>23.05</v>
      </c>
      <c r="E12" s="13">
        <f t="shared" si="0"/>
        <v>23.05</v>
      </c>
    </row>
    <row r="13" spans="1:5" x14ac:dyDescent="0.25">
      <c r="A13" s="11" t="s">
        <v>20</v>
      </c>
      <c r="B13" s="11" t="s">
        <v>21</v>
      </c>
      <c r="C13" s="11" t="s">
        <v>7</v>
      </c>
      <c r="D13" s="12">
        <v>32.22</v>
      </c>
      <c r="E13" s="13">
        <f t="shared" si="0"/>
        <v>32.22</v>
      </c>
    </row>
    <row r="14" spans="1:5" x14ac:dyDescent="0.25">
      <c r="A14" s="11" t="s">
        <v>12</v>
      </c>
      <c r="B14" s="11" t="s">
        <v>22</v>
      </c>
      <c r="C14" s="11" t="s">
        <v>7</v>
      </c>
      <c r="D14" s="12">
        <v>50.590800000000002</v>
      </c>
      <c r="E14" s="13">
        <f t="shared" si="0"/>
        <v>50.590800000000002</v>
      </c>
    </row>
    <row r="15" spans="1:5" x14ac:dyDescent="0.25">
      <c r="A15" s="11" t="s">
        <v>12</v>
      </c>
      <c r="B15" s="11" t="s">
        <v>23</v>
      </c>
      <c r="C15" s="11" t="s">
        <v>7</v>
      </c>
      <c r="D15" s="12">
        <v>9.3253499999999985</v>
      </c>
      <c r="E15" s="13">
        <f t="shared" si="0"/>
        <v>9.3253499999999985</v>
      </c>
    </row>
    <row r="16" spans="1:5" x14ac:dyDescent="0.25">
      <c r="A16" s="11" t="s">
        <v>12</v>
      </c>
      <c r="B16" s="11" t="s">
        <v>24</v>
      </c>
      <c r="C16" s="11" t="s">
        <v>7</v>
      </c>
      <c r="D16" s="12">
        <v>14.127749999999999</v>
      </c>
      <c r="E16" s="13">
        <f t="shared" si="0"/>
        <v>14.127749999999999</v>
      </c>
    </row>
    <row r="17" spans="1:5" x14ac:dyDescent="0.25">
      <c r="A17" s="11" t="s">
        <v>12</v>
      </c>
      <c r="B17" s="11" t="s">
        <v>25</v>
      </c>
      <c r="C17" s="11" t="s">
        <v>7</v>
      </c>
      <c r="D17" s="12">
        <v>14.334749999999998</v>
      </c>
      <c r="E17" s="13">
        <f t="shared" si="0"/>
        <v>14.334749999999998</v>
      </c>
    </row>
    <row r="18" spans="1:5" x14ac:dyDescent="0.25">
      <c r="A18" s="11" t="s">
        <v>26</v>
      </c>
      <c r="B18" s="11" t="s">
        <v>27</v>
      </c>
      <c r="C18" s="11" t="s">
        <v>7</v>
      </c>
      <c r="D18" s="12">
        <v>46.947599999999994</v>
      </c>
      <c r="E18" s="13">
        <f t="shared" si="0"/>
        <v>46.947599999999994</v>
      </c>
    </row>
    <row r="19" spans="1:5" x14ac:dyDescent="0.25">
      <c r="A19" s="11" t="s">
        <v>28</v>
      </c>
      <c r="B19" s="11" t="s">
        <v>29</v>
      </c>
      <c r="C19" s="11" t="s">
        <v>7</v>
      </c>
      <c r="D19" s="12">
        <v>57.815099999999994</v>
      </c>
      <c r="E19" s="13">
        <f t="shared" si="0"/>
        <v>57.815099999999994</v>
      </c>
    </row>
    <row r="20" spans="1:5" x14ac:dyDescent="0.25">
      <c r="A20" s="11" t="s">
        <v>30</v>
      </c>
      <c r="B20" s="11" t="s">
        <v>31</v>
      </c>
      <c r="C20" s="11" t="s">
        <v>7</v>
      </c>
      <c r="D20" s="12">
        <v>4.0364999999999993</v>
      </c>
      <c r="E20" s="13">
        <f t="shared" si="0"/>
        <v>4.0364999999999993</v>
      </c>
    </row>
    <row r="21" spans="1:5" x14ac:dyDescent="0.25">
      <c r="A21" s="11" t="s">
        <v>32</v>
      </c>
      <c r="B21" s="11" t="s">
        <v>33</v>
      </c>
      <c r="C21" s="11" t="s">
        <v>7</v>
      </c>
      <c r="D21" s="12">
        <v>3.6431999999999998</v>
      </c>
      <c r="E21" s="13">
        <f t="shared" si="0"/>
        <v>3.6431999999999998</v>
      </c>
    </row>
  </sheetData>
  <mergeCells count="5"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31A2D-B646-45D9-AB0A-768796D839F9}">
  <dimension ref="A2:G59"/>
  <sheetViews>
    <sheetView tabSelected="1" topLeftCell="A10" workbookViewId="0">
      <selection activeCell="C24" sqref="C24"/>
    </sheetView>
  </sheetViews>
  <sheetFormatPr baseColWidth="10" defaultRowHeight="15" x14ac:dyDescent="0.25"/>
  <cols>
    <col min="2" max="2" width="19.7109375" customWidth="1"/>
    <col min="3" max="3" width="55.28515625" customWidth="1"/>
    <col min="7" max="7" width="16.42578125" customWidth="1"/>
  </cols>
  <sheetData>
    <row r="2" spans="1:7" ht="15.75" thickBot="1" x14ac:dyDescent="0.3"/>
    <row r="3" spans="1:7" ht="16.5" thickBot="1" x14ac:dyDescent="0.3">
      <c r="A3" s="14" t="s">
        <v>34</v>
      </c>
      <c r="B3" s="15" t="s">
        <v>35</v>
      </c>
      <c r="C3" s="16"/>
      <c r="D3" s="17" t="s">
        <v>36</v>
      </c>
      <c r="E3" s="15" t="s">
        <v>37</v>
      </c>
      <c r="F3" s="16"/>
      <c r="G3" s="16"/>
    </row>
    <row r="4" spans="1:7" ht="16.5" thickBot="1" x14ac:dyDescent="0.3">
      <c r="A4" s="18"/>
      <c r="B4" s="18"/>
      <c r="C4" s="19"/>
      <c r="D4" s="20"/>
      <c r="E4" s="16"/>
      <c r="F4" s="16"/>
      <c r="G4" s="16"/>
    </row>
    <row r="5" spans="1:7" ht="45.75" thickBot="1" x14ac:dyDescent="0.3">
      <c r="A5" s="21" t="s">
        <v>38</v>
      </c>
      <c r="B5" s="22" t="s">
        <v>39</v>
      </c>
      <c r="C5" s="23" t="s">
        <v>40</v>
      </c>
      <c r="D5" s="24" t="s">
        <v>41</v>
      </c>
      <c r="E5" s="25" t="s">
        <v>42</v>
      </c>
      <c r="F5" s="25" t="s">
        <v>43</v>
      </c>
      <c r="G5" s="26" t="s">
        <v>44</v>
      </c>
    </row>
    <row r="6" spans="1:7" ht="15.75" thickBot="1" x14ac:dyDescent="0.3">
      <c r="A6" s="27"/>
      <c r="B6" s="28"/>
      <c r="C6" s="16"/>
      <c r="D6" s="27" t="str">
        <f>IFERROR(VLOOKUP(C6,'[1]LISTE MATERIEL'!$B$5:$E$155,2,FALSE)," ")</f>
        <v xml:space="preserve"> </v>
      </c>
      <c r="E6" s="29" t="str">
        <f>IFERROR(VLOOKUP(C6,'[1]LISTE MATERIEL'!$B$5:$E$155,4,FALSE)," ")</f>
        <v xml:space="preserve"> </v>
      </c>
      <c r="F6" s="27"/>
      <c r="G6" s="30" t="str">
        <f t="shared" ref="G6:G12" si="0">IFERROR(+F6*E6," ")</f>
        <v xml:space="preserve"> </v>
      </c>
    </row>
    <row r="7" spans="1:7" ht="15.75" thickBot="1" x14ac:dyDescent="0.3">
      <c r="A7" s="28"/>
      <c r="B7" s="28"/>
      <c r="C7" s="16"/>
      <c r="D7" s="27" t="str">
        <f>IFERROR(VLOOKUP(C7,'[1]LISTE MATERIEL'!$B$5:$E$155,2,FALSE)," ")</f>
        <v xml:space="preserve"> </v>
      </c>
      <c r="E7" s="29" t="str">
        <f>IFERROR(VLOOKUP(C7,'[1]LISTE MATERIEL'!$B$5:$E$155,4,FALSE)," ")</f>
        <v xml:space="preserve"> </v>
      </c>
      <c r="F7" s="31"/>
      <c r="G7" s="30" t="str">
        <f t="shared" si="0"/>
        <v xml:space="preserve"> </v>
      </c>
    </row>
    <row r="8" spans="1:7" ht="15.75" thickBot="1" x14ac:dyDescent="0.3">
      <c r="A8" s="28"/>
      <c r="B8" s="28"/>
      <c r="C8" s="16"/>
      <c r="D8" s="27" t="str">
        <f>IFERROR(VLOOKUP(C8,'[1]LISTE MATERIEL'!$B$5:$E$155,2,FALSE)," ")</f>
        <v xml:space="preserve"> </v>
      </c>
      <c r="E8" s="29" t="str">
        <f>IFERROR(VLOOKUP(C8,'[1]LISTE MATERIEL'!$B$5:$E$155,4,FALSE)," ")</f>
        <v xml:space="preserve"> </v>
      </c>
      <c r="F8" s="31"/>
      <c r="G8" s="30" t="str">
        <f t="shared" si="0"/>
        <v xml:space="preserve"> </v>
      </c>
    </row>
    <row r="9" spans="1:7" ht="15.75" thickBot="1" x14ac:dyDescent="0.3">
      <c r="A9" s="28"/>
      <c r="B9" s="28"/>
      <c r="C9" s="16"/>
      <c r="D9" s="27" t="str">
        <f>IFERROR(VLOOKUP(C9,'[1]LISTE MATERIEL'!$B$5:$E$155,2,FALSE)," ")</f>
        <v xml:space="preserve"> </v>
      </c>
      <c r="E9" s="29" t="str">
        <f>IFERROR(VLOOKUP(C9,'[1]LISTE MATERIEL'!$B$5:$E$155,4,FALSE)," ")</f>
        <v xml:space="preserve"> </v>
      </c>
      <c r="F9" s="31"/>
      <c r="G9" s="30" t="str">
        <f t="shared" si="0"/>
        <v xml:space="preserve"> </v>
      </c>
    </row>
    <row r="10" spans="1:7" ht="15.75" thickBot="1" x14ac:dyDescent="0.3">
      <c r="A10" s="28"/>
      <c r="B10" s="28"/>
      <c r="C10" s="16"/>
      <c r="D10" s="27" t="str">
        <f>IFERROR(VLOOKUP(C10,'[1]LISTE MATERIEL'!$B$5:$E$155,2,FALSE)," ")</f>
        <v xml:space="preserve"> </v>
      </c>
      <c r="E10" s="29" t="str">
        <f>IFERROR(VLOOKUP(C10,'[1]LISTE MATERIEL'!$B$5:$E$155,4,FALSE)," ")</f>
        <v xml:space="preserve"> </v>
      </c>
      <c r="F10" s="31"/>
      <c r="G10" s="30" t="str">
        <f t="shared" si="0"/>
        <v xml:space="preserve"> </v>
      </c>
    </row>
    <row r="11" spans="1:7" ht="15.75" thickBot="1" x14ac:dyDescent="0.3">
      <c r="A11" s="28"/>
      <c r="B11" s="28"/>
      <c r="C11" s="16"/>
      <c r="D11" s="27" t="str">
        <f>IFERROR(VLOOKUP(C11,'[1]LISTE MATERIEL'!$B$5:$E$155,2,FALSE)," ")</f>
        <v xml:space="preserve"> </v>
      </c>
      <c r="E11" s="29" t="str">
        <f>IFERROR(VLOOKUP(C11,'[1]LISTE MATERIEL'!$B$5:$E$155,4,FALSE)," ")</f>
        <v xml:space="preserve"> </v>
      </c>
      <c r="F11" s="31"/>
      <c r="G11" s="30" t="str">
        <f t="shared" si="0"/>
        <v xml:space="preserve"> </v>
      </c>
    </row>
    <row r="12" spans="1:7" ht="15.75" thickBot="1" x14ac:dyDescent="0.3">
      <c r="A12" s="28"/>
      <c r="B12" s="28"/>
      <c r="C12" s="16"/>
      <c r="D12" s="27" t="str">
        <f>IFERROR(VLOOKUP(C12,'[1]LISTE MATERIEL'!$B$5:$E$155,2,FALSE)," ")</f>
        <v xml:space="preserve"> </v>
      </c>
      <c r="E12" s="29" t="str">
        <f>IFERROR(VLOOKUP(C12,'[1]LISTE MATERIEL'!$B$5:$E$155,4,FALSE)," ")</f>
        <v xml:space="preserve"> </v>
      </c>
      <c r="F12" s="31"/>
      <c r="G12" s="30" t="str">
        <f t="shared" si="0"/>
        <v xml:space="preserve"> </v>
      </c>
    </row>
    <row r="13" spans="1:7" ht="15.75" thickBot="1" x14ac:dyDescent="0.3">
      <c r="A13" s="32"/>
      <c r="B13" s="32" t="s">
        <v>45</v>
      </c>
      <c r="C13" s="33"/>
      <c r="D13" s="34" t="str">
        <f>IFERROR(VLOOKUP(C13,'[1]LISTE MATERIEL'!$B$5:$E$155,2,FALSE)," ")</f>
        <v xml:space="preserve"> </v>
      </c>
      <c r="E13" s="35" t="str">
        <f>IFERROR(VLOOKUP(C13,'[1]LISTE MATERIEL'!$B$5:$E$155,4,FALSE)," ")</f>
        <v xml:space="preserve"> </v>
      </c>
      <c r="F13" s="36"/>
      <c r="G13" s="37">
        <f>SUM(G6:G12)</f>
        <v>0</v>
      </c>
    </row>
    <row r="14" spans="1:7" ht="15.75" thickBot="1" x14ac:dyDescent="0.3">
      <c r="A14" s="28"/>
      <c r="B14" s="28"/>
      <c r="C14" s="16"/>
      <c r="D14" s="27" t="str">
        <f>IFERROR(VLOOKUP(C14,'[1]LISTE MATERIEL'!$B$5:$E$155,2,FALSE)," ")</f>
        <v xml:space="preserve"> </v>
      </c>
      <c r="E14" s="29" t="str">
        <f>IFERROR(VLOOKUP(C14,'[1]LISTE MATERIEL'!$B$5:$E$155,4,FALSE)," ")</f>
        <v xml:space="preserve"> </v>
      </c>
      <c r="F14" s="38"/>
      <c r="G14" s="39" t="str">
        <f>IFERROR(+F14*E14," ")</f>
        <v xml:space="preserve"> </v>
      </c>
    </row>
    <row r="15" spans="1:7" ht="15.75" thickBot="1" x14ac:dyDescent="0.3">
      <c r="A15" s="28"/>
      <c r="B15" s="28"/>
      <c r="C15" s="16"/>
      <c r="D15" s="27" t="str">
        <f>IFERROR(VLOOKUP(C15,'[1]LISTE MATERIEL'!$B$5:$E$155,2,FALSE)," ")</f>
        <v xml:space="preserve"> </v>
      </c>
      <c r="E15" s="29" t="str">
        <f>IFERROR(VLOOKUP(C15,'[1]LISTE MATERIEL'!$B$5:$E$155,4,FALSE)," ")</f>
        <v xml:space="preserve"> </v>
      </c>
      <c r="F15" s="31"/>
      <c r="G15" s="30" t="str">
        <f>IFERROR(+F15*E15," ")</f>
        <v xml:space="preserve"> </v>
      </c>
    </row>
    <row r="16" spans="1:7" ht="15.75" thickBot="1" x14ac:dyDescent="0.3">
      <c r="A16" s="28"/>
      <c r="B16" s="28"/>
      <c r="C16" s="16"/>
      <c r="D16" s="27" t="str">
        <f>IFERROR(VLOOKUP(C16,'[1]LISTE MATERIEL'!$B$5:$E$155,2,FALSE)," ")</f>
        <v xml:space="preserve"> </v>
      </c>
      <c r="E16" s="29" t="str">
        <f>IFERROR(VLOOKUP(C16,'[1]LISTE MATERIEL'!$B$5:$E$155,4,FALSE)," ")</f>
        <v xml:space="preserve"> </v>
      </c>
      <c r="F16" s="31"/>
      <c r="G16" s="30" t="str">
        <f>IFERROR(+F16*E16," ")</f>
        <v xml:space="preserve"> </v>
      </c>
    </row>
    <row r="17" spans="1:7" ht="15.75" thickBot="1" x14ac:dyDescent="0.3">
      <c r="A17" s="28"/>
      <c r="B17" s="28"/>
      <c r="C17" s="16"/>
      <c r="D17" s="27" t="str">
        <f>IFERROR(VLOOKUP(C17,'[1]LISTE MATERIEL'!$B$5:$E$155,2,FALSE)," ")</f>
        <v xml:space="preserve"> </v>
      </c>
      <c r="E17" s="29" t="str">
        <f>IFERROR(VLOOKUP(C17,'[1]LISTE MATERIEL'!$B$5:$E$155,4,FALSE)," ")</f>
        <v xml:space="preserve"> </v>
      </c>
      <c r="F17" s="31"/>
      <c r="G17" s="30" t="str">
        <f>IFERROR(+F17*E17," ")</f>
        <v xml:space="preserve"> </v>
      </c>
    </row>
    <row r="18" spans="1:7" ht="15.75" thickBot="1" x14ac:dyDescent="0.3">
      <c r="A18" s="28"/>
      <c r="B18" s="28"/>
      <c r="C18" s="16"/>
      <c r="D18" s="27" t="str">
        <f>IFERROR(VLOOKUP(C18,'[1]LISTE MATERIEL'!$B$5:$E$155,2,FALSE)," ")</f>
        <v xml:space="preserve"> </v>
      </c>
      <c r="E18" s="29" t="str">
        <f>IFERROR(VLOOKUP(C18,'[1]LISTE MATERIEL'!$B$5:$E$155,4,FALSE)," ")</f>
        <v xml:space="preserve"> </v>
      </c>
      <c r="F18" s="31"/>
      <c r="G18" s="30" t="str">
        <f>IFERROR(+F18*E18," ")</f>
        <v xml:space="preserve"> </v>
      </c>
    </row>
    <row r="19" spans="1:7" ht="15.75" thickBot="1" x14ac:dyDescent="0.3">
      <c r="A19" s="28"/>
      <c r="B19" s="28"/>
      <c r="C19" s="16"/>
      <c r="D19" s="27"/>
      <c r="E19" s="29"/>
      <c r="F19" s="31"/>
      <c r="G19" s="30"/>
    </row>
    <row r="20" spans="1:7" ht="15.75" thickBot="1" x14ac:dyDescent="0.3">
      <c r="A20" s="28"/>
      <c r="B20" s="28"/>
      <c r="C20" s="16"/>
      <c r="D20" s="27" t="str">
        <f>IFERROR(VLOOKUP(C20,'[1]LISTE MATERIEL'!$B$5:$E$155,2,FALSE)," ")</f>
        <v xml:space="preserve"> </v>
      </c>
      <c r="E20" s="29" t="str">
        <f>IFERROR(VLOOKUP(C20,'[1]LISTE MATERIEL'!$B$5:$E$155,4,FALSE)," ")</f>
        <v xml:space="preserve"> </v>
      </c>
      <c r="F20" s="31"/>
      <c r="G20" s="30" t="str">
        <f>IFERROR(+F20*E20," ")</f>
        <v xml:space="preserve"> </v>
      </c>
    </row>
    <row r="21" spans="1:7" ht="15.75" thickBot="1" x14ac:dyDescent="0.3">
      <c r="A21" s="32"/>
      <c r="B21" s="32" t="s">
        <v>45</v>
      </c>
      <c r="C21" s="33"/>
      <c r="D21" s="34" t="str">
        <f>IFERROR(VLOOKUP(C21,'[1]LISTE MATERIEL'!$B$5:$E$155,2,FALSE)," ")</f>
        <v xml:space="preserve"> </v>
      </c>
      <c r="E21" s="35" t="str">
        <f>IFERROR(VLOOKUP(C21,'[1]LISTE MATERIEL'!$B$5:$E$155,4,FALSE)," ")</f>
        <v xml:space="preserve"> </v>
      </c>
      <c r="F21" s="36"/>
      <c r="G21" s="37">
        <f>SUM(G14:G20)</f>
        <v>0</v>
      </c>
    </row>
    <row r="22" spans="1:7" ht="15.75" thickBot="1" x14ac:dyDescent="0.3">
      <c r="A22" s="28"/>
      <c r="B22" s="28"/>
      <c r="C22" s="16"/>
      <c r="D22" s="27" t="str">
        <f>IFERROR(VLOOKUP(C22,'[1]LISTE MATERIEL'!$B$5:$E$155,2,FALSE)," ")</f>
        <v xml:space="preserve"> </v>
      </c>
      <c r="E22" s="29" t="str">
        <f>IFERROR(VLOOKUP(C22,'[1]LISTE MATERIEL'!$B$5:$E$155,4,FALSE)," ")</f>
        <v xml:space="preserve"> </v>
      </c>
      <c r="F22" s="38">
        <v>1</v>
      </c>
      <c r="G22" s="39" t="str">
        <f>IFERROR(+F22*E22," ")</f>
        <v xml:space="preserve"> </v>
      </c>
    </row>
    <row r="23" spans="1:7" ht="15.75" thickBot="1" x14ac:dyDescent="0.3">
      <c r="A23" s="28"/>
      <c r="B23" s="28"/>
      <c r="C23" s="16"/>
      <c r="D23" s="27" t="str">
        <f>IFERROR(VLOOKUP(C23,'[1]LISTE MATERIEL'!$B$5:$E$155,2,FALSE)," ")</f>
        <v xml:space="preserve"> </v>
      </c>
      <c r="E23" s="29" t="str">
        <f>IFERROR(VLOOKUP(C23,'[1]LISTE MATERIEL'!$B$5:$E$155,4,FALSE)," ")</f>
        <v xml:space="preserve"> </v>
      </c>
      <c r="F23" s="31"/>
      <c r="G23" s="30" t="str">
        <f>IFERROR(+F23*E23," ")</f>
        <v xml:space="preserve"> </v>
      </c>
    </row>
    <row r="24" spans="1:7" ht="15.75" thickBot="1" x14ac:dyDescent="0.3">
      <c r="A24" s="28"/>
      <c r="B24" s="28"/>
      <c r="C24" s="16"/>
      <c r="D24" s="27" t="str">
        <f>IFERROR(VLOOKUP(C24,'[1]LISTE MATERIEL'!$B$5:$E$155,2,FALSE)," ")</f>
        <v xml:space="preserve"> </v>
      </c>
      <c r="E24" s="29" t="str">
        <f>IFERROR(VLOOKUP(C24,'[1]LISTE MATERIEL'!$B$5:$E$155,4,FALSE)," ")</f>
        <v xml:space="preserve"> </v>
      </c>
      <c r="F24" s="31"/>
      <c r="G24" s="30" t="str">
        <f>IFERROR(+F24*E24," ")</f>
        <v xml:space="preserve"> </v>
      </c>
    </row>
    <row r="25" spans="1:7" ht="15.75" thickBot="1" x14ac:dyDescent="0.3">
      <c r="A25" s="28"/>
      <c r="B25" s="28"/>
      <c r="C25" s="16"/>
      <c r="D25" s="27"/>
      <c r="E25" s="29"/>
      <c r="F25" s="31"/>
      <c r="G25" s="30"/>
    </row>
    <row r="26" spans="1:7" ht="15.75" thickBot="1" x14ac:dyDescent="0.3">
      <c r="A26" s="28"/>
      <c r="B26" s="28"/>
      <c r="C26" s="16"/>
      <c r="D26" s="27" t="str">
        <f>IFERROR(VLOOKUP(C26,'[1]LISTE MATERIEL'!$B$5:$E$155,2,FALSE)," ")</f>
        <v xml:space="preserve"> </v>
      </c>
      <c r="E26" s="29" t="str">
        <f>IFERROR(VLOOKUP(C26,'[1]LISTE MATERIEL'!$B$5:$E$155,4,FALSE)," ")</f>
        <v xml:space="preserve"> </v>
      </c>
      <c r="F26" s="31"/>
      <c r="G26" s="30" t="str">
        <f>IFERROR(+F26*E26," ")</f>
        <v xml:space="preserve"> </v>
      </c>
    </row>
    <row r="27" spans="1:7" ht="15.75" thickBot="1" x14ac:dyDescent="0.3">
      <c r="A27" s="32"/>
      <c r="B27" s="32" t="s">
        <v>45</v>
      </c>
      <c r="C27" s="33"/>
      <c r="D27" s="34" t="str">
        <f>IFERROR(VLOOKUP(C27,'[1]LISTE MATERIEL'!$B$5:$E$155,2,FALSE)," ")</f>
        <v xml:space="preserve"> </v>
      </c>
      <c r="E27" s="35" t="str">
        <f>IFERROR(VLOOKUP(C27,'[1]LISTE MATERIEL'!$B$5:$E$155,4,FALSE)," ")</f>
        <v xml:space="preserve"> </v>
      </c>
      <c r="F27" s="36"/>
      <c r="G27" s="37">
        <f>SUM(G22:G26)</f>
        <v>0</v>
      </c>
    </row>
    <row r="28" spans="1:7" ht="15.75" thickBot="1" x14ac:dyDescent="0.3">
      <c r="A28" s="28"/>
      <c r="B28" s="28"/>
      <c r="C28" s="16"/>
      <c r="D28" s="27" t="str">
        <f>IFERROR(VLOOKUP(C28,'[1]LISTE MATERIEL'!$B$5:$E$155,2,FALSE)," ")</f>
        <v xml:space="preserve"> </v>
      </c>
      <c r="E28" s="29" t="str">
        <f>IFERROR(VLOOKUP(C28,'[1]LISTE MATERIEL'!$B$5:$E$155,4,FALSE)," ")</f>
        <v xml:space="preserve"> </v>
      </c>
      <c r="F28" s="40"/>
      <c r="G28" s="41" t="str">
        <f>IFERROR(+F28*E28," ")</f>
        <v xml:space="preserve"> </v>
      </c>
    </row>
    <row r="29" spans="1:7" ht="15.75" thickBot="1" x14ac:dyDescent="0.3">
      <c r="A29" s="28"/>
      <c r="B29" s="28"/>
      <c r="C29" s="16"/>
      <c r="D29" s="27"/>
      <c r="E29" s="29"/>
      <c r="F29" s="38"/>
      <c r="G29" s="39"/>
    </row>
    <row r="30" spans="1:7" ht="15.75" thickBot="1" x14ac:dyDescent="0.3">
      <c r="A30" s="28"/>
      <c r="B30" s="28"/>
      <c r="C30" s="16"/>
      <c r="D30" s="27" t="str">
        <f>IFERROR(VLOOKUP(C30,'[1]LISTE MATERIEL'!$B$5:$E$155,2,FALSE)," ")</f>
        <v xml:space="preserve"> </v>
      </c>
      <c r="E30" s="29" t="str">
        <f>IFERROR(VLOOKUP(C30,'[1]LISTE MATERIEL'!$B$5:$E$155,4,FALSE)," ")</f>
        <v xml:space="preserve"> </v>
      </c>
      <c r="F30" s="31"/>
      <c r="G30" s="30" t="str">
        <f>IFERROR(+F30*E30," ")</f>
        <v xml:space="preserve"> </v>
      </c>
    </row>
    <row r="31" spans="1:7" ht="15.75" thickBot="1" x14ac:dyDescent="0.3">
      <c r="A31" s="32"/>
      <c r="B31" s="32" t="s">
        <v>45</v>
      </c>
      <c r="C31" s="33"/>
      <c r="D31" s="34" t="str">
        <f>IFERROR(VLOOKUP(C31,'[1]LISTE MATERIEL'!$B$5:$E$155,2,FALSE)," ")</f>
        <v xml:space="preserve"> </v>
      </c>
      <c r="E31" s="35" t="str">
        <f>IFERROR(VLOOKUP(C31,'[1]LISTE MATERIEL'!$B$5:$E$155,4,FALSE)," ")</f>
        <v xml:space="preserve"> </v>
      </c>
      <c r="F31" s="36"/>
      <c r="G31" s="37">
        <f>SUM(G28:G30)</f>
        <v>0</v>
      </c>
    </row>
    <row r="32" spans="1:7" ht="15.75" thickBot="1" x14ac:dyDescent="0.3">
      <c r="A32" s="28"/>
      <c r="B32" s="28"/>
      <c r="C32" s="16"/>
      <c r="D32" s="27" t="str">
        <f>IFERROR(VLOOKUP(C32,'[1]LISTE MATERIEL'!$B$5:$E$155,2,FALSE)," ")</f>
        <v xml:space="preserve"> </v>
      </c>
      <c r="E32" s="29" t="str">
        <f>IFERROR(VLOOKUP(C32,'[1]LISTE MATERIEL'!$B$5:$E$155,4,FALSE)," ")</f>
        <v xml:space="preserve"> </v>
      </c>
      <c r="F32" s="38"/>
      <c r="G32" s="39" t="str">
        <f>IFERROR(+F32*E32," ")</f>
        <v xml:space="preserve"> </v>
      </c>
    </row>
    <row r="33" spans="1:7" ht="15.75" thickBot="1" x14ac:dyDescent="0.3">
      <c r="A33" s="28"/>
      <c r="B33" s="28"/>
      <c r="C33" s="16"/>
      <c r="D33" s="27" t="str">
        <f>IFERROR(VLOOKUP(C33,'[1]LISTE MATERIEL'!$B$5:$E$155,2,FALSE)," ")</f>
        <v xml:space="preserve"> </v>
      </c>
      <c r="E33" s="29" t="str">
        <f>IFERROR(VLOOKUP(C33,'[1]LISTE MATERIEL'!$B$5:$E$155,4,FALSE)," ")</f>
        <v xml:space="preserve"> </v>
      </c>
      <c r="F33" s="31"/>
      <c r="G33" s="30" t="str">
        <f>IFERROR(+F33*E33," ")</f>
        <v xml:space="preserve"> </v>
      </c>
    </row>
    <row r="34" spans="1:7" ht="15.75" thickBot="1" x14ac:dyDescent="0.3">
      <c r="A34" s="28"/>
      <c r="B34" s="28"/>
      <c r="C34" s="16"/>
      <c r="D34" s="27"/>
      <c r="E34" s="29"/>
      <c r="F34" s="31"/>
      <c r="G34" s="30"/>
    </row>
    <row r="35" spans="1:7" ht="15.75" thickBot="1" x14ac:dyDescent="0.3">
      <c r="A35" s="28"/>
      <c r="B35" s="28"/>
      <c r="C35" s="16"/>
      <c r="D35" s="27" t="str">
        <f>IFERROR(VLOOKUP(C35,'[1]LISTE MATERIEL'!$B$5:$E$155,2,FALSE)," ")</f>
        <v xml:space="preserve"> </v>
      </c>
      <c r="E35" s="29" t="str">
        <f>IFERROR(VLOOKUP(C35,'[1]LISTE MATERIEL'!$B$5:$E$155,4,FALSE)," ")</f>
        <v xml:space="preserve"> </v>
      </c>
      <c r="F35" s="31"/>
      <c r="G35" s="30" t="str">
        <f>IFERROR(+F35*E35," ")</f>
        <v xml:space="preserve"> </v>
      </c>
    </row>
    <row r="36" spans="1:7" ht="15.75" thickBot="1" x14ac:dyDescent="0.3">
      <c r="A36" s="32"/>
      <c r="B36" s="32" t="s">
        <v>45</v>
      </c>
      <c r="C36" s="33"/>
      <c r="D36" s="34" t="str">
        <f>IFERROR(VLOOKUP(C36,'[1]LISTE MATERIEL'!$B$5:$E$155,2,FALSE)," ")</f>
        <v xml:space="preserve"> </v>
      </c>
      <c r="E36" s="35" t="str">
        <f>IFERROR(VLOOKUP(C36,'[1]LISTE MATERIEL'!$B$5:$E$155,4,FALSE)," ")</f>
        <v xml:space="preserve"> </v>
      </c>
      <c r="F36" s="36"/>
      <c r="G36" s="37">
        <f>SUM(G32:G35)</f>
        <v>0</v>
      </c>
    </row>
    <row r="37" spans="1:7" ht="15.75" thickBot="1" x14ac:dyDescent="0.3">
      <c r="A37" s="28"/>
      <c r="B37" s="28"/>
      <c r="C37" s="16"/>
      <c r="D37" s="27" t="str">
        <f>IFERROR(VLOOKUP(C37,'[1]LISTE MATERIEL'!$B$5:$E$155,2,FALSE)," ")</f>
        <v xml:space="preserve"> </v>
      </c>
      <c r="E37" s="29" t="str">
        <f>IFERROR(VLOOKUP(C37,'[1]LISTE MATERIEL'!$B$5:$E$155,4,FALSE)," ")</f>
        <v xml:space="preserve"> </v>
      </c>
      <c r="F37" s="38"/>
      <c r="G37" s="39" t="str">
        <f>IFERROR(+F37*E37," ")</f>
        <v xml:space="preserve"> </v>
      </c>
    </row>
    <row r="38" spans="1:7" ht="15.75" thickBot="1" x14ac:dyDescent="0.3">
      <c r="A38" s="28"/>
      <c r="B38" s="28"/>
      <c r="C38" s="16"/>
      <c r="D38" s="27" t="str">
        <f>IFERROR(VLOOKUP(C38,'[1]LISTE MATERIEL'!$B$5:$E$155,2,FALSE)," ")</f>
        <v xml:space="preserve"> </v>
      </c>
      <c r="E38" s="29" t="str">
        <f>IFERROR(VLOOKUP(C38,'[1]LISTE MATERIEL'!$B$5:$E$155,4,FALSE)," ")</f>
        <v xml:space="preserve"> </v>
      </c>
      <c r="F38" s="31"/>
      <c r="G38" s="30" t="str">
        <f>IFERROR(+F38*E38," ")</f>
        <v xml:space="preserve"> </v>
      </c>
    </row>
    <row r="39" spans="1:7" ht="15.75" thickBot="1" x14ac:dyDescent="0.3">
      <c r="A39" s="28"/>
      <c r="B39" s="28"/>
      <c r="C39" s="16"/>
      <c r="D39" s="27" t="str">
        <f>IFERROR(VLOOKUP(C39,'[1]LISTE MATERIEL'!$B$5:$E$155,2,FALSE)," ")</f>
        <v xml:space="preserve"> </v>
      </c>
      <c r="E39" s="29" t="str">
        <f>IFERROR(VLOOKUP(C39,'[1]LISTE MATERIEL'!$B$5:$E$155,4,FALSE)," ")</f>
        <v xml:space="preserve"> </v>
      </c>
      <c r="F39" s="31"/>
      <c r="G39" s="30" t="str">
        <f>IFERROR(+F39*E39," ")</f>
        <v xml:space="preserve"> </v>
      </c>
    </row>
    <row r="40" spans="1:7" ht="15.75" thickBot="1" x14ac:dyDescent="0.3">
      <c r="A40" s="28"/>
      <c r="B40" s="28"/>
      <c r="C40" s="16"/>
      <c r="D40" s="27"/>
      <c r="E40" s="29"/>
      <c r="F40" s="31"/>
      <c r="G40" s="30"/>
    </row>
    <row r="41" spans="1:7" ht="15.75" thickBot="1" x14ac:dyDescent="0.3">
      <c r="A41" s="28"/>
      <c r="B41" s="28"/>
      <c r="C41" s="16"/>
      <c r="D41" s="27"/>
      <c r="E41" s="29"/>
      <c r="F41" s="31"/>
      <c r="G41" s="30"/>
    </row>
    <row r="42" spans="1:7" ht="15.75" thickBot="1" x14ac:dyDescent="0.3">
      <c r="A42" s="32"/>
      <c r="B42" s="32" t="s">
        <v>45</v>
      </c>
      <c r="C42" s="33"/>
      <c r="D42" s="34" t="str">
        <f>IFERROR(VLOOKUP(C42,'[1]LISTE MATERIEL'!$B$5:$E$155,2,FALSE)," ")</f>
        <v xml:space="preserve"> </v>
      </c>
      <c r="E42" s="35" t="str">
        <f>IFERROR(VLOOKUP(C42,'[1]LISTE MATERIEL'!$B$5:$E$155,4,FALSE)," ")</f>
        <v xml:space="preserve"> </v>
      </c>
      <c r="F42" s="36"/>
      <c r="G42" s="37">
        <f>SUM(G37:G41)</f>
        <v>0</v>
      </c>
    </row>
    <row r="43" spans="1:7" ht="15.75" thickBot="1" x14ac:dyDescent="0.3">
      <c r="A43" s="28"/>
      <c r="B43" s="28"/>
      <c r="C43" s="16"/>
      <c r="D43" s="27" t="str">
        <f>IFERROR(VLOOKUP(C43,'[1]LISTE MATERIEL'!$B$5:$E$155,2,FALSE)," ")</f>
        <v xml:space="preserve"> </v>
      </c>
      <c r="E43" s="29" t="str">
        <f>IFERROR(VLOOKUP(C43,'[1]LISTE MATERIEL'!$B$5:$E$155,4,FALSE)," ")</f>
        <v xml:space="preserve"> </v>
      </c>
      <c r="F43" s="31"/>
      <c r="G43" s="30" t="str">
        <f>IFERROR(+F43*E43," ")</f>
        <v xml:space="preserve"> </v>
      </c>
    </row>
    <row r="44" spans="1:7" ht="15.75" thickBot="1" x14ac:dyDescent="0.3">
      <c r="A44" s="28"/>
      <c r="B44" s="28"/>
      <c r="C44" s="16"/>
      <c r="D44" s="27" t="str">
        <f>IFERROR(VLOOKUP(C44,'[1]LISTE MATERIEL'!$B$5:$E$155,2,FALSE)," ")</f>
        <v xml:space="preserve"> </v>
      </c>
      <c r="E44" s="29" t="str">
        <f>IFERROR(VLOOKUP(C44,'[1]LISTE MATERIEL'!$B$5:$E$155,4,FALSE)," ")</f>
        <v xml:space="preserve"> </v>
      </c>
      <c r="F44" s="31"/>
      <c r="G44" s="30" t="str">
        <f>IFERROR(+F44*E44," ")</f>
        <v xml:space="preserve"> </v>
      </c>
    </row>
    <row r="45" spans="1:7" ht="15.75" thickBot="1" x14ac:dyDescent="0.3">
      <c r="A45" s="28"/>
      <c r="B45" s="28"/>
      <c r="C45" s="16"/>
      <c r="D45" s="27"/>
      <c r="E45" s="29"/>
      <c r="F45" s="31"/>
      <c r="G45" s="30"/>
    </row>
    <row r="46" spans="1:7" ht="15.75" thickBot="1" x14ac:dyDescent="0.3">
      <c r="A46" s="28"/>
      <c r="B46" s="28"/>
      <c r="C46" s="16"/>
      <c r="D46" s="27" t="str">
        <f>IFERROR(VLOOKUP(C46,'[1]LISTE MATERIEL'!$B$5:$E$155,2,FALSE)," ")</f>
        <v xml:space="preserve"> </v>
      </c>
      <c r="E46" s="29" t="str">
        <f>IFERROR(VLOOKUP(C46,'[1]LISTE MATERIEL'!$B$5:$E$155,4,FALSE)," ")</f>
        <v xml:space="preserve"> </v>
      </c>
      <c r="F46" s="31"/>
      <c r="G46" s="30" t="str">
        <f>IFERROR(+F46*E46," ")</f>
        <v xml:space="preserve"> </v>
      </c>
    </row>
    <row r="47" spans="1:7" ht="15.75" thickBot="1" x14ac:dyDescent="0.3">
      <c r="A47" s="32"/>
      <c r="B47" s="32" t="s">
        <v>45</v>
      </c>
      <c r="C47" s="33"/>
      <c r="D47" s="34" t="str">
        <f>IFERROR(VLOOKUP(C47,'[1]LISTE MATERIEL'!$B$5:$E$155,2,FALSE)," ")</f>
        <v xml:space="preserve"> </v>
      </c>
      <c r="E47" s="35" t="str">
        <f>IFERROR(VLOOKUP(C47,'[1]LISTE MATERIEL'!$B$5:$E$155,4,FALSE)," ")</f>
        <v xml:space="preserve"> </v>
      </c>
      <c r="F47" s="36"/>
      <c r="G47" s="37">
        <f>SUM(G43:G46)</f>
        <v>0</v>
      </c>
    </row>
    <row r="48" spans="1:7" ht="15.75" thickBot="1" x14ac:dyDescent="0.3">
      <c r="A48" s="28"/>
      <c r="B48" s="28"/>
      <c r="C48" s="16"/>
      <c r="D48" s="27" t="str">
        <f>IFERROR(VLOOKUP(C48,'[1]LISTE MATERIEL'!$B$5:$E$155,2,FALSE)," ")</f>
        <v xml:space="preserve"> </v>
      </c>
      <c r="E48" s="29" t="str">
        <f>IFERROR(VLOOKUP(C48,'[1]LISTE MATERIEL'!$B$5:$E$155,4,FALSE)," ")</f>
        <v xml:space="preserve"> </v>
      </c>
      <c r="F48" s="38"/>
      <c r="G48" s="39" t="str">
        <f>IFERROR(+F48*E48," ")</f>
        <v xml:space="preserve"> </v>
      </c>
    </row>
    <row r="49" spans="1:7" ht="15.75" thickBot="1" x14ac:dyDescent="0.3">
      <c r="A49" s="28"/>
      <c r="B49" s="28"/>
      <c r="C49" s="16"/>
      <c r="D49" s="27" t="str">
        <f>IFERROR(VLOOKUP(C49,'[1]LISTE MATERIEL'!$B$5:$E$155,2,FALSE)," ")</f>
        <v xml:space="preserve"> </v>
      </c>
      <c r="E49" s="29" t="str">
        <f>IFERROR(VLOOKUP(C49,'[1]LISTE MATERIEL'!$B$5:$E$155,4,FALSE)," ")</f>
        <v xml:space="preserve"> </v>
      </c>
      <c r="F49" s="31"/>
      <c r="G49" s="30" t="str">
        <f>IFERROR(+F49*E49," ")</f>
        <v xml:space="preserve"> </v>
      </c>
    </row>
    <row r="50" spans="1:7" ht="15.75" thickBot="1" x14ac:dyDescent="0.3">
      <c r="A50" s="28"/>
      <c r="B50" s="28"/>
      <c r="C50" s="16"/>
      <c r="D50" s="27" t="str">
        <f>IFERROR(VLOOKUP(C50,'[1]LISTE MATERIEL'!$B$5:$E$155,2,FALSE)," ")</f>
        <v xml:space="preserve"> </v>
      </c>
      <c r="E50" s="29" t="str">
        <f>IFERROR(VLOOKUP(C50,'[1]LISTE MATERIEL'!$B$5:$E$155,4,FALSE)," ")</f>
        <v xml:space="preserve"> </v>
      </c>
      <c r="F50" s="31"/>
      <c r="G50" s="30" t="str">
        <f>IFERROR(+F50*E50," ")</f>
        <v xml:space="preserve"> </v>
      </c>
    </row>
    <row r="51" spans="1:7" ht="15.75" thickBot="1" x14ac:dyDescent="0.3">
      <c r="A51" s="28"/>
      <c r="B51" s="28"/>
      <c r="C51" s="16"/>
      <c r="D51" s="27"/>
      <c r="E51" s="29"/>
      <c r="F51" s="31"/>
      <c r="G51" s="30"/>
    </row>
    <row r="52" spans="1:7" ht="15.75" thickBot="1" x14ac:dyDescent="0.3">
      <c r="A52" s="28"/>
      <c r="B52" s="28"/>
      <c r="C52" s="16"/>
      <c r="D52" s="27"/>
      <c r="E52" s="29"/>
      <c r="F52" s="31"/>
      <c r="G52" s="30"/>
    </row>
    <row r="53" spans="1:7" ht="15.75" thickBot="1" x14ac:dyDescent="0.3">
      <c r="A53" s="32"/>
      <c r="B53" s="32" t="s">
        <v>45</v>
      </c>
      <c r="C53" s="33"/>
      <c r="D53" s="34" t="str">
        <f>IFERROR(VLOOKUP(C53,'[1]LISTE MATERIEL'!$B$5:$E$155,2,FALSE)," ")</f>
        <v xml:space="preserve"> </v>
      </c>
      <c r="E53" s="35" t="str">
        <f>IFERROR(VLOOKUP(C53,'[1]LISTE MATERIEL'!$B$5:$E$155,4,FALSE)," ")</f>
        <v xml:space="preserve"> </v>
      </c>
      <c r="F53" s="36"/>
      <c r="G53" s="37">
        <f>SUM(G48:G52)</f>
        <v>0</v>
      </c>
    </row>
    <row r="54" spans="1:7" ht="15.75" thickBot="1" x14ac:dyDescent="0.3">
      <c r="A54" s="16"/>
      <c r="B54" s="28"/>
      <c r="C54" s="16"/>
      <c r="D54" s="27" t="str">
        <f>IFERROR(VLOOKUP(C54,'[1]LISTE MATERIEL'!$B$5:$E$155,2,FALSE)," ")</f>
        <v xml:space="preserve"> </v>
      </c>
      <c r="E54" s="29" t="str">
        <f>IFERROR(VLOOKUP(C54,'[1]LISTE MATERIEL'!$B$5:$E$155,4,FALSE)," ")</f>
        <v xml:space="preserve"> </v>
      </c>
      <c r="F54" s="31"/>
      <c r="G54" s="30" t="str">
        <f>IFERROR(+F54*E54," ")</f>
        <v xml:space="preserve"> </v>
      </c>
    </row>
    <row r="55" spans="1:7" ht="15.75" thickBot="1" x14ac:dyDescent="0.3">
      <c r="A55" s="28"/>
      <c r="B55" s="28"/>
      <c r="C55" s="16"/>
      <c r="D55" s="27"/>
      <c r="E55" s="29"/>
      <c r="F55" s="42"/>
      <c r="G55" s="30"/>
    </row>
    <row r="56" spans="1:7" ht="15.75" thickBot="1" x14ac:dyDescent="0.3">
      <c r="A56" s="28"/>
      <c r="B56" s="28"/>
      <c r="C56" s="16"/>
      <c r="D56" s="27" t="str">
        <f>IFERROR(VLOOKUP(C56,'[1]LISTE MATERIEL'!$B$5:$E$155,2,FALSE)," ")</f>
        <v xml:space="preserve"> </v>
      </c>
      <c r="E56" s="29" t="str">
        <f>IFERROR(VLOOKUP(C56,'[1]LISTE MATERIEL'!$B$5:$E$155,4,FALSE)," ")</f>
        <v xml:space="preserve"> </v>
      </c>
      <c r="F56" s="42"/>
      <c r="G56" s="30" t="str">
        <f>IFERROR(+F56*E56," ")</f>
        <v xml:space="preserve"> </v>
      </c>
    </row>
    <row r="57" spans="1:7" ht="15.75" thickBot="1" x14ac:dyDescent="0.3">
      <c r="A57" s="32"/>
      <c r="B57" s="32" t="s">
        <v>45</v>
      </c>
      <c r="C57" s="43"/>
      <c r="D57" s="34" t="str">
        <f>IFERROR(VLOOKUP(C57,'[1]LISTE MATERIEL'!$B$5:$E$155,2,FALSE)," ")</f>
        <v xml:space="preserve"> </v>
      </c>
      <c r="E57" s="35" t="str">
        <f>IFERROR(VLOOKUP(C57,'[1]LISTE MATERIEL'!$B$5:$E$155,4,FALSE)," ")</f>
        <v xml:space="preserve"> </v>
      </c>
      <c r="F57" s="36"/>
      <c r="G57" s="37">
        <f>SUM(G54:G56)</f>
        <v>0</v>
      </c>
    </row>
    <row r="58" spans="1:7" ht="15.75" thickBot="1" x14ac:dyDescent="0.3">
      <c r="A58" s="44"/>
      <c r="B58" s="20"/>
      <c r="C58" s="16"/>
      <c r="D58" s="45"/>
      <c r="E58" s="46"/>
      <c r="F58" s="47"/>
      <c r="G58" s="30"/>
    </row>
    <row r="59" spans="1:7" ht="16.5" thickBot="1" x14ac:dyDescent="0.3">
      <c r="A59" s="48" t="s">
        <v>46</v>
      </c>
      <c r="B59" s="49"/>
      <c r="C59" s="50"/>
      <c r="D59" s="51"/>
      <c r="E59" s="50"/>
      <c r="F59" s="50"/>
      <c r="G59" s="52"/>
    </row>
  </sheetData>
  <mergeCells count="1">
    <mergeCell ref="A59:B59"/>
  </mergeCells>
  <dataValidations count="1">
    <dataValidation type="list" allowBlank="1" showInputMessage="1" showErrorMessage="1" sqref="C57" xr:uid="{D8F31A54-F492-4A7F-80DB-788F87EAD5BA}">
      <formula1>$B$5:$B$80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materiel</vt:lpstr>
      <vt:lpstr>janvier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Georges</dc:creator>
  <cp:lastModifiedBy>Claire Georges</cp:lastModifiedBy>
  <dcterms:created xsi:type="dcterms:W3CDTF">2026-02-24T07:36:17Z</dcterms:created>
  <dcterms:modified xsi:type="dcterms:W3CDTF">2026-02-24T07:39:12Z</dcterms:modified>
</cp:coreProperties>
</file>